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ink/ink1.xml" ContentType="application/inkml+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charts/chartEx1.xml" ContentType="application/vnd.ms-office.chartex+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9.xml" ContentType="application/vnd.openxmlformats-officedocument.drawing+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harts/chart18.xml" ContentType="application/vnd.openxmlformats-officedocument.drawingml.chart+xml"/>
  <Override PartName="/xl/charts/style19.xml" ContentType="application/vnd.ms-office.chartstyle+xml"/>
  <Override PartName="/xl/charts/colors19.xml" ContentType="application/vnd.ms-office.chartcolorstyle+xml"/>
  <Override PartName="/xl/charts/chart19.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12.xml" ContentType="application/vnd.openxmlformats-officedocument.spreadsheetml.pivotTable+xml"/>
  <Override PartName="/xl/drawings/drawing10.xml" ContentType="application/vnd.openxmlformats-officedocument.drawing+xml"/>
  <Override PartName="/xl/charts/chart20.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3.xml" ContentType="application/vnd.openxmlformats-officedocument.spreadsheetml.pivotTable+xml"/>
  <Override PartName="/xl/drawings/drawing11.xml" ContentType="application/vnd.openxmlformats-officedocument.drawing+xml"/>
  <Override PartName="/xl/charts/chart21.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14.xml" ContentType="application/vnd.openxmlformats-officedocument.spreadsheetml.pivotTable+xml"/>
  <Override PartName="/xl/drawings/drawing12.xml" ContentType="application/vnd.openxmlformats-officedocument.drawing+xml"/>
  <Override PartName="/xl/tables/table1.xml" ContentType="application/vnd.openxmlformats-officedocument.spreadsheetml.table+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hidePivotFieldList="1" defaultThemeVersion="202300"/>
  <mc:AlternateContent xmlns:mc="http://schemas.openxmlformats.org/markup-compatibility/2006">
    <mc:Choice Requires="x15">
      <x15ac:absPath xmlns:x15ac="http://schemas.microsoft.com/office/spreadsheetml/2010/11/ac" url="C:\Users\Coding Ninjas.DESKTOP-G401HDH\Downloads\"/>
    </mc:Choice>
  </mc:AlternateContent>
  <xr:revisionPtr revIDLastSave="0" documentId="13_ncr:1_{BE7EF083-6584-4921-8221-0C58132C1772}" xr6:coauthVersionLast="47" xr6:coauthVersionMax="47" xr10:uidLastSave="{00000000-0000-0000-0000-000000000000}"/>
  <bookViews>
    <workbookView xWindow="-108" yWindow="-108" windowWidth="23256" windowHeight="12456" xr2:uid="{8579E2AD-D8D0-470A-866A-43CAF19F3219}"/>
  </bookViews>
  <sheets>
    <sheet name="Sales Overview" sheetId="29" r:id="rId1"/>
    <sheet name="Sales - Detailed" sheetId="31" r:id="rId2"/>
    <sheet name="KPI Cards" sheetId="33" r:id="rId3"/>
    <sheet name="Analysis Summary" sheetId="26" r:id="rId4"/>
    <sheet name="Gender Ratio" sheetId="7" r:id="rId5"/>
    <sheet name="Age Distribution" sheetId="10" r:id="rId6"/>
    <sheet name="Revenue and Orders Trend" sheetId="11" r:id="rId7"/>
    <sheet name="Order Status" sheetId="12" r:id="rId8"/>
    <sheet name="Channel" sheetId="15" r:id="rId9"/>
    <sheet name="Category" sheetId="16" r:id="rId10"/>
    <sheet name="Product" sheetId="17" r:id="rId11"/>
    <sheet name="State Wise Sales" sheetId="19" r:id="rId12"/>
    <sheet name="B2B,B2C" sheetId="20" r:id="rId13"/>
    <sheet name="Order Details" sheetId="1" r:id="rId14"/>
    <sheet name="Database Functions" sheetId="5" r:id="rId15"/>
    <sheet name="Product Details" sheetId="2" r:id="rId16"/>
    <sheet name="Shipping Details" sheetId="3" r:id="rId17"/>
    <sheet name="Sales Target" sheetId="23" r:id="rId18"/>
  </sheets>
  <definedNames>
    <definedName name="_xlnm._FilterDatabase" localSheetId="3" hidden="1">'Analysis Summary'!$A$2:$D$15</definedName>
    <definedName name="_xlnm._FilterDatabase" localSheetId="13" hidden="1">'Order Details'!$A$2:$V$1002</definedName>
    <definedName name="_xlnm._FilterDatabase" localSheetId="15" hidden="1">'Product Details'!$A$1:$I$1001</definedName>
    <definedName name="_xlnm._FilterDatabase" localSheetId="16" hidden="1">'Shipping Details'!$A$1:$F$1001</definedName>
    <definedName name="_xlchart.v1.0" hidden="1">'Age Distribution'!$A$1</definedName>
    <definedName name="_xlchart.v1.1" hidden="1">'Age Distribution'!$A$2:$A$1001</definedName>
    <definedName name="NativeTimeline_Date_DMY">#N/A</definedName>
    <definedName name="Slicer_Category">#N/A</definedName>
    <definedName name="Slicer_Channel">#N/A</definedName>
    <definedName name="Slicer_Channel1">#N/A</definedName>
    <definedName name="Slicer_Gender">#N/A</definedName>
    <definedName name="Slicer_Product_Category">#N/A</definedName>
  </definedNames>
  <calcPr calcId="191029"/>
  <pivotCaches>
    <pivotCache cacheId="0" r:id="rId19"/>
    <pivotCache cacheId="1" r:id="rId20"/>
  </pivotCaches>
  <extLst>
    <ext xmlns:x14="http://schemas.microsoft.com/office/spreadsheetml/2009/9/main" uri="{BBE1A952-AA13-448e-AADC-164F8A28A991}">
      <x14:slicerCaches>
        <x14:slicerCache r:id="rId21"/>
        <x14:slicerCache r:id="rId22"/>
        <x14:slicerCache r:id="rId23"/>
        <x14:slicerCache r:id="rId24"/>
        <x14:slicerCache r:id="rId2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6"/>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33" l="1"/>
  <c r="E8" i="33"/>
  <c r="F9" i="33" l="1"/>
  <c r="F10" i="33" s="1"/>
  <c r="M6" i="23"/>
  <c r="C27" i="23"/>
  <c r="D3" i="23"/>
  <c r="E3" i="23" s="1"/>
  <c r="F3" i="23" s="1"/>
  <c r="D4" i="23"/>
  <c r="G4" i="23" s="1"/>
  <c r="D5" i="23"/>
  <c r="E5" i="23" s="1"/>
  <c r="F5" i="23" s="1"/>
  <c r="D6" i="23"/>
  <c r="G6" i="23" s="1"/>
  <c r="D7" i="23"/>
  <c r="E7" i="23" s="1"/>
  <c r="F7" i="23" s="1"/>
  <c r="D8" i="23"/>
  <c r="G8" i="23" s="1"/>
  <c r="D9" i="23"/>
  <c r="E9" i="23" s="1"/>
  <c r="F9" i="23" s="1"/>
  <c r="D10" i="23"/>
  <c r="G10" i="23" s="1"/>
  <c r="D11" i="23"/>
  <c r="E11" i="23" s="1"/>
  <c r="F11" i="23" s="1"/>
  <c r="D12" i="23"/>
  <c r="G12" i="23" s="1"/>
  <c r="D13" i="23"/>
  <c r="E13" i="23" s="1"/>
  <c r="F13" i="23" s="1"/>
  <c r="D14" i="23"/>
  <c r="G14" i="23" s="1"/>
  <c r="D15" i="23"/>
  <c r="E15" i="23" s="1"/>
  <c r="F15" i="23" s="1"/>
  <c r="D16" i="23"/>
  <c r="G16" i="23" s="1"/>
  <c r="D17" i="23"/>
  <c r="E17" i="23" s="1"/>
  <c r="F17" i="23" s="1"/>
  <c r="D18" i="23"/>
  <c r="G18" i="23" s="1"/>
  <c r="D19" i="23"/>
  <c r="E19" i="23" s="1"/>
  <c r="F19" i="23" s="1"/>
  <c r="D20" i="23"/>
  <c r="G20" i="23" s="1"/>
  <c r="D21" i="23"/>
  <c r="E21" i="23" s="1"/>
  <c r="F21" i="23" s="1"/>
  <c r="D22" i="23"/>
  <c r="G22" i="23" s="1"/>
  <c r="D23" i="23"/>
  <c r="E23" i="23" s="1"/>
  <c r="F23" i="23" s="1"/>
  <c r="D24" i="23"/>
  <c r="G24" i="23" s="1"/>
  <c r="D25" i="23"/>
  <c r="E25" i="23" s="1"/>
  <c r="F25" i="23" s="1"/>
  <c r="D26" i="23"/>
  <c r="G26" i="23" s="1"/>
  <c r="D2" i="23"/>
  <c r="G2" i="23" s="1"/>
  <c r="G36" i="17"/>
  <c r="G37" i="17"/>
  <c r="G38" i="17"/>
  <c r="G39" i="17"/>
  <c r="G40" i="17"/>
  <c r="G41" i="17"/>
  <c r="G42" i="17"/>
  <c r="G43" i="17"/>
  <c r="G44" i="17"/>
  <c r="G45" i="17"/>
  <c r="G46" i="17"/>
  <c r="G47" i="17"/>
  <c r="G48" i="17"/>
  <c r="G49" i="17"/>
  <c r="G35" i="17"/>
  <c r="H47" i="17"/>
  <c r="H38" i="17"/>
  <c r="H46" i="17"/>
  <c r="H36" i="17"/>
  <c r="H41" i="17"/>
  <c r="H35" i="17"/>
  <c r="H44" i="17"/>
  <c r="H39" i="17"/>
  <c r="H49" i="17"/>
  <c r="H40" i="17"/>
  <c r="H48" i="17"/>
  <c r="H45" i="17"/>
  <c r="H37" i="17"/>
  <c r="H42" i="17"/>
  <c r="H43" i="17"/>
  <c r="G25" i="23" l="1"/>
  <c r="G21" i="23"/>
  <c r="G17" i="23"/>
  <c r="G13" i="23"/>
  <c r="G9" i="23"/>
  <c r="G5" i="23"/>
  <c r="G23" i="23"/>
  <c r="G19" i="23"/>
  <c r="G15" i="23"/>
  <c r="G11" i="23"/>
  <c r="G7" i="23"/>
  <c r="G3" i="23"/>
  <c r="D27" i="23"/>
  <c r="E26" i="23"/>
  <c r="F26" i="23" s="1"/>
  <c r="E22" i="23"/>
  <c r="F22" i="23" s="1"/>
  <c r="E18" i="23"/>
  <c r="F18" i="23" s="1"/>
  <c r="E14" i="23"/>
  <c r="F14" i="23" s="1"/>
  <c r="E10" i="23"/>
  <c r="F10" i="23" s="1"/>
  <c r="E6" i="23"/>
  <c r="F6" i="23" s="1"/>
  <c r="E24" i="23"/>
  <c r="F24" i="23" s="1"/>
  <c r="E20" i="23"/>
  <c r="F20" i="23" s="1"/>
  <c r="E16" i="23"/>
  <c r="F16" i="23" s="1"/>
  <c r="E12" i="23"/>
  <c r="F12" i="23" s="1"/>
  <c r="E8" i="23"/>
  <c r="F8" i="23" s="1"/>
  <c r="E4" i="23"/>
  <c r="F4" i="23" s="1"/>
  <c r="E2" i="23"/>
  <c r="F2" i="23" s="1"/>
  <c r="E27" i="23" l="1"/>
  <c r="E2" i="5" l="1"/>
  <c r="D2" i="5"/>
  <c r="C2" i="5"/>
  <c r="V5" i="1"/>
  <c r="V6" i="1"/>
  <c r="V7" i="1"/>
  <c r="V8" i="1"/>
  <c r="V9" i="1"/>
  <c r="V10" i="1"/>
  <c r="V11" i="1"/>
  <c r="V13" i="1"/>
  <c r="V15" i="1"/>
  <c r="V17" i="1"/>
  <c r="V18" i="1"/>
  <c r="V19" i="1"/>
  <c r="V20" i="1"/>
  <c r="V22" i="1"/>
  <c r="V23" i="1"/>
  <c r="V24" i="1"/>
  <c r="V25" i="1"/>
  <c r="V27" i="1"/>
  <c r="V28" i="1"/>
  <c r="V29" i="1"/>
  <c r="V30" i="1"/>
  <c r="V31" i="1"/>
  <c r="V32" i="1"/>
  <c r="V33" i="1"/>
  <c r="V34" i="1"/>
  <c r="V35" i="1"/>
  <c r="V36" i="1"/>
  <c r="V38" i="1"/>
  <c r="V39" i="1"/>
  <c r="V40" i="1"/>
  <c r="V41" i="1"/>
  <c r="V43" i="1"/>
  <c r="V44" i="1"/>
  <c r="V45" i="1"/>
  <c r="V47" i="1"/>
  <c r="V48" i="1"/>
  <c r="V49" i="1"/>
  <c r="V50" i="1"/>
  <c r="V51" i="1"/>
  <c r="V53" i="1"/>
  <c r="V54" i="1"/>
  <c r="V55" i="1"/>
  <c r="V57" i="1"/>
  <c r="V58" i="1"/>
  <c r="V60" i="1"/>
  <c r="V63" i="1"/>
  <c r="V64" i="1"/>
  <c r="V66" i="1"/>
  <c r="V68" i="1"/>
  <c r="V70" i="1"/>
  <c r="V71" i="1"/>
  <c r="V72" i="1"/>
  <c r="V74" i="1"/>
  <c r="V75" i="1"/>
  <c r="V76" i="1"/>
  <c r="V78" i="1"/>
  <c r="V80" i="1"/>
  <c r="V81" i="1"/>
  <c r="V82" i="1"/>
  <c r="V83" i="1"/>
  <c r="V84" i="1"/>
  <c r="V85" i="1"/>
  <c r="V86" i="1"/>
  <c r="V87" i="1"/>
  <c r="V88" i="1"/>
  <c r="V90" i="1"/>
  <c r="V93" i="1"/>
  <c r="V94" i="1"/>
  <c r="V95" i="1"/>
  <c r="V96" i="1"/>
  <c r="V97" i="1"/>
  <c r="V98" i="1"/>
  <c r="V99" i="1"/>
  <c r="V100" i="1"/>
  <c r="V102" i="1"/>
  <c r="V104" i="1"/>
  <c r="V105" i="1"/>
  <c r="V107" i="1"/>
  <c r="V108" i="1"/>
  <c r="V109" i="1"/>
  <c r="V110" i="1"/>
  <c r="V111" i="1"/>
  <c r="V112" i="1"/>
  <c r="V113" i="1"/>
  <c r="V114" i="1"/>
  <c r="V116" i="1"/>
  <c r="V117" i="1"/>
  <c r="V118" i="1"/>
  <c r="V119" i="1"/>
  <c r="V121" i="1"/>
  <c r="V122" i="1"/>
  <c r="V126" i="1"/>
  <c r="V127" i="1"/>
  <c r="V129" i="1"/>
  <c r="V130" i="1"/>
  <c r="V131" i="1"/>
  <c r="V132" i="1"/>
  <c r="V134" i="1"/>
  <c r="V135" i="1"/>
  <c r="V139" i="1"/>
  <c r="V140" i="1"/>
  <c r="V141" i="1"/>
  <c r="V142" i="1"/>
  <c r="V143" i="1"/>
  <c r="V144" i="1"/>
  <c r="V145" i="1"/>
  <c r="V146" i="1"/>
  <c r="V147" i="1"/>
  <c r="V148" i="1"/>
  <c r="V149" i="1"/>
  <c r="V150" i="1"/>
  <c r="V152" i="1"/>
  <c r="V154" i="1"/>
  <c r="V155" i="1"/>
  <c r="V156" i="1"/>
  <c r="V157" i="1"/>
  <c r="V159" i="1"/>
  <c r="V160" i="1"/>
  <c r="V161" i="1"/>
  <c r="V163" i="1"/>
  <c r="V164" i="1"/>
  <c r="V165" i="1"/>
  <c r="V166" i="1"/>
  <c r="V167" i="1"/>
  <c r="V168" i="1"/>
  <c r="V169" i="1"/>
  <c r="V170" i="1"/>
  <c r="V171" i="1"/>
  <c r="V172" i="1"/>
  <c r="V173" i="1"/>
  <c r="V174" i="1"/>
  <c r="V175" i="1"/>
  <c r="V176" i="1"/>
  <c r="V177" i="1"/>
  <c r="V178" i="1"/>
  <c r="V179" i="1"/>
  <c r="V180" i="1"/>
  <c r="V181" i="1"/>
  <c r="V182" i="1"/>
  <c r="V183" i="1"/>
  <c r="V184" i="1"/>
  <c r="V186" i="1"/>
  <c r="V187" i="1"/>
  <c r="V188" i="1"/>
  <c r="V190" i="1"/>
  <c r="V193" i="1"/>
  <c r="V194" i="1"/>
  <c r="V195" i="1"/>
  <c r="V197" i="1"/>
  <c r="V198" i="1"/>
  <c r="V200" i="1"/>
  <c r="V201" i="1"/>
  <c r="V203" i="1"/>
  <c r="V205" i="1"/>
  <c r="V206" i="1"/>
  <c r="V207" i="1"/>
  <c r="V208" i="1"/>
  <c r="V209" i="1"/>
  <c r="V210" i="1"/>
  <c r="V211" i="1"/>
  <c r="V212" i="1"/>
  <c r="V213" i="1"/>
  <c r="V214" i="1"/>
  <c r="V215" i="1"/>
  <c r="V216" i="1"/>
  <c r="V217" i="1"/>
  <c r="V218" i="1"/>
  <c r="V219" i="1"/>
  <c r="V220" i="1"/>
  <c r="V223" i="1"/>
  <c r="V224" i="1"/>
  <c r="V225" i="1"/>
  <c r="V226" i="1"/>
  <c r="V227" i="1"/>
  <c r="V228" i="1"/>
  <c r="V229" i="1"/>
  <c r="V230" i="1"/>
  <c r="V231" i="1"/>
  <c r="V232" i="1"/>
  <c r="V233" i="1"/>
  <c r="V235" i="1"/>
  <c r="V237" i="1"/>
  <c r="V238" i="1"/>
  <c r="V239" i="1"/>
  <c r="V240" i="1"/>
  <c r="V241" i="1"/>
  <c r="V242" i="1"/>
  <c r="V245" i="1"/>
  <c r="V246" i="1"/>
  <c r="V248" i="1"/>
  <c r="V249" i="1"/>
  <c r="V250" i="1"/>
  <c r="V252" i="1"/>
  <c r="V253" i="1"/>
  <c r="V254" i="1"/>
  <c r="V255" i="1"/>
  <c r="V256" i="1"/>
  <c r="V257" i="1"/>
  <c r="V258" i="1"/>
  <c r="V261" i="1"/>
  <c r="V262" i="1"/>
  <c r="V263" i="1"/>
  <c r="V264" i="1"/>
  <c r="V267" i="1"/>
  <c r="V268" i="1"/>
  <c r="V270" i="1"/>
  <c r="V271" i="1"/>
  <c r="V273" i="1"/>
  <c r="V274" i="1"/>
  <c r="V275" i="1"/>
  <c r="V276" i="1"/>
  <c r="V277" i="1"/>
  <c r="V278" i="1"/>
  <c r="V280" i="1"/>
  <c r="V281" i="1"/>
  <c r="V282" i="1"/>
  <c r="V283" i="1"/>
  <c r="V284" i="1"/>
  <c r="V285" i="1"/>
  <c r="V287" i="1"/>
  <c r="V288" i="1"/>
  <c r="V289" i="1"/>
  <c r="V290" i="1"/>
  <c r="V293" i="1"/>
  <c r="V294" i="1"/>
  <c r="V295" i="1"/>
  <c r="V296" i="1"/>
  <c r="V297" i="1"/>
  <c r="V298" i="1"/>
  <c r="V300" i="1"/>
  <c r="V301" i="1"/>
  <c r="V302" i="1"/>
  <c r="V304" i="1"/>
  <c r="V305" i="1"/>
  <c r="V306" i="1"/>
  <c r="V307" i="1"/>
  <c r="V308" i="1"/>
  <c r="V309" i="1"/>
  <c r="V311" i="1"/>
  <c r="V312" i="1"/>
  <c r="V313" i="1"/>
  <c r="V316" i="1"/>
  <c r="V317" i="1"/>
  <c r="V319" i="1"/>
  <c r="V321" i="1"/>
  <c r="V322" i="1"/>
  <c r="V323" i="1"/>
  <c r="V324" i="1"/>
  <c r="V325" i="1"/>
  <c r="V326" i="1"/>
  <c r="V327" i="1"/>
  <c r="V330" i="1"/>
  <c r="V331" i="1"/>
  <c r="V332" i="1"/>
  <c r="V333" i="1"/>
  <c r="V334" i="1"/>
  <c r="V335" i="1"/>
  <c r="V336" i="1"/>
  <c r="V338" i="1"/>
  <c r="V339" i="1"/>
  <c r="V340" i="1"/>
  <c r="V341" i="1"/>
  <c r="V342" i="1"/>
  <c r="V343" i="1"/>
  <c r="V344" i="1"/>
  <c r="V345" i="1"/>
  <c r="V346" i="1"/>
  <c r="V347" i="1"/>
  <c r="V349" i="1"/>
  <c r="V350" i="1"/>
  <c r="V352" i="1"/>
  <c r="V353" i="1"/>
  <c r="V354" i="1"/>
  <c r="V355" i="1"/>
  <c r="V357" i="1"/>
  <c r="V358" i="1"/>
  <c r="V359" i="1"/>
  <c r="V360" i="1"/>
  <c r="V361" i="1"/>
  <c r="V362" i="1"/>
  <c r="V363" i="1"/>
  <c r="V369" i="1"/>
  <c r="V370" i="1"/>
  <c r="V372" i="1"/>
  <c r="V373" i="1"/>
  <c r="V374" i="1"/>
  <c r="V376" i="1"/>
  <c r="V377" i="1"/>
  <c r="V380" i="1"/>
  <c r="V381" i="1"/>
  <c r="V383" i="1"/>
  <c r="V384" i="1"/>
  <c r="V385" i="1"/>
  <c r="V386" i="1"/>
  <c r="V387" i="1"/>
  <c r="V390" i="1"/>
  <c r="V391" i="1"/>
  <c r="V392" i="1"/>
  <c r="V394" i="1"/>
  <c r="V395" i="1"/>
  <c r="V396" i="1"/>
  <c r="V397" i="1"/>
  <c r="V399" i="1"/>
  <c r="V400" i="1"/>
  <c r="V401" i="1"/>
  <c r="V402" i="1"/>
  <c r="V403" i="1"/>
  <c r="V404" i="1"/>
  <c r="V406" i="1"/>
  <c r="V407" i="1"/>
  <c r="V408" i="1"/>
  <c r="V409" i="1"/>
  <c r="V410" i="1"/>
  <c r="V411" i="1"/>
  <c r="V413" i="1"/>
  <c r="V414" i="1"/>
  <c r="V415" i="1"/>
  <c r="V417" i="1"/>
  <c r="V419" i="1"/>
  <c r="V420" i="1"/>
  <c r="V421" i="1"/>
  <c r="V422" i="1"/>
  <c r="V423" i="1"/>
  <c r="V424" i="1"/>
  <c r="V425" i="1"/>
  <c r="V426" i="1"/>
  <c r="V427" i="1"/>
  <c r="V428" i="1"/>
  <c r="V429" i="1"/>
  <c r="V430" i="1"/>
  <c r="V431" i="1"/>
  <c r="V432" i="1"/>
  <c r="V433" i="1"/>
  <c r="V434" i="1"/>
  <c r="V435" i="1"/>
  <c r="V436" i="1"/>
  <c r="V438" i="1"/>
  <c r="V439" i="1"/>
  <c r="V440" i="1"/>
  <c r="V441" i="1"/>
  <c r="V442" i="1"/>
  <c r="V443" i="1"/>
  <c r="V444" i="1"/>
  <c r="V445" i="1"/>
  <c r="V446" i="1"/>
  <c r="V447" i="1"/>
  <c r="V448" i="1"/>
  <c r="V450" i="1"/>
  <c r="V451" i="1"/>
  <c r="V453" i="1"/>
  <c r="V455" i="1"/>
  <c r="V456" i="1"/>
  <c r="V457" i="1"/>
  <c r="V458" i="1"/>
  <c r="V459" i="1"/>
  <c r="V460" i="1"/>
  <c r="V461" i="1"/>
  <c r="V462" i="1"/>
  <c r="V463" i="1"/>
  <c r="V464" i="1"/>
  <c r="V465" i="1"/>
  <c r="V468" i="1"/>
  <c r="V470" i="1"/>
  <c r="V471" i="1"/>
  <c r="V472" i="1"/>
  <c r="V474" i="1"/>
  <c r="V475" i="1"/>
  <c r="V476" i="1"/>
  <c r="V477" i="1"/>
  <c r="V478" i="1"/>
  <c r="V479" i="1"/>
  <c r="V480" i="1"/>
  <c r="V482" i="1"/>
  <c r="V483" i="1"/>
  <c r="V484" i="1"/>
  <c r="V485" i="1"/>
  <c r="V486" i="1"/>
  <c r="V487" i="1"/>
  <c r="V490" i="1"/>
  <c r="V491" i="1"/>
  <c r="V492" i="1"/>
  <c r="V493" i="1"/>
  <c r="V495" i="1"/>
  <c r="V496" i="1"/>
  <c r="V498" i="1"/>
  <c r="V500" i="1"/>
  <c r="V501" i="1"/>
  <c r="V502" i="1"/>
  <c r="V503" i="1"/>
  <c r="V504" i="1"/>
  <c r="V506" i="1"/>
  <c r="V507" i="1"/>
  <c r="V508" i="1"/>
  <c r="V509" i="1"/>
  <c r="V510" i="1"/>
  <c r="V511" i="1"/>
  <c r="V512" i="1"/>
  <c r="V513" i="1"/>
  <c r="V514" i="1"/>
  <c r="V516" i="1"/>
  <c r="V517" i="1"/>
  <c r="V518" i="1"/>
  <c r="V519" i="1"/>
  <c r="V521" i="1"/>
  <c r="V522" i="1"/>
  <c r="V523" i="1"/>
  <c r="V525" i="1"/>
  <c r="V526" i="1"/>
  <c r="V527" i="1"/>
  <c r="V528" i="1"/>
  <c r="V529" i="1"/>
  <c r="V530" i="1"/>
  <c r="V532" i="1"/>
  <c r="V533" i="1"/>
  <c r="V535" i="1"/>
  <c r="V536" i="1"/>
  <c r="V537" i="1"/>
  <c r="V540" i="1"/>
  <c r="V541" i="1"/>
  <c r="V542" i="1"/>
  <c r="V543" i="1"/>
  <c r="V544" i="1"/>
  <c r="V546" i="1"/>
  <c r="V547" i="1"/>
  <c r="V549" i="1"/>
  <c r="V551" i="1"/>
  <c r="V552" i="1"/>
  <c r="V554" i="1"/>
  <c r="V555" i="1"/>
  <c r="V556" i="1"/>
  <c r="V559" i="1"/>
  <c r="V560" i="1"/>
  <c r="V562" i="1"/>
  <c r="V563" i="1"/>
  <c r="V564" i="1"/>
  <c r="V565" i="1"/>
  <c r="V566" i="1"/>
  <c r="V567" i="1"/>
  <c r="V570" i="1"/>
  <c r="V572" i="1"/>
  <c r="V573" i="1"/>
  <c r="V574" i="1"/>
  <c r="V576" i="1"/>
  <c r="V577" i="1"/>
  <c r="V578" i="1"/>
  <c r="V579" i="1"/>
  <c r="V580" i="1"/>
  <c r="V581" i="1"/>
  <c r="V582" i="1"/>
  <c r="V583" i="1"/>
  <c r="V584" i="1"/>
  <c r="V585" i="1"/>
  <c r="V586" i="1"/>
  <c r="V587" i="1"/>
  <c r="V588" i="1"/>
  <c r="V589" i="1"/>
  <c r="V590" i="1"/>
  <c r="V592" i="1"/>
  <c r="V593" i="1"/>
  <c r="V594" i="1"/>
  <c r="V596" i="1"/>
  <c r="V597" i="1"/>
  <c r="V598" i="1"/>
  <c r="V599" i="1"/>
  <c r="V600" i="1"/>
  <c r="V602" i="1"/>
  <c r="V603" i="1"/>
  <c r="V605" i="1"/>
  <c r="V606" i="1"/>
  <c r="V609" i="1"/>
  <c r="V610" i="1"/>
  <c r="V611" i="1"/>
  <c r="V612" i="1"/>
  <c r="V613" i="1"/>
  <c r="V614" i="1"/>
  <c r="V615" i="1"/>
  <c r="V616" i="1"/>
  <c r="V617" i="1"/>
  <c r="V618" i="1"/>
  <c r="V619" i="1"/>
  <c r="V620" i="1"/>
  <c r="V622" i="1"/>
  <c r="V623" i="1"/>
  <c r="V624" i="1"/>
  <c r="V625" i="1"/>
  <c r="V626" i="1"/>
  <c r="V627" i="1"/>
  <c r="V628" i="1"/>
  <c r="V629" i="1"/>
  <c r="V630" i="1"/>
  <c r="V632" i="1"/>
  <c r="V633" i="1"/>
  <c r="V634" i="1"/>
  <c r="V635" i="1"/>
  <c r="V637" i="1"/>
  <c r="V638" i="1"/>
  <c r="V639" i="1"/>
  <c r="V640" i="1"/>
  <c r="V641" i="1"/>
  <c r="V642" i="1"/>
  <c r="V643" i="1"/>
  <c r="V644" i="1"/>
  <c r="V645" i="1"/>
  <c r="V647" i="1"/>
  <c r="V651" i="1"/>
  <c r="V652" i="1"/>
  <c r="V653" i="1"/>
  <c r="V654" i="1"/>
  <c r="V655" i="1"/>
  <c r="V657" i="1"/>
  <c r="V658" i="1"/>
  <c r="V659" i="1"/>
  <c r="V660" i="1"/>
  <c r="V661" i="1"/>
  <c r="V662" i="1"/>
  <c r="V664" i="1"/>
  <c r="V665" i="1"/>
  <c r="V666" i="1"/>
  <c r="V667" i="1"/>
  <c r="V669" i="1"/>
  <c r="V671" i="1"/>
  <c r="V672" i="1"/>
  <c r="V674" i="1"/>
  <c r="V675" i="1"/>
  <c r="V677" i="1"/>
  <c r="V678" i="1"/>
  <c r="V679" i="1"/>
  <c r="V680" i="1"/>
  <c r="V681" i="1"/>
  <c r="V682" i="1"/>
  <c r="V683" i="1"/>
  <c r="V684" i="1"/>
  <c r="V686" i="1"/>
  <c r="V687" i="1"/>
  <c r="V688" i="1"/>
  <c r="V689" i="1"/>
  <c r="V690" i="1"/>
  <c r="V692" i="1"/>
  <c r="V693" i="1"/>
  <c r="V694" i="1"/>
  <c r="V698" i="1"/>
  <c r="V699" i="1"/>
  <c r="V700" i="1"/>
  <c r="V701" i="1"/>
  <c r="V702" i="1"/>
  <c r="V703" i="1"/>
  <c r="V705" i="1"/>
  <c r="V706" i="1"/>
  <c r="V708" i="1"/>
  <c r="V709" i="1"/>
  <c r="V712" i="1"/>
  <c r="V713" i="1"/>
  <c r="V715" i="1"/>
  <c r="V716" i="1"/>
  <c r="V717" i="1"/>
  <c r="V718" i="1"/>
  <c r="V719" i="1"/>
  <c r="V720" i="1"/>
  <c r="V721" i="1"/>
  <c r="V722" i="1"/>
  <c r="V723" i="1"/>
  <c r="V724" i="1"/>
  <c r="V726" i="1"/>
  <c r="V727" i="1"/>
  <c r="V728" i="1"/>
  <c r="V729" i="1"/>
  <c r="V730" i="1"/>
  <c r="V732" i="1"/>
  <c r="V734" i="1"/>
  <c r="V735" i="1"/>
  <c r="V736" i="1"/>
  <c r="V737" i="1"/>
  <c r="V738" i="1"/>
  <c r="V739" i="1"/>
  <c r="V740" i="1"/>
  <c r="V741" i="1"/>
  <c r="V742" i="1"/>
  <c r="V743" i="1"/>
  <c r="V744" i="1"/>
  <c r="V745" i="1"/>
  <c r="V746" i="1"/>
  <c r="V747" i="1"/>
  <c r="V748" i="1"/>
  <c r="V749" i="1"/>
  <c r="V750" i="1"/>
  <c r="V751" i="1"/>
  <c r="V752" i="1"/>
  <c r="V753" i="1"/>
  <c r="V755" i="1"/>
  <c r="V756" i="1"/>
  <c r="V757" i="1"/>
  <c r="V758" i="1"/>
  <c r="V759" i="1"/>
  <c r="V760" i="1"/>
  <c r="V761" i="1"/>
  <c r="V762" i="1"/>
  <c r="V763" i="1"/>
  <c r="V764" i="1"/>
  <c r="V765" i="1"/>
  <c r="V766" i="1"/>
  <c r="V767" i="1"/>
  <c r="V768" i="1"/>
  <c r="V769" i="1"/>
  <c r="V771" i="1"/>
  <c r="V772" i="1"/>
  <c r="V773" i="1"/>
  <c r="V774" i="1"/>
  <c r="V775" i="1"/>
  <c r="V776" i="1"/>
  <c r="V777" i="1"/>
  <c r="V780" i="1"/>
  <c r="V781" i="1"/>
  <c r="V782" i="1"/>
  <c r="V784" i="1"/>
  <c r="V785" i="1"/>
  <c r="V786" i="1"/>
  <c r="V787" i="1"/>
  <c r="V788" i="1"/>
  <c r="V790" i="1"/>
  <c r="V793" i="1"/>
  <c r="V795" i="1"/>
  <c r="V796" i="1"/>
  <c r="V797" i="1"/>
  <c r="V799" i="1"/>
  <c r="V800" i="1"/>
  <c r="V801" i="1"/>
  <c r="V802" i="1"/>
  <c r="V803" i="1"/>
  <c r="V804" i="1"/>
  <c r="V806" i="1"/>
  <c r="V807" i="1"/>
  <c r="V808" i="1"/>
  <c r="V809" i="1"/>
  <c r="V811" i="1"/>
  <c r="V813" i="1"/>
  <c r="V814" i="1"/>
  <c r="V815" i="1"/>
  <c r="V816" i="1"/>
  <c r="V819" i="1"/>
  <c r="V820" i="1"/>
  <c r="V821" i="1"/>
  <c r="V822" i="1"/>
  <c r="V823" i="1"/>
  <c r="V824" i="1"/>
  <c r="V826" i="1"/>
  <c r="V827" i="1"/>
  <c r="V828" i="1"/>
  <c r="V829" i="1"/>
  <c r="V830" i="1"/>
  <c r="V831" i="1"/>
  <c r="V832" i="1"/>
  <c r="V833" i="1"/>
  <c r="V834" i="1"/>
  <c r="V835" i="1"/>
  <c r="V837" i="1"/>
  <c r="V838" i="1"/>
  <c r="V839" i="1"/>
  <c r="V840" i="1"/>
  <c r="V841" i="1"/>
  <c r="V843" i="1"/>
  <c r="V845" i="1"/>
  <c r="V846" i="1"/>
  <c r="V847" i="1"/>
  <c r="V848" i="1"/>
  <c r="V849" i="1"/>
  <c r="V851" i="1"/>
  <c r="V853" i="1"/>
  <c r="V854" i="1"/>
  <c r="V855" i="1"/>
  <c r="V857" i="1"/>
  <c r="V858" i="1"/>
  <c r="V859" i="1"/>
  <c r="V860" i="1"/>
  <c r="V861" i="1"/>
  <c r="V862" i="1"/>
  <c r="V863" i="1"/>
  <c r="V865" i="1"/>
  <c r="V866" i="1"/>
  <c r="V867" i="1"/>
  <c r="V868" i="1"/>
  <c r="V871" i="1"/>
  <c r="V872" i="1"/>
  <c r="V873" i="1"/>
  <c r="V874" i="1"/>
  <c r="V875" i="1"/>
  <c r="V876" i="1"/>
  <c r="V877" i="1"/>
  <c r="V878" i="1"/>
  <c r="V879" i="1"/>
  <c r="V880" i="1"/>
  <c r="V881" i="1"/>
  <c r="V882" i="1"/>
  <c r="V883" i="1"/>
  <c r="V885" i="1"/>
  <c r="V886" i="1"/>
  <c r="V887" i="1"/>
  <c r="V888" i="1"/>
  <c r="V889" i="1"/>
  <c r="V890" i="1"/>
  <c r="V891" i="1"/>
  <c r="V892" i="1"/>
  <c r="V893" i="1"/>
  <c r="V894" i="1"/>
  <c r="V895" i="1"/>
  <c r="V896" i="1"/>
  <c r="V897" i="1"/>
  <c r="V898" i="1"/>
  <c r="V899" i="1"/>
  <c r="V900" i="1"/>
  <c r="V902" i="1"/>
  <c r="V904" i="1"/>
  <c r="V905" i="1"/>
  <c r="V907" i="1"/>
  <c r="V908" i="1"/>
  <c r="V909" i="1"/>
  <c r="V910" i="1"/>
  <c r="V911" i="1"/>
  <c r="V912" i="1"/>
  <c r="V914" i="1"/>
  <c r="V917" i="1"/>
  <c r="V918" i="1"/>
  <c r="V919" i="1"/>
  <c r="V920" i="1"/>
  <c r="V921" i="1"/>
  <c r="V922" i="1"/>
  <c r="V923" i="1"/>
  <c r="V924" i="1"/>
  <c r="V925" i="1"/>
  <c r="V926" i="1"/>
  <c r="V927" i="1"/>
  <c r="V928" i="1"/>
  <c r="V929" i="1"/>
  <c r="V930" i="1"/>
  <c r="V931" i="1"/>
  <c r="V932" i="1"/>
  <c r="V933" i="1"/>
  <c r="V934" i="1"/>
  <c r="V935" i="1"/>
  <c r="V936" i="1"/>
  <c r="V937" i="1"/>
  <c r="V938" i="1"/>
  <c r="V940" i="1"/>
  <c r="V941" i="1"/>
  <c r="V942" i="1"/>
  <c r="V943" i="1"/>
  <c r="V944" i="1"/>
  <c r="V945" i="1"/>
  <c r="V946" i="1"/>
  <c r="V948" i="1"/>
  <c r="V949" i="1"/>
  <c r="V950" i="1"/>
  <c r="V951" i="1"/>
  <c r="V952" i="1"/>
  <c r="V953" i="1"/>
  <c r="V954" i="1"/>
  <c r="V956" i="1"/>
  <c r="V957" i="1"/>
  <c r="V958" i="1"/>
  <c r="V959" i="1"/>
  <c r="V960" i="1"/>
  <c r="V962" i="1"/>
  <c r="V963" i="1"/>
  <c r="V964" i="1"/>
  <c r="V965" i="1"/>
  <c r="V966" i="1"/>
  <c r="V967" i="1"/>
  <c r="V968" i="1"/>
  <c r="V969" i="1"/>
  <c r="V970" i="1"/>
  <c r="V972" i="1"/>
  <c r="V974" i="1"/>
  <c r="V975" i="1"/>
  <c r="V976" i="1"/>
  <c r="V977" i="1"/>
  <c r="V978" i="1"/>
  <c r="V979" i="1"/>
  <c r="V980" i="1"/>
  <c r="V981" i="1"/>
  <c r="V982" i="1"/>
  <c r="V986" i="1"/>
  <c r="V987" i="1"/>
  <c r="V988" i="1"/>
  <c r="V989" i="1"/>
  <c r="V990" i="1"/>
  <c r="V991" i="1"/>
  <c r="V992" i="1"/>
  <c r="V993" i="1"/>
  <c r="V995" i="1"/>
  <c r="V996" i="1"/>
  <c r="V997" i="1"/>
  <c r="V998" i="1"/>
  <c r="V1000" i="1"/>
  <c r="V1001" i="1"/>
  <c r="V1002" i="1"/>
  <c r="U4" i="1"/>
  <c r="U5" i="1"/>
  <c r="U8" i="1"/>
  <c r="U12" i="1"/>
  <c r="U13" i="1"/>
  <c r="U14" i="1"/>
  <c r="U16" i="1"/>
  <c r="U17" i="1"/>
  <c r="U21" i="1"/>
  <c r="U26" i="1"/>
  <c r="U30" i="1"/>
  <c r="U32" i="1"/>
  <c r="U34" i="1"/>
  <c r="U35" i="1"/>
  <c r="U37" i="1"/>
  <c r="U38" i="1"/>
  <c r="U39" i="1"/>
  <c r="U41" i="1"/>
  <c r="U42" i="1"/>
  <c r="U46" i="1"/>
  <c r="U47" i="1"/>
  <c r="U48" i="1"/>
  <c r="U51" i="1"/>
  <c r="U52" i="1"/>
  <c r="U55" i="1"/>
  <c r="U56" i="1"/>
  <c r="U57" i="1"/>
  <c r="U59" i="1"/>
  <c r="U61" i="1"/>
  <c r="U62" i="1"/>
  <c r="U65" i="1"/>
  <c r="U67" i="1"/>
  <c r="U69" i="1"/>
  <c r="U70" i="1"/>
  <c r="U72" i="1"/>
  <c r="U73" i="1"/>
  <c r="U77" i="1"/>
  <c r="U79" i="1"/>
  <c r="U89" i="1"/>
  <c r="U91" i="1"/>
  <c r="U92" i="1"/>
  <c r="U96" i="1"/>
  <c r="U97" i="1"/>
  <c r="U100" i="1"/>
  <c r="U101" i="1"/>
  <c r="U103" i="1"/>
  <c r="U104" i="1"/>
  <c r="U106" i="1"/>
  <c r="U115" i="1"/>
  <c r="U118" i="1"/>
  <c r="U120" i="1"/>
  <c r="U121" i="1"/>
  <c r="U123" i="1"/>
  <c r="U124" i="1"/>
  <c r="U125" i="1"/>
  <c r="U128" i="1"/>
  <c r="U130" i="1"/>
  <c r="U131" i="1"/>
  <c r="U133" i="1"/>
  <c r="U134" i="1"/>
  <c r="U135" i="1"/>
  <c r="U136" i="1"/>
  <c r="U137" i="1"/>
  <c r="U138" i="1"/>
  <c r="U139" i="1"/>
  <c r="U149" i="1"/>
  <c r="U151" i="1"/>
  <c r="U153" i="1"/>
  <c r="U155" i="1"/>
  <c r="U156" i="1"/>
  <c r="U158" i="1"/>
  <c r="U162" i="1"/>
  <c r="U163" i="1"/>
  <c r="U168" i="1"/>
  <c r="U169" i="1"/>
  <c r="U171" i="1"/>
  <c r="U185" i="1"/>
  <c r="U189" i="1"/>
  <c r="U191" i="1"/>
  <c r="U192" i="1"/>
  <c r="U193" i="1"/>
  <c r="U195" i="1"/>
  <c r="U196" i="1"/>
  <c r="U197" i="1"/>
  <c r="U199" i="1"/>
  <c r="U202" i="1"/>
  <c r="U203" i="1"/>
  <c r="U204" i="1"/>
  <c r="U207" i="1"/>
  <c r="U210" i="1"/>
  <c r="U211" i="1"/>
  <c r="U219" i="1"/>
  <c r="U220" i="1"/>
  <c r="U221" i="1"/>
  <c r="U222" i="1"/>
  <c r="U228" i="1"/>
  <c r="U230" i="1"/>
  <c r="U234" i="1"/>
  <c r="U236" i="1"/>
  <c r="U238" i="1"/>
  <c r="U239" i="1"/>
  <c r="U242" i="1"/>
  <c r="U243" i="1"/>
  <c r="U244" i="1"/>
  <c r="U247" i="1"/>
  <c r="U251" i="1"/>
  <c r="U255" i="1"/>
  <c r="U258" i="1"/>
  <c r="U259" i="1"/>
  <c r="U260" i="1"/>
  <c r="U261" i="1"/>
  <c r="U262" i="1"/>
  <c r="U265" i="1"/>
  <c r="U266" i="1"/>
  <c r="U269" i="1"/>
  <c r="U272" i="1"/>
  <c r="U276" i="1"/>
  <c r="U277" i="1"/>
  <c r="U279" i="1"/>
  <c r="U284" i="1"/>
  <c r="U286" i="1"/>
  <c r="U287" i="1"/>
  <c r="U291" i="1"/>
  <c r="U292" i="1"/>
  <c r="U294" i="1"/>
  <c r="U295" i="1"/>
  <c r="U299" i="1"/>
  <c r="U303" i="1"/>
  <c r="U310" i="1"/>
  <c r="U311" i="1"/>
  <c r="U313" i="1"/>
  <c r="U314" i="1"/>
  <c r="U315" i="1"/>
  <c r="U318" i="1"/>
  <c r="U320" i="1"/>
  <c r="U327" i="1"/>
  <c r="U328" i="1"/>
  <c r="U329" i="1"/>
  <c r="U331" i="1"/>
  <c r="U332" i="1"/>
  <c r="U337" i="1"/>
  <c r="U341" i="1"/>
  <c r="U343" i="1"/>
  <c r="U346" i="1"/>
  <c r="U348" i="1"/>
  <c r="U351" i="1"/>
  <c r="U354" i="1"/>
  <c r="U356" i="1"/>
  <c r="U359" i="1"/>
  <c r="U363" i="1"/>
  <c r="U364" i="1"/>
  <c r="U365" i="1"/>
  <c r="U366" i="1"/>
  <c r="U367" i="1"/>
  <c r="U368" i="1"/>
  <c r="U371" i="1"/>
  <c r="U375" i="1"/>
  <c r="U377" i="1"/>
  <c r="U378" i="1"/>
  <c r="U379" i="1"/>
  <c r="U380" i="1"/>
  <c r="U382" i="1"/>
  <c r="U388" i="1"/>
  <c r="U389" i="1"/>
  <c r="U390" i="1"/>
  <c r="U393" i="1"/>
  <c r="U395" i="1"/>
  <c r="U398" i="1"/>
  <c r="U405" i="1"/>
  <c r="U406" i="1"/>
  <c r="U410" i="1"/>
  <c r="U412" i="1"/>
  <c r="U414" i="1"/>
  <c r="U416" i="1"/>
  <c r="U417" i="1"/>
  <c r="U418" i="1"/>
  <c r="U430" i="1"/>
  <c r="U437" i="1"/>
  <c r="U442" i="1"/>
  <c r="U446" i="1"/>
  <c r="U448" i="1"/>
  <c r="U449" i="1"/>
  <c r="U451" i="1"/>
  <c r="U452" i="1"/>
  <c r="U454" i="1"/>
  <c r="U456" i="1"/>
  <c r="U462" i="1"/>
  <c r="U464" i="1"/>
  <c r="U466" i="1"/>
  <c r="U467" i="1"/>
  <c r="U469" i="1"/>
  <c r="U473" i="1"/>
  <c r="U474" i="1"/>
  <c r="U480" i="1"/>
  <c r="U481" i="1"/>
  <c r="U482" i="1"/>
  <c r="U488" i="1"/>
  <c r="U489" i="1"/>
  <c r="U490" i="1"/>
  <c r="U494" i="1"/>
  <c r="U496" i="1"/>
  <c r="U497" i="1"/>
  <c r="U499" i="1"/>
  <c r="U505" i="1"/>
  <c r="U508" i="1"/>
  <c r="U510" i="1"/>
  <c r="U512" i="1"/>
  <c r="U513" i="1"/>
  <c r="U515" i="1"/>
  <c r="U517" i="1"/>
  <c r="U520" i="1"/>
  <c r="U521" i="1"/>
  <c r="U524" i="1"/>
  <c r="U525" i="1"/>
  <c r="U531" i="1"/>
  <c r="U534" i="1"/>
  <c r="U538" i="1"/>
  <c r="U539" i="1"/>
  <c r="U542" i="1"/>
  <c r="U545" i="1"/>
  <c r="U548" i="1"/>
  <c r="U549" i="1"/>
  <c r="U550" i="1"/>
  <c r="U552" i="1"/>
  <c r="U553" i="1"/>
  <c r="U557" i="1"/>
  <c r="U558" i="1"/>
  <c r="U561" i="1"/>
  <c r="U562" i="1"/>
  <c r="U565" i="1"/>
  <c r="U568" i="1"/>
  <c r="U569" i="1"/>
  <c r="U571" i="1"/>
  <c r="U573" i="1"/>
  <c r="U574" i="1"/>
  <c r="U575" i="1"/>
  <c r="U580" i="1"/>
  <c r="U584" i="1"/>
  <c r="U586" i="1"/>
  <c r="U590" i="1"/>
  <c r="U591" i="1"/>
  <c r="U595" i="1"/>
  <c r="U596" i="1"/>
  <c r="U601" i="1"/>
  <c r="U604" i="1"/>
  <c r="U607" i="1"/>
  <c r="U608" i="1"/>
  <c r="U614" i="1"/>
  <c r="U615" i="1"/>
  <c r="U617" i="1"/>
  <c r="U620" i="1"/>
  <c r="U621" i="1"/>
  <c r="U624" i="1"/>
  <c r="U625" i="1"/>
  <c r="U627" i="1"/>
  <c r="U628" i="1"/>
  <c r="U631" i="1"/>
  <c r="U636" i="1"/>
  <c r="U645" i="1"/>
  <c r="U646" i="1"/>
  <c r="U648" i="1"/>
  <c r="U649" i="1"/>
  <c r="U650" i="1"/>
  <c r="U651" i="1"/>
  <c r="U656" i="1"/>
  <c r="U659" i="1"/>
  <c r="U660" i="1"/>
  <c r="U663" i="1"/>
  <c r="U664" i="1"/>
  <c r="U666" i="1"/>
  <c r="U668" i="1"/>
  <c r="U669" i="1"/>
  <c r="U670" i="1"/>
  <c r="U671" i="1"/>
  <c r="U673" i="1"/>
  <c r="U676" i="1"/>
  <c r="U678" i="1"/>
  <c r="U685" i="1"/>
  <c r="U687" i="1"/>
  <c r="U689" i="1"/>
  <c r="U690" i="1"/>
  <c r="U691" i="1"/>
  <c r="U695" i="1"/>
  <c r="U696" i="1"/>
  <c r="U697" i="1"/>
  <c r="U699" i="1"/>
  <c r="U701" i="1"/>
  <c r="U704" i="1"/>
  <c r="U705" i="1"/>
  <c r="U707" i="1"/>
  <c r="U708" i="1"/>
  <c r="U710" i="1"/>
  <c r="U711" i="1"/>
  <c r="U714" i="1"/>
  <c r="U718" i="1"/>
  <c r="U723" i="1"/>
  <c r="U725" i="1"/>
  <c r="U727" i="1"/>
  <c r="U728" i="1"/>
  <c r="U731" i="1"/>
  <c r="U733" i="1"/>
  <c r="U737" i="1"/>
  <c r="U740" i="1"/>
  <c r="U747" i="1"/>
  <c r="U754" i="1"/>
  <c r="U760" i="1"/>
  <c r="U769" i="1"/>
  <c r="U770" i="1"/>
  <c r="U773" i="1"/>
  <c r="U778" i="1"/>
  <c r="U779" i="1"/>
  <c r="U781" i="1"/>
  <c r="U783" i="1"/>
  <c r="U789" i="1"/>
  <c r="U791" i="1"/>
  <c r="U792" i="1"/>
  <c r="U794" i="1"/>
  <c r="U798" i="1"/>
  <c r="U799" i="1"/>
  <c r="U805" i="1"/>
  <c r="U810" i="1"/>
  <c r="U811" i="1"/>
  <c r="U812" i="1"/>
  <c r="U813" i="1"/>
  <c r="U817" i="1"/>
  <c r="U818" i="1"/>
  <c r="U824" i="1"/>
  <c r="U825" i="1"/>
  <c r="U836" i="1"/>
  <c r="U839" i="1"/>
  <c r="U841" i="1"/>
  <c r="U842" i="1"/>
  <c r="U843" i="1"/>
  <c r="U844" i="1"/>
  <c r="U850" i="1"/>
  <c r="U852" i="1"/>
  <c r="U856" i="1"/>
  <c r="U858" i="1"/>
  <c r="U861" i="1"/>
  <c r="U863" i="1"/>
  <c r="U864" i="1"/>
  <c r="U867" i="1"/>
  <c r="U869" i="1"/>
  <c r="U870" i="1"/>
  <c r="U872" i="1"/>
  <c r="U878" i="1"/>
  <c r="U880" i="1"/>
  <c r="U882" i="1"/>
  <c r="U884" i="1"/>
  <c r="U885" i="1"/>
  <c r="U898" i="1"/>
  <c r="U901" i="1"/>
  <c r="U903" i="1"/>
  <c r="U906" i="1"/>
  <c r="U911" i="1"/>
  <c r="U913" i="1"/>
  <c r="U914" i="1"/>
  <c r="U915" i="1"/>
  <c r="U916" i="1"/>
  <c r="U918" i="1"/>
  <c r="U919" i="1"/>
  <c r="U925" i="1"/>
  <c r="U927" i="1"/>
  <c r="U929" i="1"/>
  <c r="U934" i="1"/>
  <c r="U939" i="1"/>
  <c r="U944" i="1"/>
  <c r="U945" i="1"/>
  <c r="U947" i="1"/>
  <c r="U955" i="1"/>
  <c r="U956" i="1"/>
  <c r="U961" i="1"/>
  <c r="U964" i="1"/>
  <c r="U965" i="1"/>
  <c r="U969" i="1"/>
  <c r="U971" i="1"/>
  <c r="U972" i="1"/>
  <c r="U973" i="1"/>
  <c r="U974" i="1"/>
  <c r="U983" i="1"/>
  <c r="U984" i="1"/>
  <c r="U985" i="1"/>
  <c r="U990" i="1"/>
  <c r="U994" i="1"/>
  <c r="U997" i="1"/>
  <c r="U999" i="1"/>
  <c r="U1002" i="1"/>
  <c r="U3" i="1"/>
  <c r="C1001" i="2"/>
  <c r="C1000" i="2"/>
  <c r="C999" i="2"/>
  <c r="C998" i="2"/>
  <c r="C997" i="2"/>
  <c r="C996" i="2"/>
  <c r="C995" i="2"/>
  <c r="C994" i="2"/>
  <c r="C993" i="2"/>
  <c r="C992" i="2"/>
  <c r="C991" i="2"/>
  <c r="C990" i="2"/>
  <c r="C989" i="2"/>
  <c r="C988" i="2"/>
  <c r="C987" i="2"/>
  <c r="C986" i="2"/>
  <c r="C985" i="2"/>
  <c r="C984" i="2"/>
  <c r="C983" i="2"/>
  <c r="C982" i="2"/>
  <c r="C981" i="2"/>
  <c r="C980" i="2"/>
  <c r="C979" i="2"/>
  <c r="C978" i="2"/>
  <c r="C977" i="2"/>
  <c r="C976" i="2"/>
  <c r="C975" i="2"/>
  <c r="C974" i="2"/>
  <c r="C973" i="2"/>
  <c r="C972" i="2"/>
  <c r="C971" i="2"/>
  <c r="C970" i="2"/>
  <c r="C969" i="2"/>
  <c r="C968" i="2"/>
  <c r="C967" i="2"/>
  <c r="C966" i="2"/>
  <c r="C965" i="2"/>
  <c r="C964" i="2"/>
  <c r="C963" i="2"/>
  <c r="C962" i="2"/>
  <c r="C961" i="2"/>
  <c r="C960" i="2"/>
  <c r="C959" i="2"/>
  <c r="C958" i="2"/>
  <c r="C957" i="2"/>
  <c r="C956" i="2"/>
  <c r="C955" i="2"/>
  <c r="C954" i="2"/>
  <c r="C953" i="2"/>
  <c r="C952" i="2"/>
  <c r="C951" i="2"/>
  <c r="C950" i="2"/>
  <c r="C949" i="2"/>
  <c r="C948" i="2"/>
  <c r="C947" i="2"/>
  <c r="C946" i="2"/>
  <c r="C945" i="2"/>
  <c r="C944" i="2"/>
  <c r="C943" i="2"/>
  <c r="C942" i="2"/>
  <c r="C941" i="2"/>
  <c r="C940" i="2"/>
  <c r="C939" i="2"/>
  <c r="C938" i="2"/>
  <c r="C937" i="2"/>
  <c r="C936" i="2"/>
  <c r="C935" i="2"/>
  <c r="C934" i="2"/>
  <c r="C933" i="2"/>
  <c r="C932" i="2"/>
  <c r="C931" i="2"/>
  <c r="C930" i="2"/>
  <c r="C929" i="2"/>
  <c r="C928" i="2"/>
  <c r="C927" i="2"/>
  <c r="C926" i="2"/>
  <c r="C925" i="2"/>
  <c r="C924" i="2"/>
  <c r="C923" i="2"/>
  <c r="C922" i="2"/>
  <c r="C921" i="2"/>
  <c r="C920" i="2"/>
  <c r="C919" i="2"/>
  <c r="C918" i="2"/>
  <c r="C917" i="2"/>
  <c r="C916" i="2"/>
  <c r="C915" i="2"/>
  <c r="C914" i="2"/>
  <c r="C913" i="2"/>
  <c r="C912" i="2"/>
  <c r="C911" i="2"/>
  <c r="C910" i="2"/>
  <c r="C909" i="2"/>
  <c r="C908" i="2"/>
  <c r="C907" i="2"/>
  <c r="C906" i="2"/>
  <c r="C905" i="2"/>
  <c r="C904" i="2"/>
  <c r="C903" i="2"/>
  <c r="C902" i="2"/>
  <c r="C901" i="2"/>
  <c r="C900" i="2"/>
  <c r="C899" i="2"/>
  <c r="C898" i="2"/>
  <c r="C897" i="2"/>
  <c r="C896" i="2"/>
  <c r="C895" i="2"/>
  <c r="C894" i="2"/>
  <c r="C893" i="2"/>
  <c r="C892" i="2"/>
  <c r="C891" i="2"/>
  <c r="C890" i="2"/>
  <c r="C889" i="2"/>
  <c r="C888" i="2"/>
  <c r="C887" i="2"/>
  <c r="C886" i="2"/>
  <c r="C885" i="2"/>
  <c r="C884" i="2"/>
  <c r="C883" i="2"/>
  <c r="C882" i="2"/>
  <c r="C881" i="2"/>
  <c r="C880" i="2"/>
  <c r="C879" i="2"/>
  <c r="C878" i="2"/>
  <c r="C877" i="2"/>
  <c r="C876" i="2"/>
  <c r="C875" i="2"/>
  <c r="C874" i="2"/>
  <c r="C873" i="2"/>
  <c r="C872" i="2"/>
  <c r="C871" i="2"/>
  <c r="C870" i="2"/>
  <c r="C869" i="2"/>
  <c r="C868" i="2"/>
  <c r="C867" i="2"/>
  <c r="C866" i="2"/>
  <c r="C865" i="2"/>
  <c r="C864" i="2"/>
  <c r="C863" i="2"/>
  <c r="C862" i="2"/>
  <c r="C861" i="2"/>
  <c r="C860" i="2"/>
  <c r="C859" i="2"/>
  <c r="C858" i="2"/>
  <c r="C857" i="2"/>
  <c r="C856" i="2"/>
  <c r="C855" i="2"/>
  <c r="C854" i="2"/>
  <c r="C853" i="2"/>
  <c r="C852" i="2"/>
  <c r="C851" i="2"/>
  <c r="C850" i="2"/>
  <c r="C849" i="2"/>
  <c r="C848" i="2"/>
  <c r="C847" i="2"/>
  <c r="C846" i="2"/>
  <c r="C845" i="2"/>
  <c r="C844" i="2"/>
  <c r="C843" i="2"/>
  <c r="C842" i="2"/>
  <c r="C841" i="2"/>
  <c r="C840" i="2"/>
  <c r="C839" i="2"/>
  <c r="C838" i="2"/>
  <c r="C837" i="2"/>
  <c r="C836" i="2"/>
  <c r="C835" i="2"/>
  <c r="C834" i="2"/>
  <c r="C833" i="2"/>
  <c r="C832" i="2"/>
  <c r="C831" i="2"/>
  <c r="C830" i="2"/>
  <c r="C829" i="2"/>
  <c r="C828" i="2"/>
  <c r="C827" i="2"/>
  <c r="C826" i="2"/>
  <c r="C825" i="2"/>
  <c r="C824" i="2"/>
  <c r="C823" i="2"/>
  <c r="C822" i="2"/>
  <c r="C821" i="2"/>
  <c r="C820" i="2"/>
  <c r="C819" i="2"/>
  <c r="C818" i="2"/>
  <c r="C817" i="2"/>
  <c r="C816" i="2"/>
  <c r="C815" i="2"/>
  <c r="C814" i="2"/>
  <c r="C813" i="2"/>
  <c r="C812" i="2"/>
  <c r="C811" i="2"/>
  <c r="C810" i="2"/>
  <c r="C809" i="2"/>
  <c r="C808" i="2"/>
  <c r="C807" i="2"/>
  <c r="C806" i="2"/>
  <c r="C805" i="2"/>
  <c r="C804" i="2"/>
  <c r="C803" i="2"/>
  <c r="C802" i="2"/>
  <c r="C801" i="2"/>
  <c r="C800" i="2"/>
  <c r="C799" i="2"/>
  <c r="C798" i="2"/>
  <c r="C797" i="2"/>
  <c r="C796" i="2"/>
  <c r="C795" i="2"/>
  <c r="C794" i="2"/>
  <c r="C793" i="2"/>
  <c r="C792" i="2"/>
  <c r="C791" i="2"/>
  <c r="C790" i="2"/>
  <c r="C789" i="2"/>
  <c r="C788" i="2"/>
  <c r="C787" i="2"/>
  <c r="C786" i="2"/>
  <c r="C785" i="2"/>
  <c r="C784" i="2"/>
  <c r="C783" i="2"/>
  <c r="C782" i="2"/>
  <c r="C781" i="2"/>
  <c r="C780" i="2"/>
  <c r="C779" i="2"/>
  <c r="C778" i="2"/>
  <c r="C777" i="2"/>
  <c r="C776" i="2"/>
  <c r="C775" i="2"/>
  <c r="C774" i="2"/>
  <c r="C773" i="2"/>
  <c r="C772" i="2"/>
  <c r="C771" i="2"/>
  <c r="C770" i="2"/>
  <c r="C769" i="2"/>
  <c r="C768" i="2"/>
  <c r="C767" i="2"/>
  <c r="C766" i="2"/>
  <c r="C765" i="2"/>
  <c r="C764" i="2"/>
  <c r="C763" i="2"/>
  <c r="C762" i="2"/>
  <c r="C761" i="2"/>
  <c r="C760" i="2"/>
  <c r="C759" i="2"/>
  <c r="C758" i="2"/>
  <c r="C757" i="2"/>
  <c r="C756" i="2"/>
  <c r="C755" i="2"/>
  <c r="C754" i="2"/>
  <c r="C753" i="2"/>
  <c r="C752" i="2"/>
  <c r="C751" i="2"/>
  <c r="C750" i="2"/>
  <c r="C749" i="2"/>
  <c r="C748" i="2"/>
  <c r="C747" i="2"/>
  <c r="C746" i="2"/>
  <c r="C745" i="2"/>
  <c r="C744" i="2"/>
  <c r="C743" i="2"/>
  <c r="C742" i="2"/>
  <c r="C741" i="2"/>
  <c r="C740" i="2"/>
  <c r="C739" i="2"/>
  <c r="C738" i="2"/>
  <c r="C737" i="2"/>
  <c r="C736" i="2"/>
  <c r="C735" i="2"/>
  <c r="C734" i="2"/>
  <c r="C733" i="2"/>
  <c r="C732" i="2"/>
  <c r="C731" i="2"/>
  <c r="C730" i="2"/>
  <c r="C729" i="2"/>
  <c r="C728" i="2"/>
  <c r="C727" i="2"/>
  <c r="C726" i="2"/>
  <c r="C725" i="2"/>
  <c r="C724" i="2"/>
  <c r="C723" i="2"/>
  <c r="C722" i="2"/>
  <c r="C721" i="2"/>
  <c r="C720" i="2"/>
  <c r="C719" i="2"/>
  <c r="C718" i="2"/>
  <c r="C717" i="2"/>
  <c r="C716" i="2"/>
  <c r="C715" i="2"/>
  <c r="C714" i="2"/>
  <c r="C713" i="2"/>
  <c r="C712" i="2"/>
  <c r="C711" i="2"/>
  <c r="C710" i="2"/>
  <c r="C709" i="2"/>
  <c r="C708" i="2"/>
  <c r="C707" i="2"/>
  <c r="C706" i="2"/>
  <c r="C705" i="2"/>
  <c r="C704" i="2"/>
  <c r="C703" i="2"/>
  <c r="C702" i="2"/>
  <c r="C701" i="2"/>
  <c r="C700" i="2"/>
  <c r="C699" i="2"/>
  <c r="C698" i="2"/>
  <c r="C697" i="2"/>
  <c r="C696" i="2"/>
  <c r="C695" i="2"/>
  <c r="C694" i="2"/>
  <c r="C693" i="2"/>
  <c r="C692" i="2"/>
  <c r="C691" i="2"/>
  <c r="C690" i="2"/>
  <c r="C689" i="2"/>
  <c r="C688" i="2"/>
  <c r="C687" i="2"/>
  <c r="C686" i="2"/>
  <c r="C685" i="2"/>
  <c r="C684" i="2"/>
  <c r="C683" i="2"/>
  <c r="C682" i="2"/>
  <c r="C681" i="2"/>
  <c r="C680" i="2"/>
  <c r="C679" i="2"/>
  <c r="C678" i="2"/>
  <c r="C677" i="2"/>
  <c r="C676" i="2"/>
  <c r="C675" i="2"/>
  <c r="C674" i="2"/>
  <c r="C673" i="2"/>
  <c r="C672" i="2"/>
  <c r="C671" i="2"/>
  <c r="C670" i="2"/>
  <c r="C669" i="2"/>
  <c r="C668" i="2"/>
  <c r="C667" i="2"/>
  <c r="C666" i="2"/>
  <c r="C665" i="2"/>
  <c r="C664" i="2"/>
  <c r="C663" i="2"/>
  <c r="C662" i="2"/>
  <c r="C661" i="2"/>
  <c r="C660" i="2"/>
  <c r="C659" i="2"/>
  <c r="C658" i="2"/>
  <c r="C657" i="2"/>
  <c r="C656" i="2"/>
  <c r="C655" i="2"/>
  <c r="C654" i="2"/>
  <c r="C653" i="2"/>
  <c r="C652" i="2"/>
  <c r="C651" i="2"/>
  <c r="C650" i="2"/>
  <c r="C649" i="2"/>
  <c r="C648" i="2"/>
  <c r="C647" i="2"/>
  <c r="C646" i="2"/>
  <c r="C645" i="2"/>
  <c r="C644" i="2"/>
  <c r="C643" i="2"/>
  <c r="C642" i="2"/>
  <c r="C641" i="2"/>
  <c r="C640" i="2"/>
  <c r="C639" i="2"/>
  <c r="C638" i="2"/>
  <c r="C637" i="2"/>
  <c r="C636" i="2"/>
  <c r="C635" i="2"/>
  <c r="C634" i="2"/>
  <c r="C633" i="2"/>
  <c r="C632" i="2"/>
  <c r="C631" i="2"/>
  <c r="C630" i="2"/>
  <c r="C629" i="2"/>
  <c r="C628" i="2"/>
  <c r="C627" i="2"/>
  <c r="C626" i="2"/>
  <c r="C625" i="2"/>
  <c r="C624" i="2"/>
  <c r="C623" i="2"/>
  <c r="C622" i="2"/>
  <c r="C621" i="2"/>
  <c r="C620" i="2"/>
  <c r="C619" i="2"/>
  <c r="C618" i="2"/>
  <c r="C617" i="2"/>
  <c r="C616" i="2"/>
  <c r="C615" i="2"/>
  <c r="C614" i="2"/>
  <c r="C613" i="2"/>
  <c r="C612" i="2"/>
  <c r="C611" i="2"/>
  <c r="C610" i="2"/>
  <c r="C609" i="2"/>
  <c r="C608" i="2"/>
  <c r="C607" i="2"/>
  <c r="C606" i="2"/>
  <c r="C605" i="2"/>
  <c r="C604" i="2"/>
  <c r="C603" i="2"/>
  <c r="C602" i="2"/>
  <c r="C601" i="2"/>
  <c r="C600" i="2"/>
  <c r="C599" i="2"/>
  <c r="C598" i="2"/>
  <c r="C597" i="2"/>
  <c r="C596" i="2"/>
  <c r="C595" i="2"/>
  <c r="C594" i="2"/>
  <c r="C593" i="2"/>
  <c r="C592" i="2"/>
  <c r="C591" i="2"/>
  <c r="C590" i="2"/>
  <c r="C589" i="2"/>
  <c r="C588" i="2"/>
  <c r="C587" i="2"/>
  <c r="C586" i="2"/>
  <c r="C585" i="2"/>
  <c r="C584" i="2"/>
  <c r="C583" i="2"/>
  <c r="C582" i="2"/>
  <c r="C581" i="2"/>
  <c r="C580" i="2"/>
  <c r="C579" i="2"/>
  <c r="C578" i="2"/>
  <c r="C577" i="2"/>
  <c r="C576" i="2"/>
  <c r="C575" i="2"/>
  <c r="C574" i="2"/>
  <c r="C573" i="2"/>
  <c r="C572" i="2"/>
  <c r="C571" i="2"/>
  <c r="C570" i="2"/>
  <c r="C569" i="2"/>
  <c r="C568" i="2"/>
  <c r="C567" i="2"/>
  <c r="C566" i="2"/>
  <c r="C565" i="2"/>
  <c r="C564" i="2"/>
  <c r="C563" i="2"/>
  <c r="C562" i="2"/>
  <c r="C561" i="2"/>
  <c r="C560" i="2"/>
  <c r="C559" i="2"/>
  <c r="C558" i="2"/>
  <c r="C557" i="2"/>
  <c r="C556" i="2"/>
  <c r="C555" i="2"/>
  <c r="C554" i="2"/>
  <c r="C553" i="2"/>
  <c r="C552" i="2"/>
  <c r="C551" i="2"/>
  <c r="C550" i="2"/>
  <c r="C549" i="2"/>
  <c r="C548" i="2"/>
  <c r="C547" i="2"/>
  <c r="C546" i="2"/>
  <c r="C545" i="2"/>
  <c r="C544" i="2"/>
  <c r="C543" i="2"/>
  <c r="C542" i="2"/>
  <c r="C541" i="2"/>
  <c r="C540" i="2"/>
  <c r="C539" i="2"/>
  <c r="C538" i="2"/>
  <c r="C537" i="2"/>
  <c r="C536" i="2"/>
  <c r="C535" i="2"/>
  <c r="C534" i="2"/>
  <c r="C533" i="2"/>
  <c r="C532" i="2"/>
  <c r="C531" i="2"/>
  <c r="C530" i="2"/>
  <c r="C529" i="2"/>
  <c r="C528" i="2"/>
  <c r="C527" i="2"/>
  <c r="C526" i="2"/>
  <c r="C525" i="2"/>
  <c r="C524" i="2"/>
  <c r="C523" i="2"/>
  <c r="C522" i="2"/>
  <c r="C521" i="2"/>
  <c r="C520" i="2"/>
  <c r="C519" i="2"/>
  <c r="C518" i="2"/>
  <c r="C517" i="2"/>
  <c r="C516" i="2"/>
  <c r="C515" i="2"/>
  <c r="C514" i="2"/>
  <c r="C513" i="2"/>
  <c r="C512" i="2"/>
  <c r="C511" i="2"/>
  <c r="C510" i="2"/>
  <c r="C509" i="2"/>
  <c r="C508" i="2"/>
  <c r="C507" i="2"/>
  <c r="C506" i="2"/>
  <c r="C505" i="2"/>
  <c r="C504" i="2"/>
  <c r="C503" i="2"/>
  <c r="C502" i="2"/>
  <c r="C501" i="2"/>
  <c r="C500" i="2"/>
  <c r="C499" i="2"/>
  <c r="C498" i="2"/>
  <c r="C497" i="2"/>
  <c r="C496" i="2"/>
  <c r="C495" i="2"/>
  <c r="C494" i="2"/>
  <c r="C493" i="2"/>
  <c r="C492" i="2"/>
  <c r="C491" i="2"/>
  <c r="C490" i="2"/>
  <c r="C489" i="2"/>
  <c r="C488" i="2"/>
  <c r="C487" i="2"/>
  <c r="C486" i="2"/>
  <c r="C485" i="2"/>
  <c r="C484" i="2"/>
  <c r="C483" i="2"/>
  <c r="C482" i="2"/>
  <c r="C481" i="2"/>
  <c r="C480" i="2"/>
  <c r="C479" i="2"/>
  <c r="C478" i="2"/>
  <c r="C477" i="2"/>
  <c r="C476" i="2"/>
  <c r="C475" i="2"/>
  <c r="C474" i="2"/>
  <c r="C473" i="2"/>
  <c r="C472" i="2"/>
  <c r="C471" i="2"/>
  <c r="C470" i="2"/>
  <c r="C469" i="2"/>
  <c r="C468" i="2"/>
  <c r="C467" i="2"/>
  <c r="C466" i="2"/>
  <c r="C465" i="2"/>
  <c r="C464" i="2"/>
  <c r="C463" i="2"/>
  <c r="C462" i="2"/>
  <c r="C461" i="2"/>
  <c r="C460" i="2"/>
  <c r="C459" i="2"/>
  <c r="C458" i="2"/>
  <c r="C457" i="2"/>
  <c r="C456" i="2"/>
  <c r="C455" i="2"/>
  <c r="C454" i="2"/>
  <c r="C453" i="2"/>
  <c r="C452" i="2"/>
  <c r="C451" i="2"/>
  <c r="C450" i="2"/>
  <c r="C449" i="2"/>
  <c r="C448" i="2"/>
  <c r="C447" i="2"/>
  <c r="C446" i="2"/>
  <c r="C445" i="2"/>
  <c r="C444" i="2"/>
  <c r="C443" i="2"/>
  <c r="C442" i="2"/>
  <c r="C441" i="2"/>
  <c r="C440" i="2"/>
  <c r="C439" i="2"/>
  <c r="C438" i="2"/>
  <c r="C437" i="2"/>
  <c r="C436" i="2"/>
  <c r="C435" i="2"/>
  <c r="C434" i="2"/>
  <c r="C433" i="2"/>
  <c r="C432" i="2"/>
  <c r="C431" i="2"/>
  <c r="C430" i="2"/>
  <c r="C429" i="2"/>
  <c r="C428" i="2"/>
  <c r="C427" i="2"/>
  <c r="C426" i="2"/>
  <c r="C425" i="2"/>
  <c r="C424" i="2"/>
  <c r="C423" i="2"/>
  <c r="C422" i="2"/>
  <c r="C421" i="2"/>
  <c r="C420" i="2"/>
  <c r="C419" i="2"/>
  <c r="C418" i="2"/>
  <c r="C417" i="2"/>
  <c r="C416" i="2"/>
  <c r="C415" i="2"/>
  <c r="C414" i="2"/>
  <c r="C413" i="2"/>
  <c r="C412" i="2"/>
  <c r="C411" i="2"/>
  <c r="C410" i="2"/>
  <c r="C409" i="2"/>
  <c r="C408" i="2"/>
  <c r="C407" i="2"/>
  <c r="C406" i="2"/>
  <c r="C405" i="2"/>
  <c r="C404" i="2"/>
  <c r="C403" i="2"/>
  <c r="C402" i="2"/>
  <c r="C401" i="2"/>
  <c r="C400" i="2"/>
  <c r="C399" i="2"/>
  <c r="C398" i="2"/>
  <c r="C397" i="2"/>
  <c r="C396" i="2"/>
  <c r="C395" i="2"/>
  <c r="C394" i="2"/>
  <c r="C393" i="2"/>
  <c r="C392" i="2"/>
  <c r="C391" i="2"/>
  <c r="C390" i="2"/>
  <c r="C389" i="2"/>
  <c r="C388" i="2"/>
  <c r="C387" i="2"/>
  <c r="C386" i="2"/>
  <c r="C385" i="2"/>
  <c r="C384" i="2"/>
  <c r="C383" i="2"/>
  <c r="C382" i="2"/>
  <c r="C381" i="2"/>
  <c r="C380" i="2"/>
  <c r="C379" i="2"/>
  <c r="C378" i="2"/>
  <c r="C377" i="2"/>
  <c r="C376" i="2"/>
  <c r="C375" i="2"/>
  <c r="C374" i="2"/>
  <c r="C373" i="2"/>
  <c r="C372" i="2"/>
  <c r="C371" i="2"/>
  <c r="C370" i="2"/>
  <c r="C369" i="2"/>
  <c r="C368" i="2"/>
  <c r="C367" i="2"/>
  <c r="C366" i="2"/>
  <c r="C365" i="2"/>
  <c r="C364" i="2"/>
  <c r="C363" i="2"/>
  <c r="C362" i="2"/>
  <c r="C361" i="2"/>
  <c r="C360" i="2"/>
  <c r="C359" i="2"/>
  <c r="C358" i="2"/>
  <c r="C357" i="2"/>
  <c r="C356" i="2"/>
  <c r="C355" i="2"/>
  <c r="C354" i="2"/>
  <c r="C353" i="2"/>
  <c r="C352" i="2"/>
  <c r="C351" i="2"/>
  <c r="C350" i="2"/>
  <c r="C349" i="2"/>
  <c r="C348" i="2"/>
  <c r="C347" i="2"/>
  <c r="C346" i="2"/>
  <c r="C345" i="2"/>
  <c r="C344" i="2"/>
  <c r="C343" i="2"/>
  <c r="C342" i="2"/>
  <c r="C341" i="2"/>
  <c r="C340" i="2"/>
  <c r="C339" i="2"/>
  <c r="C338" i="2"/>
  <c r="C337" i="2"/>
  <c r="C336" i="2"/>
  <c r="C335" i="2"/>
  <c r="C334" i="2"/>
  <c r="C333" i="2"/>
  <c r="C332" i="2"/>
  <c r="C331" i="2"/>
  <c r="C330" i="2"/>
  <c r="C329" i="2"/>
  <c r="C328" i="2"/>
  <c r="C327" i="2"/>
  <c r="C326" i="2"/>
  <c r="C325" i="2"/>
  <c r="C324" i="2"/>
  <c r="C323" i="2"/>
  <c r="C322" i="2"/>
  <c r="C321" i="2"/>
  <c r="C320" i="2"/>
  <c r="C319" i="2"/>
  <c r="C318" i="2"/>
  <c r="C317" i="2"/>
  <c r="C316" i="2"/>
  <c r="C315" i="2"/>
  <c r="C314" i="2"/>
  <c r="C313" i="2"/>
  <c r="C312" i="2"/>
  <c r="C311" i="2"/>
  <c r="C310" i="2"/>
  <c r="C309" i="2"/>
  <c r="C308" i="2"/>
  <c r="C307" i="2"/>
  <c r="C306" i="2"/>
  <c r="C305" i="2"/>
  <c r="C304" i="2"/>
  <c r="C303" i="2"/>
  <c r="C302" i="2"/>
  <c r="C301" i="2"/>
  <c r="C300" i="2"/>
  <c r="C299" i="2"/>
  <c r="C298" i="2"/>
  <c r="C297" i="2"/>
  <c r="C296" i="2"/>
  <c r="C295" i="2"/>
  <c r="C294" i="2"/>
  <c r="C293" i="2"/>
  <c r="C292" i="2"/>
  <c r="C291" i="2"/>
  <c r="C290" i="2"/>
  <c r="C289" i="2"/>
  <c r="C288" i="2"/>
  <c r="C287" i="2"/>
  <c r="C286" i="2"/>
  <c r="C285" i="2"/>
  <c r="C284" i="2"/>
  <c r="C283" i="2"/>
  <c r="C282" i="2"/>
  <c r="C281" i="2"/>
  <c r="C280" i="2"/>
  <c r="C279" i="2"/>
  <c r="C278" i="2"/>
  <c r="C277" i="2"/>
  <c r="C276" i="2"/>
  <c r="C275" i="2"/>
  <c r="C274" i="2"/>
  <c r="C273" i="2"/>
  <c r="C272" i="2"/>
  <c r="C271" i="2"/>
  <c r="C270" i="2"/>
  <c r="C269" i="2"/>
  <c r="C268" i="2"/>
  <c r="C267" i="2"/>
  <c r="C266" i="2"/>
  <c r="C265" i="2"/>
  <c r="C264" i="2"/>
  <c r="C263" i="2"/>
  <c r="C262" i="2"/>
  <c r="C261" i="2"/>
  <c r="C260" i="2"/>
  <c r="C259" i="2"/>
  <c r="C258" i="2"/>
  <c r="C257" i="2"/>
  <c r="C256" i="2"/>
  <c r="C255" i="2"/>
  <c r="C254" i="2"/>
  <c r="C253" i="2"/>
  <c r="C252" i="2"/>
  <c r="C251" i="2"/>
  <c r="C250" i="2"/>
  <c r="C249" i="2"/>
  <c r="C248" i="2"/>
  <c r="C247" i="2"/>
  <c r="C246" i="2"/>
  <c r="C245" i="2"/>
  <c r="C244" i="2"/>
  <c r="C243" i="2"/>
  <c r="C242" i="2"/>
  <c r="C241" i="2"/>
  <c r="C240" i="2"/>
  <c r="C239" i="2"/>
  <c r="C238" i="2"/>
  <c r="C237" i="2"/>
  <c r="C236" i="2"/>
  <c r="C235" i="2"/>
  <c r="C234" i="2"/>
  <c r="C233" i="2"/>
  <c r="C232" i="2"/>
  <c r="C231" i="2"/>
  <c r="C230" i="2"/>
  <c r="C229" i="2"/>
  <c r="C228" i="2"/>
  <c r="C227" i="2"/>
  <c r="C226" i="2"/>
  <c r="C225" i="2"/>
  <c r="C224" i="2"/>
  <c r="C223" i="2"/>
  <c r="C222" i="2"/>
  <c r="C221" i="2"/>
  <c r="C220" i="2"/>
  <c r="C219" i="2"/>
  <c r="C218" i="2"/>
  <c r="C217" i="2"/>
  <c r="C216" i="2"/>
  <c r="C215" i="2"/>
  <c r="C214" i="2"/>
  <c r="C213" i="2"/>
  <c r="C212" i="2"/>
  <c r="C211" i="2"/>
  <c r="C210" i="2"/>
  <c r="C209" i="2"/>
  <c r="C208" i="2"/>
  <c r="C207" i="2"/>
  <c r="C206" i="2"/>
  <c r="C205" i="2"/>
  <c r="C204" i="2"/>
  <c r="C203" i="2"/>
  <c r="C202" i="2"/>
  <c r="C201" i="2"/>
  <c r="C200" i="2"/>
  <c r="C199" i="2"/>
  <c r="C198" i="2"/>
  <c r="C197" i="2"/>
  <c r="C196" i="2"/>
  <c r="C195" i="2"/>
  <c r="C194" i="2"/>
  <c r="C193" i="2"/>
  <c r="C192" i="2"/>
  <c r="C191" i="2"/>
  <c r="C190" i="2"/>
  <c r="C189" i="2"/>
  <c r="C188" i="2"/>
  <c r="C187" i="2"/>
  <c r="C186" i="2"/>
  <c r="C185" i="2"/>
  <c r="C184" i="2"/>
  <c r="C183" i="2"/>
  <c r="C182" i="2"/>
  <c r="C181" i="2"/>
  <c r="C180" i="2"/>
  <c r="C179" i="2"/>
  <c r="C178" i="2"/>
  <c r="C177" i="2"/>
  <c r="C176" i="2"/>
  <c r="C175"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 r="C2" i="2"/>
  <c r="J31" i="1" s="1" a="1"/>
  <c r="J31" i="1" s="1"/>
  <c r="O4" i="1" a="1"/>
  <c r="O4" i="1" s="1"/>
  <c r="O5" i="1" a="1"/>
  <c r="O5" i="1" s="1"/>
  <c r="O6" i="1" a="1"/>
  <c r="O6" i="1" s="1"/>
  <c r="O7" i="1" a="1"/>
  <c r="O7" i="1" s="1"/>
  <c r="O8" i="1" a="1"/>
  <c r="O8" i="1" s="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s="1"/>
  <c r="O31" i="1" a="1"/>
  <c r="O31" i="1" s="1"/>
  <c r="O32" i="1" a="1"/>
  <c r="O32" i="1" s="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60" i="1" a="1"/>
  <c r="O60" i="1" s="1"/>
  <c r="O61" i="1" a="1"/>
  <c r="O61" i="1" s="1"/>
  <c r="O62" i="1" a="1"/>
  <c r="O62" i="1" s="1"/>
  <c r="O63" i="1" a="1"/>
  <c r="O63" i="1" s="1"/>
  <c r="O64" i="1" a="1"/>
  <c r="O64" i="1" s="1"/>
  <c r="O65" i="1" a="1"/>
  <c r="O65" i="1" s="1"/>
  <c r="O66" i="1" a="1"/>
  <c r="O66" i="1" s="1"/>
  <c r="O67" i="1" a="1"/>
  <c r="O67" i="1" s="1"/>
  <c r="O68" i="1" a="1"/>
  <c r="O68" i="1" s="1"/>
  <c r="O69" i="1" a="1"/>
  <c r="O69" i="1" s="1"/>
  <c r="O70" i="1" a="1"/>
  <c r="O70" i="1" s="1"/>
  <c r="O71" i="1" a="1"/>
  <c r="O71" i="1" s="1"/>
  <c r="O72" i="1" a="1"/>
  <c r="O72" i="1" s="1"/>
  <c r="O73" i="1" a="1"/>
  <c r="O73" i="1" s="1"/>
  <c r="O74" i="1" a="1"/>
  <c r="O74" i="1" s="1"/>
  <c r="O75" i="1" a="1"/>
  <c r="O75" i="1" s="1"/>
  <c r="O76" i="1" a="1"/>
  <c r="O76" i="1" s="1"/>
  <c r="O77" i="1" a="1"/>
  <c r="O77" i="1" s="1"/>
  <c r="O78" i="1" a="1"/>
  <c r="O78" i="1" s="1"/>
  <c r="O79" i="1" a="1"/>
  <c r="O79" i="1" s="1"/>
  <c r="O80" i="1" a="1"/>
  <c r="O80" i="1" s="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s="1"/>
  <c r="O94" i="1" a="1"/>
  <c r="O94" i="1" s="1"/>
  <c r="O95" i="1" a="1"/>
  <c r="O95" i="1" s="1"/>
  <c r="O96" i="1" a="1"/>
  <c r="O96" i="1" s="1"/>
  <c r="O97" i="1" a="1"/>
  <c r="O97" i="1" s="1"/>
  <c r="O98" i="1" a="1"/>
  <c r="O98" i="1" s="1"/>
  <c r="O99" i="1" a="1"/>
  <c r="O99" i="1" s="1"/>
  <c r="O100" i="1" a="1"/>
  <c r="O100" i="1" s="1"/>
  <c r="O101" i="1" a="1"/>
  <c r="O101" i="1" s="1"/>
  <c r="O102" i="1" a="1"/>
  <c r="O102" i="1" s="1"/>
  <c r="O103" i="1" a="1"/>
  <c r="O103" i="1" s="1"/>
  <c r="O104" i="1" a="1"/>
  <c r="O104" i="1" s="1"/>
  <c r="O105" i="1" a="1"/>
  <c r="O105" i="1" s="1"/>
  <c r="O106" i="1" a="1"/>
  <c r="O106" i="1" s="1"/>
  <c r="O107" i="1" a="1"/>
  <c r="O107" i="1" s="1"/>
  <c r="O108" i="1" a="1"/>
  <c r="O108" i="1" s="1"/>
  <c r="O109" i="1" a="1"/>
  <c r="O109" i="1" s="1"/>
  <c r="O110" i="1" a="1"/>
  <c r="O110" i="1" s="1"/>
  <c r="O111" i="1" a="1"/>
  <c r="O111" i="1" s="1"/>
  <c r="O112" i="1" a="1"/>
  <c r="O112" i="1" s="1"/>
  <c r="O113" i="1" a="1"/>
  <c r="O113" i="1" s="1"/>
  <c r="O114" i="1" a="1"/>
  <c r="O114" i="1" s="1"/>
  <c r="O115" i="1" a="1"/>
  <c r="O115" i="1" s="1"/>
  <c r="O116" i="1" a="1"/>
  <c r="O116" i="1" s="1"/>
  <c r="O117" i="1" a="1"/>
  <c r="O117" i="1" s="1"/>
  <c r="O118" i="1" a="1"/>
  <c r="O118" i="1" s="1"/>
  <c r="O119" i="1" a="1"/>
  <c r="O119" i="1" s="1"/>
  <c r="O120" i="1" a="1"/>
  <c r="O120" i="1" s="1"/>
  <c r="O121" i="1" a="1"/>
  <c r="O121" i="1" s="1"/>
  <c r="O122" i="1" a="1"/>
  <c r="O122" i="1" s="1"/>
  <c r="O123" i="1" a="1"/>
  <c r="O123" i="1" s="1"/>
  <c r="O124" i="1" a="1"/>
  <c r="O124" i="1" s="1"/>
  <c r="O125" i="1" a="1"/>
  <c r="O125" i="1" s="1"/>
  <c r="O126" i="1" a="1"/>
  <c r="O126" i="1" s="1"/>
  <c r="O127" i="1" a="1"/>
  <c r="O127" i="1" s="1"/>
  <c r="O128" i="1" a="1"/>
  <c r="O128" i="1" s="1"/>
  <c r="O129" i="1" a="1"/>
  <c r="O129" i="1" s="1"/>
  <c r="O130" i="1" a="1"/>
  <c r="O130" i="1" s="1"/>
  <c r="O131" i="1" a="1"/>
  <c r="O131" i="1" s="1"/>
  <c r="O132" i="1" a="1"/>
  <c r="O132" i="1" s="1"/>
  <c r="O133" i="1" a="1"/>
  <c r="O133" i="1" s="1"/>
  <c r="O134" i="1" a="1"/>
  <c r="O134" i="1" s="1"/>
  <c r="O135" i="1" a="1"/>
  <c r="O135" i="1" s="1"/>
  <c r="O136" i="1" a="1"/>
  <c r="O136" i="1" s="1"/>
  <c r="O137" i="1" a="1"/>
  <c r="O137" i="1" s="1"/>
  <c r="O138" i="1" a="1"/>
  <c r="O138" i="1" s="1"/>
  <c r="O139" i="1" a="1"/>
  <c r="O139" i="1" s="1"/>
  <c r="O140" i="1" a="1"/>
  <c r="O140" i="1" s="1"/>
  <c r="O141" i="1" a="1"/>
  <c r="O141" i="1" s="1"/>
  <c r="O142" i="1" a="1"/>
  <c r="O142" i="1" s="1"/>
  <c r="O143" i="1" a="1"/>
  <c r="O143" i="1" s="1"/>
  <c r="O144" i="1" a="1"/>
  <c r="O144" i="1" s="1"/>
  <c r="O145" i="1" a="1"/>
  <c r="O145" i="1" s="1"/>
  <c r="O146" i="1" a="1"/>
  <c r="O146" i="1" s="1"/>
  <c r="O147" i="1" a="1"/>
  <c r="O147" i="1" s="1"/>
  <c r="O148" i="1" a="1"/>
  <c r="O148" i="1" s="1"/>
  <c r="O149" i="1" a="1"/>
  <c r="O149" i="1" s="1"/>
  <c r="O150" i="1" a="1"/>
  <c r="O150" i="1" s="1"/>
  <c r="O151" i="1" a="1"/>
  <c r="O151" i="1" s="1"/>
  <c r="O152" i="1" a="1"/>
  <c r="O152" i="1" s="1"/>
  <c r="O153" i="1" a="1"/>
  <c r="O153" i="1" s="1"/>
  <c r="O154" i="1" a="1"/>
  <c r="O154" i="1" s="1"/>
  <c r="O155" i="1" a="1"/>
  <c r="O155" i="1" s="1"/>
  <c r="O156" i="1" a="1"/>
  <c r="O156" i="1" s="1"/>
  <c r="O157" i="1" a="1"/>
  <c r="O157" i="1" s="1"/>
  <c r="O158" i="1" a="1"/>
  <c r="O158" i="1" s="1"/>
  <c r="O159" i="1" a="1"/>
  <c r="O159" i="1" s="1"/>
  <c r="O160" i="1" a="1"/>
  <c r="O160" i="1" s="1"/>
  <c r="O161" i="1" a="1"/>
  <c r="O161" i="1" s="1"/>
  <c r="O162" i="1" a="1"/>
  <c r="O162" i="1" s="1"/>
  <c r="O163" i="1" a="1"/>
  <c r="O163" i="1" s="1"/>
  <c r="O164" i="1" a="1"/>
  <c r="O164" i="1" s="1"/>
  <c r="O165" i="1" a="1"/>
  <c r="O165" i="1" s="1"/>
  <c r="O166" i="1" a="1"/>
  <c r="O166" i="1" s="1"/>
  <c r="O167" i="1" a="1"/>
  <c r="O167" i="1" s="1"/>
  <c r="O168" i="1" a="1"/>
  <c r="O168" i="1" s="1"/>
  <c r="O169" i="1" a="1"/>
  <c r="O169" i="1" s="1"/>
  <c r="O170" i="1" a="1"/>
  <c r="O170" i="1" s="1"/>
  <c r="O171" i="1" a="1"/>
  <c r="O171" i="1" s="1"/>
  <c r="O172" i="1" a="1"/>
  <c r="O172" i="1" s="1"/>
  <c r="O173" i="1" a="1"/>
  <c r="O173" i="1" s="1"/>
  <c r="O174" i="1" a="1"/>
  <c r="O174" i="1" s="1"/>
  <c r="O175" i="1" a="1"/>
  <c r="O175" i="1" s="1"/>
  <c r="O176" i="1" a="1"/>
  <c r="O176" i="1" s="1"/>
  <c r="O177" i="1" a="1"/>
  <c r="O177" i="1" s="1"/>
  <c r="O178" i="1" a="1"/>
  <c r="O178" i="1" s="1"/>
  <c r="O179" i="1" a="1"/>
  <c r="O179" i="1" s="1"/>
  <c r="O180" i="1" a="1"/>
  <c r="O180" i="1" s="1"/>
  <c r="O181" i="1" a="1"/>
  <c r="O181" i="1" s="1"/>
  <c r="O182" i="1" a="1"/>
  <c r="O182" i="1" s="1"/>
  <c r="O183" i="1" a="1"/>
  <c r="O183" i="1" s="1"/>
  <c r="O184" i="1" a="1"/>
  <c r="O184" i="1" s="1"/>
  <c r="O185" i="1" a="1"/>
  <c r="O185" i="1" s="1"/>
  <c r="O186" i="1" a="1"/>
  <c r="O186" i="1" s="1"/>
  <c r="O187" i="1" a="1"/>
  <c r="O187" i="1" s="1"/>
  <c r="O188" i="1" a="1"/>
  <c r="O188" i="1" s="1"/>
  <c r="O189" i="1" a="1"/>
  <c r="O189" i="1" s="1"/>
  <c r="O190" i="1" a="1"/>
  <c r="O190" i="1" s="1"/>
  <c r="O191" i="1" a="1"/>
  <c r="O191" i="1" s="1"/>
  <c r="O192" i="1" a="1"/>
  <c r="O192" i="1" s="1"/>
  <c r="O193" i="1" a="1"/>
  <c r="O193" i="1" s="1"/>
  <c r="O194" i="1" a="1"/>
  <c r="O194" i="1" s="1"/>
  <c r="O195" i="1" a="1"/>
  <c r="O195" i="1" s="1"/>
  <c r="O196" i="1" a="1"/>
  <c r="O196" i="1" s="1"/>
  <c r="O197" i="1" a="1"/>
  <c r="O197" i="1" s="1"/>
  <c r="O198" i="1" a="1"/>
  <c r="O198" i="1" s="1"/>
  <c r="O199" i="1" a="1"/>
  <c r="O199" i="1" s="1"/>
  <c r="O200" i="1" a="1"/>
  <c r="O200" i="1" s="1"/>
  <c r="O201" i="1" a="1"/>
  <c r="O201" i="1" s="1"/>
  <c r="O202" i="1" a="1"/>
  <c r="O202" i="1" s="1"/>
  <c r="O203" i="1" a="1"/>
  <c r="O203" i="1" s="1"/>
  <c r="O204" i="1" a="1"/>
  <c r="O204" i="1" s="1"/>
  <c r="O205" i="1" a="1"/>
  <c r="O205" i="1" s="1"/>
  <c r="O206" i="1" a="1"/>
  <c r="O206" i="1" s="1"/>
  <c r="O207" i="1" a="1"/>
  <c r="O207" i="1" s="1"/>
  <c r="O208" i="1" a="1"/>
  <c r="O208" i="1" s="1"/>
  <c r="O209" i="1" a="1"/>
  <c r="O209" i="1" s="1"/>
  <c r="O210" i="1" a="1"/>
  <c r="O210" i="1" s="1"/>
  <c r="O211" i="1" a="1"/>
  <c r="O211" i="1" s="1"/>
  <c r="O212" i="1" a="1"/>
  <c r="O212" i="1" s="1"/>
  <c r="O213" i="1" a="1"/>
  <c r="O213" i="1" s="1"/>
  <c r="O214" i="1" a="1"/>
  <c r="O214" i="1" s="1"/>
  <c r="O215" i="1" a="1"/>
  <c r="O215" i="1" s="1"/>
  <c r="O216" i="1" a="1"/>
  <c r="O216" i="1" s="1"/>
  <c r="O217" i="1" a="1"/>
  <c r="O217" i="1" s="1"/>
  <c r="O218" i="1" a="1"/>
  <c r="O218" i="1" s="1"/>
  <c r="O219" i="1" a="1"/>
  <c r="O219" i="1" s="1"/>
  <c r="O220" i="1" a="1"/>
  <c r="O220" i="1" s="1"/>
  <c r="O221" i="1" a="1"/>
  <c r="O221" i="1" s="1"/>
  <c r="O222" i="1" a="1"/>
  <c r="O222" i="1" s="1"/>
  <c r="O223" i="1" a="1"/>
  <c r="O223" i="1" s="1"/>
  <c r="O224" i="1" a="1"/>
  <c r="O224" i="1" s="1"/>
  <c r="O225" i="1" a="1"/>
  <c r="O225" i="1" s="1"/>
  <c r="O226" i="1" a="1"/>
  <c r="O226" i="1" s="1"/>
  <c r="O227" i="1" a="1"/>
  <c r="O227" i="1" s="1"/>
  <c r="O228" i="1" a="1"/>
  <c r="O228" i="1" s="1"/>
  <c r="O229" i="1" a="1"/>
  <c r="O229" i="1" s="1"/>
  <c r="O230" i="1" a="1"/>
  <c r="O230" i="1" s="1"/>
  <c r="O231" i="1" a="1"/>
  <c r="O231" i="1" s="1"/>
  <c r="O232" i="1" a="1"/>
  <c r="O232" i="1" s="1"/>
  <c r="O233" i="1" a="1"/>
  <c r="O233" i="1" s="1"/>
  <c r="O234" i="1" a="1"/>
  <c r="O234" i="1" s="1"/>
  <c r="O235" i="1" a="1"/>
  <c r="O235" i="1" s="1"/>
  <c r="O236" i="1" a="1"/>
  <c r="O236" i="1" s="1"/>
  <c r="O237" i="1" a="1"/>
  <c r="O237" i="1" s="1"/>
  <c r="O238" i="1" a="1"/>
  <c r="O238" i="1" s="1"/>
  <c r="O239" i="1" a="1"/>
  <c r="O239" i="1" s="1"/>
  <c r="O240" i="1" a="1"/>
  <c r="O240" i="1" s="1"/>
  <c r="O241" i="1" a="1"/>
  <c r="O241" i="1" s="1"/>
  <c r="O242" i="1" a="1"/>
  <c r="O242" i="1" s="1"/>
  <c r="O243" i="1" a="1"/>
  <c r="O243" i="1" s="1"/>
  <c r="O244" i="1" a="1"/>
  <c r="O244" i="1" s="1"/>
  <c r="O245" i="1" a="1"/>
  <c r="O245" i="1" s="1"/>
  <c r="O246" i="1" a="1"/>
  <c r="O246" i="1" s="1"/>
  <c r="O247" i="1" a="1"/>
  <c r="O247" i="1" s="1"/>
  <c r="O248" i="1" a="1"/>
  <c r="O248" i="1" s="1"/>
  <c r="O249" i="1" a="1"/>
  <c r="O249" i="1" s="1"/>
  <c r="O250" i="1" a="1"/>
  <c r="O250" i="1" s="1"/>
  <c r="O251" i="1" a="1"/>
  <c r="O251" i="1" s="1"/>
  <c r="O252" i="1" a="1"/>
  <c r="O252" i="1" s="1"/>
  <c r="O253" i="1" a="1"/>
  <c r="O253" i="1" s="1"/>
  <c r="O254" i="1" a="1"/>
  <c r="O254" i="1" s="1"/>
  <c r="O255" i="1" a="1"/>
  <c r="O255" i="1" s="1"/>
  <c r="O256" i="1" a="1"/>
  <c r="O256" i="1" s="1"/>
  <c r="O257" i="1" a="1"/>
  <c r="O257" i="1" s="1"/>
  <c r="O258" i="1" a="1"/>
  <c r="O258" i="1" s="1"/>
  <c r="O259" i="1" a="1"/>
  <c r="O259" i="1" s="1"/>
  <c r="O260" i="1" a="1"/>
  <c r="O260" i="1" s="1"/>
  <c r="O261" i="1" a="1"/>
  <c r="O261" i="1" s="1"/>
  <c r="O262" i="1" a="1"/>
  <c r="O262" i="1" s="1"/>
  <c r="O263" i="1" a="1"/>
  <c r="O263" i="1" s="1"/>
  <c r="O264" i="1" a="1"/>
  <c r="O264" i="1" s="1"/>
  <c r="O265" i="1" a="1"/>
  <c r="O265" i="1" s="1"/>
  <c r="O266" i="1" a="1"/>
  <c r="O266" i="1" s="1"/>
  <c r="O267" i="1" a="1"/>
  <c r="O267" i="1" s="1"/>
  <c r="O268" i="1" a="1"/>
  <c r="O268" i="1" s="1"/>
  <c r="O269" i="1" a="1"/>
  <c r="O269" i="1" s="1"/>
  <c r="O270" i="1" a="1"/>
  <c r="O270" i="1" s="1"/>
  <c r="O271" i="1" a="1"/>
  <c r="O271" i="1" s="1"/>
  <c r="O272" i="1" a="1"/>
  <c r="O272" i="1" s="1"/>
  <c r="O273" i="1" a="1"/>
  <c r="O273" i="1" s="1"/>
  <c r="O274" i="1" a="1"/>
  <c r="O274" i="1" s="1"/>
  <c r="O275" i="1" a="1"/>
  <c r="O275" i="1" s="1"/>
  <c r="O276" i="1" a="1"/>
  <c r="O276" i="1" s="1"/>
  <c r="O277" i="1" a="1"/>
  <c r="O277" i="1" s="1"/>
  <c r="O278" i="1" a="1"/>
  <c r="O278" i="1" s="1"/>
  <c r="O279" i="1" a="1"/>
  <c r="O279" i="1" s="1"/>
  <c r="O280" i="1" a="1"/>
  <c r="O280" i="1" s="1"/>
  <c r="O281" i="1" a="1"/>
  <c r="O281" i="1" s="1"/>
  <c r="O282" i="1" a="1"/>
  <c r="O282" i="1" s="1"/>
  <c r="O283" i="1" a="1"/>
  <c r="O283" i="1" s="1"/>
  <c r="O284" i="1" a="1"/>
  <c r="O284" i="1" s="1"/>
  <c r="O285" i="1" a="1"/>
  <c r="O285" i="1" s="1"/>
  <c r="O286" i="1" a="1"/>
  <c r="O286" i="1" s="1"/>
  <c r="O287" i="1" a="1"/>
  <c r="O287" i="1" s="1"/>
  <c r="O288" i="1" a="1"/>
  <c r="O288" i="1" s="1"/>
  <c r="O289" i="1" a="1"/>
  <c r="O289" i="1" s="1"/>
  <c r="O290" i="1" a="1"/>
  <c r="O290" i="1" s="1"/>
  <c r="O291" i="1" a="1"/>
  <c r="O291" i="1" s="1"/>
  <c r="O292" i="1" a="1"/>
  <c r="O292" i="1" s="1"/>
  <c r="O293" i="1" a="1"/>
  <c r="O293" i="1" s="1"/>
  <c r="O294" i="1" a="1"/>
  <c r="O294" i="1" s="1"/>
  <c r="O295" i="1" a="1"/>
  <c r="O295" i="1" s="1"/>
  <c r="O296" i="1" a="1"/>
  <c r="O296" i="1" s="1"/>
  <c r="O297" i="1" a="1"/>
  <c r="O297" i="1" s="1"/>
  <c r="O298" i="1" a="1"/>
  <c r="O298" i="1" s="1"/>
  <c r="O299" i="1" a="1"/>
  <c r="O299" i="1" s="1"/>
  <c r="O300" i="1" a="1"/>
  <c r="O300" i="1" s="1"/>
  <c r="O301" i="1" a="1"/>
  <c r="O301" i="1" s="1"/>
  <c r="O302" i="1" a="1"/>
  <c r="O302" i="1" s="1"/>
  <c r="O303" i="1" a="1"/>
  <c r="O303" i="1" s="1"/>
  <c r="O304" i="1" a="1"/>
  <c r="O304" i="1" s="1"/>
  <c r="O305" i="1" a="1"/>
  <c r="O305" i="1" s="1"/>
  <c r="O306" i="1" a="1"/>
  <c r="O306" i="1" s="1"/>
  <c r="O307" i="1" a="1"/>
  <c r="O307" i="1" s="1"/>
  <c r="O308" i="1" a="1"/>
  <c r="O308" i="1" s="1"/>
  <c r="O309" i="1" a="1"/>
  <c r="O309" i="1" s="1"/>
  <c r="O310" i="1" a="1"/>
  <c r="O310" i="1" s="1"/>
  <c r="O311" i="1" a="1"/>
  <c r="O311" i="1" s="1"/>
  <c r="O312" i="1" a="1"/>
  <c r="O312" i="1" s="1"/>
  <c r="O313" i="1" a="1"/>
  <c r="O313" i="1" s="1"/>
  <c r="O314" i="1" a="1"/>
  <c r="O314" i="1" s="1"/>
  <c r="O315" i="1" a="1"/>
  <c r="O315" i="1" s="1"/>
  <c r="O316" i="1" a="1"/>
  <c r="O316" i="1" s="1"/>
  <c r="O317" i="1" a="1"/>
  <c r="O317" i="1" s="1"/>
  <c r="O318" i="1" a="1"/>
  <c r="O318" i="1" s="1"/>
  <c r="O319" i="1" a="1"/>
  <c r="O319" i="1" s="1"/>
  <c r="O320" i="1" a="1"/>
  <c r="O320" i="1" s="1"/>
  <c r="O321" i="1" a="1"/>
  <c r="O321" i="1" s="1"/>
  <c r="O322" i="1" a="1"/>
  <c r="O322" i="1" s="1"/>
  <c r="O323" i="1" a="1"/>
  <c r="O323" i="1" s="1"/>
  <c r="O324" i="1" a="1"/>
  <c r="O324" i="1" s="1"/>
  <c r="O325" i="1" a="1"/>
  <c r="O325" i="1" s="1"/>
  <c r="O326" i="1" a="1"/>
  <c r="O326" i="1" s="1"/>
  <c r="O327" i="1" a="1"/>
  <c r="O327" i="1" s="1"/>
  <c r="O328" i="1" a="1"/>
  <c r="O328" i="1" s="1"/>
  <c r="O329" i="1" a="1"/>
  <c r="O329" i="1" s="1"/>
  <c r="O330" i="1" a="1"/>
  <c r="O330" i="1" s="1"/>
  <c r="O331" i="1" a="1"/>
  <c r="O331" i="1" s="1"/>
  <c r="O332" i="1" a="1"/>
  <c r="O332" i="1" s="1"/>
  <c r="O333" i="1" a="1"/>
  <c r="O333" i="1" s="1"/>
  <c r="O334" i="1" a="1"/>
  <c r="O334" i="1" s="1"/>
  <c r="O335" i="1" a="1"/>
  <c r="O335" i="1" s="1"/>
  <c r="O336" i="1" a="1"/>
  <c r="O336" i="1" s="1"/>
  <c r="O337" i="1" a="1"/>
  <c r="O337" i="1" s="1"/>
  <c r="O338" i="1" a="1"/>
  <c r="O338" i="1" s="1"/>
  <c r="O339" i="1" a="1"/>
  <c r="O339" i="1" s="1"/>
  <c r="O340" i="1" a="1"/>
  <c r="O340" i="1" s="1"/>
  <c r="O341" i="1" a="1"/>
  <c r="O341" i="1" s="1"/>
  <c r="O342" i="1" a="1"/>
  <c r="O342" i="1" s="1"/>
  <c r="O343" i="1" a="1"/>
  <c r="O343" i="1" s="1"/>
  <c r="O344" i="1" a="1"/>
  <c r="O344" i="1" s="1"/>
  <c r="O345" i="1" a="1"/>
  <c r="O345" i="1" s="1"/>
  <c r="O346" i="1" a="1"/>
  <c r="O346" i="1" s="1"/>
  <c r="O347" i="1" a="1"/>
  <c r="O347" i="1" s="1"/>
  <c r="O348" i="1" a="1"/>
  <c r="O348" i="1" s="1"/>
  <c r="O349" i="1" a="1"/>
  <c r="O349" i="1" s="1"/>
  <c r="O350" i="1" a="1"/>
  <c r="O350" i="1" s="1"/>
  <c r="O351" i="1" a="1"/>
  <c r="O351" i="1" s="1"/>
  <c r="O352" i="1" a="1"/>
  <c r="O352" i="1" s="1"/>
  <c r="O353" i="1" a="1"/>
  <c r="O353" i="1" s="1"/>
  <c r="O354" i="1" a="1"/>
  <c r="O354" i="1" s="1"/>
  <c r="O355" i="1" a="1"/>
  <c r="O355" i="1" s="1"/>
  <c r="O356" i="1" a="1"/>
  <c r="O356" i="1" s="1"/>
  <c r="O357" i="1" a="1"/>
  <c r="O357" i="1" s="1"/>
  <c r="O358" i="1" a="1"/>
  <c r="O358" i="1" s="1"/>
  <c r="O359" i="1" a="1"/>
  <c r="O359" i="1" s="1"/>
  <c r="O360" i="1" a="1"/>
  <c r="O360" i="1" s="1"/>
  <c r="O361" i="1" a="1"/>
  <c r="O361" i="1" s="1"/>
  <c r="O362" i="1" a="1"/>
  <c r="O362" i="1" s="1"/>
  <c r="O363" i="1" a="1"/>
  <c r="O363" i="1" s="1"/>
  <c r="O364" i="1" a="1"/>
  <c r="O364" i="1" s="1"/>
  <c r="O365" i="1" a="1"/>
  <c r="O365" i="1" s="1"/>
  <c r="O366" i="1" a="1"/>
  <c r="O366" i="1" s="1"/>
  <c r="O367" i="1" a="1"/>
  <c r="O367" i="1" s="1"/>
  <c r="O368" i="1" a="1"/>
  <c r="O368" i="1" s="1"/>
  <c r="O369" i="1" a="1"/>
  <c r="O369" i="1" s="1"/>
  <c r="O370" i="1" a="1"/>
  <c r="O370" i="1" s="1"/>
  <c r="O371" i="1" a="1"/>
  <c r="O371" i="1" s="1"/>
  <c r="O372" i="1" a="1"/>
  <c r="O372" i="1" s="1"/>
  <c r="O373" i="1" a="1"/>
  <c r="O373" i="1" s="1"/>
  <c r="O374" i="1" a="1"/>
  <c r="O374" i="1" s="1"/>
  <c r="O375" i="1" a="1"/>
  <c r="O375" i="1" s="1"/>
  <c r="O376" i="1" a="1"/>
  <c r="O376" i="1" s="1"/>
  <c r="O377" i="1" a="1"/>
  <c r="O377" i="1" s="1"/>
  <c r="O378" i="1" a="1"/>
  <c r="O378" i="1" s="1"/>
  <c r="O379" i="1" a="1"/>
  <c r="O379" i="1" s="1"/>
  <c r="O380" i="1" a="1"/>
  <c r="O380" i="1" s="1"/>
  <c r="O381" i="1" a="1"/>
  <c r="O381" i="1" s="1"/>
  <c r="O382" i="1" a="1"/>
  <c r="O382" i="1" s="1"/>
  <c r="O383" i="1" a="1"/>
  <c r="O383" i="1" s="1"/>
  <c r="O384" i="1" a="1"/>
  <c r="O384" i="1" s="1"/>
  <c r="O385" i="1" a="1"/>
  <c r="O385" i="1" s="1"/>
  <c r="O386" i="1" a="1"/>
  <c r="O386" i="1" s="1"/>
  <c r="O387" i="1" a="1"/>
  <c r="O387" i="1" s="1"/>
  <c r="O388" i="1" a="1"/>
  <c r="O388" i="1" s="1"/>
  <c r="O389" i="1" a="1"/>
  <c r="O389" i="1" s="1"/>
  <c r="O390" i="1" a="1"/>
  <c r="O390" i="1" s="1"/>
  <c r="O391" i="1" a="1"/>
  <c r="O391" i="1" s="1"/>
  <c r="O392" i="1" a="1"/>
  <c r="O392" i="1" s="1"/>
  <c r="O393" i="1" a="1"/>
  <c r="O393" i="1" s="1"/>
  <c r="O394" i="1" a="1"/>
  <c r="O394" i="1" s="1"/>
  <c r="O395" i="1" a="1"/>
  <c r="O395" i="1" s="1"/>
  <c r="O396" i="1" a="1"/>
  <c r="O396" i="1" s="1"/>
  <c r="O397" i="1" a="1"/>
  <c r="O397" i="1" s="1"/>
  <c r="O398" i="1" a="1"/>
  <c r="O398" i="1" s="1"/>
  <c r="O399" i="1" a="1"/>
  <c r="O399" i="1" s="1"/>
  <c r="O400" i="1" a="1"/>
  <c r="O400" i="1" s="1"/>
  <c r="O401" i="1" a="1"/>
  <c r="O401" i="1" s="1"/>
  <c r="O402" i="1" a="1"/>
  <c r="O402" i="1" s="1"/>
  <c r="O403" i="1" a="1"/>
  <c r="O403" i="1" s="1"/>
  <c r="O404" i="1" a="1"/>
  <c r="O404" i="1" s="1"/>
  <c r="O405" i="1" a="1"/>
  <c r="O405" i="1" s="1"/>
  <c r="O406" i="1" a="1"/>
  <c r="O406" i="1" s="1"/>
  <c r="O407" i="1" a="1"/>
  <c r="O407" i="1" s="1"/>
  <c r="O408" i="1" a="1"/>
  <c r="O408" i="1" s="1"/>
  <c r="O409" i="1" a="1"/>
  <c r="O409" i="1" s="1"/>
  <c r="O410" i="1" a="1"/>
  <c r="O410" i="1" s="1"/>
  <c r="O411" i="1" a="1"/>
  <c r="O411" i="1" s="1"/>
  <c r="O412" i="1" a="1"/>
  <c r="O412" i="1" s="1"/>
  <c r="O413" i="1" a="1"/>
  <c r="O413" i="1" s="1"/>
  <c r="O414" i="1" a="1"/>
  <c r="O414" i="1" s="1"/>
  <c r="O415" i="1" a="1"/>
  <c r="O415" i="1" s="1"/>
  <c r="O416" i="1" a="1"/>
  <c r="O416" i="1" s="1"/>
  <c r="O417" i="1" a="1"/>
  <c r="O417" i="1" s="1"/>
  <c r="O418" i="1" a="1"/>
  <c r="O418" i="1" s="1"/>
  <c r="O419" i="1" a="1"/>
  <c r="O419" i="1" s="1"/>
  <c r="O420" i="1" a="1"/>
  <c r="O420" i="1" s="1"/>
  <c r="O421" i="1" a="1"/>
  <c r="O421" i="1" s="1"/>
  <c r="O422" i="1" a="1"/>
  <c r="O422" i="1" s="1"/>
  <c r="O423" i="1" a="1"/>
  <c r="O423" i="1" s="1"/>
  <c r="O424" i="1" a="1"/>
  <c r="O424" i="1" s="1"/>
  <c r="O425" i="1" a="1"/>
  <c r="O425" i="1" s="1"/>
  <c r="O426" i="1" a="1"/>
  <c r="O426" i="1" s="1"/>
  <c r="O427" i="1" a="1"/>
  <c r="O427" i="1" s="1"/>
  <c r="O428" i="1" a="1"/>
  <c r="O428" i="1" s="1"/>
  <c r="O429" i="1" a="1"/>
  <c r="O429" i="1" s="1"/>
  <c r="O430" i="1" a="1"/>
  <c r="O430" i="1" s="1"/>
  <c r="O431" i="1" a="1"/>
  <c r="O431" i="1" s="1"/>
  <c r="O432" i="1" a="1"/>
  <c r="O432" i="1" s="1"/>
  <c r="O433" i="1" a="1"/>
  <c r="O433" i="1" s="1"/>
  <c r="O434" i="1" a="1"/>
  <c r="O434" i="1" s="1"/>
  <c r="O435" i="1" a="1"/>
  <c r="O435" i="1" s="1"/>
  <c r="O436" i="1" a="1"/>
  <c r="O436" i="1" s="1"/>
  <c r="O437" i="1" a="1"/>
  <c r="O437" i="1" s="1"/>
  <c r="O438" i="1" a="1"/>
  <c r="O438" i="1" s="1"/>
  <c r="O439" i="1" a="1"/>
  <c r="O439" i="1" s="1"/>
  <c r="O440" i="1" a="1"/>
  <c r="O440" i="1" s="1"/>
  <c r="O441" i="1" a="1"/>
  <c r="O441" i="1" s="1"/>
  <c r="O442" i="1" a="1"/>
  <c r="O442" i="1" s="1"/>
  <c r="O443" i="1" a="1"/>
  <c r="O443" i="1" s="1"/>
  <c r="O444" i="1" a="1"/>
  <c r="O444" i="1" s="1"/>
  <c r="O445" i="1" a="1"/>
  <c r="O445" i="1" s="1"/>
  <c r="O446" i="1" a="1"/>
  <c r="O446" i="1" s="1"/>
  <c r="O447" i="1" a="1"/>
  <c r="O447" i="1" s="1"/>
  <c r="O448" i="1" a="1"/>
  <c r="O448" i="1" s="1"/>
  <c r="O449" i="1" a="1"/>
  <c r="O449" i="1" s="1"/>
  <c r="O450" i="1" a="1"/>
  <c r="O450" i="1" s="1"/>
  <c r="O451" i="1" a="1"/>
  <c r="O451" i="1" s="1"/>
  <c r="O452" i="1" a="1"/>
  <c r="O452" i="1" s="1"/>
  <c r="O453" i="1" a="1"/>
  <c r="O453" i="1" s="1"/>
  <c r="O454" i="1" a="1"/>
  <c r="O454" i="1" s="1"/>
  <c r="O455" i="1" a="1"/>
  <c r="O455" i="1" s="1"/>
  <c r="O456" i="1" a="1"/>
  <c r="O456" i="1" s="1"/>
  <c r="O457" i="1" a="1"/>
  <c r="O457" i="1" s="1"/>
  <c r="O458" i="1" a="1"/>
  <c r="O458" i="1" s="1"/>
  <c r="O459" i="1" a="1"/>
  <c r="O459" i="1" s="1"/>
  <c r="O460" i="1" a="1"/>
  <c r="O460" i="1" s="1"/>
  <c r="O461" i="1" a="1"/>
  <c r="O461" i="1" s="1"/>
  <c r="O462" i="1" a="1"/>
  <c r="O462" i="1" s="1"/>
  <c r="O463" i="1" a="1"/>
  <c r="O463" i="1" s="1"/>
  <c r="O464" i="1" a="1"/>
  <c r="O464" i="1" s="1"/>
  <c r="O465" i="1" a="1"/>
  <c r="O465" i="1" s="1"/>
  <c r="O466" i="1" a="1"/>
  <c r="O466" i="1" s="1"/>
  <c r="O467" i="1" a="1"/>
  <c r="O467" i="1" s="1"/>
  <c r="O468" i="1" a="1"/>
  <c r="O468" i="1" s="1"/>
  <c r="O469" i="1" a="1"/>
  <c r="O469" i="1" s="1"/>
  <c r="O470" i="1" a="1"/>
  <c r="O470" i="1" s="1"/>
  <c r="O471" i="1" a="1"/>
  <c r="O471" i="1" s="1"/>
  <c r="O472" i="1" a="1"/>
  <c r="O472" i="1" s="1"/>
  <c r="O473" i="1" a="1"/>
  <c r="O473" i="1" s="1"/>
  <c r="O474" i="1" a="1"/>
  <c r="O474" i="1" s="1"/>
  <c r="O475" i="1" a="1"/>
  <c r="O475" i="1" s="1"/>
  <c r="O476" i="1" a="1"/>
  <c r="O476" i="1" s="1"/>
  <c r="O477" i="1" a="1"/>
  <c r="O477" i="1" s="1"/>
  <c r="O478" i="1" a="1"/>
  <c r="O478" i="1" s="1"/>
  <c r="O479" i="1" a="1"/>
  <c r="O479" i="1" s="1"/>
  <c r="O480" i="1" a="1"/>
  <c r="O480" i="1" s="1"/>
  <c r="O481" i="1" a="1"/>
  <c r="O481" i="1" s="1"/>
  <c r="O482" i="1" a="1"/>
  <c r="O482" i="1" s="1"/>
  <c r="O483" i="1" a="1"/>
  <c r="O483" i="1" s="1"/>
  <c r="O484" i="1" a="1"/>
  <c r="O484" i="1" s="1"/>
  <c r="O485" i="1" a="1"/>
  <c r="O485" i="1" s="1"/>
  <c r="O486" i="1" a="1"/>
  <c r="O486" i="1" s="1"/>
  <c r="O487" i="1" a="1"/>
  <c r="O487" i="1" s="1"/>
  <c r="O488" i="1" a="1"/>
  <c r="O488" i="1" s="1"/>
  <c r="O489" i="1" a="1"/>
  <c r="O489" i="1" s="1"/>
  <c r="O490" i="1" a="1"/>
  <c r="O490" i="1" s="1"/>
  <c r="O491" i="1" a="1"/>
  <c r="O491" i="1" s="1"/>
  <c r="O492" i="1" a="1"/>
  <c r="O492" i="1" s="1"/>
  <c r="O493" i="1" a="1"/>
  <c r="O493" i="1" s="1"/>
  <c r="O494" i="1" a="1"/>
  <c r="O494" i="1" s="1"/>
  <c r="O495" i="1" a="1"/>
  <c r="O495" i="1" s="1"/>
  <c r="O496" i="1" a="1"/>
  <c r="O496" i="1" s="1"/>
  <c r="O497" i="1" a="1"/>
  <c r="O497" i="1" s="1"/>
  <c r="O498" i="1" a="1"/>
  <c r="O498" i="1" s="1"/>
  <c r="O499" i="1" a="1"/>
  <c r="O499" i="1" s="1"/>
  <c r="O500" i="1" a="1"/>
  <c r="O500" i="1" s="1"/>
  <c r="O501" i="1" a="1"/>
  <c r="O501" i="1" s="1"/>
  <c r="O502" i="1" a="1"/>
  <c r="O502" i="1" s="1"/>
  <c r="O503" i="1" a="1"/>
  <c r="O503" i="1" s="1"/>
  <c r="O504" i="1" a="1"/>
  <c r="O504" i="1" s="1"/>
  <c r="O505" i="1" a="1"/>
  <c r="O505" i="1" s="1"/>
  <c r="O506" i="1" a="1"/>
  <c r="O506" i="1" s="1"/>
  <c r="O507" i="1" a="1"/>
  <c r="O507" i="1" s="1"/>
  <c r="O508" i="1" a="1"/>
  <c r="O508" i="1" s="1"/>
  <c r="O509" i="1" a="1"/>
  <c r="O509" i="1" s="1"/>
  <c r="O510" i="1" a="1"/>
  <c r="O510" i="1" s="1"/>
  <c r="O511" i="1" a="1"/>
  <c r="O511" i="1" s="1"/>
  <c r="O512" i="1" a="1"/>
  <c r="O512" i="1" s="1"/>
  <c r="O513" i="1" a="1"/>
  <c r="O513" i="1" s="1"/>
  <c r="O514" i="1" a="1"/>
  <c r="O514" i="1" s="1"/>
  <c r="O515" i="1" a="1"/>
  <c r="O515" i="1" s="1"/>
  <c r="O516" i="1" a="1"/>
  <c r="O516" i="1" s="1"/>
  <c r="O517" i="1" a="1"/>
  <c r="O517" i="1" s="1"/>
  <c r="O518" i="1" a="1"/>
  <c r="O518" i="1" s="1"/>
  <c r="O519" i="1" a="1"/>
  <c r="O519" i="1" s="1"/>
  <c r="O520" i="1" a="1"/>
  <c r="O520" i="1" s="1"/>
  <c r="O521" i="1" a="1"/>
  <c r="O521" i="1" s="1"/>
  <c r="O522" i="1" a="1"/>
  <c r="O522" i="1" s="1"/>
  <c r="O523" i="1" a="1"/>
  <c r="O523" i="1" s="1"/>
  <c r="O524" i="1" a="1"/>
  <c r="O524" i="1" s="1"/>
  <c r="O525" i="1" a="1"/>
  <c r="O525" i="1" s="1"/>
  <c r="O526" i="1" a="1"/>
  <c r="O526" i="1" s="1"/>
  <c r="O527" i="1" a="1"/>
  <c r="O527" i="1" s="1"/>
  <c r="O528" i="1" a="1"/>
  <c r="O528" i="1" s="1"/>
  <c r="O529" i="1" a="1"/>
  <c r="O529" i="1" s="1"/>
  <c r="O530" i="1" a="1"/>
  <c r="O530" i="1" s="1"/>
  <c r="O531" i="1" a="1"/>
  <c r="O531" i="1" s="1"/>
  <c r="O532" i="1" a="1"/>
  <c r="O532" i="1" s="1"/>
  <c r="O533" i="1" a="1"/>
  <c r="O533" i="1" s="1"/>
  <c r="O534" i="1" a="1"/>
  <c r="O534" i="1" s="1"/>
  <c r="O535" i="1" a="1"/>
  <c r="O535" i="1" s="1"/>
  <c r="O536" i="1" a="1"/>
  <c r="O536" i="1" s="1"/>
  <c r="O537" i="1" a="1"/>
  <c r="O537" i="1" s="1"/>
  <c r="O538" i="1" a="1"/>
  <c r="O538" i="1" s="1"/>
  <c r="O539" i="1" a="1"/>
  <c r="O539" i="1" s="1"/>
  <c r="O540" i="1" a="1"/>
  <c r="O540" i="1" s="1"/>
  <c r="O541" i="1" a="1"/>
  <c r="O541" i="1" s="1"/>
  <c r="O542" i="1" a="1"/>
  <c r="O542" i="1" s="1"/>
  <c r="O543" i="1" a="1"/>
  <c r="O543" i="1" s="1"/>
  <c r="O544" i="1" a="1"/>
  <c r="O544" i="1" s="1"/>
  <c r="O545" i="1" a="1"/>
  <c r="O545" i="1" s="1"/>
  <c r="O546" i="1" a="1"/>
  <c r="O546" i="1" s="1"/>
  <c r="O547" i="1" a="1"/>
  <c r="O547" i="1" s="1"/>
  <c r="O548" i="1" a="1"/>
  <c r="O548" i="1" s="1"/>
  <c r="O549" i="1" a="1"/>
  <c r="O549" i="1" s="1"/>
  <c r="O550" i="1" a="1"/>
  <c r="O550" i="1" s="1"/>
  <c r="O551" i="1" a="1"/>
  <c r="O551" i="1" s="1"/>
  <c r="O552" i="1" a="1"/>
  <c r="O552" i="1" s="1"/>
  <c r="O553" i="1" a="1"/>
  <c r="O553" i="1" s="1"/>
  <c r="O554" i="1" a="1"/>
  <c r="O554" i="1" s="1"/>
  <c r="O555" i="1" a="1"/>
  <c r="O555" i="1" s="1"/>
  <c r="O556" i="1" a="1"/>
  <c r="O556" i="1" s="1"/>
  <c r="O557" i="1" a="1"/>
  <c r="O557" i="1" s="1"/>
  <c r="O558" i="1" a="1"/>
  <c r="O558" i="1" s="1"/>
  <c r="O559" i="1" a="1"/>
  <c r="O559" i="1" s="1"/>
  <c r="O560" i="1" a="1"/>
  <c r="O560" i="1" s="1"/>
  <c r="O561" i="1" a="1"/>
  <c r="O561" i="1" s="1"/>
  <c r="O562" i="1" a="1"/>
  <c r="O562" i="1" s="1"/>
  <c r="O563" i="1" a="1"/>
  <c r="O563" i="1" s="1"/>
  <c r="O564" i="1" a="1"/>
  <c r="O564" i="1" s="1"/>
  <c r="O565" i="1" a="1"/>
  <c r="O565" i="1" s="1"/>
  <c r="O566" i="1" a="1"/>
  <c r="O566" i="1" s="1"/>
  <c r="O567" i="1" a="1"/>
  <c r="O567" i="1" s="1"/>
  <c r="O568" i="1" a="1"/>
  <c r="O568" i="1" s="1"/>
  <c r="O569" i="1" a="1"/>
  <c r="O569" i="1" s="1"/>
  <c r="O570" i="1" a="1"/>
  <c r="O570" i="1" s="1"/>
  <c r="O571" i="1" a="1"/>
  <c r="O571" i="1" s="1"/>
  <c r="O572" i="1" a="1"/>
  <c r="O572" i="1" s="1"/>
  <c r="O573" i="1" a="1"/>
  <c r="O573" i="1" s="1"/>
  <c r="O574" i="1" a="1"/>
  <c r="O574" i="1" s="1"/>
  <c r="O575" i="1" a="1"/>
  <c r="O575" i="1" s="1"/>
  <c r="O576" i="1" a="1"/>
  <c r="O576" i="1" s="1"/>
  <c r="O577" i="1" a="1"/>
  <c r="O577" i="1" s="1"/>
  <c r="O578" i="1" a="1"/>
  <c r="O578" i="1" s="1"/>
  <c r="O579" i="1" a="1"/>
  <c r="O579" i="1" s="1"/>
  <c r="O580" i="1" a="1"/>
  <c r="O580" i="1" s="1"/>
  <c r="O581" i="1" a="1"/>
  <c r="O581" i="1" s="1"/>
  <c r="O582" i="1" a="1"/>
  <c r="O582" i="1" s="1"/>
  <c r="O583" i="1" a="1"/>
  <c r="O583" i="1" s="1"/>
  <c r="O584" i="1" a="1"/>
  <c r="O584" i="1" s="1"/>
  <c r="O585" i="1" a="1"/>
  <c r="O585" i="1" s="1"/>
  <c r="O586" i="1" a="1"/>
  <c r="O586" i="1" s="1"/>
  <c r="O587" i="1" a="1"/>
  <c r="O587" i="1" s="1"/>
  <c r="O588" i="1" a="1"/>
  <c r="O588" i="1" s="1"/>
  <c r="O589" i="1" a="1"/>
  <c r="O589" i="1" s="1"/>
  <c r="O590" i="1" a="1"/>
  <c r="O590" i="1" s="1"/>
  <c r="O591" i="1" a="1"/>
  <c r="O591" i="1" s="1"/>
  <c r="O592" i="1" a="1"/>
  <c r="O592" i="1" s="1"/>
  <c r="O593" i="1" a="1"/>
  <c r="O593" i="1" s="1"/>
  <c r="O594" i="1" a="1"/>
  <c r="O594" i="1" s="1"/>
  <c r="O595" i="1" a="1"/>
  <c r="O595" i="1" s="1"/>
  <c r="O596" i="1" a="1"/>
  <c r="O596" i="1" s="1"/>
  <c r="O597" i="1" a="1"/>
  <c r="O597" i="1" s="1"/>
  <c r="O598" i="1" a="1"/>
  <c r="O598" i="1" s="1"/>
  <c r="O599" i="1" a="1"/>
  <c r="O599" i="1" s="1"/>
  <c r="O600" i="1" a="1"/>
  <c r="O600" i="1" s="1"/>
  <c r="O601" i="1" a="1"/>
  <c r="O601" i="1" s="1"/>
  <c r="O602" i="1" a="1"/>
  <c r="O602" i="1" s="1"/>
  <c r="O603" i="1" a="1"/>
  <c r="O603" i="1" s="1"/>
  <c r="O604" i="1" a="1"/>
  <c r="O604" i="1" s="1"/>
  <c r="O605" i="1" a="1"/>
  <c r="O605" i="1" s="1"/>
  <c r="O606" i="1" a="1"/>
  <c r="O606" i="1" s="1"/>
  <c r="O607" i="1" a="1"/>
  <c r="O607" i="1" s="1"/>
  <c r="O608" i="1" a="1"/>
  <c r="O608" i="1" s="1"/>
  <c r="O609" i="1" a="1"/>
  <c r="O609" i="1" s="1"/>
  <c r="O610" i="1" a="1"/>
  <c r="O610" i="1" s="1"/>
  <c r="O611" i="1" a="1"/>
  <c r="O611" i="1" s="1"/>
  <c r="O612" i="1" a="1"/>
  <c r="O612" i="1" s="1"/>
  <c r="O613" i="1" a="1"/>
  <c r="O613" i="1" s="1"/>
  <c r="O614" i="1" a="1"/>
  <c r="O614" i="1" s="1"/>
  <c r="O615" i="1" a="1"/>
  <c r="O615" i="1" s="1"/>
  <c r="O616" i="1" a="1"/>
  <c r="O616" i="1" s="1"/>
  <c r="O617" i="1" a="1"/>
  <c r="O617" i="1" s="1"/>
  <c r="O618" i="1" a="1"/>
  <c r="O618" i="1" s="1"/>
  <c r="O619" i="1" a="1"/>
  <c r="O619" i="1" s="1"/>
  <c r="O620" i="1" a="1"/>
  <c r="O620" i="1" s="1"/>
  <c r="O621" i="1" a="1"/>
  <c r="O621" i="1" s="1"/>
  <c r="O622" i="1" a="1"/>
  <c r="O622" i="1" s="1"/>
  <c r="O623" i="1" a="1"/>
  <c r="O623" i="1" s="1"/>
  <c r="O624" i="1" a="1"/>
  <c r="O624" i="1" s="1"/>
  <c r="O625" i="1" a="1"/>
  <c r="O625" i="1" s="1"/>
  <c r="O626" i="1" a="1"/>
  <c r="O626" i="1" s="1"/>
  <c r="O627" i="1" a="1"/>
  <c r="O627" i="1" s="1"/>
  <c r="O628" i="1" a="1"/>
  <c r="O628" i="1" s="1"/>
  <c r="O629" i="1" a="1"/>
  <c r="O629" i="1" s="1"/>
  <c r="O630" i="1" a="1"/>
  <c r="O630" i="1" s="1"/>
  <c r="O631" i="1" a="1"/>
  <c r="O631" i="1" s="1"/>
  <c r="O632" i="1" a="1"/>
  <c r="O632" i="1" s="1"/>
  <c r="O633" i="1" a="1"/>
  <c r="O633" i="1" s="1"/>
  <c r="O634" i="1" a="1"/>
  <c r="O634" i="1" s="1"/>
  <c r="O635" i="1" a="1"/>
  <c r="O635" i="1" s="1"/>
  <c r="O636" i="1" a="1"/>
  <c r="O636" i="1" s="1"/>
  <c r="O637" i="1" a="1"/>
  <c r="O637" i="1" s="1"/>
  <c r="O638" i="1" a="1"/>
  <c r="O638" i="1" s="1"/>
  <c r="O639" i="1" a="1"/>
  <c r="O639" i="1" s="1"/>
  <c r="O640" i="1" a="1"/>
  <c r="O640" i="1" s="1"/>
  <c r="O641" i="1" a="1"/>
  <c r="O641" i="1" s="1"/>
  <c r="O642" i="1" a="1"/>
  <c r="O642" i="1" s="1"/>
  <c r="O643" i="1" a="1"/>
  <c r="O643" i="1" s="1"/>
  <c r="O644" i="1" a="1"/>
  <c r="O644" i="1" s="1"/>
  <c r="O645" i="1" a="1"/>
  <c r="O645" i="1" s="1"/>
  <c r="O646" i="1" a="1"/>
  <c r="O646" i="1" s="1"/>
  <c r="O647" i="1" a="1"/>
  <c r="O647" i="1" s="1"/>
  <c r="O648" i="1" a="1"/>
  <c r="O648" i="1" s="1"/>
  <c r="O649" i="1" a="1"/>
  <c r="O649" i="1" s="1"/>
  <c r="O650" i="1" a="1"/>
  <c r="O650" i="1" s="1"/>
  <c r="O651" i="1" a="1"/>
  <c r="O651" i="1" s="1"/>
  <c r="O652" i="1" a="1"/>
  <c r="O652" i="1" s="1"/>
  <c r="O653" i="1" a="1"/>
  <c r="O653" i="1" s="1"/>
  <c r="O654" i="1" a="1"/>
  <c r="O654" i="1" s="1"/>
  <c r="O655" i="1" a="1"/>
  <c r="O655" i="1" s="1"/>
  <c r="O656" i="1" a="1"/>
  <c r="O656" i="1" s="1"/>
  <c r="O657" i="1" a="1"/>
  <c r="O657" i="1" s="1"/>
  <c r="O658" i="1" a="1"/>
  <c r="O658" i="1" s="1"/>
  <c r="O659" i="1" a="1"/>
  <c r="O659" i="1" s="1"/>
  <c r="O660" i="1" a="1"/>
  <c r="O660" i="1" s="1"/>
  <c r="O661" i="1" a="1"/>
  <c r="O661" i="1" s="1"/>
  <c r="O662" i="1" a="1"/>
  <c r="O662" i="1" s="1"/>
  <c r="O663" i="1" a="1"/>
  <c r="O663" i="1" s="1"/>
  <c r="O664" i="1" a="1"/>
  <c r="O664" i="1" s="1"/>
  <c r="O665" i="1" a="1"/>
  <c r="O665" i="1" s="1"/>
  <c r="O666" i="1" a="1"/>
  <c r="O666" i="1" s="1"/>
  <c r="O667" i="1" a="1"/>
  <c r="O667" i="1" s="1"/>
  <c r="O668" i="1" a="1"/>
  <c r="O668" i="1" s="1"/>
  <c r="O669" i="1" a="1"/>
  <c r="O669" i="1" s="1"/>
  <c r="O670" i="1" a="1"/>
  <c r="O670" i="1" s="1"/>
  <c r="O671" i="1" a="1"/>
  <c r="O671" i="1" s="1"/>
  <c r="O672" i="1" a="1"/>
  <c r="O672" i="1" s="1"/>
  <c r="O673" i="1" a="1"/>
  <c r="O673" i="1" s="1"/>
  <c r="O674" i="1" a="1"/>
  <c r="O674" i="1" s="1"/>
  <c r="O675" i="1" a="1"/>
  <c r="O675" i="1" s="1"/>
  <c r="O676" i="1" a="1"/>
  <c r="O676" i="1" s="1"/>
  <c r="O677" i="1" a="1"/>
  <c r="O677" i="1" s="1"/>
  <c r="O678" i="1" a="1"/>
  <c r="O678" i="1" s="1"/>
  <c r="O679" i="1" a="1"/>
  <c r="O679" i="1" s="1"/>
  <c r="O680" i="1" a="1"/>
  <c r="O680" i="1" s="1"/>
  <c r="O681" i="1" a="1"/>
  <c r="O681" i="1" s="1"/>
  <c r="O682" i="1" a="1"/>
  <c r="O682" i="1" s="1"/>
  <c r="O683" i="1" a="1"/>
  <c r="O683" i="1" s="1"/>
  <c r="O684" i="1" a="1"/>
  <c r="O684" i="1" s="1"/>
  <c r="O685" i="1" a="1"/>
  <c r="O685" i="1" s="1"/>
  <c r="O686" i="1" a="1"/>
  <c r="O686" i="1" s="1"/>
  <c r="O687" i="1" a="1"/>
  <c r="O687" i="1" s="1"/>
  <c r="O688" i="1" a="1"/>
  <c r="O688" i="1" s="1"/>
  <c r="O689" i="1" a="1"/>
  <c r="O689" i="1" s="1"/>
  <c r="O690" i="1" a="1"/>
  <c r="O690" i="1" s="1"/>
  <c r="O691" i="1" a="1"/>
  <c r="O691" i="1" s="1"/>
  <c r="O692" i="1" a="1"/>
  <c r="O692" i="1" s="1"/>
  <c r="O693" i="1" a="1"/>
  <c r="O693" i="1" s="1"/>
  <c r="O694" i="1" a="1"/>
  <c r="O694" i="1" s="1"/>
  <c r="O695" i="1" a="1"/>
  <c r="O695" i="1" s="1"/>
  <c r="O696" i="1" a="1"/>
  <c r="O696" i="1" s="1"/>
  <c r="O697" i="1" a="1"/>
  <c r="O697" i="1" s="1"/>
  <c r="O698" i="1" a="1"/>
  <c r="O698" i="1" s="1"/>
  <c r="O699" i="1" a="1"/>
  <c r="O699" i="1" s="1"/>
  <c r="O700" i="1" a="1"/>
  <c r="O700" i="1" s="1"/>
  <c r="O701" i="1" a="1"/>
  <c r="O701" i="1" s="1"/>
  <c r="O702" i="1" a="1"/>
  <c r="O702" i="1" s="1"/>
  <c r="O703" i="1" a="1"/>
  <c r="O703" i="1" s="1"/>
  <c r="O704" i="1" a="1"/>
  <c r="O704" i="1" s="1"/>
  <c r="O705" i="1" a="1"/>
  <c r="O705" i="1" s="1"/>
  <c r="O706" i="1" a="1"/>
  <c r="O706" i="1" s="1"/>
  <c r="O707" i="1" a="1"/>
  <c r="O707" i="1" s="1"/>
  <c r="O708" i="1" a="1"/>
  <c r="O708" i="1" s="1"/>
  <c r="O709" i="1" a="1"/>
  <c r="O709" i="1" s="1"/>
  <c r="O710" i="1" a="1"/>
  <c r="O710" i="1" s="1"/>
  <c r="O711" i="1" a="1"/>
  <c r="O711" i="1" s="1"/>
  <c r="O712" i="1" a="1"/>
  <c r="O712" i="1" s="1"/>
  <c r="O713" i="1" a="1"/>
  <c r="O713" i="1" s="1"/>
  <c r="O714" i="1" a="1"/>
  <c r="O714" i="1" s="1"/>
  <c r="O715" i="1" a="1"/>
  <c r="O715" i="1" s="1"/>
  <c r="O716" i="1" a="1"/>
  <c r="O716" i="1" s="1"/>
  <c r="O717" i="1" a="1"/>
  <c r="O717" i="1" s="1"/>
  <c r="O718" i="1" a="1"/>
  <c r="O718" i="1" s="1"/>
  <c r="O719" i="1" a="1"/>
  <c r="O719" i="1" s="1"/>
  <c r="O720" i="1" a="1"/>
  <c r="O720" i="1" s="1"/>
  <c r="O721" i="1" a="1"/>
  <c r="O721" i="1" s="1"/>
  <c r="O722" i="1" a="1"/>
  <c r="O722" i="1" s="1"/>
  <c r="O723" i="1" a="1"/>
  <c r="O723" i="1" s="1"/>
  <c r="O724" i="1" a="1"/>
  <c r="O724" i="1" s="1"/>
  <c r="O725" i="1" a="1"/>
  <c r="O725" i="1" s="1"/>
  <c r="O726" i="1" a="1"/>
  <c r="O726" i="1" s="1"/>
  <c r="O727" i="1" a="1"/>
  <c r="O727" i="1" s="1"/>
  <c r="O728" i="1" a="1"/>
  <c r="O728" i="1" s="1"/>
  <c r="O729" i="1" a="1"/>
  <c r="O729" i="1" s="1"/>
  <c r="O730" i="1" a="1"/>
  <c r="O730" i="1" s="1"/>
  <c r="O731" i="1" a="1"/>
  <c r="O731" i="1" s="1"/>
  <c r="O732" i="1" a="1"/>
  <c r="O732" i="1" s="1"/>
  <c r="O733" i="1" a="1"/>
  <c r="O733" i="1" s="1"/>
  <c r="O734" i="1" a="1"/>
  <c r="O734" i="1" s="1"/>
  <c r="O735" i="1" a="1"/>
  <c r="O735" i="1" s="1"/>
  <c r="O736" i="1" a="1"/>
  <c r="O736" i="1" s="1"/>
  <c r="O737" i="1" a="1"/>
  <c r="O737" i="1" s="1"/>
  <c r="O738" i="1" a="1"/>
  <c r="O738" i="1" s="1"/>
  <c r="O739" i="1" a="1"/>
  <c r="O739" i="1" s="1"/>
  <c r="O740" i="1" a="1"/>
  <c r="O740" i="1" s="1"/>
  <c r="O741" i="1" a="1"/>
  <c r="O741" i="1" s="1"/>
  <c r="O742" i="1" a="1"/>
  <c r="O742" i="1" s="1"/>
  <c r="O743" i="1" a="1"/>
  <c r="O743" i="1" s="1"/>
  <c r="O744" i="1" a="1"/>
  <c r="O744" i="1" s="1"/>
  <c r="O745" i="1" a="1"/>
  <c r="O745" i="1" s="1"/>
  <c r="O746" i="1" a="1"/>
  <c r="O746" i="1" s="1"/>
  <c r="O747" i="1" a="1"/>
  <c r="O747" i="1" s="1"/>
  <c r="O748" i="1" a="1"/>
  <c r="O748" i="1" s="1"/>
  <c r="O749" i="1" a="1"/>
  <c r="O749" i="1" s="1"/>
  <c r="O750" i="1" a="1"/>
  <c r="O750" i="1" s="1"/>
  <c r="O751" i="1" a="1"/>
  <c r="O751" i="1" s="1"/>
  <c r="O752" i="1" a="1"/>
  <c r="O752" i="1" s="1"/>
  <c r="O753" i="1" a="1"/>
  <c r="O753" i="1" s="1"/>
  <c r="O754" i="1" a="1"/>
  <c r="O754" i="1" s="1"/>
  <c r="O755" i="1" a="1"/>
  <c r="O755" i="1" s="1"/>
  <c r="O756" i="1" a="1"/>
  <c r="O756" i="1" s="1"/>
  <c r="O757" i="1" a="1"/>
  <c r="O757" i="1" s="1"/>
  <c r="O758" i="1" a="1"/>
  <c r="O758" i="1" s="1"/>
  <c r="O759" i="1" a="1"/>
  <c r="O759" i="1" s="1"/>
  <c r="O760" i="1" a="1"/>
  <c r="O760" i="1" s="1"/>
  <c r="O761" i="1" a="1"/>
  <c r="O761" i="1" s="1"/>
  <c r="O762" i="1" a="1"/>
  <c r="O762" i="1" s="1"/>
  <c r="O763" i="1" a="1"/>
  <c r="O763" i="1" s="1"/>
  <c r="O764" i="1" a="1"/>
  <c r="O764" i="1" s="1"/>
  <c r="O765" i="1" a="1"/>
  <c r="O765" i="1" s="1"/>
  <c r="O766" i="1" a="1"/>
  <c r="O766" i="1" s="1"/>
  <c r="O767" i="1" a="1"/>
  <c r="O767" i="1" s="1"/>
  <c r="O768" i="1" a="1"/>
  <c r="O768" i="1" s="1"/>
  <c r="O769" i="1" a="1"/>
  <c r="O769" i="1" s="1"/>
  <c r="O770" i="1" a="1"/>
  <c r="O770" i="1" s="1"/>
  <c r="O771" i="1" a="1"/>
  <c r="O771" i="1" s="1"/>
  <c r="O772" i="1" a="1"/>
  <c r="O772" i="1" s="1"/>
  <c r="O773" i="1" a="1"/>
  <c r="O773" i="1" s="1"/>
  <c r="O774" i="1" a="1"/>
  <c r="O774" i="1" s="1"/>
  <c r="O775" i="1" a="1"/>
  <c r="O775" i="1" s="1"/>
  <c r="O776" i="1" a="1"/>
  <c r="O776" i="1" s="1"/>
  <c r="O777" i="1" a="1"/>
  <c r="O777" i="1" s="1"/>
  <c r="O778" i="1" a="1"/>
  <c r="O778" i="1" s="1"/>
  <c r="O779" i="1" a="1"/>
  <c r="O779" i="1" s="1"/>
  <c r="O780" i="1" a="1"/>
  <c r="O780" i="1" s="1"/>
  <c r="O781" i="1" a="1"/>
  <c r="O781" i="1" s="1"/>
  <c r="O782" i="1" a="1"/>
  <c r="O782" i="1" s="1"/>
  <c r="O783" i="1" a="1"/>
  <c r="O783" i="1" s="1"/>
  <c r="O784" i="1" a="1"/>
  <c r="O784" i="1" s="1"/>
  <c r="O785" i="1" a="1"/>
  <c r="O785" i="1" s="1"/>
  <c r="O786" i="1" a="1"/>
  <c r="O786" i="1" s="1"/>
  <c r="O787" i="1" a="1"/>
  <c r="O787" i="1" s="1"/>
  <c r="O788" i="1" a="1"/>
  <c r="O788" i="1" s="1"/>
  <c r="O789" i="1" a="1"/>
  <c r="O789" i="1" s="1"/>
  <c r="O790" i="1" a="1"/>
  <c r="O790" i="1" s="1"/>
  <c r="O791" i="1" a="1"/>
  <c r="O791" i="1" s="1"/>
  <c r="O792" i="1" a="1"/>
  <c r="O792" i="1" s="1"/>
  <c r="O793" i="1" a="1"/>
  <c r="O793" i="1" s="1"/>
  <c r="O794" i="1" a="1"/>
  <c r="O794" i="1" s="1"/>
  <c r="O795" i="1" a="1"/>
  <c r="O795" i="1" s="1"/>
  <c r="O796" i="1" a="1"/>
  <c r="O796" i="1" s="1"/>
  <c r="O797" i="1" a="1"/>
  <c r="O797" i="1" s="1"/>
  <c r="O798" i="1" a="1"/>
  <c r="O798" i="1" s="1"/>
  <c r="O799" i="1" a="1"/>
  <c r="O799" i="1" s="1"/>
  <c r="O800" i="1" a="1"/>
  <c r="O800" i="1" s="1"/>
  <c r="O801" i="1" a="1"/>
  <c r="O801" i="1" s="1"/>
  <c r="O802" i="1" a="1"/>
  <c r="O802" i="1" s="1"/>
  <c r="O803" i="1" a="1"/>
  <c r="O803" i="1" s="1"/>
  <c r="O804" i="1" a="1"/>
  <c r="O804" i="1" s="1"/>
  <c r="O805" i="1" a="1"/>
  <c r="O805" i="1" s="1"/>
  <c r="O806" i="1" a="1"/>
  <c r="O806" i="1" s="1"/>
  <c r="O807" i="1" a="1"/>
  <c r="O807" i="1" s="1"/>
  <c r="O808" i="1" a="1"/>
  <c r="O808" i="1" s="1"/>
  <c r="O809" i="1" a="1"/>
  <c r="O809" i="1" s="1"/>
  <c r="O810" i="1" a="1"/>
  <c r="O810" i="1" s="1"/>
  <c r="O811" i="1" a="1"/>
  <c r="O811" i="1" s="1"/>
  <c r="O812" i="1" a="1"/>
  <c r="O812" i="1" s="1"/>
  <c r="O813" i="1" a="1"/>
  <c r="O813" i="1" s="1"/>
  <c r="O814" i="1" a="1"/>
  <c r="O814" i="1" s="1"/>
  <c r="O815" i="1" a="1"/>
  <c r="O815" i="1" s="1"/>
  <c r="O816" i="1" a="1"/>
  <c r="O816" i="1" s="1"/>
  <c r="O817" i="1" a="1"/>
  <c r="O817" i="1" s="1"/>
  <c r="O818" i="1" a="1"/>
  <c r="O818" i="1" s="1"/>
  <c r="O819" i="1" a="1"/>
  <c r="O819" i="1" s="1"/>
  <c r="O820" i="1" a="1"/>
  <c r="O820" i="1" s="1"/>
  <c r="O821" i="1" a="1"/>
  <c r="O821" i="1" s="1"/>
  <c r="O822" i="1" a="1"/>
  <c r="O822" i="1" s="1"/>
  <c r="O823" i="1" a="1"/>
  <c r="O823" i="1" s="1"/>
  <c r="O824" i="1" a="1"/>
  <c r="O824" i="1" s="1"/>
  <c r="O825" i="1" a="1"/>
  <c r="O825" i="1" s="1"/>
  <c r="O826" i="1" a="1"/>
  <c r="O826" i="1" s="1"/>
  <c r="O827" i="1" a="1"/>
  <c r="O827" i="1" s="1"/>
  <c r="O828" i="1" a="1"/>
  <c r="O828" i="1" s="1"/>
  <c r="O829" i="1" a="1"/>
  <c r="O829" i="1" s="1"/>
  <c r="O830" i="1" a="1"/>
  <c r="O830" i="1" s="1"/>
  <c r="O831" i="1" a="1"/>
  <c r="O831" i="1" s="1"/>
  <c r="O832" i="1" a="1"/>
  <c r="O832" i="1" s="1"/>
  <c r="O833" i="1" a="1"/>
  <c r="O833" i="1" s="1"/>
  <c r="O834" i="1" a="1"/>
  <c r="O834" i="1" s="1"/>
  <c r="O835" i="1" a="1"/>
  <c r="O835" i="1" s="1"/>
  <c r="O836" i="1" a="1"/>
  <c r="O836" i="1" s="1"/>
  <c r="O837" i="1" a="1"/>
  <c r="O837" i="1" s="1"/>
  <c r="O838" i="1" a="1"/>
  <c r="O838" i="1" s="1"/>
  <c r="O839" i="1" a="1"/>
  <c r="O839" i="1" s="1"/>
  <c r="O840" i="1" a="1"/>
  <c r="O840" i="1" s="1"/>
  <c r="O841" i="1" a="1"/>
  <c r="O841" i="1" s="1"/>
  <c r="O842" i="1" a="1"/>
  <c r="O842" i="1" s="1"/>
  <c r="O843" i="1" a="1"/>
  <c r="O843" i="1" s="1"/>
  <c r="O844" i="1" a="1"/>
  <c r="O844" i="1" s="1"/>
  <c r="O845" i="1" a="1"/>
  <c r="O845" i="1" s="1"/>
  <c r="O846" i="1" a="1"/>
  <c r="O846" i="1" s="1"/>
  <c r="O847" i="1" a="1"/>
  <c r="O847" i="1" s="1"/>
  <c r="O848" i="1" a="1"/>
  <c r="O848" i="1" s="1"/>
  <c r="O849" i="1" a="1"/>
  <c r="O849" i="1" s="1"/>
  <c r="O850" i="1" a="1"/>
  <c r="O850" i="1" s="1"/>
  <c r="O851" i="1" a="1"/>
  <c r="O851" i="1" s="1"/>
  <c r="O852" i="1" a="1"/>
  <c r="O852" i="1" s="1"/>
  <c r="O853" i="1" a="1"/>
  <c r="O853" i="1" s="1"/>
  <c r="O854" i="1" a="1"/>
  <c r="O854" i="1" s="1"/>
  <c r="O855" i="1" a="1"/>
  <c r="O855" i="1" s="1"/>
  <c r="O856" i="1" a="1"/>
  <c r="O856" i="1" s="1"/>
  <c r="O857" i="1" a="1"/>
  <c r="O857" i="1" s="1"/>
  <c r="O858" i="1" a="1"/>
  <c r="O858" i="1" s="1"/>
  <c r="O859" i="1" a="1"/>
  <c r="O859" i="1" s="1"/>
  <c r="O860" i="1" a="1"/>
  <c r="O860" i="1" s="1"/>
  <c r="O861" i="1" a="1"/>
  <c r="O861" i="1" s="1"/>
  <c r="O862" i="1" a="1"/>
  <c r="O862" i="1" s="1"/>
  <c r="O863" i="1" a="1"/>
  <c r="O863" i="1" s="1"/>
  <c r="O864" i="1" a="1"/>
  <c r="O864" i="1" s="1"/>
  <c r="O865" i="1" a="1"/>
  <c r="O865" i="1" s="1"/>
  <c r="O866" i="1" a="1"/>
  <c r="O866" i="1" s="1"/>
  <c r="O867" i="1" a="1"/>
  <c r="O867" i="1" s="1"/>
  <c r="O868" i="1" a="1"/>
  <c r="O868" i="1" s="1"/>
  <c r="O869" i="1" a="1"/>
  <c r="O869" i="1" s="1"/>
  <c r="O870" i="1" a="1"/>
  <c r="O870" i="1" s="1"/>
  <c r="O871" i="1" a="1"/>
  <c r="O871" i="1" s="1"/>
  <c r="O872" i="1" a="1"/>
  <c r="O872" i="1" s="1"/>
  <c r="O873" i="1" a="1"/>
  <c r="O873" i="1" s="1"/>
  <c r="O874" i="1" a="1"/>
  <c r="O874" i="1" s="1"/>
  <c r="O875" i="1" a="1"/>
  <c r="O875" i="1" s="1"/>
  <c r="O876" i="1" a="1"/>
  <c r="O876" i="1" s="1"/>
  <c r="O877" i="1" a="1"/>
  <c r="O877" i="1" s="1"/>
  <c r="O878" i="1" a="1"/>
  <c r="O878" i="1" s="1"/>
  <c r="O879" i="1" a="1"/>
  <c r="O879" i="1" s="1"/>
  <c r="O880" i="1" a="1"/>
  <c r="O880" i="1" s="1"/>
  <c r="O881" i="1" a="1"/>
  <c r="O881" i="1" s="1"/>
  <c r="O882" i="1" a="1"/>
  <c r="O882" i="1" s="1"/>
  <c r="O883" i="1" a="1"/>
  <c r="O883" i="1" s="1"/>
  <c r="O884" i="1" a="1"/>
  <c r="O884" i="1" s="1"/>
  <c r="O885" i="1" a="1"/>
  <c r="O885" i="1" s="1"/>
  <c r="O886" i="1" a="1"/>
  <c r="O886" i="1" s="1"/>
  <c r="O887" i="1" a="1"/>
  <c r="O887" i="1" s="1"/>
  <c r="O888" i="1" a="1"/>
  <c r="O888" i="1" s="1"/>
  <c r="O889" i="1" a="1"/>
  <c r="O889" i="1" s="1"/>
  <c r="O890" i="1" a="1"/>
  <c r="O890" i="1" s="1"/>
  <c r="O891" i="1" a="1"/>
  <c r="O891" i="1" s="1"/>
  <c r="O892" i="1" a="1"/>
  <c r="O892" i="1" s="1"/>
  <c r="O893" i="1" a="1"/>
  <c r="O893" i="1" s="1"/>
  <c r="O894" i="1" a="1"/>
  <c r="O894" i="1" s="1"/>
  <c r="O895" i="1" a="1"/>
  <c r="O895" i="1" s="1"/>
  <c r="O896" i="1" a="1"/>
  <c r="O896" i="1" s="1"/>
  <c r="O897" i="1" a="1"/>
  <c r="O897" i="1" s="1"/>
  <c r="O898" i="1" a="1"/>
  <c r="O898" i="1" s="1"/>
  <c r="O899" i="1" a="1"/>
  <c r="O899" i="1" s="1"/>
  <c r="O900" i="1" a="1"/>
  <c r="O900" i="1" s="1"/>
  <c r="O901" i="1" a="1"/>
  <c r="O901" i="1" s="1"/>
  <c r="O902" i="1" a="1"/>
  <c r="O902" i="1" s="1"/>
  <c r="O903" i="1" a="1"/>
  <c r="O903" i="1" s="1"/>
  <c r="O904" i="1" a="1"/>
  <c r="O904" i="1" s="1"/>
  <c r="O905" i="1" a="1"/>
  <c r="O905" i="1" s="1"/>
  <c r="O906" i="1" a="1"/>
  <c r="O906" i="1" s="1"/>
  <c r="O907" i="1" a="1"/>
  <c r="O907" i="1" s="1"/>
  <c r="O908" i="1" a="1"/>
  <c r="O908" i="1" s="1"/>
  <c r="O909" i="1" a="1"/>
  <c r="O909" i="1" s="1"/>
  <c r="O910" i="1" a="1"/>
  <c r="O910" i="1" s="1"/>
  <c r="O911" i="1" a="1"/>
  <c r="O911" i="1" s="1"/>
  <c r="O912" i="1" a="1"/>
  <c r="O912" i="1" s="1"/>
  <c r="O913" i="1" a="1"/>
  <c r="O913" i="1" s="1"/>
  <c r="O914" i="1" a="1"/>
  <c r="O914" i="1" s="1"/>
  <c r="O915" i="1" a="1"/>
  <c r="O915" i="1" s="1"/>
  <c r="O916" i="1" a="1"/>
  <c r="O916" i="1" s="1"/>
  <c r="O917" i="1" a="1"/>
  <c r="O917" i="1" s="1"/>
  <c r="O918" i="1" a="1"/>
  <c r="O918" i="1" s="1"/>
  <c r="O919" i="1" a="1"/>
  <c r="O919" i="1" s="1"/>
  <c r="O920" i="1" a="1"/>
  <c r="O920" i="1" s="1"/>
  <c r="O921" i="1" a="1"/>
  <c r="O921" i="1" s="1"/>
  <c r="O922" i="1" a="1"/>
  <c r="O922" i="1" s="1"/>
  <c r="O923" i="1" a="1"/>
  <c r="O923" i="1" s="1"/>
  <c r="O924" i="1" a="1"/>
  <c r="O924" i="1" s="1"/>
  <c r="O925" i="1" a="1"/>
  <c r="O925" i="1" s="1"/>
  <c r="O926" i="1" a="1"/>
  <c r="O926" i="1" s="1"/>
  <c r="O927" i="1" a="1"/>
  <c r="O927" i="1" s="1"/>
  <c r="O928" i="1" a="1"/>
  <c r="O928" i="1" s="1"/>
  <c r="O929" i="1" a="1"/>
  <c r="O929" i="1" s="1"/>
  <c r="O930" i="1" a="1"/>
  <c r="O930" i="1" s="1"/>
  <c r="O931" i="1" a="1"/>
  <c r="O931" i="1" s="1"/>
  <c r="O932" i="1" a="1"/>
  <c r="O932" i="1" s="1"/>
  <c r="O933" i="1" a="1"/>
  <c r="O933" i="1" s="1"/>
  <c r="O934" i="1" a="1"/>
  <c r="O934" i="1" s="1"/>
  <c r="O935" i="1" a="1"/>
  <c r="O935" i="1" s="1"/>
  <c r="O936" i="1" a="1"/>
  <c r="O936" i="1" s="1"/>
  <c r="O937" i="1" a="1"/>
  <c r="O937" i="1" s="1"/>
  <c r="O938" i="1" a="1"/>
  <c r="O938" i="1" s="1"/>
  <c r="O939" i="1" a="1"/>
  <c r="O939" i="1" s="1"/>
  <c r="O940" i="1" a="1"/>
  <c r="O940" i="1" s="1"/>
  <c r="O941" i="1" a="1"/>
  <c r="O941" i="1" s="1"/>
  <c r="O942" i="1" a="1"/>
  <c r="O942" i="1" s="1"/>
  <c r="O943" i="1" a="1"/>
  <c r="O943" i="1" s="1"/>
  <c r="O944" i="1" a="1"/>
  <c r="O944" i="1" s="1"/>
  <c r="O945" i="1" a="1"/>
  <c r="O945" i="1" s="1"/>
  <c r="O946" i="1" a="1"/>
  <c r="O946" i="1" s="1"/>
  <c r="O947" i="1" a="1"/>
  <c r="O947" i="1" s="1"/>
  <c r="O948" i="1" a="1"/>
  <c r="O948" i="1" s="1"/>
  <c r="O949" i="1" a="1"/>
  <c r="O949" i="1" s="1"/>
  <c r="O950" i="1" a="1"/>
  <c r="O950" i="1" s="1"/>
  <c r="O951" i="1" a="1"/>
  <c r="O951" i="1" s="1"/>
  <c r="O952" i="1" a="1"/>
  <c r="O952" i="1" s="1"/>
  <c r="O953" i="1" a="1"/>
  <c r="O953" i="1" s="1"/>
  <c r="O954" i="1" a="1"/>
  <c r="O954" i="1" s="1"/>
  <c r="O955" i="1" a="1"/>
  <c r="O955" i="1" s="1"/>
  <c r="O956" i="1" a="1"/>
  <c r="O956" i="1" s="1"/>
  <c r="O957" i="1" a="1"/>
  <c r="O957" i="1" s="1"/>
  <c r="O958" i="1" a="1"/>
  <c r="O958" i="1" s="1"/>
  <c r="O959" i="1" a="1"/>
  <c r="O959" i="1" s="1"/>
  <c r="O960" i="1" a="1"/>
  <c r="O960" i="1" s="1"/>
  <c r="O961" i="1" a="1"/>
  <c r="O961" i="1" s="1"/>
  <c r="O962" i="1" a="1"/>
  <c r="O962" i="1" s="1"/>
  <c r="O963" i="1" a="1"/>
  <c r="O963" i="1" s="1"/>
  <c r="O964" i="1" a="1"/>
  <c r="O964" i="1" s="1"/>
  <c r="O965" i="1" a="1"/>
  <c r="O965" i="1" s="1"/>
  <c r="O966" i="1" a="1"/>
  <c r="O966" i="1" s="1"/>
  <c r="O967" i="1" a="1"/>
  <c r="O967" i="1" s="1"/>
  <c r="O968" i="1" a="1"/>
  <c r="O968" i="1" s="1"/>
  <c r="O969" i="1" a="1"/>
  <c r="O969" i="1" s="1"/>
  <c r="O970" i="1" a="1"/>
  <c r="O970" i="1" s="1"/>
  <c r="O971" i="1" a="1"/>
  <c r="O971" i="1" s="1"/>
  <c r="O972" i="1" a="1"/>
  <c r="O972" i="1" s="1"/>
  <c r="O973" i="1" a="1"/>
  <c r="O973" i="1" s="1"/>
  <c r="O974" i="1" a="1"/>
  <c r="O974" i="1" s="1"/>
  <c r="O975" i="1" a="1"/>
  <c r="O975" i="1" s="1"/>
  <c r="O976" i="1" a="1"/>
  <c r="O976" i="1" s="1"/>
  <c r="O977" i="1" a="1"/>
  <c r="O977" i="1" s="1"/>
  <c r="O978" i="1" a="1"/>
  <c r="O978" i="1" s="1"/>
  <c r="O979" i="1" a="1"/>
  <c r="O979" i="1" s="1"/>
  <c r="O980" i="1" a="1"/>
  <c r="O980" i="1" s="1"/>
  <c r="O981" i="1" a="1"/>
  <c r="O981" i="1" s="1"/>
  <c r="O982" i="1" a="1"/>
  <c r="O982" i="1" s="1"/>
  <c r="O983" i="1" a="1"/>
  <c r="O983" i="1" s="1"/>
  <c r="O984" i="1" a="1"/>
  <c r="O984" i="1" s="1"/>
  <c r="O985" i="1" a="1"/>
  <c r="O985" i="1" s="1"/>
  <c r="O986" i="1" a="1"/>
  <c r="O986" i="1" s="1"/>
  <c r="O987" i="1" a="1"/>
  <c r="O987" i="1" s="1"/>
  <c r="O988" i="1" a="1"/>
  <c r="O988" i="1" s="1"/>
  <c r="O989" i="1" a="1"/>
  <c r="O989" i="1" s="1"/>
  <c r="O990" i="1" a="1"/>
  <c r="O990" i="1" s="1"/>
  <c r="O991" i="1" a="1"/>
  <c r="O991" i="1" s="1"/>
  <c r="O992" i="1" a="1"/>
  <c r="O992" i="1" s="1"/>
  <c r="O993" i="1" a="1"/>
  <c r="O993" i="1" s="1"/>
  <c r="O994" i="1" a="1"/>
  <c r="O994" i="1" s="1"/>
  <c r="O995" i="1" a="1"/>
  <c r="O995" i="1" s="1"/>
  <c r="O996" i="1" a="1"/>
  <c r="O996" i="1" s="1"/>
  <c r="O997" i="1" a="1"/>
  <c r="O997" i="1" s="1"/>
  <c r="O998" i="1" a="1"/>
  <c r="O998" i="1" s="1"/>
  <c r="O999" i="1" a="1"/>
  <c r="O999" i="1" s="1"/>
  <c r="O1000" i="1" a="1"/>
  <c r="O1000" i="1" s="1"/>
  <c r="O1001" i="1" a="1"/>
  <c r="O1001" i="1" s="1"/>
  <c r="O1002" i="1" a="1"/>
  <c r="O1002" i="1" s="1"/>
  <c r="O3" i="1" a="1"/>
  <c r="O3" i="1" s="1"/>
  <c r="J4" i="1" a="1"/>
  <c r="T4" i="1" s="1"/>
  <c r="V4" i="1" s="1"/>
  <c r="J39" i="1" a="1"/>
  <c r="T39" i="1" s="1"/>
  <c r="J70" i="1" a="1"/>
  <c r="T70" i="1" s="1"/>
  <c r="J102" i="1" a="1"/>
  <c r="T102" i="1" s="1"/>
  <c r="U102" i="1" s="1"/>
  <c r="J134" i="1" a="1"/>
  <c r="T134" i="1" s="1"/>
  <c r="J165" i="1" a="1"/>
  <c r="T165" i="1" s="1"/>
  <c r="U165" i="1" s="1"/>
  <c r="J197" i="1" a="1"/>
  <c r="T197" i="1" s="1"/>
  <c r="J229" i="1" a="1"/>
  <c r="T229" i="1" s="1"/>
  <c r="U229" i="1" s="1"/>
  <c r="J261" i="1" a="1"/>
  <c r="T261" i="1" s="1"/>
  <c r="J292" i="1" a="1"/>
  <c r="T292" i="1" s="1"/>
  <c r="V292" i="1" s="1"/>
  <c r="J324" i="1" a="1"/>
  <c r="T324" i="1" s="1"/>
  <c r="U324" i="1" s="1"/>
  <c r="J348" i="1" a="1"/>
  <c r="T348" i="1" s="1"/>
  <c r="V348" i="1" s="1"/>
  <c r="J364" i="1" a="1"/>
  <c r="T364" i="1" s="1"/>
  <c r="V364" i="1" s="1"/>
  <c r="J380" i="1" a="1"/>
  <c r="T380" i="1" s="1"/>
  <c r="J396" i="1" a="1"/>
  <c r="T396" i="1" s="1"/>
  <c r="U396" i="1" s="1"/>
  <c r="J411" i="1" a="1"/>
  <c r="T411" i="1" s="1"/>
  <c r="U411" i="1" s="1"/>
  <c r="J427" i="1" a="1"/>
  <c r="T427" i="1" s="1"/>
  <c r="U427" i="1" s="1"/>
  <c r="J443" i="1" a="1"/>
  <c r="T443" i="1" s="1"/>
  <c r="U443" i="1" s="1"/>
  <c r="J459" i="1" a="1"/>
  <c r="T459" i="1" s="1"/>
  <c r="U459" i="1" s="1"/>
  <c r="J475" i="1" a="1"/>
  <c r="T475" i="1" s="1"/>
  <c r="U475" i="1" s="1"/>
  <c r="J491" i="1" a="1"/>
  <c r="T491" i="1" s="1"/>
  <c r="U491" i="1" s="1"/>
  <c r="J507" i="1" a="1"/>
  <c r="T507" i="1" s="1"/>
  <c r="U507" i="1" s="1"/>
  <c r="J515" i="1" a="1"/>
  <c r="T515" i="1" s="1"/>
  <c r="V515" i="1" s="1"/>
  <c r="J519" i="1" a="1"/>
  <c r="T519" i="1" s="1"/>
  <c r="U519" i="1" s="1"/>
  <c r="J523" i="1" a="1"/>
  <c r="T523" i="1" s="1"/>
  <c r="U523" i="1" s="1"/>
  <c r="J527" i="1" a="1"/>
  <c r="T527" i="1" s="1"/>
  <c r="U527" i="1" s="1"/>
  <c r="J531" i="1" a="1"/>
  <c r="T531" i="1" s="1"/>
  <c r="V531" i="1" s="1"/>
  <c r="J535" i="1" a="1"/>
  <c r="T535" i="1" s="1"/>
  <c r="U535" i="1" s="1"/>
  <c r="J539" i="1" a="1"/>
  <c r="T539" i="1" s="1"/>
  <c r="V539" i="1" s="1"/>
  <c r="J543" i="1" a="1"/>
  <c r="T543" i="1" s="1"/>
  <c r="U543" i="1" s="1"/>
  <c r="J547" i="1" a="1"/>
  <c r="T547" i="1" s="1"/>
  <c r="U547" i="1" s="1"/>
  <c r="J551" i="1" a="1"/>
  <c r="T551" i="1" s="1"/>
  <c r="U551" i="1" s="1"/>
  <c r="J555" i="1" a="1"/>
  <c r="T555" i="1" s="1"/>
  <c r="U555" i="1" s="1"/>
  <c r="J559" i="1" a="1"/>
  <c r="T559" i="1" s="1"/>
  <c r="U559" i="1" s="1"/>
  <c r="J563" i="1" a="1"/>
  <c r="T563" i="1" s="1"/>
  <c r="U563" i="1" s="1"/>
  <c r="J567" i="1" a="1"/>
  <c r="T567" i="1" s="1"/>
  <c r="U567" i="1" s="1"/>
  <c r="J571" i="1" a="1"/>
  <c r="T571" i="1" s="1"/>
  <c r="V571" i="1" s="1"/>
  <c r="J575" i="1" a="1"/>
  <c r="T575" i="1" s="1"/>
  <c r="V575" i="1" s="1"/>
  <c r="J579" i="1" a="1"/>
  <c r="T579" i="1" s="1"/>
  <c r="U579" i="1" s="1"/>
  <c r="J583" i="1" a="1"/>
  <c r="T583" i="1" s="1"/>
  <c r="U583" i="1" s="1"/>
  <c r="J587" i="1" a="1"/>
  <c r="T587" i="1" s="1"/>
  <c r="U587" i="1" s="1"/>
  <c r="J591" i="1" a="1"/>
  <c r="T591" i="1" s="1"/>
  <c r="V591" i="1" s="1"/>
  <c r="J595" i="1" a="1"/>
  <c r="T595" i="1" s="1"/>
  <c r="V595" i="1" s="1"/>
  <c r="J599" i="1" a="1"/>
  <c r="T599" i="1" s="1"/>
  <c r="U599" i="1" s="1"/>
  <c r="J603" i="1" a="1"/>
  <c r="T603" i="1" s="1"/>
  <c r="U603" i="1" s="1"/>
  <c r="J607" i="1" a="1"/>
  <c r="T607" i="1" s="1"/>
  <c r="V607" i="1" s="1"/>
  <c r="J611" i="1" a="1"/>
  <c r="T611" i="1" s="1"/>
  <c r="U611" i="1" s="1"/>
  <c r="J615" i="1" a="1"/>
  <c r="T615" i="1" s="1"/>
  <c r="J619" i="1" a="1"/>
  <c r="T619" i="1" s="1"/>
  <c r="U619" i="1" s="1"/>
  <c r="J623" i="1" a="1"/>
  <c r="T623" i="1" s="1"/>
  <c r="U623" i="1" s="1"/>
  <c r="J627" i="1" a="1"/>
  <c r="T627" i="1" s="1"/>
  <c r="J631" i="1" a="1"/>
  <c r="T631" i="1" s="1"/>
  <c r="V631" i="1" s="1"/>
  <c r="J635" i="1" a="1"/>
  <c r="T635" i="1" s="1"/>
  <c r="U635" i="1" s="1"/>
  <c r="J639" i="1" a="1"/>
  <c r="T639" i="1" s="1"/>
  <c r="U639" i="1" s="1"/>
  <c r="J643" i="1" a="1"/>
  <c r="T643" i="1" s="1"/>
  <c r="U643" i="1" s="1"/>
  <c r="J647" i="1" a="1"/>
  <c r="T647" i="1" s="1"/>
  <c r="U647" i="1" s="1"/>
  <c r="J651" i="1" a="1"/>
  <c r="T651" i="1" s="1"/>
  <c r="J655" i="1" a="1"/>
  <c r="T655" i="1" s="1"/>
  <c r="U655" i="1" s="1"/>
  <c r="J659" i="1" a="1"/>
  <c r="T659" i="1" s="1"/>
  <c r="J663" i="1" a="1"/>
  <c r="T663" i="1" s="1"/>
  <c r="V663" i="1" s="1"/>
  <c r="J667" i="1" a="1"/>
  <c r="T667" i="1" s="1"/>
  <c r="U667" i="1" s="1"/>
  <c r="J671" i="1" a="1"/>
  <c r="T671" i="1" s="1"/>
  <c r="J675" i="1" a="1"/>
  <c r="T675" i="1" s="1"/>
  <c r="U675" i="1" s="1"/>
  <c r="J679" i="1" a="1"/>
  <c r="T679" i="1" s="1"/>
  <c r="U679" i="1" s="1"/>
  <c r="J683" i="1" a="1"/>
  <c r="T683" i="1" s="1"/>
  <c r="U683" i="1" s="1"/>
  <c r="J687" i="1" a="1"/>
  <c r="T687" i="1" s="1"/>
  <c r="J691" i="1" a="1"/>
  <c r="T691" i="1" s="1"/>
  <c r="V691" i="1" s="1"/>
  <c r="J695" i="1" a="1"/>
  <c r="T695" i="1" s="1"/>
  <c r="V695" i="1" s="1"/>
  <c r="J699" i="1" a="1"/>
  <c r="T699" i="1" s="1"/>
  <c r="J703" i="1" a="1"/>
  <c r="T703" i="1" s="1"/>
  <c r="U703" i="1" s="1"/>
  <c r="J707" i="1" a="1"/>
  <c r="T707" i="1" s="1"/>
  <c r="V707" i="1" s="1"/>
  <c r="J711" i="1" a="1"/>
  <c r="T711" i="1" s="1"/>
  <c r="V711" i="1" s="1"/>
  <c r="J715" i="1" a="1"/>
  <c r="T715" i="1" s="1"/>
  <c r="U715" i="1" s="1"/>
  <c r="J719" i="1" a="1"/>
  <c r="T719" i="1" s="1"/>
  <c r="U719" i="1" s="1"/>
  <c r="J723" i="1" a="1"/>
  <c r="T723" i="1" s="1"/>
  <c r="J727" i="1" a="1"/>
  <c r="T727" i="1" s="1"/>
  <c r="J731" i="1" a="1"/>
  <c r="T731" i="1" s="1"/>
  <c r="V731" i="1" s="1"/>
  <c r="J735" i="1" a="1"/>
  <c r="T735" i="1" s="1"/>
  <c r="U735" i="1" s="1"/>
  <c r="J739" i="1" a="1"/>
  <c r="T739" i="1" s="1"/>
  <c r="U739" i="1" s="1"/>
  <c r="J743" i="1" a="1"/>
  <c r="T743" i="1" s="1"/>
  <c r="U743" i="1" s="1"/>
  <c r="J747" i="1" a="1"/>
  <c r="T747" i="1" s="1"/>
  <c r="J751" i="1" a="1"/>
  <c r="T751" i="1" s="1"/>
  <c r="U751" i="1" s="1"/>
  <c r="J755" i="1" a="1"/>
  <c r="T755" i="1" s="1"/>
  <c r="U755" i="1" s="1"/>
  <c r="J759" i="1" a="1"/>
  <c r="T759" i="1" s="1"/>
  <c r="U759" i="1" s="1"/>
  <c r="J763" i="1" a="1"/>
  <c r="T763" i="1" s="1"/>
  <c r="U763" i="1" s="1"/>
  <c r="J767" i="1" a="1"/>
  <c r="T767" i="1" s="1"/>
  <c r="U767" i="1" s="1"/>
  <c r="J771" i="1" a="1"/>
  <c r="T771" i="1" s="1"/>
  <c r="U771" i="1" s="1"/>
  <c r="J775" i="1" a="1"/>
  <c r="T775" i="1" s="1"/>
  <c r="U775" i="1" s="1"/>
  <c r="J779" i="1" a="1"/>
  <c r="T779" i="1" s="1"/>
  <c r="V779" i="1" s="1"/>
  <c r="J783" i="1" a="1"/>
  <c r="T783" i="1" s="1"/>
  <c r="V783" i="1" s="1"/>
  <c r="J787" i="1" a="1"/>
  <c r="T787" i="1" s="1"/>
  <c r="U787" i="1" s="1"/>
  <c r="J791" i="1" a="1"/>
  <c r="T791" i="1" s="1"/>
  <c r="V791" i="1" s="1"/>
  <c r="J795" i="1" a="1"/>
  <c r="T795" i="1" s="1"/>
  <c r="U795" i="1" s="1"/>
  <c r="J799" i="1" a="1"/>
  <c r="T799" i="1" s="1"/>
  <c r="J803" i="1" a="1"/>
  <c r="T803" i="1" s="1"/>
  <c r="U803" i="1" s="1"/>
  <c r="J807" i="1" a="1"/>
  <c r="T807" i="1" s="1"/>
  <c r="U807" i="1" s="1"/>
  <c r="J811" i="1" a="1"/>
  <c r="T811" i="1" s="1"/>
  <c r="J815" i="1" a="1"/>
  <c r="T815" i="1" s="1"/>
  <c r="U815" i="1" s="1"/>
  <c r="J819" i="1" a="1"/>
  <c r="T819" i="1" s="1"/>
  <c r="U819" i="1" s="1"/>
  <c r="J823" i="1" a="1"/>
  <c r="T823" i="1" s="1"/>
  <c r="U823" i="1" s="1"/>
  <c r="J827" i="1" a="1"/>
  <c r="T827" i="1" s="1"/>
  <c r="U827" i="1" s="1"/>
  <c r="J831" i="1" a="1"/>
  <c r="T831" i="1" s="1"/>
  <c r="U831" i="1" s="1"/>
  <c r="J835" i="1" a="1"/>
  <c r="T835" i="1" s="1"/>
  <c r="U835" i="1" s="1"/>
  <c r="J839" i="1" a="1"/>
  <c r="T839" i="1" s="1"/>
  <c r="J843" i="1" a="1"/>
  <c r="T843" i="1" s="1"/>
  <c r="J847" i="1" a="1"/>
  <c r="T847" i="1" s="1"/>
  <c r="U847" i="1" s="1"/>
  <c r="J851" i="1" a="1"/>
  <c r="T851" i="1" s="1"/>
  <c r="U851" i="1" s="1"/>
  <c r="J855" i="1" a="1"/>
  <c r="T855" i="1" s="1"/>
  <c r="U855" i="1" s="1"/>
  <c r="J859" i="1" a="1"/>
  <c r="T859" i="1" s="1"/>
  <c r="U859" i="1" s="1"/>
  <c r="J863" i="1" a="1"/>
  <c r="T863" i="1" s="1"/>
  <c r="J867" i="1" a="1"/>
  <c r="T867" i="1" s="1"/>
  <c r="J871" i="1" a="1"/>
  <c r="T871" i="1" s="1"/>
  <c r="U871" i="1" s="1"/>
  <c r="J875" i="1" a="1"/>
  <c r="T875" i="1" s="1"/>
  <c r="U875" i="1" s="1"/>
  <c r="J879" i="1" a="1"/>
  <c r="T879" i="1" s="1"/>
  <c r="U879" i="1" s="1"/>
  <c r="J883" i="1" a="1"/>
  <c r="T883" i="1" s="1"/>
  <c r="U883" i="1" s="1"/>
  <c r="J887" i="1" a="1"/>
  <c r="T887" i="1" s="1"/>
  <c r="U887" i="1" s="1"/>
  <c r="J891" i="1" a="1"/>
  <c r="T891" i="1" s="1"/>
  <c r="U891" i="1" s="1"/>
  <c r="J895" i="1" a="1"/>
  <c r="T895" i="1" s="1"/>
  <c r="U895" i="1" s="1"/>
  <c r="J899" i="1" a="1"/>
  <c r="T899" i="1" s="1"/>
  <c r="U899" i="1" s="1"/>
  <c r="J903" i="1" a="1"/>
  <c r="T903" i="1" s="1"/>
  <c r="V903" i="1" s="1"/>
  <c r="J907" i="1" a="1"/>
  <c r="T907" i="1" s="1"/>
  <c r="U907" i="1" s="1"/>
  <c r="J910" i="1" a="1"/>
  <c r="J914" i="1" a="1"/>
  <c r="J918" i="1" a="1"/>
  <c r="J922" i="1" a="1"/>
  <c r="J926" i="1" a="1"/>
  <c r="J930" i="1" a="1"/>
  <c r="J934" i="1" a="1"/>
  <c r="J937" i="1" a="1"/>
  <c r="J937" i="1" s="1"/>
  <c r="J941" i="1" a="1"/>
  <c r="J941" i="1" s="1"/>
  <c r="J945" i="1" a="1"/>
  <c r="J945" i="1" s="1"/>
  <c r="J949" i="1" a="1"/>
  <c r="J949" i="1" s="1"/>
  <c r="J953" i="1" a="1"/>
  <c r="J953" i="1" s="1"/>
  <c r="J957" i="1" a="1"/>
  <c r="J957" i="1" s="1"/>
  <c r="J961" i="1" a="1"/>
  <c r="J961" i="1" s="1"/>
  <c r="J965" i="1" a="1"/>
  <c r="J965" i="1" s="1"/>
  <c r="J969" i="1" a="1"/>
  <c r="J969" i="1" s="1"/>
  <c r="J973" i="1" a="1"/>
  <c r="J973" i="1" s="1"/>
  <c r="J977" i="1" a="1"/>
  <c r="J977" i="1" s="1"/>
  <c r="J981" i="1" a="1"/>
  <c r="J981" i="1" s="1"/>
  <c r="J985" i="1" a="1"/>
  <c r="J985" i="1" s="1"/>
  <c r="J989" i="1" a="1"/>
  <c r="J989" i="1" s="1"/>
  <c r="J992" i="1" a="1"/>
  <c r="J992" i="1" s="1"/>
  <c r="J996" i="1" a="1"/>
  <c r="J996" i="1" s="1"/>
  <c r="J999" i="1" a="1"/>
  <c r="J999" i="1" s="1"/>
  <c r="T949" i="1" l="1"/>
  <c r="U949" i="1" s="1"/>
  <c r="T996" i="1"/>
  <c r="U996" i="1" s="1"/>
  <c r="T969" i="1"/>
  <c r="T985" i="1"/>
  <c r="V985" i="1" s="1"/>
  <c r="T965" i="1"/>
  <c r="T945" i="1"/>
  <c r="T981" i="1"/>
  <c r="U981" i="1" s="1"/>
  <c r="T961" i="1"/>
  <c r="V961" i="1" s="1"/>
  <c r="T937" i="1"/>
  <c r="U937" i="1" s="1"/>
  <c r="T977" i="1"/>
  <c r="U977" i="1" s="1"/>
  <c r="T953" i="1"/>
  <c r="U953" i="1" s="1"/>
  <c r="T31" i="1"/>
  <c r="U31" i="1" s="1"/>
  <c r="J910" i="1"/>
  <c r="T910" i="1"/>
  <c r="U910" i="1" s="1"/>
  <c r="T957" i="1"/>
  <c r="U957" i="1" s="1"/>
  <c r="T941" i="1"/>
  <c r="U941" i="1" s="1"/>
  <c r="T992" i="1"/>
  <c r="U992" i="1" s="1"/>
  <c r="J934" i="1"/>
  <c r="T934" i="1"/>
  <c r="J918" i="1"/>
  <c r="T918" i="1"/>
  <c r="T999" i="1"/>
  <c r="V999" i="1" s="1"/>
  <c r="J926" i="1"/>
  <c r="T926" i="1"/>
  <c r="U926" i="1" s="1"/>
  <c r="T989" i="1"/>
  <c r="U989" i="1" s="1"/>
  <c r="T973" i="1"/>
  <c r="V973" i="1" s="1"/>
  <c r="J922" i="1"/>
  <c r="T922" i="1"/>
  <c r="U922" i="1" s="1"/>
  <c r="J930" i="1"/>
  <c r="T930" i="1"/>
  <c r="U930" i="1" s="1"/>
  <c r="J914" i="1"/>
  <c r="T914" i="1"/>
  <c r="J907" i="1"/>
  <c r="J891" i="1"/>
  <c r="J875" i="1"/>
  <c r="J859" i="1"/>
  <c r="J843" i="1"/>
  <c r="J827" i="1"/>
  <c r="J811" i="1"/>
  <c r="J795" i="1"/>
  <c r="J779" i="1"/>
  <c r="J763" i="1"/>
  <c r="J747" i="1"/>
  <c r="J731" i="1"/>
  <c r="J715" i="1"/>
  <c r="J699" i="1"/>
  <c r="J683" i="1"/>
  <c r="J667" i="1"/>
  <c r="J903" i="1"/>
  <c r="J887" i="1"/>
  <c r="J871" i="1"/>
  <c r="J855" i="1"/>
  <c r="J839" i="1"/>
  <c r="J823" i="1"/>
  <c r="J807" i="1"/>
  <c r="J791" i="1"/>
  <c r="J775" i="1"/>
  <c r="J759" i="1"/>
  <c r="J743" i="1"/>
  <c r="J727" i="1"/>
  <c r="J711" i="1"/>
  <c r="J695" i="1"/>
  <c r="J679" i="1"/>
  <c r="J663" i="1"/>
  <c r="J647" i="1"/>
  <c r="J631" i="1"/>
  <c r="J615" i="1"/>
  <c r="J599" i="1"/>
  <c r="J583" i="1"/>
  <c r="J567" i="1"/>
  <c r="J551" i="1"/>
  <c r="J535" i="1"/>
  <c r="J519" i="1"/>
  <c r="J475" i="1"/>
  <c r="J411" i="1"/>
  <c r="J348" i="1"/>
  <c r="J229" i="1"/>
  <c r="J102" i="1"/>
  <c r="J899" i="1"/>
  <c r="J883" i="1"/>
  <c r="J867" i="1"/>
  <c r="J851" i="1"/>
  <c r="J835" i="1"/>
  <c r="J819" i="1"/>
  <c r="J803" i="1"/>
  <c r="J787" i="1"/>
  <c r="J771" i="1"/>
  <c r="J755" i="1"/>
  <c r="J739" i="1"/>
  <c r="J723" i="1"/>
  <c r="J707" i="1"/>
  <c r="J691" i="1"/>
  <c r="J675" i="1"/>
  <c r="J659" i="1"/>
  <c r="J643" i="1"/>
  <c r="J627" i="1"/>
  <c r="J611" i="1"/>
  <c r="J595" i="1"/>
  <c r="J579" i="1"/>
  <c r="J563" i="1"/>
  <c r="J547" i="1"/>
  <c r="J531" i="1"/>
  <c r="J515" i="1"/>
  <c r="J459" i="1"/>
  <c r="J396" i="1"/>
  <c r="J324" i="1"/>
  <c r="J197" i="1"/>
  <c r="J70" i="1"/>
  <c r="J895" i="1"/>
  <c r="J879" i="1"/>
  <c r="J863" i="1"/>
  <c r="J847" i="1"/>
  <c r="J831" i="1"/>
  <c r="J815" i="1"/>
  <c r="J799" i="1"/>
  <c r="J783" i="1"/>
  <c r="J767" i="1"/>
  <c r="J751" i="1"/>
  <c r="J735" i="1"/>
  <c r="J719" i="1"/>
  <c r="J703" i="1"/>
  <c r="J687" i="1"/>
  <c r="J671" i="1"/>
  <c r="J655" i="1"/>
  <c r="J639" i="1"/>
  <c r="J623" i="1"/>
  <c r="J607" i="1"/>
  <c r="J591" i="1"/>
  <c r="J575" i="1"/>
  <c r="J559" i="1"/>
  <c r="J543" i="1"/>
  <c r="J527" i="1"/>
  <c r="J507" i="1"/>
  <c r="J443" i="1"/>
  <c r="J380" i="1"/>
  <c r="J292" i="1"/>
  <c r="J165" i="1"/>
  <c r="J39" i="1"/>
  <c r="J651" i="1"/>
  <c r="J635" i="1"/>
  <c r="J619" i="1"/>
  <c r="J603" i="1"/>
  <c r="J587" i="1"/>
  <c r="J571" i="1"/>
  <c r="J555" i="1"/>
  <c r="J539" i="1"/>
  <c r="J523" i="1"/>
  <c r="J491" i="1"/>
  <c r="J427" i="1"/>
  <c r="J364" i="1"/>
  <c r="J261" i="1"/>
  <c r="J134" i="1"/>
  <c r="J4" i="1"/>
  <c r="J1002" i="1" a="1"/>
  <c r="T1002" i="1" s="1"/>
  <c r="J998" i="1" a="1"/>
  <c r="T998" i="1" s="1"/>
  <c r="U998" i="1" s="1"/>
  <c r="J995" i="1" a="1"/>
  <c r="T995" i="1" s="1"/>
  <c r="U995" i="1" s="1"/>
  <c r="J991" i="1" a="1"/>
  <c r="T991" i="1" s="1"/>
  <c r="U991" i="1" s="1"/>
  <c r="J988" i="1" a="1"/>
  <c r="T988" i="1" s="1"/>
  <c r="U988" i="1" s="1"/>
  <c r="J984" i="1" a="1"/>
  <c r="T984" i="1" s="1"/>
  <c r="V984" i="1" s="1"/>
  <c r="J980" i="1" a="1"/>
  <c r="T980" i="1" s="1"/>
  <c r="U980" i="1" s="1"/>
  <c r="J976" i="1" a="1"/>
  <c r="T976" i="1" s="1"/>
  <c r="U976" i="1" s="1"/>
  <c r="J972" i="1" a="1"/>
  <c r="T972" i="1" s="1"/>
  <c r="J968" i="1" a="1"/>
  <c r="T968" i="1" s="1"/>
  <c r="U968" i="1" s="1"/>
  <c r="J964" i="1" a="1"/>
  <c r="T964" i="1" s="1"/>
  <c r="J960" i="1" a="1"/>
  <c r="T960" i="1" s="1"/>
  <c r="U960" i="1" s="1"/>
  <c r="J956" i="1" a="1"/>
  <c r="T956" i="1" s="1"/>
  <c r="J952" i="1" a="1"/>
  <c r="T952" i="1" s="1"/>
  <c r="U952" i="1" s="1"/>
  <c r="J948" i="1" a="1"/>
  <c r="T948" i="1" s="1"/>
  <c r="U948" i="1" s="1"/>
  <c r="J944" i="1" a="1"/>
  <c r="T944" i="1" s="1"/>
  <c r="J940" i="1" a="1"/>
  <c r="T940" i="1" s="1"/>
  <c r="U940" i="1" s="1"/>
  <c r="J936" i="1" a="1"/>
  <c r="T936" i="1" s="1"/>
  <c r="U936" i="1" s="1"/>
  <c r="J933" i="1" a="1"/>
  <c r="T933" i="1" s="1"/>
  <c r="U933" i="1" s="1"/>
  <c r="J929" i="1" a="1"/>
  <c r="T929" i="1" s="1"/>
  <c r="J925" i="1" a="1"/>
  <c r="T925" i="1" s="1"/>
  <c r="J921" i="1" a="1"/>
  <c r="T921" i="1" s="1"/>
  <c r="U921" i="1" s="1"/>
  <c r="J917" i="1" a="1"/>
  <c r="T917" i="1" s="1"/>
  <c r="U917" i="1" s="1"/>
  <c r="J913" i="1" a="1"/>
  <c r="T913" i="1" s="1"/>
  <c r="V913" i="1" s="1"/>
  <c r="J909" i="1" a="1"/>
  <c r="T909" i="1" s="1"/>
  <c r="U909" i="1" s="1"/>
  <c r="J906" i="1" a="1"/>
  <c r="T906" i="1" s="1"/>
  <c r="V906" i="1" s="1"/>
  <c r="J902" i="1" a="1"/>
  <c r="T902" i="1" s="1"/>
  <c r="U902" i="1" s="1"/>
  <c r="J898" i="1" a="1"/>
  <c r="T898" i="1" s="1"/>
  <c r="J894" i="1" a="1"/>
  <c r="T894" i="1" s="1"/>
  <c r="U894" i="1" s="1"/>
  <c r="J890" i="1" a="1"/>
  <c r="T890" i="1" s="1"/>
  <c r="U890" i="1" s="1"/>
  <c r="J886" i="1" a="1"/>
  <c r="T886" i="1" s="1"/>
  <c r="U886" i="1" s="1"/>
  <c r="J882" i="1" a="1"/>
  <c r="T882" i="1" s="1"/>
  <c r="J878" i="1" a="1"/>
  <c r="T878" i="1" s="1"/>
  <c r="J874" i="1" a="1"/>
  <c r="T874" i="1" s="1"/>
  <c r="U874" i="1" s="1"/>
  <c r="J870" i="1" a="1"/>
  <c r="T870" i="1" s="1"/>
  <c r="V870" i="1" s="1"/>
  <c r="J866" i="1" a="1"/>
  <c r="T866" i="1" s="1"/>
  <c r="U866" i="1" s="1"/>
  <c r="J862" i="1" a="1"/>
  <c r="T862" i="1" s="1"/>
  <c r="U862" i="1" s="1"/>
  <c r="J858" i="1" a="1"/>
  <c r="T858" i="1" s="1"/>
  <c r="J854" i="1" a="1"/>
  <c r="T854" i="1" s="1"/>
  <c r="U854" i="1" s="1"/>
  <c r="J850" i="1" a="1"/>
  <c r="T850" i="1" s="1"/>
  <c r="V850" i="1" s="1"/>
  <c r="J846" i="1" a="1"/>
  <c r="T846" i="1" s="1"/>
  <c r="U846" i="1" s="1"/>
  <c r="J842" i="1" a="1"/>
  <c r="T842" i="1" s="1"/>
  <c r="V842" i="1" s="1"/>
  <c r="J838" i="1" a="1"/>
  <c r="T838" i="1" s="1"/>
  <c r="U838" i="1" s="1"/>
  <c r="J834" i="1" a="1"/>
  <c r="T834" i="1" s="1"/>
  <c r="U834" i="1" s="1"/>
  <c r="J830" i="1" a="1"/>
  <c r="T830" i="1" s="1"/>
  <c r="U830" i="1" s="1"/>
  <c r="J826" i="1" a="1"/>
  <c r="T826" i="1" s="1"/>
  <c r="U826" i="1" s="1"/>
  <c r="J822" i="1" a="1"/>
  <c r="T822" i="1" s="1"/>
  <c r="U822" i="1" s="1"/>
  <c r="J818" i="1" a="1"/>
  <c r="T818" i="1" s="1"/>
  <c r="V818" i="1" s="1"/>
  <c r="J814" i="1" a="1"/>
  <c r="T814" i="1" s="1"/>
  <c r="U814" i="1" s="1"/>
  <c r="J810" i="1" a="1"/>
  <c r="T810" i="1" s="1"/>
  <c r="V810" i="1" s="1"/>
  <c r="J806" i="1" a="1"/>
  <c r="T806" i="1" s="1"/>
  <c r="U806" i="1" s="1"/>
  <c r="J802" i="1" a="1"/>
  <c r="T802" i="1" s="1"/>
  <c r="U802" i="1" s="1"/>
  <c r="J798" i="1" a="1"/>
  <c r="T798" i="1" s="1"/>
  <c r="V798" i="1" s="1"/>
  <c r="J794" i="1" a="1"/>
  <c r="T794" i="1" s="1"/>
  <c r="V794" i="1" s="1"/>
  <c r="J790" i="1" a="1"/>
  <c r="T790" i="1" s="1"/>
  <c r="U790" i="1" s="1"/>
  <c r="J786" i="1" a="1"/>
  <c r="T786" i="1" s="1"/>
  <c r="U786" i="1" s="1"/>
  <c r="J782" i="1" a="1"/>
  <c r="T782" i="1" s="1"/>
  <c r="U782" i="1" s="1"/>
  <c r="J778" i="1" a="1"/>
  <c r="T778" i="1" s="1"/>
  <c r="V778" i="1" s="1"/>
  <c r="J774" i="1" a="1"/>
  <c r="T774" i="1" s="1"/>
  <c r="U774" i="1" s="1"/>
  <c r="J770" i="1" a="1"/>
  <c r="T770" i="1" s="1"/>
  <c r="V770" i="1" s="1"/>
  <c r="J766" i="1" a="1"/>
  <c r="T766" i="1" s="1"/>
  <c r="U766" i="1" s="1"/>
  <c r="J762" i="1" a="1"/>
  <c r="T762" i="1" s="1"/>
  <c r="U762" i="1" s="1"/>
  <c r="J758" i="1" a="1"/>
  <c r="T758" i="1" s="1"/>
  <c r="U758" i="1" s="1"/>
  <c r="J754" i="1" a="1"/>
  <c r="T754" i="1" s="1"/>
  <c r="V754" i="1" s="1"/>
  <c r="J750" i="1" a="1"/>
  <c r="T750" i="1" s="1"/>
  <c r="U750" i="1" s="1"/>
  <c r="J746" i="1" a="1"/>
  <c r="T746" i="1" s="1"/>
  <c r="U746" i="1" s="1"/>
  <c r="J742" i="1" a="1"/>
  <c r="T742" i="1" s="1"/>
  <c r="U742" i="1" s="1"/>
  <c r="J738" i="1" a="1"/>
  <c r="T738" i="1" s="1"/>
  <c r="U738" i="1" s="1"/>
  <c r="J734" i="1" a="1"/>
  <c r="T734" i="1" s="1"/>
  <c r="U734" i="1" s="1"/>
  <c r="J730" i="1" a="1"/>
  <c r="T730" i="1" s="1"/>
  <c r="U730" i="1" s="1"/>
  <c r="J726" i="1" a="1"/>
  <c r="T726" i="1" s="1"/>
  <c r="U726" i="1" s="1"/>
  <c r="J722" i="1" a="1"/>
  <c r="T722" i="1" s="1"/>
  <c r="U722" i="1" s="1"/>
  <c r="J718" i="1" a="1"/>
  <c r="T718" i="1" s="1"/>
  <c r="J714" i="1" a="1"/>
  <c r="T714" i="1" s="1"/>
  <c r="V714" i="1" s="1"/>
  <c r="J710" i="1" a="1"/>
  <c r="T710" i="1" s="1"/>
  <c r="V710" i="1" s="1"/>
  <c r="J706" i="1" a="1"/>
  <c r="T706" i="1" s="1"/>
  <c r="U706" i="1" s="1"/>
  <c r="J702" i="1" a="1"/>
  <c r="T702" i="1" s="1"/>
  <c r="U702" i="1" s="1"/>
  <c r="J698" i="1" a="1"/>
  <c r="T698" i="1" s="1"/>
  <c r="U698" i="1" s="1"/>
  <c r="J694" i="1" a="1"/>
  <c r="T694" i="1" s="1"/>
  <c r="U694" i="1" s="1"/>
  <c r="J690" i="1" a="1"/>
  <c r="T690" i="1" s="1"/>
  <c r="J686" i="1" a="1"/>
  <c r="T686" i="1" s="1"/>
  <c r="U686" i="1" s="1"/>
  <c r="J682" i="1" a="1"/>
  <c r="T682" i="1" s="1"/>
  <c r="U682" i="1" s="1"/>
  <c r="J678" i="1" a="1"/>
  <c r="T678" i="1" s="1"/>
  <c r="J674" i="1" a="1"/>
  <c r="T674" i="1" s="1"/>
  <c r="U674" i="1" s="1"/>
  <c r="J670" i="1" a="1"/>
  <c r="T670" i="1" s="1"/>
  <c r="V670" i="1" s="1"/>
  <c r="J666" i="1" a="1"/>
  <c r="T666" i="1" s="1"/>
  <c r="J662" i="1" a="1"/>
  <c r="T662" i="1" s="1"/>
  <c r="U662" i="1" s="1"/>
  <c r="J658" i="1" a="1"/>
  <c r="T658" i="1" s="1"/>
  <c r="U658" i="1" s="1"/>
  <c r="J654" i="1" a="1"/>
  <c r="T654" i="1" s="1"/>
  <c r="U654" i="1" s="1"/>
  <c r="J650" i="1" a="1"/>
  <c r="T650" i="1" s="1"/>
  <c r="V650" i="1" s="1"/>
  <c r="J646" i="1" a="1"/>
  <c r="T646" i="1" s="1"/>
  <c r="V646" i="1" s="1"/>
  <c r="J642" i="1" a="1"/>
  <c r="T642" i="1" s="1"/>
  <c r="U642" i="1" s="1"/>
  <c r="J638" i="1" a="1"/>
  <c r="T638" i="1" s="1"/>
  <c r="U638" i="1" s="1"/>
  <c r="J634" i="1" a="1"/>
  <c r="T634" i="1" s="1"/>
  <c r="U634" i="1" s="1"/>
  <c r="J630" i="1" a="1"/>
  <c r="T630" i="1" s="1"/>
  <c r="U630" i="1" s="1"/>
  <c r="J626" i="1" a="1"/>
  <c r="T626" i="1" s="1"/>
  <c r="U626" i="1" s="1"/>
  <c r="J622" i="1" a="1"/>
  <c r="T622" i="1" s="1"/>
  <c r="U622" i="1" s="1"/>
  <c r="J618" i="1" a="1"/>
  <c r="T618" i="1" s="1"/>
  <c r="U618" i="1" s="1"/>
  <c r="J614" i="1" a="1"/>
  <c r="T614" i="1" s="1"/>
  <c r="J610" i="1" a="1"/>
  <c r="T610" i="1" s="1"/>
  <c r="U610" i="1" s="1"/>
  <c r="J606" i="1" a="1"/>
  <c r="T606" i="1" s="1"/>
  <c r="U606" i="1" s="1"/>
  <c r="J602" i="1" a="1"/>
  <c r="T602" i="1" s="1"/>
  <c r="U602" i="1" s="1"/>
  <c r="J598" i="1" a="1"/>
  <c r="T598" i="1" s="1"/>
  <c r="U598" i="1" s="1"/>
  <c r="J594" i="1" a="1"/>
  <c r="T594" i="1" s="1"/>
  <c r="U594" i="1" s="1"/>
  <c r="J590" i="1" a="1"/>
  <c r="T590" i="1" s="1"/>
  <c r="J586" i="1" a="1"/>
  <c r="T586" i="1" s="1"/>
  <c r="J582" i="1" a="1"/>
  <c r="T582" i="1" s="1"/>
  <c r="U582" i="1" s="1"/>
  <c r="J578" i="1" a="1"/>
  <c r="T578" i="1" s="1"/>
  <c r="U578" i="1" s="1"/>
  <c r="J574" i="1" a="1"/>
  <c r="T574" i="1" s="1"/>
  <c r="J570" i="1" a="1"/>
  <c r="T570" i="1" s="1"/>
  <c r="U570" i="1" s="1"/>
  <c r="J566" i="1" a="1"/>
  <c r="T566" i="1" s="1"/>
  <c r="U566" i="1" s="1"/>
  <c r="J562" i="1" a="1"/>
  <c r="T562" i="1" s="1"/>
  <c r="J558" i="1" a="1"/>
  <c r="T558" i="1" s="1"/>
  <c r="V558" i="1" s="1"/>
  <c r="J554" i="1" a="1"/>
  <c r="T554" i="1" s="1"/>
  <c r="U554" i="1" s="1"/>
  <c r="J550" i="1" a="1"/>
  <c r="T550" i="1" s="1"/>
  <c r="V550" i="1" s="1"/>
  <c r="J546" i="1" a="1"/>
  <c r="T546" i="1" s="1"/>
  <c r="U546" i="1" s="1"/>
  <c r="J542" i="1" a="1"/>
  <c r="T542" i="1" s="1"/>
  <c r="J538" i="1" a="1"/>
  <c r="T538" i="1" s="1"/>
  <c r="V538" i="1" s="1"/>
  <c r="J534" i="1" a="1"/>
  <c r="T534" i="1" s="1"/>
  <c r="V534" i="1" s="1"/>
  <c r="J530" i="1" a="1"/>
  <c r="T530" i="1" s="1"/>
  <c r="U530" i="1" s="1"/>
  <c r="J526" i="1" a="1"/>
  <c r="T526" i="1" s="1"/>
  <c r="U526" i="1" s="1"/>
  <c r="J522" i="1" a="1"/>
  <c r="T522" i="1" s="1"/>
  <c r="U522" i="1" s="1"/>
  <c r="J518" i="1" a="1"/>
  <c r="T518" i="1" s="1"/>
  <c r="U518" i="1" s="1"/>
  <c r="J514" i="1" a="1"/>
  <c r="T514" i="1" s="1"/>
  <c r="U514" i="1" s="1"/>
  <c r="J503" i="1" a="1"/>
  <c r="T503" i="1" s="1"/>
  <c r="U503" i="1" s="1"/>
  <c r="J487" i="1" a="1"/>
  <c r="T487" i="1" s="1"/>
  <c r="U487" i="1" s="1"/>
  <c r="J471" i="1" a="1"/>
  <c r="T471" i="1" s="1"/>
  <c r="U471" i="1" s="1"/>
  <c r="J455" i="1" a="1"/>
  <c r="T455" i="1" s="1"/>
  <c r="U455" i="1" s="1"/>
  <c r="J439" i="1" a="1"/>
  <c r="T439" i="1" s="1"/>
  <c r="U439" i="1" s="1"/>
  <c r="J423" i="1" a="1"/>
  <c r="T423" i="1" s="1"/>
  <c r="U423" i="1" s="1"/>
  <c r="J407" i="1" a="1"/>
  <c r="T407" i="1" s="1"/>
  <c r="U407" i="1" s="1"/>
  <c r="J392" i="1" a="1"/>
  <c r="T392" i="1" s="1"/>
  <c r="U392" i="1" s="1"/>
  <c r="J376" i="1" a="1"/>
  <c r="T376" i="1" s="1"/>
  <c r="U376" i="1" s="1"/>
  <c r="J360" i="1" a="1"/>
  <c r="T360" i="1" s="1"/>
  <c r="U360" i="1" s="1"/>
  <c r="J344" i="1" a="1"/>
  <c r="T344" i="1" s="1"/>
  <c r="U344" i="1" s="1"/>
  <c r="J316" i="1" a="1"/>
  <c r="T316" i="1" s="1"/>
  <c r="U316" i="1" s="1"/>
  <c r="J284" i="1" a="1"/>
  <c r="T284" i="1" s="1"/>
  <c r="J253" i="1" a="1"/>
  <c r="T253" i="1" s="1"/>
  <c r="U253" i="1" s="1"/>
  <c r="J221" i="1" a="1"/>
  <c r="T221" i="1" s="1"/>
  <c r="V221" i="1" s="1"/>
  <c r="J189" i="1" a="1"/>
  <c r="T189" i="1" s="1"/>
  <c r="V189" i="1" s="1"/>
  <c r="J158" i="1" a="1"/>
  <c r="T158" i="1" s="1"/>
  <c r="V158" i="1" s="1"/>
  <c r="J126" i="1" a="1"/>
  <c r="T126" i="1" s="1"/>
  <c r="U126" i="1" s="1"/>
  <c r="J94" i="1" a="1"/>
  <c r="T94" i="1" s="1"/>
  <c r="U94" i="1" s="1"/>
  <c r="J62" i="1" a="1"/>
  <c r="T62" i="1" s="1"/>
  <c r="V62" i="1" s="1"/>
  <c r="J5" i="1" a="1"/>
  <c r="T5" i="1" s="1"/>
  <c r="J9" i="1" a="1"/>
  <c r="T9" i="1" s="1"/>
  <c r="U9" i="1" s="1"/>
  <c r="J13" i="1" a="1"/>
  <c r="T13" i="1" s="1"/>
  <c r="J17" i="1" a="1"/>
  <c r="T17" i="1" s="1"/>
  <c r="J21" i="1" a="1"/>
  <c r="T21" i="1" s="1"/>
  <c r="V21" i="1" s="1"/>
  <c r="J25" i="1" a="1"/>
  <c r="T25" i="1" s="1"/>
  <c r="U25" i="1" s="1"/>
  <c r="J29" i="1" a="1"/>
  <c r="T29" i="1" s="1"/>
  <c r="U29" i="1" s="1"/>
  <c r="J33" i="1" a="1"/>
  <c r="T33" i="1" s="1"/>
  <c r="U33" i="1" s="1"/>
  <c r="J37" i="1" a="1"/>
  <c r="T37" i="1" s="1"/>
  <c r="V37" i="1" s="1"/>
  <c r="J41" i="1" a="1"/>
  <c r="T41" i="1" s="1"/>
  <c r="J44" i="1" a="1"/>
  <c r="T44" i="1" s="1"/>
  <c r="U44" i="1" s="1"/>
  <c r="J48" i="1" a="1"/>
  <c r="T48" i="1" s="1"/>
  <c r="J52" i="1" a="1"/>
  <c r="T52" i="1" s="1"/>
  <c r="V52" i="1" s="1"/>
  <c r="J56" i="1" a="1"/>
  <c r="T56" i="1" s="1"/>
  <c r="V56" i="1" s="1"/>
  <c r="J60" i="1" a="1"/>
  <c r="T60" i="1" s="1"/>
  <c r="U60" i="1" s="1"/>
  <c r="J64" i="1" a="1"/>
  <c r="T64" i="1" s="1"/>
  <c r="U64" i="1" s="1"/>
  <c r="J68" i="1" a="1"/>
  <c r="T68" i="1" s="1"/>
  <c r="U68" i="1" s="1"/>
  <c r="J72" i="1" a="1"/>
  <c r="T72" i="1" s="1"/>
  <c r="J76" i="1" a="1"/>
  <c r="T76" i="1" s="1"/>
  <c r="U76" i="1" s="1"/>
  <c r="J80" i="1" a="1"/>
  <c r="T80" i="1" s="1"/>
  <c r="U80" i="1" s="1"/>
  <c r="J84" i="1" a="1"/>
  <c r="T84" i="1" s="1"/>
  <c r="U84" i="1" s="1"/>
  <c r="J88" i="1" a="1"/>
  <c r="T88" i="1" s="1"/>
  <c r="U88" i="1" s="1"/>
  <c r="J92" i="1" a="1"/>
  <c r="T92" i="1" s="1"/>
  <c r="V92" i="1" s="1"/>
  <c r="J96" i="1" a="1"/>
  <c r="T96" i="1" s="1"/>
  <c r="J100" i="1" a="1"/>
  <c r="T100" i="1" s="1"/>
  <c r="J104" i="1" a="1"/>
  <c r="T104" i="1" s="1"/>
  <c r="J108" i="1" a="1"/>
  <c r="T108" i="1" s="1"/>
  <c r="U108" i="1" s="1"/>
  <c r="J112" i="1" a="1"/>
  <c r="T112" i="1" s="1"/>
  <c r="U112" i="1" s="1"/>
  <c r="J116" i="1" a="1"/>
  <c r="T116" i="1" s="1"/>
  <c r="U116" i="1" s="1"/>
  <c r="J120" i="1" a="1"/>
  <c r="T120" i="1" s="1"/>
  <c r="V120" i="1" s="1"/>
  <c r="J124" i="1" a="1"/>
  <c r="T124" i="1" s="1"/>
  <c r="V124" i="1" s="1"/>
  <c r="J128" i="1" a="1"/>
  <c r="T128" i="1" s="1"/>
  <c r="V128" i="1" s="1"/>
  <c r="J132" i="1" a="1"/>
  <c r="T132" i="1" s="1"/>
  <c r="U132" i="1" s="1"/>
  <c r="J136" i="1" a="1"/>
  <c r="T136" i="1" s="1"/>
  <c r="V136" i="1" s="1"/>
  <c r="J140" i="1" a="1"/>
  <c r="T140" i="1" s="1"/>
  <c r="U140" i="1" s="1"/>
  <c r="J144" i="1" a="1"/>
  <c r="T144" i="1" s="1"/>
  <c r="U144" i="1" s="1"/>
  <c r="J148" i="1" a="1"/>
  <c r="T148" i="1" s="1"/>
  <c r="U148" i="1" s="1"/>
  <c r="J152" i="1" a="1"/>
  <c r="T152" i="1" s="1"/>
  <c r="U152" i="1" s="1"/>
  <c r="J156" i="1" a="1"/>
  <c r="T156" i="1" s="1"/>
  <c r="J160" i="1" a="1"/>
  <c r="T160" i="1" s="1"/>
  <c r="U160" i="1" s="1"/>
  <c r="J167" i="1" a="1"/>
  <c r="T167" i="1" s="1"/>
  <c r="U167" i="1" s="1"/>
  <c r="J171" i="1" a="1"/>
  <c r="T171" i="1" s="1"/>
  <c r="J175" i="1" a="1"/>
  <c r="T175" i="1" s="1"/>
  <c r="U175" i="1" s="1"/>
  <c r="J179" i="1" a="1"/>
  <c r="T179" i="1" s="1"/>
  <c r="U179" i="1" s="1"/>
  <c r="J183" i="1" a="1"/>
  <c r="T183" i="1" s="1"/>
  <c r="U183" i="1" s="1"/>
  <c r="J187" i="1" a="1"/>
  <c r="T187" i="1" s="1"/>
  <c r="U187" i="1" s="1"/>
  <c r="J191" i="1" a="1"/>
  <c r="T191" i="1" s="1"/>
  <c r="V191" i="1" s="1"/>
  <c r="J195" i="1" a="1"/>
  <c r="T195" i="1" s="1"/>
  <c r="J199" i="1" a="1"/>
  <c r="T199" i="1" s="1"/>
  <c r="V199" i="1" s="1"/>
  <c r="J203" i="1" a="1"/>
  <c r="T203" i="1" s="1"/>
  <c r="J207" i="1" a="1"/>
  <c r="T207" i="1" s="1"/>
  <c r="J211" i="1" a="1"/>
  <c r="T211" i="1" s="1"/>
  <c r="J215" i="1" a="1"/>
  <c r="T215" i="1" s="1"/>
  <c r="U215" i="1" s="1"/>
  <c r="J219" i="1" a="1"/>
  <c r="T219" i="1" s="1"/>
  <c r="J223" i="1" a="1"/>
  <c r="T223" i="1" s="1"/>
  <c r="U223" i="1" s="1"/>
  <c r="J227" i="1" a="1"/>
  <c r="T227" i="1" s="1"/>
  <c r="U227" i="1" s="1"/>
  <c r="J231" i="1" a="1"/>
  <c r="T231" i="1" s="1"/>
  <c r="U231" i="1" s="1"/>
  <c r="J235" i="1" a="1"/>
  <c r="T235" i="1" s="1"/>
  <c r="U235" i="1" s="1"/>
  <c r="J239" i="1" a="1"/>
  <c r="T239" i="1" s="1"/>
  <c r="J243" i="1" a="1"/>
  <c r="T243" i="1" s="1"/>
  <c r="V243" i="1" s="1"/>
  <c r="J247" i="1" a="1"/>
  <c r="T247" i="1" s="1"/>
  <c r="V247" i="1" s="1"/>
  <c r="J251" i="1" a="1"/>
  <c r="T251" i="1" s="1"/>
  <c r="V251" i="1" s="1"/>
  <c r="J255" i="1" a="1"/>
  <c r="T255" i="1" s="1"/>
  <c r="J259" i="1" a="1"/>
  <c r="T259" i="1" s="1"/>
  <c r="V259" i="1" s="1"/>
  <c r="J263" i="1" a="1"/>
  <c r="T263" i="1" s="1"/>
  <c r="U263" i="1" s="1"/>
  <c r="J267" i="1" a="1"/>
  <c r="T267" i="1" s="1"/>
  <c r="U267" i="1" s="1"/>
  <c r="J270" i="1" a="1"/>
  <c r="T270" i="1" s="1"/>
  <c r="U270" i="1" s="1"/>
  <c r="J274" i="1" a="1"/>
  <c r="T274" i="1" s="1"/>
  <c r="U274" i="1" s="1"/>
  <c r="J278" i="1" a="1"/>
  <c r="T278" i="1" s="1"/>
  <c r="U278" i="1" s="1"/>
  <c r="J282" i="1" a="1"/>
  <c r="T282" i="1" s="1"/>
  <c r="U282" i="1" s="1"/>
  <c r="J286" i="1" a="1"/>
  <c r="T286" i="1" s="1"/>
  <c r="V286" i="1" s="1"/>
  <c r="J290" i="1" a="1"/>
  <c r="T290" i="1" s="1"/>
  <c r="U290" i="1" s="1"/>
  <c r="J294" i="1" a="1"/>
  <c r="T294" i="1" s="1"/>
  <c r="J298" i="1" a="1"/>
  <c r="T298" i="1" s="1"/>
  <c r="U298" i="1" s="1"/>
  <c r="J302" i="1" a="1"/>
  <c r="T302" i="1" s="1"/>
  <c r="U302" i="1" s="1"/>
  <c r="J306" i="1" a="1"/>
  <c r="T306" i="1" s="1"/>
  <c r="U306" i="1" s="1"/>
  <c r="J310" i="1" a="1"/>
  <c r="T310" i="1" s="1"/>
  <c r="V310" i="1" s="1"/>
  <c r="J314" i="1" a="1"/>
  <c r="T314" i="1" s="1"/>
  <c r="V314" i="1" s="1"/>
  <c r="J318" i="1" a="1"/>
  <c r="T318" i="1" s="1"/>
  <c r="V318" i="1" s="1"/>
  <c r="J322" i="1" a="1"/>
  <c r="T322" i="1" s="1"/>
  <c r="U322" i="1" s="1"/>
  <c r="J326" i="1" a="1"/>
  <c r="T326" i="1" s="1"/>
  <c r="U326" i="1" s="1"/>
  <c r="J330" i="1" a="1"/>
  <c r="T330" i="1" s="1"/>
  <c r="U330" i="1" s="1"/>
  <c r="J334" i="1" a="1"/>
  <c r="T334" i="1" s="1"/>
  <c r="U334" i="1" s="1"/>
  <c r="J338" i="1" a="1"/>
  <c r="T338" i="1" s="1"/>
  <c r="U338" i="1" s="1"/>
  <c r="J6" i="1" a="1"/>
  <c r="T6" i="1" s="1"/>
  <c r="U6" i="1" s="1"/>
  <c r="J10" i="1" a="1"/>
  <c r="T10" i="1" s="1"/>
  <c r="U10" i="1" s="1"/>
  <c r="J14" i="1" a="1"/>
  <c r="T14" i="1" s="1"/>
  <c r="V14" i="1" s="1"/>
  <c r="J18" i="1" a="1"/>
  <c r="T18" i="1" s="1"/>
  <c r="U18" i="1" s="1"/>
  <c r="J22" i="1" a="1"/>
  <c r="T22" i="1" s="1"/>
  <c r="U22" i="1" s="1"/>
  <c r="J26" i="1" a="1"/>
  <c r="T26" i="1" s="1"/>
  <c r="V26" i="1" s="1"/>
  <c r="J30" i="1" a="1"/>
  <c r="T30" i="1" s="1"/>
  <c r="J34" i="1" a="1"/>
  <c r="T34" i="1" s="1"/>
  <c r="J38" i="1" a="1"/>
  <c r="T38" i="1" s="1"/>
  <c r="J42" i="1" a="1"/>
  <c r="T42" i="1" s="1"/>
  <c r="V42" i="1" s="1"/>
  <c r="J45" i="1" a="1"/>
  <c r="T45" i="1" s="1"/>
  <c r="U45" i="1" s="1"/>
  <c r="J49" i="1" a="1"/>
  <c r="T49" i="1" s="1"/>
  <c r="U49" i="1" s="1"/>
  <c r="J53" i="1" a="1"/>
  <c r="T53" i="1" s="1"/>
  <c r="U53" i="1" s="1"/>
  <c r="J57" i="1" a="1"/>
  <c r="T57" i="1" s="1"/>
  <c r="J61" i="1" a="1"/>
  <c r="T61" i="1" s="1"/>
  <c r="V61" i="1" s="1"/>
  <c r="J65" i="1" a="1"/>
  <c r="T65" i="1" s="1"/>
  <c r="V65" i="1" s="1"/>
  <c r="J69" i="1" a="1"/>
  <c r="T69" i="1" s="1"/>
  <c r="V69" i="1" s="1"/>
  <c r="J73" i="1" a="1"/>
  <c r="T73" i="1" s="1"/>
  <c r="V73" i="1" s="1"/>
  <c r="J77" i="1" a="1"/>
  <c r="T77" i="1" s="1"/>
  <c r="V77" i="1" s="1"/>
  <c r="J81" i="1" a="1"/>
  <c r="T81" i="1" s="1"/>
  <c r="U81" i="1" s="1"/>
  <c r="J85" i="1" a="1"/>
  <c r="T85" i="1" s="1"/>
  <c r="U85" i="1" s="1"/>
  <c r="J89" i="1" a="1"/>
  <c r="T89" i="1" s="1"/>
  <c r="V89" i="1" s="1"/>
  <c r="J93" i="1" a="1"/>
  <c r="T93" i="1" s="1"/>
  <c r="U93" i="1" s="1"/>
  <c r="J97" i="1" a="1"/>
  <c r="T97" i="1" s="1"/>
  <c r="J101" i="1" a="1"/>
  <c r="T101" i="1" s="1"/>
  <c r="V101" i="1" s="1"/>
  <c r="J105" i="1" a="1"/>
  <c r="T105" i="1" s="1"/>
  <c r="U105" i="1" s="1"/>
  <c r="J109" i="1" a="1"/>
  <c r="T109" i="1" s="1"/>
  <c r="U109" i="1" s="1"/>
  <c r="J113" i="1" a="1"/>
  <c r="T113" i="1" s="1"/>
  <c r="U113" i="1" s="1"/>
  <c r="J117" i="1" a="1"/>
  <c r="T117" i="1" s="1"/>
  <c r="U117" i="1" s="1"/>
  <c r="J121" i="1" a="1"/>
  <c r="T121" i="1" s="1"/>
  <c r="J125" i="1" a="1"/>
  <c r="T125" i="1" s="1"/>
  <c r="V125" i="1" s="1"/>
  <c r="J129" i="1" a="1"/>
  <c r="T129" i="1" s="1"/>
  <c r="U129" i="1" s="1"/>
  <c r="J133" i="1" a="1"/>
  <c r="T133" i="1" s="1"/>
  <c r="V133" i="1" s="1"/>
  <c r="J137" i="1" a="1"/>
  <c r="T137" i="1" s="1"/>
  <c r="V137" i="1" s="1"/>
  <c r="J141" i="1" a="1"/>
  <c r="T141" i="1" s="1"/>
  <c r="U141" i="1" s="1"/>
  <c r="J145" i="1" a="1"/>
  <c r="T145" i="1" s="1"/>
  <c r="U145" i="1" s="1"/>
  <c r="J149" i="1" a="1"/>
  <c r="T149" i="1" s="1"/>
  <c r="J153" i="1" a="1"/>
  <c r="T153" i="1" s="1"/>
  <c r="V153" i="1" s="1"/>
  <c r="J157" i="1" a="1"/>
  <c r="T157" i="1" s="1"/>
  <c r="U157" i="1" s="1"/>
  <c r="J161" i="1" a="1"/>
  <c r="T161" i="1" s="1"/>
  <c r="U161" i="1" s="1"/>
  <c r="J164" i="1" a="1"/>
  <c r="T164" i="1" s="1"/>
  <c r="U164" i="1" s="1"/>
  <c r="J168" i="1" a="1"/>
  <c r="T168" i="1" s="1"/>
  <c r="J172" i="1" a="1"/>
  <c r="T172" i="1" s="1"/>
  <c r="U172" i="1" s="1"/>
  <c r="J176" i="1" a="1"/>
  <c r="T176" i="1" s="1"/>
  <c r="U176" i="1" s="1"/>
  <c r="J180" i="1" a="1"/>
  <c r="T180" i="1" s="1"/>
  <c r="U180" i="1" s="1"/>
  <c r="J184" i="1" a="1"/>
  <c r="T184" i="1" s="1"/>
  <c r="U184" i="1" s="1"/>
  <c r="J188" i="1" a="1"/>
  <c r="T188" i="1" s="1"/>
  <c r="U188" i="1" s="1"/>
  <c r="J192" i="1" a="1"/>
  <c r="T192" i="1" s="1"/>
  <c r="V192" i="1" s="1"/>
  <c r="J196" i="1" a="1"/>
  <c r="T196" i="1" s="1"/>
  <c r="V196" i="1" s="1"/>
  <c r="J200" i="1" a="1"/>
  <c r="T200" i="1" s="1"/>
  <c r="U200" i="1" s="1"/>
  <c r="J204" i="1" a="1"/>
  <c r="T204" i="1" s="1"/>
  <c r="V204" i="1" s="1"/>
  <c r="J208" i="1" a="1"/>
  <c r="T208" i="1" s="1"/>
  <c r="U208" i="1" s="1"/>
  <c r="J212" i="1" a="1"/>
  <c r="T212" i="1" s="1"/>
  <c r="U212" i="1" s="1"/>
  <c r="J216" i="1" a="1"/>
  <c r="T216" i="1" s="1"/>
  <c r="U216" i="1" s="1"/>
  <c r="J220" i="1" a="1"/>
  <c r="T220" i="1" s="1"/>
  <c r="J224" i="1" a="1"/>
  <c r="T224" i="1" s="1"/>
  <c r="U224" i="1" s="1"/>
  <c r="J228" i="1" a="1"/>
  <c r="T228" i="1" s="1"/>
  <c r="J232" i="1" a="1"/>
  <c r="T232" i="1" s="1"/>
  <c r="U232" i="1" s="1"/>
  <c r="J236" i="1" a="1"/>
  <c r="T236" i="1" s="1"/>
  <c r="V236" i="1" s="1"/>
  <c r="J240" i="1" a="1"/>
  <c r="T240" i="1" s="1"/>
  <c r="U240" i="1" s="1"/>
  <c r="J244" i="1" a="1"/>
  <c r="T244" i="1" s="1"/>
  <c r="V244" i="1" s="1"/>
  <c r="J248" i="1" a="1"/>
  <c r="T248" i="1" s="1"/>
  <c r="U248" i="1" s="1"/>
  <c r="J252" i="1" a="1"/>
  <c r="T252" i="1" s="1"/>
  <c r="U252" i="1" s="1"/>
  <c r="J256" i="1" a="1"/>
  <c r="T256" i="1" s="1"/>
  <c r="U256" i="1" s="1"/>
  <c r="J260" i="1" a="1"/>
  <c r="T260" i="1" s="1"/>
  <c r="V260" i="1" s="1"/>
  <c r="J264" i="1" a="1"/>
  <c r="T264" i="1" s="1"/>
  <c r="U264" i="1" s="1"/>
  <c r="J268" i="1" a="1"/>
  <c r="T268" i="1" s="1"/>
  <c r="U268" i="1" s="1"/>
  <c r="J271" i="1" a="1"/>
  <c r="T271" i="1" s="1"/>
  <c r="U271" i="1" s="1"/>
  <c r="J275" i="1" a="1"/>
  <c r="T275" i="1" s="1"/>
  <c r="U275" i="1" s="1"/>
  <c r="J279" i="1" a="1"/>
  <c r="T279" i="1" s="1"/>
  <c r="V279" i="1" s="1"/>
  <c r="J283" i="1" a="1"/>
  <c r="T283" i="1" s="1"/>
  <c r="U283" i="1" s="1"/>
  <c r="J287" i="1" a="1"/>
  <c r="T287" i="1" s="1"/>
  <c r="J291" i="1" a="1"/>
  <c r="T291" i="1" s="1"/>
  <c r="V291" i="1" s="1"/>
  <c r="J295" i="1" a="1"/>
  <c r="T295" i="1" s="1"/>
  <c r="J299" i="1" a="1"/>
  <c r="T299" i="1" s="1"/>
  <c r="V299" i="1" s="1"/>
  <c r="J303" i="1" a="1"/>
  <c r="T303" i="1" s="1"/>
  <c r="V303" i="1" s="1"/>
  <c r="J307" i="1" a="1"/>
  <c r="T307" i="1" s="1"/>
  <c r="U307" i="1" s="1"/>
  <c r="J311" i="1" a="1"/>
  <c r="T311" i="1" s="1"/>
  <c r="J315" i="1" a="1"/>
  <c r="T315" i="1" s="1"/>
  <c r="V315" i="1" s="1"/>
  <c r="J319" i="1" a="1"/>
  <c r="T319" i="1" s="1"/>
  <c r="U319" i="1" s="1"/>
  <c r="J323" i="1" a="1"/>
  <c r="T323" i="1" s="1"/>
  <c r="U323" i="1" s="1"/>
  <c r="J327" i="1" a="1"/>
  <c r="T327" i="1" s="1"/>
  <c r="J331" i="1" a="1"/>
  <c r="T331" i="1" s="1"/>
  <c r="J335" i="1" a="1"/>
  <c r="T335" i="1" s="1"/>
  <c r="U335" i="1" s="1"/>
  <c r="J339" i="1" a="1"/>
  <c r="T339" i="1" s="1"/>
  <c r="U339" i="1" s="1"/>
  <c r="J7" i="1" a="1"/>
  <c r="T7" i="1" s="1"/>
  <c r="U7" i="1" s="1"/>
  <c r="J8" i="1" a="1"/>
  <c r="T8" i="1" s="1"/>
  <c r="J16" i="1" a="1"/>
  <c r="T16" i="1" s="1"/>
  <c r="V16" i="1" s="1"/>
  <c r="J24" i="1" a="1"/>
  <c r="T24" i="1" s="1"/>
  <c r="U24" i="1" s="1"/>
  <c r="J32" i="1" a="1"/>
  <c r="T32" i="1" s="1"/>
  <c r="J40" i="1" a="1"/>
  <c r="T40" i="1" s="1"/>
  <c r="U40" i="1" s="1"/>
  <c r="J47" i="1" a="1"/>
  <c r="T47" i="1" s="1"/>
  <c r="J55" i="1" a="1"/>
  <c r="T55" i="1" s="1"/>
  <c r="J63" i="1" a="1"/>
  <c r="T63" i="1" s="1"/>
  <c r="U63" i="1" s="1"/>
  <c r="J71" i="1" a="1"/>
  <c r="T71" i="1" s="1"/>
  <c r="U71" i="1" s="1"/>
  <c r="J79" i="1" a="1"/>
  <c r="T79" i="1" s="1"/>
  <c r="V79" i="1" s="1"/>
  <c r="J87" i="1" a="1"/>
  <c r="T87" i="1" s="1"/>
  <c r="U87" i="1" s="1"/>
  <c r="J95" i="1" a="1"/>
  <c r="T95" i="1" s="1"/>
  <c r="U95" i="1" s="1"/>
  <c r="J103" i="1" a="1"/>
  <c r="T103" i="1" s="1"/>
  <c r="V103" i="1" s="1"/>
  <c r="J111" i="1" a="1"/>
  <c r="T111" i="1" s="1"/>
  <c r="U111" i="1" s="1"/>
  <c r="J119" i="1" a="1"/>
  <c r="T119" i="1" s="1"/>
  <c r="U119" i="1" s="1"/>
  <c r="J127" i="1" a="1"/>
  <c r="T127" i="1" s="1"/>
  <c r="U127" i="1" s="1"/>
  <c r="J135" i="1" a="1"/>
  <c r="T135" i="1" s="1"/>
  <c r="J143" i="1" a="1"/>
  <c r="T143" i="1" s="1"/>
  <c r="U143" i="1" s="1"/>
  <c r="J151" i="1" a="1"/>
  <c r="T151" i="1" s="1"/>
  <c r="V151" i="1" s="1"/>
  <c r="J159" i="1" a="1"/>
  <c r="T159" i="1" s="1"/>
  <c r="U159" i="1" s="1"/>
  <c r="J166" i="1" a="1"/>
  <c r="T166" i="1" s="1"/>
  <c r="U166" i="1" s="1"/>
  <c r="J174" i="1" a="1"/>
  <c r="T174" i="1" s="1"/>
  <c r="U174" i="1" s="1"/>
  <c r="J182" i="1" a="1"/>
  <c r="T182" i="1" s="1"/>
  <c r="U182" i="1" s="1"/>
  <c r="J190" i="1" a="1"/>
  <c r="T190" i="1" s="1"/>
  <c r="U190" i="1" s="1"/>
  <c r="J198" i="1" a="1"/>
  <c r="T198" i="1" s="1"/>
  <c r="U198" i="1" s="1"/>
  <c r="J206" i="1" a="1"/>
  <c r="T206" i="1" s="1"/>
  <c r="U206" i="1" s="1"/>
  <c r="J214" i="1" a="1"/>
  <c r="T214" i="1" s="1"/>
  <c r="U214" i="1" s="1"/>
  <c r="J222" i="1" a="1"/>
  <c r="T222" i="1" s="1"/>
  <c r="V222" i="1" s="1"/>
  <c r="J230" i="1" a="1"/>
  <c r="T230" i="1" s="1"/>
  <c r="J238" i="1" a="1"/>
  <c r="T238" i="1" s="1"/>
  <c r="J246" i="1" a="1"/>
  <c r="T246" i="1" s="1"/>
  <c r="U246" i="1" s="1"/>
  <c r="J254" i="1" a="1"/>
  <c r="T254" i="1" s="1"/>
  <c r="U254" i="1" s="1"/>
  <c r="J262" i="1" a="1"/>
  <c r="T262" i="1" s="1"/>
  <c r="J269" i="1" a="1"/>
  <c r="T269" i="1" s="1"/>
  <c r="V269" i="1" s="1"/>
  <c r="J277" i="1" a="1"/>
  <c r="T277" i="1" s="1"/>
  <c r="J285" i="1" a="1"/>
  <c r="T285" i="1" s="1"/>
  <c r="U285" i="1" s="1"/>
  <c r="J293" i="1" a="1"/>
  <c r="T293" i="1" s="1"/>
  <c r="U293" i="1" s="1"/>
  <c r="J301" i="1" a="1"/>
  <c r="T301" i="1" s="1"/>
  <c r="U301" i="1" s="1"/>
  <c r="J309" i="1" a="1"/>
  <c r="T309" i="1" s="1"/>
  <c r="U309" i="1" s="1"/>
  <c r="J317" i="1" a="1"/>
  <c r="T317" i="1" s="1"/>
  <c r="U317" i="1" s="1"/>
  <c r="J325" i="1" a="1"/>
  <c r="T325" i="1" s="1"/>
  <c r="U325" i="1" s="1"/>
  <c r="J333" i="1" a="1"/>
  <c r="T333" i="1" s="1"/>
  <c r="U333" i="1" s="1"/>
  <c r="J341" i="1" a="1"/>
  <c r="T341" i="1" s="1"/>
  <c r="J345" i="1" a="1"/>
  <c r="T345" i="1" s="1"/>
  <c r="U345" i="1" s="1"/>
  <c r="J349" i="1" a="1"/>
  <c r="T349" i="1" s="1"/>
  <c r="U349" i="1" s="1"/>
  <c r="J353" i="1" a="1"/>
  <c r="T353" i="1" s="1"/>
  <c r="U353" i="1" s="1"/>
  <c r="J357" i="1" a="1"/>
  <c r="T357" i="1" s="1"/>
  <c r="U357" i="1" s="1"/>
  <c r="J361" i="1" a="1"/>
  <c r="T361" i="1" s="1"/>
  <c r="U361" i="1" s="1"/>
  <c r="J365" i="1" a="1"/>
  <c r="T365" i="1" s="1"/>
  <c r="V365" i="1" s="1"/>
  <c r="J369" i="1" a="1"/>
  <c r="T369" i="1" s="1"/>
  <c r="U369" i="1" s="1"/>
  <c r="J373" i="1" a="1"/>
  <c r="T373" i="1" s="1"/>
  <c r="U373" i="1" s="1"/>
  <c r="J377" i="1" a="1"/>
  <c r="T377" i="1" s="1"/>
  <c r="J381" i="1" a="1"/>
  <c r="T381" i="1" s="1"/>
  <c r="U381" i="1" s="1"/>
  <c r="J385" i="1" a="1"/>
  <c r="T385" i="1" s="1"/>
  <c r="U385" i="1" s="1"/>
  <c r="J389" i="1" a="1"/>
  <c r="T389" i="1" s="1"/>
  <c r="V389" i="1" s="1"/>
  <c r="J393" i="1" a="1"/>
  <c r="T393" i="1" s="1"/>
  <c r="V393" i="1" s="1"/>
  <c r="J397" i="1" a="1"/>
  <c r="T397" i="1" s="1"/>
  <c r="U397" i="1" s="1"/>
  <c r="J401" i="1" a="1"/>
  <c r="T401" i="1" s="1"/>
  <c r="U401" i="1" s="1"/>
  <c r="J408" i="1" a="1"/>
  <c r="T408" i="1" s="1"/>
  <c r="U408" i="1" s="1"/>
  <c r="J412" i="1" a="1"/>
  <c r="T412" i="1" s="1"/>
  <c r="V412" i="1" s="1"/>
  <c r="J416" i="1" a="1"/>
  <c r="T416" i="1" s="1"/>
  <c r="V416" i="1" s="1"/>
  <c r="J420" i="1" a="1"/>
  <c r="T420" i="1" s="1"/>
  <c r="U420" i="1" s="1"/>
  <c r="J424" i="1" a="1"/>
  <c r="T424" i="1" s="1"/>
  <c r="U424" i="1" s="1"/>
  <c r="J428" i="1" a="1"/>
  <c r="T428" i="1" s="1"/>
  <c r="U428" i="1" s="1"/>
  <c r="J432" i="1" a="1"/>
  <c r="T432" i="1" s="1"/>
  <c r="U432" i="1" s="1"/>
  <c r="J436" i="1" a="1"/>
  <c r="T436" i="1" s="1"/>
  <c r="U436" i="1" s="1"/>
  <c r="J440" i="1" a="1"/>
  <c r="T440" i="1" s="1"/>
  <c r="U440" i="1" s="1"/>
  <c r="J444" i="1" a="1"/>
  <c r="T444" i="1" s="1"/>
  <c r="U444" i="1" s="1"/>
  <c r="J448" i="1" a="1"/>
  <c r="T448" i="1" s="1"/>
  <c r="J452" i="1" a="1"/>
  <c r="T452" i="1" s="1"/>
  <c r="V452" i="1" s="1"/>
  <c r="J456" i="1" a="1"/>
  <c r="T456" i="1" s="1"/>
  <c r="J460" i="1" a="1"/>
  <c r="T460" i="1" s="1"/>
  <c r="U460" i="1" s="1"/>
  <c r="J464" i="1" a="1"/>
  <c r="T464" i="1" s="1"/>
  <c r="J468" i="1" a="1"/>
  <c r="T468" i="1" s="1"/>
  <c r="U468" i="1" s="1"/>
  <c r="J472" i="1" a="1"/>
  <c r="T472" i="1" s="1"/>
  <c r="U472" i="1" s="1"/>
  <c r="J476" i="1" a="1"/>
  <c r="T476" i="1" s="1"/>
  <c r="U476" i="1" s="1"/>
  <c r="J480" i="1" a="1"/>
  <c r="T480" i="1" s="1"/>
  <c r="J484" i="1" a="1"/>
  <c r="T484" i="1" s="1"/>
  <c r="U484" i="1" s="1"/>
  <c r="J488" i="1" a="1"/>
  <c r="T488" i="1" s="1"/>
  <c r="V488" i="1" s="1"/>
  <c r="J492" i="1" a="1"/>
  <c r="T492" i="1" s="1"/>
  <c r="U492" i="1" s="1"/>
  <c r="J496" i="1" a="1"/>
  <c r="T496" i="1" s="1"/>
  <c r="J500" i="1" a="1"/>
  <c r="T500" i="1" s="1"/>
  <c r="U500" i="1" s="1"/>
  <c r="J504" i="1" a="1"/>
  <c r="T504" i="1" s="1"/>
  <c r="U504" i="1" s="1"/>
  <c r="J508" i="1" a="1"/>
  <c r="T508" i="1" s="1"/>
  <c r="J511" i="1" a="1"/>
  <c r="T511" i="1" s="1"/>
  <c r="U511" i="1" s="1"/>
  <c r="J11" i="1" a="1"/>
  <c r="T11" i="1" s="1"/>
  <c r="U11" i="1" s="1"/>
  <c r="J19" i="1" a="1"/>
  <c r="T19" i="1" s="1"/>
  <c r="U19" i="1" s="1"/>
  <c r="J27" i="1" a="1"/>
  <c r="T27" i="1" s="1"/>
  <c r="U27" i="1" s="1"/>
  <c r="J35" i="1" a="1"/>
  <c r="T35" i="1" s="1"/>
  <c r="J43" i="1" a="1"/>
  <c r="T43" i="1" s="1"/>
  <c r="U43" i="1" s="1"/>
  <c r="J50" i="1" a="1"/>
  <c r="T50" i="1" s="1"/>
  <c r="U50" i="1" s="1"/>
  <c r="J58" i="1" a="1"/>
  <c r="T58" i="1" s="1"/>
  <c r="U58" i="1" s="1"/>
  <c r="J66" i="1" a="1"/>
  <c r="T66" i="1" s="1"/>
  <c r="U66" i="1" s="1"/>
  <c r="J74" i="1" a="1"/>
  <c r="T74" i="1" s="1"/>
  <c r="U74" i="1" s="1"/>
  <c r="J82" i="1" a="1"/>
  <c r="T82" i="1" s="1"/>
  <c r="U82" i="1" s="1"/>
  <c r="J90" i="1" a="1"/>
  <c r="T90" i="1" s="1"/>
  <c r="U90" i="1" s="1"/>
  <c r="J98" i="1" a="1"/>
  <c r="T98" i="1" s="1"/>
  <c r="U98" i="1" s="1"/>
  <c r="J106" i="1" a="1"/>
  <c r="T106" i="1" s="1"/>
  <c r="V106" i="1" s="1"/>
  <c r="J114" i="1" a="1"/>
  <c r="T114" i="1" s="1"/>
  <c r="U114" i="1" s="1"/>
  <c r="J122" i="1" a="1"/>
  <c r="T122" i="1" s="1"/>
  <c r="U122" i="1" s="1"/>
  <c r="J130" i="1" a="1"/>
  <c r="T130" i="1" s="1"/>
  <c r="J138" i="1" a="1"/>
  <c r="T138" i="1" s="1"/>
  <c r="V138" i="1" s="1"/>
  <c r="J146" i="1" a="1"/>
  <c r="T146" i="1" s="1"/>
  <c r="U146" i="1" s="1"/>
  <c r="J154" i="1" a="1"/>
  <c r="T154" i="1" s="1"/>
  <c r="U154" i="1" s="1"/>
  <c r="J162" i="1" a="1"/>
  <c r="T162" i="1" s="1"/>
  <c r="V162" i="1" s="1"/>
  <c r="J169" i="1" a="1"/>
  <c r="T169" i="1" s="1"/>
  <c r="J177" i="1" a="1"/>
  <c r="T177" i="1" s="1"/>
  <c r="U177" i="1" s="1"/>
  <c r="J185" i="1" a="1"/>
  <c r="T185" i="1" s="1"/>
  <c r="V185" i="1" s="1"/>
  <c r="J193" i="1" a="1"/>
  <c r="T193" i="1" s="1"/>
  <c r="J201" i="1" a="1"/>
  <c r="T201" i="1" s="1"/>
  <c r="U201" i="1" s="1"/>
  <c r="J209" i="1" a="1"/>
  <c r="T209" i="1" s="1"/>
  <c r="U209" i="1" s="1"/>
  <c r="J217" i="1" a="1"/>
  <c r="T217" i="1" s="1"/>
  <c r="U217" i="1" s="1"/>
  <c r="J225" i="1" a="1"/>
  <c r="T225" i="1" s="1"/>
  <c r="U225" i="1" s="1"/>
  <c r="J233" i="1" a="1"/>
  <c r="T233" i="1" s="1"/>
  <c r="U233" i="1" s="1"/>
  <c r="J241" i="1" a="1"/>
  <c r="T241" i="1" s="1"/>
  <c r="U241" i="1" s="1"/>
  <c r="J249" i="1" a="1"/>
  <c r="T249" i="1" s="1"/>
  <c r="U249" i="1" s="1"/>
  <c r="J257" i="1" a="1"/>
  <c r="T257" i="1" s="1"/>
  <c r="U257" i="1" s="1"/>
  <c r="J265" i="1" a="1"/>
  <c r="T265" i="1" s="1"/>
  <c r="V265" i="1" s="1"/>
  <c r="J272" i="1" a="1"/>
  <c r="T272" i="1" s="1"/>
  <c r="V272" i="1" s="1"/>
  <c r="J280" i="1" a="1"/>
  <c r="T280" i="1" s="1"/>
  <c r="U280" i="1" s="1"/>
  <c r="J288" i="1" a="1"/>
  <c r="T288" i="1" s="1"/>
  <c r="U288" i="1" s="1"/>
  <c r="J296" i="1" a="1"/>
  <c r="T296" i="1" s="1"/>
  <c r="U296" i="1" s="1"/>
  <c r="J304" i="1" a="1"/>
  <c r="T304" i="1" s="1"/>
  <c r="U304" i="1" s="1"/>
  <c r="J312" i="1" a="1"/>
  <c r="T312" i="1" s="1"/>
  <c r="U312" i="1" s="1"/>
  <c r="J320" i="1" a="1"/>
  <c r="T320" i="1" s="1"/>
  <c r="V320" i="1" s="1"/>
  <c r="J328" i="1" a="1"/>
  <c r="T328" i="1" s="1"/>
  <c r="V328" i="1" s="1"/>
  <c r="J336" i="1" a="1"/>
  <c r="T336" i="1" s="1"/>
  <c r="U336" i="1" s="1"/>
  <c r="J342" i="1" a="1"/>
  <c r="T342" i="1" s="1"/>
  <c r="U342" i="1" s="1"/>
  <c r="J346" i="1" a="1"/>
  <c r="T346" i="1" s="1"/>
  <c r="J350" i="1" a="1"/>
  <c r="T350" i="1" s="1"/>
  <c r="U350" i="1" s="1"/>
  <c r="J354" i="1" a="1"/>
  <c r="T354" i="1" s="1"/>
  <c r="J358" i="1" a="1"/>
  <c r="T358" i="1" s="1"/>
  <c r="U358" i="1" s="1"/>
  <c r="J362" i="1" a="1"/>
  <c r="T362" i="1" s="1"/>
  <c r="U362" i="1" s="1"/>
  <c r="J366" i="1" a="1"/>
  <c r="T366" i="1" s="1"/>
  <c r="V366" i="1" s="1"/>
  <c r="J370" i="1" a="1"/>
  <c r="T370" i="1" s="1"/>
  <c r="U370" i="1" s="1"/>
  <c r="J374" i="1" a="1"/>
  <c r="T374" i="1" s="1"/>
  <c r="U374" i="1" s="1"/>
  <c r="J378" i="1" a="1"/>
  <c r="T378" i="1" s="1"/>
  <c r="V378" i="1" s="1"/>
  <c r="J382" i="1" a="1"/>
  <c r="T382" i="1" s="1"/>
  <c r="V382" i="1" s="1"/>
  <c r="J386" i="1" a="1"/>
  <c r="T386" i="1" s="1"/>
  <c r="U386" i="1" s="1"/>
  <c r="J390" i="1" a="1"/>
  <c r="T390" i="1" s="1"/>
  <c r="J394" i="1" a="1"/>
  <c r="T394" i="1" s="1"/>
  <c r="U394" i="1" s="1"/>
  <c r="J398" i="1" a="1"/>
  <c r="T398" i="1" s="1"/>
  <c r="V398" i="1" s="1"/>
  <c r="J402" i="1" a="1"/>
  <c r="T402" i="1" s="1"/>
  <c r="U402" i="1" s="1"/>
  <c r="J405" i="1" a="1"/>
  <c r="T405" i="1" s="1"/>
  <c r="V405" i="1" s="1"/>
  <c r="J409" i="1" a="1"/>
  <c r="T409" i="1" s="1"/>
  <c r="U409" i="1" s="1"/>
  <c r="J413" i="1" a="1"/>
  <c r="T413" i="1" s="1"/>
  <c r="U413" i="1" s="1"/>
  <c r="J417" i="1" a="1"/>
  <c r="T417" i="1" s="1"/>
  <c r="J421" i="1" a="1"/>
  <c r="T421" i="1" s="1"/>
  <c r="U421" i="1" s="1"/>
  <c r="J425" i="1" a="1"/>
  <c r="T425" i="1" s="1"/>
  <c r="U425" i="1" s="1"/>
  <c r="J429" i="1" a="1"/>
  <c r="T429" i="1" s="1"/>
  <c r="U429" i="1" s="1"/>
  <c r="J433" i="1" a="1"/>
  <c r="T433" i="1" s="1"/>
  <c r="U433" i="1" s="1"/>
  <c r="J437" i="1" a="1"/>
  <c r="T437" i="1" s="1"/>
  <c r="V437" i="1" s="1"/>
  <c r="J441" i="1" a="1"/>
  <c r="T441" i="1" s="1"/>
  <c r="U441" i="1" s="1"/>
  <c r="J445" i="1" a="1"/>
  <c r="T445" i="1" s="1"/>
  <c r="U445" i="1" s="1"/>
  <c r="J449" i="1" a="1"/>
  <c r="T449" i="1" s="1"/>
  <c r="V449" i="1" s="1"/>
  <c r="J453" i="1" a="1"/>
  <c r="T453" i="1" s="1"/>
  <c r="U453" i="1" s="1"/>
  <c r="J457" i="1" a="1"/>
  <c r="T457" i="1" s="1"/>
  <c r="U457" i="1" s="1"/>
  <c r="J461" i="1" a="1"/>
  <c r="T461" i="1" s="1"/>
  <c r="U461" i="1" s="1"/>
  <c r="J465" i="1" a="1"/>
  <c r="T465" i="1" s="1"/>
  <c r="U465" i="1" s="1"/>
  <c r="J469" i="1" a="1"/>
  <c r="T469" i="1" s="1"/>
  <c r="V469" i="1" s="1"/>
  <c r="J473" i="1" a="1"/>
  <c r="T473" i="1" s="1"/>
  <c r="V473" i="1" s="1"/>
  <c r="J477" i="1" a="1"/>
  <c r="T477" i="1" s="1"/>
  <c r="U477" i="1" s="1"/>
  <c r="J481" i="1" a="1"/>
  <c r="T481" i="1" s="1"/>
  <c r="V481" i="1" s="1"/>
  <c r="J485" i="1" a="1"/>
  <c r="T485" i="1" s="1"/>
  <c r="U485" i="1" s="1"/>
  <c r="J489" i="1" a="1"/>
  <c r="T489" i="1" s="1"/>
  <c r="V489" i="1" s="1"/>
  <c r="J493" i="1" a="1"/>
  <c r="T493" i="1" s="1"/>
  <c r="U493" i="1" s="1"/>
  <c r="J497" i="1" a="1"/>
  <c r="T497" i="1" s="1"/>
  <c r="V497" i="1" s="1"/>
  <c r="J501" i="1" a="1"/>
  <c r="T501" i="1" s="1"/>
  <c r="U501" i="1" s="1"/>
  <c r="J505" i="1" a="1"/>
  <c r="T505" i="1" s="1"/>
  <c r="V505" i="1" s="1"/>
  <c r="J512" i="1" a="1"/>
  <c r="T512" i="1" s="1"/>
  <c r="J12" i="1" a="1"/>
  <c r="T12" i="1" s="1"/>
  <c r="V12" i="1" s="1"/>
  <c r="J20" i="1" a="1"/>
  <c r="T20" i="1" s="1"/>
  <c r="U20" i="1" s="1"/>
  <c r="J28" i="1" a="1"/>
  <c r="T28" i="1" s="1"/>
  <c r="U28" i="1" s="1"/>
  <c r="J36" i="1" a="1"/>
  <c r="T36" i="1" s="1"/>
  <c r="U36" i="1" s="1"/>
  <c r="J51" i="1" a="1"/>
  <c r="T51" i="1" s="1"/>
  <c r="J59" i="1" a="1"/>
  <c r="T59" i="1" s="1"/>
  <c r="V59" i="1" s="1"/>
  <c r="J67" i="1" a="1"/>
  <c r="T67" i="1" s="1"/>
  <c r="V67" i="1" s="1"/>
  <c r="J75" i="1" a="1"/>
  <c r="T75" i="1" s="1"/>
  <c r="U75" i="1" s="1"/>
  <c r="J83" i="1" a="1"/>
  <c r="T83" i="1" s="1"/>
  <c r="U83" i="1" s="1"/>
  <c r="J91" i="1" a="1"/>
  <c r="T91" i="1" s="1"/>
  <c r="V91" i="1" s="1"/>
  <c r="J99" i="1" a="1"/>
  <c r="T99" i="1" s="1"/>
  <c r="U99" i="1" s="1"/>
  <c r="J107" i="1" a="1"/>
  <c r="T107" i="1" s="1"/>
  <c r="U107" i="1" s="1"/>
  <c r="J115" i="1" a="1"/>
  <c r="T115" i="1" s="1"/>
  <c r="V115" i="1" s="1"/>
  <c r="J123" i="1" a="1"/>
  <c r="T123" i="1" s="1"/>
  <c r="V123" i="1" s="1"/>
  <c r="J131" i="1" a="1"/>
  <c r="T131" i="1" s="1"/>
  <c r="J139" i="1" a="1"/>
  <c r="T139" i="1" s="1"/>
  <c r="J147" i="1" a="1"/>
  <c r="T147" i="1" s="1"/>
  <c r="U147" i="1" s="1"/>
  <c r="J155" i="1" a="1"/>
  <c r="T155" i="1" s="1"/>
  <c r="J163" i="1" a="1"/>
  <c r="T163" i="1" s="1"/>
  <c r="J170" i="1" a="1"/>
  <c r="T170" i="1" s="1"/>
  <c r="U170" i="1" s="1"/>
  <c r="J178" i="1" a="1"/>
  <c r="T178" i="1" s="1"/>
  <c r="U178" i="1" s="1"/>
  <c r="J186" i="1" a="1"/>
  <c r="T186" i="1" s="1"/>
  <c r="U186" i="1" s="1"/>
  <c r="J194" i="1" a="1"/>
  <c r="T194" i="1" s="1"/>
  <c r="U194" i="1" s="1"/>
  <c r="J202" i="1" a="1"/>
  <c r="T202" i="1" s="1"/>
  <c r="V202" i="1" s="1"/>
  <c r="J210" i="1" a="1"/>
  <c r="T210" i="1" s="1"/>
  <c r="J218" i="1" a="1"/>
  <c r="T218" i="1" s="1"/>
  <c r="U218" i="1" s="1"/>
  <c r="J226" i="1" a="1"/>
  <c r="T226" i="1" s="1"/>
  <c r="U226" i="1" s="1"/>
  <c r="J234" i="1" a="1"/>
  <c r="T234" i="1" s="1"/>
  <c r="V234" i="1" s="1"/>
  <c r="J242" i="1" a="1"/>
  <c r="T242" i="1" s="1"/>
  <c r="J250" i="1" a="1"/>
  <c r="T250" i="1" s="1"/>
  <c r="U250" i="1" s="1"/>
  <c r="J258" i="1" a="1"/>
  <c r="T258" i="1" s="1"/>
  <c r="J266" i="1" a="1"/>
  <c r="T266" i="1" s="1"/>
  <c r="V266" i="1" s="1"/>
  <c r="J273" i="1" a="1"/>
  <c r="T273" i="1" s="1"/>
  <c r="U273" i="1" s="1"/>
  <c r="J281" i="1" a="1"/>
  <c r="T281" i="1" s="1"/>
  <c r="U281" i="1" s="1"/>
  <c r="J289" i="1" a="1"/>
  <c r="T289" i="1" s="1"/>
  <c r="U289" i="1" s="1"/>
  <c r="J297" i="1" a="1"/>
  <c r="T297" i="1" s="1"/>
  <c r="U297" i="1" s="1"/>
  <c r="J305" i="1" a="1"/>
  <c r="T305" i="1" s="1"/>
  <c r="U305" i="1" s="1"/>
  <c r="J313" i="1" a="1"/>
  <c r="T313" i="1" s="1"/>
  <c r="J321" i="1" a="1"/>
  <c r="T321" i="1" s="1"/>
  <c r="U321" i="1" s="1"/>
  <c r="J329" i="1" a="1"/>
  <c r="T329" i="1" s="1"/>
  <c r="V329" i="1" s="1"/>
  <c r="J337" i="1" a="1"/>
  <c r="T337" i="1" s="1"/>
  <c r="V337" i="1" s="1"/>
  <c r="J343" i="1" a="1"/>
  <c r="T343" i="1" s="1"/>
  <c r="J347" i="1" a="1"/>
  <c r="T347" i="1" s="1"/>
  <c r="U347" i="1" s="1"/>
  <c r="J351" i="1" a="1"/>
  <c r="T351" i="1" s="1"/>
  <c r="V351" i="1" s="1"/>
  <c r="J355" i="1" a="1"/>
  <c r="T355" i="1" s="1"/>
  <c r="U355" i="1" s="1"/>
  <c r="J359" i="1" a="1"/>
  <c r="T359" i="1" s="1"/>
  <c r="J363" i="1" a="1"/>
  <c r="T363" i="1" s="1"/>
  <c r="J367" i="1" a="1"/>
  <c r="T367" i="1" s="1"/>
  <c r="V367" i="1" s="1"/>
  <c r="J371" i="1" a="1"/>
  <c r="T371" i="1" s="1"/>
  <c r="V371" i="1" s="1"/>
  <c r="J375" i="1" a="1"/>
  <c r="T375" i="1" s="1"/>
  <c r="V375" i="1" s="1"/>
  <c r="J379" i="1" a="1"/>
  <c r="T379" i="1" s="1"/>
  <c r="V379" i="1" s="1"/>
  <c r="J383" i="1" a="1"/>
  <c r="T383" i="1" s="1"/>
  <c r="U383" i="1" s="1"/>
  <c r="J387" i="1" a="1"/>
  <c r="T387" i="1" s="1"/>
  <c r="U387" i="1" s="1"/>
  <c r="J391" i="1" a="1"/>
  <c r="T391" i="1" s="1"/>
  <c r="U391" i="1" s="1"/>
  <c r="J395" i="1" a="1"/>
  <c r="T395" i="1" s="1"/>
  <c r="J399" i="1" a="1"/>
  <c r="T399" i="1" s="1"/>
  <c r="U399" i="1" s="1"/>
  <c r="J403" i="1" a="1"/>
  <c r="T403" i="1" s="1"/>
  <c r="U403" i="1" s="1"/>
  <c r="J406" i="1" a="1"/>
  <c r="T406" i="1" s="1"/>
  <c r="J410" i="1" a="1"/>
  <c r="T410" i="1" s="1"/>
  <c r="J414" i="1" a="1"/>
  <c r="T414" i="1" s="1"/>
  <c r="J418" i="1" a="1"/>
  <c r="T418" i="1" s="1"/>
  <c r="V418" i="1" s="1"/>
  <c r="J422" i="1" a="1"/>
  <c r="T422" i="1" s="1"/>
  <c r="U422" i="1" s="1"/>
  <c r="J426" i="1" a="1"/>
  <c r="T426" i="1" s="1"/>
  <c r="U426" i="1" s="1"/>
  <c r="J430" i="1" a="1"/>
  <c r="T430" i="1" s="1"/>
  <c r="J434" i="1" a="1"/>
  <c r="T434" i="1" s="1"/>
  <c r="U434" i="1" s="1"/>
  <c r="J438" i="1" a="1"/>
  <c r="T438" i="1" s="1"/>
  <c r="U438" i="1" s="1"/>
  <c r="J442" i="1" a="1"/>
  <c r="T442" i="1" s="1"/>
  <c r="J446" i="1" a="1"/>
  <c r="T446" i="1" s="1"/>
  <c r="J450" i="1" a="1"/>
  <c r="T450" i="1" s="1"/>
  <c r="U450" i="1" s="1"/>
  <c r="J454" i="1" a="1"/>
  <c r="T454" i="1" s="1"/>
  <c r="V454" i="1" s="1"/>
  <c r="J458" i="1" a="1"/>
  <c r="T458" i="1" s="1"/>
  <c r="U458" i="1" s="1"/>
  <c r="J462" i="1" a="1"/>
  <c r="T462" i="1" s="1"/>
  <c r="J466" i="1" a="1"/>
  <c r="T466" i="1" s="1"/>
  <c r="V466" i="1" s="1"/>
  <c r="J470" i="1" a="1"/>
  <c r="T470" i="1" s="1"/>
  <c r="U470" i="1" s="1"/>
  <c r="J474" i="1" a="1"/>
  <c r="T474" i="1" s="1"/>
  <c r="J478" i="1" a="1"/>
  <c r="T478" i="1" s="1"/>
  <c r="U478" i="1" s="1"/>
  <c r="J482" i="1" a="1"/>
  <c r="T482" i="1" s="1"/>
  <c r="J486" i="1" a="1"/>
  <c r="T486" i="1" s="1"/>
  <c r="U486" i="1" s="1"/>
  <c r="J490" i="1" a="1"/>
  <c r="T490" i="1" s="1"/>
  <c r="J494" i="1" a="1"/>
  <c r="T494" i="1" s="1"/>
  <c r="V494" i="1" s="1"/>
  <c r="J498" i="1" a="1"/>
  <c r="T498" i="1" s="1"/>
  <c r="U498" i="1" s="1"/>
  <c r="J502" i="1" a="1"/>
  <c r="T502" i="1" s="1"/>
  <c r="U502" i="1" s="1"/>
  <c r="J506" i="1" a="1"/>
  <c r="T506" i="1" s="1"/>
  <c r="U506" i="1" s="1"/>
  <c r="J509" i="1" a="1"/>
  <c r="T509" i="1" s="1"/>
  <c r="U509" i="1" s="1"/>
  <c r="J1001" i="1" a="1"/>
  <c r="T1001" i="1" s="1"/>
  <c r="U1001" i="1" s="1"/>
  <c r="J997" i="1" a="1"/>
  <c r="T997" i="1" s="1"/>
  <c r="J994" i="1" a="1"/>
  <c r="T994" i="1" s="1"/>
  <c r="V994" i="1" s="1"/>
  <c r="J987" i="1" a="1"/>
  <c r="T987" i="1" s="1"/>
  <c r="U987" i="1" s="1"/>
  <c r="J983" i="1" a="1"/>
  <c r="T983" i="1" s="1"/>
  <c r="V983" i="1" s="1"/>
  <c r="J979" i="1" a="1"/>
  <c r="T979" i="1" s="1"/>
  <c r="U979" i="1" s="1"/>
  <c r="J975" i="1" a="1"/>
  <c r="T975" i="1" s="1"/>
  <c r="U975" i="1" s="1"/>
  <c r="J971" i="1" a="1"/>
  <c r="T971" i="1" s="1"/>
  <c r="V971" i="1" s="1"/>
  <c r="J967" i="1" a="1"/>
  <c r="T967" i="1" s="1"/>
  <c r="U967" i="1" s="1"/>
  <c r="J963" i="1" a="1"/>
  <c r="T963" i="1" s="1"/>
  <c r="U963" i="1" s="1"/>
  <c r="J959" i="1" a="1"/>
  <c r="T959" i="1" s="1"/>
  <c r="U959" i="1" s="1"/>
  <c r="J955" i="1" a="1"/>
  <c r="T955" i="1" s="1"/>
  <c r="V955" i="1" s="1"/>
  <c r="J951" i="1" a="1"/>
  <c r="T951" i="1" s="1"/>
  <c r="U951" i="1" s="1"/>
  <c r="J947" i="1" a="1"/>
  <c r="T947" i="1" s="1"/>
  <c r="V947" i="1" s="1"/>
  <c r="J943" i="1" a="1"/>
  <c r="T943" i="1" s="1"/>
  <c r="U943" i="1" s="1"/>
  <c r="J939" i="1" a="1"/>
  <c r="T939" i="1" s="1"/>
  <c r="V939" i="1" s="1"/>
  <c r="J935" i="1" a="1"/>
  <c r="T935" i="1" s="1"/>
  <c r="U935" i="1" s="1"/>
  <c r="J932" i="1" a="1"/>
  <c r="T932" i="1" s="1"/>
  <c r="U932" i="1" s="1"/>
  <c r="J928" i="1" a="1"/>
  <c r="T928" i="1" s="1"/>
  <c r="U928" i="1" s="1"/>
  <c r="J924" i="1" a="1"/>
  <c r="T924" i="1" s="1"/>
  <c r="U924" i="1" s="1"/>
  <c r="J920" i="1" a="1"/>
  <c r="T920" i="1" s="1"/>
  <c r="U920" i="1" s="1"/>
  <c r="J916" i="1" a="1"/>
  <c r="T916" i="1" s="1"/>
  <c r="V916" i="1" s="1"/>
  <c r="J912" i="1" a="1"/>
  <c r="T912" i="1" s="1"/>
  <c r="U912" i="1" s="1"/>
  <c r="J905" i="1" a="1"/>
  <c r="T905" i="1" s="1"/>
  <c r="U905" i="1" s="1"/>
  <c r="J901" i="1" a="1"/>
  <c r="T901" i="1" s="1"/>
  <c r="V901" i="1" s="1"/>
  <c r="J897" i="1" a="1"/>
  <c r="T897" i="1" s="1"/>
  <c r="U897" i="1" s="1"/>
  <c r="J893" i="1" a="1"/>
  <c r="T893" i="1" s="1"/>
  <c r="U893" i="1" s="1"/>
  <c r="J889" i="1" a="1"/>
  <c r="T889" i="1" s="1"/>
  <c r="U889" i="1" s="1"/>
  <c r="J885" i="1" a="1"/>
  <c r="T885" i="1" s="1"/>
  <c r="J881" i="1" a="1"/>
  <c r="T881" i="1" s="1"/>
  <c r="U881" i="1" s="1"/>
  <c r="J877" i="1" a="1"/>
  <c r="T877" i="1" s="1"/>
  <c r="U877" i="1" s="1"/>
  <c r="J873" i="1" a="1"/>
  <c r="T873" i="1" s="1"/>
  <c r="U873" i="1" s="1"/>
  <c r="J869" i="1" a="1"/>
  <c r="T869" i="1" s="1"/>
  <c r="V869" i="1" s="1"/>
  <c r="J865" i="1" a="1"/>
  <c r="T865" i="1" s="1"/>
  <c r="U865" i="1" s="1"/>
  <c r="J861" i="1" a="1"/>
  <c r="T861" i="1" s="1"/>
  <c r="J857" i="1" a="1"/>
  <c r="T857" i="1" s="1"/>
  <c r="U857" i="1" s="1"/>
  <c r="J853" i="1" a="1"/>
  <c r="T853" i="1" s="1"/>
  <c r="U853" i="1" s="1"/>
  <c r="J849" i="1" a="1"/>
  <c r="T849" i="1" s="1"/>
  <c r="U849" i="1" s="1"/>
  <c r="J845" i="1" a="1"/>
  <c r="T845" i="1" s="1"/>
  <c r="U845" i="1" s="1"/>
  <c r="J841" i="1" a="1"/>
  <c r="T841" i="1" s="1"/>
  <c r="J837" i="1" a="1"/>
  <c r="T837" i="1" s="1"/>
  <c r="U837" i="1" s="1"/>
  <c r="J833" i="1" a="1"/>
  <c r="T833" i="1" s="1"/>
  <c r="U833" i="1" s="1"/>
  <c r="J829" i="1" a="1"/>
  <c r="T829" i="1" s="1"/>
  <c r="U829" i="1" s="1"/>
  <c r="J825" i="1" a="1"/>
  <c r="T825" i="1" s="1"/>
  <c r="V825" i="1" s="1"/>
  <c r="J821" i="1" a="1"/>
  <c r="T821" i="1" s="1"/>
  <c r="U821" i="1" s="1"/>
  <c r="J817" i="1" a="1"/>
  <c r="T817" i="1" s="1"/>
  <c r="V817" i="1" s="1"/>
  <c r="J813" i="1" a="1"/>
  <c r="T813" i="1" s="1"/>
  <c r="J809" i="1" a="1"/>
  <c r="T809" i="1" s="1"/>
  <c r="U809" i="1" s="1"/>
  <c r="J805" i="1" a="1"/>
  <c r="T805" i="1" s="1"/>
  <c r="V805" i="1" s="1"/>
  <c r="J801" i="1" a="1"/>
  <c r="T801" i="1" s="1"/>
  <c r="U801" i="1" s="1"/>
  <c r="J797" i="1" a="1"/>
  <c r="T797" i="1" s="1"/>
  <c r="U797" i="1" s="1"/>
  <c r="J793" i="1" a="1"/>
  <c r="T793" i="1" s="1"/>
  <c r="U793" i="1" s="1"/>
  <c r="J789" i="1" a="1"/>
  <c r="T789" i="1" s="1"/>
  <c r="V789" i="1" s="1"/>
  <c r="J785" i="1" a="1"/>
  <c r="T785" i="1" s="1"/>
  <c r="U785" i="1" s="1"/>
  <c r="J781" i="1" a="1"/>
  <c r="T781" i="1" s="1"/>
  <c r="J777" i="1" a="1"/>
  <c r="T777" i="1" s="1"/>
  <c r="U777" i="1" s="1"/>
  <c r="J773" i="1" a="1"/>
  <c r="T773" i="1" s="1"/>
  <c r="J769" i="1" a="1"/>
  <c r="T769" i="1" s="1"/>
  <c r="J765" i="1" a="1"/>
  <c r="T765" i="1" s="1"/>
  <c r="U765" i="1" s="1"/>
  <c r="J761" i="1" a="1"/>
  <c r="T761" i="1" s="1"/>
  <c r="U761" i="1" s="1"/>
  <c r="J757" i="1" a="1"/>
  <c r="T757" i="1" s="1"/>
  <c r="U757" i="1" s="1"/>
  <c r="J753" i="1" a="1"/>
  <c r="T753" i="1" s="1"/>
  <c r="U753" i="1" s="1"/>
  <c r="J749" i="1" a="1"/>
  <c r="T749" i="1" s="1"/>
  <c r="U749" i="1" s="1"/>
  <c r="J745" i="1" a="1"/>
  <c r="T745" i="1" s="1"/>
  <c r="U745" i="1" s="1"/>
  <c r="J741" i="1" a="1"/>
  <c r="T741" i="1" s="1"/>
  <c r="U741" i="1" s="1"/>
  <c r="J737" i="1" a="1"/>
  <c r="T737" i="1" s="1"/>
  <c r="J733" i="1" a="1"/>
  <c r="T733" i="1" s="1"/>
  <c r="V733" i="1" s="1"/>
  <c r="J729" i="1" a="1"/>
  <c r="T729" i="1" s="1"/>
  <c r="U729" i="1" s="1"/>
  <c r="J725" i="1" a="1"/>
  <c r="T725" i="1" s="1"/>
  <c r="V725" i="1" s="1"/>
  <c r="J721" i="1" a="1"/>
  <c r="T721" i="1" s="1"/>
  <c r="U721" i="1" s="1"/>
  <c r="J717" i="1" a="1"/>
  <c r="T717" i="1" s="1"/>
  <c r="U717" i="1" s="1"/>
  <c r="J713" i="1" a="1"/>
  <c r="T713" i="1" s="1"/>
  <c r="U713" i="1" s="1"/>
  <c r="J709" i="1" a="1"/>
  <c r="T709" i="1" s="1"/>
  <c r="U709" i="1" s="1"/>
  <c r="J705" i="1" a="1"/>
  <c r="T705" i="1" s="1"/>
  <c r="J701" i="1" a="1"/>
  <c r="T701" i="1" s="1"/>
  <c r="J697" i="1" a="1"/>
  <c r="T697" i="1" s="1"/>
  <c r="V697" i="1" s="1"/>
  <c r="J693" i="1" a="1"/>
  <c r="T693" i="1" s="1"/>
  <c r="U693" i="1" s="1"/>
  <c r="J689" i="1" a="1"/>
  <c r="T689" i="1" s="1"/>
  <c r="J685" i="1" a="1"/>
  <c r="T685" i="1" s="1"/>
  <c r="V685" i="1" s="1"/>
  <c r="J681" i="1" a="1"/>
  <c r="T681" i="1" s="1"/>
  <c r="U681" i="1" s="1"/>
  <c r="J677" i="1" a="1"/>
  <c r="T677" i="1" s="1"/>
  <c r="U677" i="1" s="1"/>
  <c r="J673" i="1" a="1"/>
  <c r="T673" i="1" s="1"/>
  <c r="V673" i="1" s="1"/>
  <c r="J669" i="1" a="1"/>
  <c r="T669" i="1" s="1"/>
  <c r="J665" i="1" a="1"/>
  <c r="T665" i="1" s="1"/>
  <c r="U665" i="1" s="1"/>
  <c r="J661" i="1" a="1"/>
  <c r="T661" i="1" s="1"/>
  <c r="U661" i="1" s="1"/>
  <c r="J657" i="1" a="1"/>
  <c r="T657" i="1" s="1"/>
  <c r="U657" i="1" s="1"/>
  <c r="J653" i="1" a="1"/>
  <c r="T653" i="1" s="1"/>
  <c r="U653" i="1" s="1"/>
  <c r="J649" i="1" a="1"/>
  <c r="T649" i="1" s="1"/>
  <c r="V649" i="1" s="1"/>
  <c r="J645" i="1" a="1"/>
  <c r="T645" i="1" s="1"/>
  <c r="J641" i="1" a="1"/>
  <c r="T641" i="1" s="1"/>
  <c r="U641" i="1" s="1"/>
  <c r="J637" i="1" a="1"/>
  <c r="T637" i="1" s="1"/>
  <c r="U637" i="1" s="1"/>
  <c r="J633" i="1" a="1"/>
  <c r="T633" i="1" s="1"/>
  <c r="U633" i="1" s="1"/>
  <c r="J629" i="1" a="1"/>
  <c r="T629" i="1" s="1"/>
  <c r="U629" i="1" s="1"/>
  <c r="J625" i="1" a="1"/>
  <c r="T625" i="1" s="1"/>
  <c r="J621" i="1" a="1"/>
  <c r="T621" i="1" s="1"/>
  <c r="V621" i="1" s="1"/>
  <c r="J617" i="1" a="1"/>
  <c r="T617" i="1" s="1"/>
  <c r="J613" i="1" a="1"/>
  <c r="T613" i="1" s="1"/>
  <c r="U613" i="1" s="1"/>
  <c r="J609" i="1" a="1"/>
  <c r="T609" i="1" s="1"/>
  <c r="U609" i="1" s="1"/>
  <c r="J605" i="1" a="1"/>
  <c r="T605" i="1" s="1"/>
  <c r="U605" i="1" s="1"/>
  <c r="J601" i="1" a="1"/>
  <c r="T601" i="1" s="1"/>
  <c r="V601" i="1" s="1"/>
  <c r="J597" i="1" a="1"/>
  <c r="T597" i="1" s="1"/>
  <c r="U597" i="1" s="1"/>
  <c r="J593" i="1" a="1"/>
  <c r="T593" i="1" s="1"/>
  <c r="U593" i="1" s="1"/>
  <c r="J589" i="1" a="1"/>
  <c r="T589" i="1" s="1"/>
  <c r="U589" i="1" s="1"/>
  <c r="J585" i="1" a="1"/>
  <c r="T585" i="1" s="1"/>
  <c r="U585" i="1" s="1"/>
  <c r="J581" i="1" a="1"/>
  <c r="T581" i="1" s="1"/>
  <c r="U581" i="1" s="1"/>
  <c r="J577" i="1" a="1"/>
  <c r="T577" i="1" s="1"/>
  <c r="U577" i="1" s="1"/>
  <c r="J573" i="1" a="1"/>
  <c r="T573" i="1" s="1"/>
  <c r="J569" i="1" a="1"/>
  <c r="T569" i="1" s="1"/>
  <c r="V569" i="1" s="1"/>
  <c r="J565" i="1" a="1"/>
  <c r="T565" i="1" s="1"/>
  <c r="J561" i="1" a="1"/>
  <c r="T561" i="1" s="1"/>
  <c r="V561" i="1" s="1"/>
  <c r="J557" i="1" a="1"/>
  <c r="T557" i="1" s="1"/>
  <c r="V557" i="1" s="1"/>
  <c r="J553" i="1" a="1"/>
  <c r="T553" i="1" s="1"/>
  <c r="V553" i="1" s="1"/>
  <c r="J549" i="1" a="1"/>
  <c r="T549" i="1" s="1"/>
  <c r="J545" i="1" a="1"/>
  <c r="T545" i="1" s="1"/>
  <c r="V545" i="1" s="1"/>
  <c r="J541" i="1" a="1"/>
  <c r="T541" i="1" s="1"/>
  <c r="U541" i="1" s="1"/>
  <c r="J537" i="1" a="1"/>
  <c r="T537" i="1" s="1"/>
  <c r="U537" i="1" s="1"/>
  <c r="J533" i="1" a="1"/>
  <c r="T533" i="1" s="1"/>
  <c r="U533" i="1" s="1"/>
  <c r="J529" i="1" a="1"/>
  <c r="T529" i="1" s="1"/>
  <c r="U529" i="1" s="1"/>
  <c r="J525" i="1" a="1"/>
  <c r="T525" i="1" s="1"/>
  <c r="J521" i="1" a="1"/>
  <c r="T521" i="1" s="1"/>
  <c r="J517" i="1" a="1"/>
  <c r="T517" i="1" s="1"/>
  <c r="J513" i="1" a="1"/>
  <c r="T513" i="1" s="1"/>
  <c r="J499" i="1" a="1"/>
  <c r="T499" i="1" s="1"/>
  <c r="V499" i="1" s="1"/>
  <c r="J483" i="1" a="1"/>
  <c r="T483" i="1" s="1"/>
  <c r="U483" i="1" s="1"/>
  <c r="J467" i="1" a="1"/>
  <c r="T467" i="1" s="1"/>
  <c r="V467" i="1" s="1"/>
  <c r="J451" i="1" a="1"/>
  <c r="T451" i="1" s="1"/>
  <c r="J435" i="1" a="1"/>
  <c r="T435" i="1" s="1"/>
  <c r="U435" i="1" s="1"/>
  <c r="J419" i="1" a="1"/>
  <c r="T419" i="1" s="1"/>
  <c r="U419" i="1" s="1"/>
  <c r="J404" i="1" a="1"/>
  <c r="T404" i="1" s="1"/>
  <c r="U404" i="1" s="1"/>
  <c r="J388" i="1" a="1"/>
  <c r="T388" i="1" s="1"/>
  <c r="V388" i="1" s="1"/>
  <c r="J372" i="1" a="1"/>
  <c r="T372" i="1" s="1"/>
  <c r="U372" i="1" s="1"/>
  <c r="J356" i="1" a="1"/>
  <c r="T356" i="1" s="1"/>
  <c r="V356" i="1" s="1"/>
  <c r="J340" i="1" a="1"/>
  <c r="T340" i="1" s="1"/>
  <c r="U340" i="1" s="1"/>
  <c r="J308" i="1" a="1"/>
  <c r="T308" i="1" s="1"/>
  <c r="U308" i="1" s="1"/>
  <c r="J276" i="1" a="1"/>
  <c r="T276" i="1" s="1"/>
  <c r="J245" i="1" a="1"/>
  <c r="T245" i="1" s="1"/>
  <c r="U245" i="1" s="1"/>
  <c r="J213" i="1" a="1"/>
  <c r="T213" i="1" s="1"/>
  <c r="U213" i="1" s="1"/>
  <c r="J181" i="1" a="1"/>
  <c r="T181" i="1" s="1"/>
  <c r="U181" i="1" s="1"/>
  <c r="J150" i="1" a="1"/>
  <c r="T150" i="1" s="1"/>
  <c r="U150" i="1" s="1"/>
  <c r="J118" i="1" a="1"/>
  <c r="T118" i="1" s="1"/>
  <c r="J86" i="1" a="1"/>
  <c r="T86" i="1" s="1"/>
  <c r="U86" i="1" s="1"/>
  <c r="J54" i="1" a="1"/>
  <c r="T54" i="1" s="1"/>
  <c r="U54" i="1" s="1"/>
  <c r="J23" i="1" a="1"/>
  <c r="T23" i="1" s="1"/>
  <c r="U23" i="1" s="1"/>
  <c r="J3" i="1" a="1"/>
  <c r="T3" i="1" s="1"/>
  <c r="V3" i="1" s="1"/>
  <c r="J1000" i="1" a="1"/>
  <c r="T1000" i="1" s="1"/>
  <c r="U1000" i="1" s="1"/>
  <c r="J993" i="1" a="1"/>
  <c r="T993" i="1" s="1"/>
  <c r="U993" i="1" s="1"/>
  <c r="J990" i="1" a="1"/>
  <c r="T990" i="1" s="1"/>
  <c r="J986" i="1" a="1"/>
  <c r="T986" i="1" s="1"/>
  <c r="U986" i="1" s="1"/>
  <c r="J982" i="1" a="1"/>
  <c r="T982" i="1" s="1"/>
  <c r="U982" i="1" s="1"/>
  <c r="J978" i="1" a="1"/>
  <c r="T978" i="1" s="1"/>
  <c r="U978" i="1" s="1"/>
  <c r="J974" i="1" a="1"/>
  <c r="T974" i="1" s="1"/>
  <c r="J970" i="1" a="1"/>
  <c r="T970" i="1" s="1"/>
  <c r="U970" i="1" s="1"/>
  <c r="J966" i="1" a="1"/>
  <c r="T966" i="1" s="1"/>
  <c r="U966" i="1" s="1"/>
  <c r="J962" i="1" a="1"/>
  <c r="T962" i="1" s="1"/>
  <c r="U962" i="1" s="1"/>
  <c r="J958" i="1" a="1"/>
  <c r="T958" i="1" s="1"/>
  <c r="U958" i="1" s="1"/>
  <c r="J954" i="1" a="1"/>
  <c r="T954" i="1" s="1"/>
  <c r="U954" i="1" s="1"/>
  <c r="J950" i="1" a="1"/>
  <c r="T950" i="1" s="1"/>
  <c r="U950" i="1" s="1"/>
  <c r="J946" i="1" a="1"/>
  <c r="T946" i="1" s="1"/>
  <c r="U946" i="1" s="1"/>
  <c r="J942" i="1" a="1"/>
  <c r="T942" i="1" s="1"/>
  <c r="U942" i="1" s="1"/>
  <c r="J938" i="1" a="1"/>
  <c r="T938" i="1" s="1"/>
  <c r="U938" i="1" s="1"/>
  <c r="J931" i="1" a="1"/>
  <c r="T931" i="1" s="1"/>
  <c r="U931" i="1" s="1"/>
  <c r="J927" i="1" a="1"/>
  <c r="T927" i="1" s="1"/>
  <c r="J923" i="1" a="1"/>
  <c r="T923" i="1" s="1"/>
  <c r="U923" i="1" s="1"/>
  <c r="J919" i="1" a="1"/>
  <c r="T919" i="1" s="1"/>
  <c r="J915" i="1" a="1"/>
  <c r="T915" i="1" s="1"/>
  <c r="V915" i="1" s="1"/>
  <c r="J911" i="1" a="1"/>
  <c r="T911" i="1" s="1"/>
  <c r="J908" i="1" a="1"/>
  <c r="T908" i="1" s="1"/>
  <c r="U908" i="1" s="1"/>
  <c r="J904" i="1" a="1"/>
  <c r="T904" i="1" s="1"/>
  <c r="U904" i="1" s="1"/>
  <c r="J900" i="1" a="1"/>
  <c r="T900" i="1" s="1"/>
  <c r="U900" i="1" s="1"/>
  <c r="J896" i="1" a="1"/>
  <c r="T896" i="1" s="1"/>
  <c r="U896" i="1" s="1"/>
  <c r="J892" i="1" a="1"/>
  <c r="T892" i="1" s="1"/>
  <c r="U892" i="1" s="1"/>
  <c r="J888" i="1" a="1"/>
  <c r="T888" i="1" s="1"/>
  <c r="U888" i="1" s="1"/>
  <c r="J884" i="1" a="1"/>
  <c r="T884" i="1" s="1"/>
  <c r="V884" i="1" s="1"/>
  <c r="J880" i="1" a="1"/>
  <c r="T880" i="1" s="1"/>
  <c r="J876" i="1" a="1"/>
  <c r="T876" i="1" s="1"/>
  <c r="U876" i="1" s="1"/>
  <c r="J872" i="1" a="1"/>
  <c r="T872" i="1" s="1"/>
  <c r="J868" i="1" a="1"/>
  <c r="T868" i="1" s="1"/>
  <c r="U868" i="1" s="1"/>
  <c r="J864" i="1" a="1"/>
  <c r="T864" i="1" s="1"/>
  <c r="V864" i="1" s="1"/>
  <c r="J860" i="1" a="1"/>
  <c r="T860" i="1" s="1"/>
  <c r="U860" i="1" s="1"/>
  <c r="J856" i="1" a="1"/>
  <c r="T856" i="1" s="1"/>
  <c r="V856" i="1" s="1"/>
  <c r="J852" i="1" a="1"/>
  <c r="T852" i="1" s="1"/>
  <c r="V852" i="1" s="1"/>
  <c r="J848" i="1" a="1"/>
  <c r="T848" i="1" s="1"/>
  <c r="U848" i="1" s="1"/>
  <c r="J844" i="1" a="1"/>
  <c r="T844" i="1" s="1"/>
  <c r="V844" i="1" s="1"/>
  <c r="J840" i="1" a="1"/>
  <c r="T840" i="1" s="1"/>
  <c r="U840" i="1" s="1"/>
  <c r="J836" i="1" a="1"/>
  <c r="T836" i="1" s="1"/>
  <c r="V836" i="1" s="1"/>
  <c r="J832" i="1" a="1"/>
  <c r="T832" i="1" s="1"/>
  <c r="U832" i="1" s="1"/>
  <c r="J828" i="1" a="1"/>
  <c r="T828" i="1" s="1"/>
  <c r="U828" i="1" s="1"/>
  <c r="J824" i="1" a="1"/>
  <c r="T824" i="1" s="1"/>
  <c r="J820" i="1" a="1"/>
  <c r="T820" i="1" s="1"/>
  <c r="U820" i="1" s="1"/>
  <c r="J816" i="1" a="1"/>
  <c r="T816" i="1" s="1"/>
  <c r="U816" i="1" s="1"/>
  <c r="J812" i="1" a="1"/>
  <c r="T812" i="1" s="1"/>
  <c r="V812" i="1" s="1"/>
  <c r="J808" i="1" a="1"/>
  <c r="T808" i="1" s="1"/>
  <c r="U808" i="1" s="1"/>
  <c r="J804" i="1" a="1"/>
  <c r="T804" i="1" s="1"/>
  <c r="U804" i="1" s="1"/>
  <c r="J800" i="1" a="1"/>
  <c r="T800" i="1" s="1"/>
  <c r="U800" i="1" s="1"/>
  <c r="J796" i="1" a="1"/>
  <c r="T796" i="1" s="1"/>
  <c r="U796" i="1" s="1"/>
  <c r="J792" i="1" a="1"/>
  <c r="T792" i="1" s="1"/>
  <c r="V792" i="1" s="1"/>
  <c r="J788" i="1" a="1"/>
  <c r="T788" i="1" s="1"/>
  <c r="U788" i="1" s="1"/>
  <c r="J784" i="1" a="1"/>
  <c r="T784" i="1" s="1"/>
  <c r="U784" i="1" s="1"/>
  <c r="J780" i="1" a="1"/>
  <c r="T780" i="1" s="1"/>
  <c r="U780" i="1" s="1"/>
  <c r="J776" i="1" a="1"/>
  <c r="T776" i="1" s="1"/>
  <c r="U776" i="1" s="1"/>
  <c r="J772" i="1" a="1"/>
  <c r="T772" i="1" s="1"/>
  <c r="U772" i="1" s="1"/>
  <c r="J768" i="1" a="1"/>
  <c r="T768" i="1" s="1"/>
  <c r="U768" i="1" s="1"/>
  <c r="J764" i="1" a="1"/>
  <c r="T764" i="1" s="1"/>
  <c r="U764" i="1" s="1"/>
  <c r="J760" i="1" a="1"/>
  <c r="T760" i="1" s="1"/>
  <c r="J756" i="1" a="1"/>
  <c r="T756" i="1" s="1"/>
  <c r="U756" i="1" s="1"/>
  <c r="J752" i="1" a="1"/>
  <c r="T752" i="1" s="1"/>
  <c r="U752" i="1" s="1"/>
  <c r="J748" i="1" a="1"/>
  <c r="T748" i="1" s="1"/>
  <c r="U748" i="1" s="1"/>
  <c r="J744" i="1" a="1"/>
  <c r="T744" i="1" s="1"/>
  <c r="U744" i="1" s="1"/>
  <c r="J740" i="1" a="1"/>
  <c r="T740" i="1" s="1"/>
  <c r="J736" i="1" a="1"/>
  <c r="T736" i="1" s="1"/>
  <c r="U736" i="1" s="1"/>
  <c r="J732" i="1" a="1"/>
  <c r="T732" i="1" s="1"/>
  <c r="U732" i="1" s="1"/>
  <c r="J728" i="1" a="1"/>
  <c r="T728" i="1" s="1"/>
  <c r="J724" i="1" a="1"/>
  <c r="T724" i="1" s="1"/>
  <c r="U724" i="1" s="1"/>
  <c r="J720" i="1" a="1"/>
  <c r="T720" i="1" s="1"/>
  <c r="U720" i="1" s="1"/>
  <c r="J716" i="1" a="1"/>
  <c r="T716" i="1" s="1"/>
  <c r="U716" i="1" s="1"/>
  <c r="J712" i="1" a="1"/>
  <c r="T712" i="1" s="1"/>
  <c r="U712" i="1" s="1"/>
  <c r="J708" i="1" a="1"/>
  <c r="T708" i="1" s="1"/>
  <c r="J704" i="1" a="1"/>
  <c r="T704" i="1" s="1"/>
  <c r="V704" i="1" s="1"/>
  <c r="J700" i="1" a="1"/>
  <c r="T700" i="1" s="1"/>
  <c r="U700" i="1" s="1"/>
  <c r="J696" i="1" a="1"/>
  <c r="T696" i="1" s="1"/>
  <c r="V696" i="1" s="1"/>
  <c r="J692" i="1" a="1"/>
  <c r="T692" i="1" s="1"/>
  <c r="U692" i="1" s="1"/>
  <c r="J688" i="1" a="1"/>
  <c r="T688" i="1" s="1"/>
  <c r="U688" i="1" s="1"/>
  <c r="J684" i="1" a="1"/>
  <c r="T684" i="1" s="1"/>
  <c r="U684" i="1" s="1"/>
  <c r="J680" i="1" a="1"/>
  <c r="T680" i="1" s="1"/>
  <c r="U680" i="1" s="1"/>
  <c r="J676" i="1" a="1"/>
  <c r="T676" i="1" s="1"/>
  <c r="V676" i="1" s="1"/>
  <c r="J672" i="1" a="1"/>
  <c r="T672" i="1" s="1"/>
  <c r="U672" i="1" s="1"/>
  <c r="J668" i="1" a="1"/>
  <c r="T668" i="1" s="1"/>
  <c r="V668" i="1" s="1"/>
  <c r="J664" i="1" a="1"/>
  <c r="T664" i="1" s="1"/>
  <c r="J660" i="1" a="1"/>
  <c r="T660" i="1" s="1"/>
  <c r="J656" i="1" a="1"/>
  <c r="T656" i="1" s="1"/>
  <c r="V656" i="1" s="1"/>
  <c r="J652" i="1" a="1"/>
  <c r="T652" i="1" s="1"/>
  <c r="U652" i="1" s="1"/>
  <c r="J648" i="1" a="1"/>
  <c r="T648" i="1" s="1"/>
  <c r="V648" i="1" s="1"/>
  <c r="J644" i="1" a="1"/>
  <c r="T644" i="1" s="1"/>
  <c r="U644" i="1" s="1"/>
  <c r="J640" i="1" a="1"/>
  <c r="T640" i="1" s="1"/>
  <c r="U640" i="1" s="1"/>
  <c r="J636" i="1" a="1"/>
  <c r="T636" i="1" s="1"/>
  <c r="V636" i="1" s="1"/>
  <c r="J632" i="1" a="1"/>
  <c r="T632" i="1" s="1"/>
  <c r="U632" i="1" s="1"/>
  <c r="J628" i="1" a="1"/>
  <c r="T628" i="1" s="1"/>
  <c r="J624" i="1" a="1"/>
  <c r="T624" i="1" s="1"/>
  <c r="J620" i="1" a="1"/>
  <c r="T620" i="1" s="1"/>
  <c r="J616" i="1" a="1"/>
  <c r="T616" i="1" s="1"/>
  <c r="U616" i="1" s="1"/>
  <c r="J612" i="1" a="1"/>
  <c r="T612" i="1" s="1"/>
  <c r="U612" i="1" s="1"/>
  <c r="J608" i="1" a="1"/>
  <c r="T608" i="1" s="1"/>
  <c r="V608" i="1" s="1"/>
  <c r="J604" i="1" a="1"/>
  <c r="T604" i="1" s="1"/>
  <c r="V604" i="1" s="1"/>
  <c r="J600" i="1" a="1"/>
  <c r="T600" i="1" s="1"/>
  <c r="U600" i="1" s="1"/>
  <c r="J596" i="1" a="1"/>
  <c r="T596" i="1" s="1"/>
  <c r="J592" i="1" a="1"/>
  <c r="T592" i="1" s="1"/>
  <c r="U592" i="1" s="1"/>
  <c r="J588" i="1" a="1"/>
  <c r="T588" i="1" s="1"/>
  <c r="U588" i="1" s="1"/>
  <c r="J584" i="1" a="1"/>
  <c r="T584" i="1" s="1"/>
  <c r="J580" i="1" a="1"/>
  <c r="T580" i="1" s="1"/>
  <c r="J576" i="1" a="1"/>
  <c r="T576" i="1" s="1"/>
  <c r="U576" i="1" s="1"/>
  <c r="J572" i="1" a="1"/>
  <c r="T572" i="1" s="1"/>
  <c r="U572" i="1" s="1"/>
  <c r="J568" i="1" a="1"/>
  <c r="T568" i="1" s="1"/>
  <c r="V568" i="1" s="1"/>
  <c r="J564" i="1" a="1"/>
  <c r="T564" i="1" s="1"/>
  <c r="U564" i="1" s="1"/>
  <c r="J560" i="1" a="1"/>
  <c r="T560" i="1" s="1"/>
  <c r="U560" i="1" s="1"/>
  <c r="J556" i="1" a="1"/>
  <c r="T556" i="1" s="1"/>
  <c r="U556" i="1" s="1"/>
  <c r="J552" i="1" a="1"/>
  <c r="T552" i="1" s="1"/>
  <c r="J548" i="1" a="1"/>
  <c r="T548" i="1" s="1"/>
  <c r="V548" i="1" s="1"/>
  <c r="J544" i="1" a="1"/>
  <c r="T544" i="1" s="1"/>
  <c r="U544" i="1" s="1"/>
  <c r="J540" i="1" a="1"/>
  <c r="T540" i="1" s="1"/>
  <c r="U540" i="1" s="1"/>
  <c r="J536" i="1" a="1"/>
  <c r="T536" i="1" s="1"/>
  <c r="U536" i="1" s="1"/>
  <c r="J532" i="1" a="1"/>
  <c r="T532" i="1" s="1"/>
  <c r="U532" i="1" s="1"/>
  <c r="J528" i="1" a="1"/>
  <c r="T528" i="1" s="1"/>
  <c r="U528" i="1" s="1"/>
  <c r="J524" i="1" a="1"/>
  <c r="T524" i="1" s="1"/>
  <c r="V524" i="1" s="1"/>
  <c r="J520" i="1" a="1"/>
  <c r="T520" i="1" s="1"/>
  <c r="V520" i="1" s="1"/>
  <c r="J516" i="1" a="1"/>
  <c r="T516" i="1" s="1"/>
  <c r="U516" i="1" s="1"/>
  <c r="J510" i="1" a="1"/>
  <c r="T510" i="1" s="1"/>
  <c r="J495" i="1" a="1"/>
  <c r="T495" i="1" s="1"/>
  <c r="U495" i="1" s="1"/>
  <c r="J479" i="1" a="1"/>
  <c r="T479" i="1" s="1"/>
  <c r="U479" i="1" s="1"/>
  <c r="J463" i="1" a="1"/>
  <c r="T463" i="1" s="1"/>
  <c r="U463" i="1" s="1"/>
  <c r="J447" i="1" a="1"/>
  <c r="T447" i="1" s="1"/>
  <c r="U447" i="1" s="1"/>
  <c r="J431" i="1" a="1"/>
  <c r="T431" i="1" s="1"/>
  <c r="U431" i="1" s="1"/>
  <c r="J415" i="1" a="1"/>
  <c r="T415" i="1" s="1"/>
  <c r="U415" i="1" s="1"/>
  <c r="J400" i="1" a="1"/>
  <c r="T400" i="1" s="1"/>
  <c r="U400" i="1" s="1"/>
  <c r="J384" i="1" a="1"/>
  <c r="T384" i="1" s="1"/>
  <c r="U384" i="1" s="1"/>
  <c r="J368" i="1" a="1"/>
  <c r="T368" i="1" s="1"/>
  <c r="V368" i="1" s="1"/>
  <c r="J352" i="1" a="1"/>
  <c r="T352" i="1" s="1"/>
  <c r="U352" i="1" s="1"/>
  <c r="J332" i="1" a="1"/>
  <c r="T332" i="1" s="1"/>
  <c r="J300" i="1" a="1"/>
  <c r="T300" i="1" s="1"/>
  <c r="U300" i="1" s="1"/>
  <c r="J237" i="1" a="1"/>
  <c r="T237" i="1" s="1"/>
  <c r="U237" i="1" s="1"/>
  <c r="J205" i="1" a="1"/>
  <c r="T205" i="1" s="1"/>
  <c r="U205" i="1" s="1"/>
  <c r="J173" i="1" a="1"/>
  <c r="T173" i="1" s="1"/>
  <c r="U173" i="1" s="1"/>
  <c r="J142" i="1" a="1"/>
  <c r="T142" i="1" s="1"/>
  <c r="U142" i="1" s="1"/>
  <c r="J110" i="1" a="1"/>
  <c r="T110" i="1" s="1"/>
  <c r="U110" i="1" s="1"/>
  <c r="J78" i="1" a="1"/>
  <c r="T78" i="1" s="1"/>
  <c r="U78" i="1" s="1"/>
  <c r="J46" i="1" a="1"/>
  <c r="T46" i="1" s="1"/>
  <c r="V46" i="1" s="1"/>
  <c r="J15" i="1" a="1"/>
  <c r="T15" i="1" s="1"/>
  <c r="U15" i="1" s="1"/>
  <c r="J78" i="1" l="1"/>
  <c r="J205" i="1"/>
  <c r="J352" i="1"/>
  <c r="J415" i="1"/>
  <c r="J479" i="1"/>
  <c r="J520" i="1"/>
  <c r="J536" i="1"/>
  <c r="J552" i="1"/>
  <c r="J568" i="1"/>
  <c r="J584" i="1"/>
  <c r="J600" i="1"/>
  <c r="J616" i="1"/>
  <c r="J632" i="1"/>
  <c r="J648" i="1"/>
  <c r="J664" i="1"/>
  <c r="J680" i="1"/>
  <c r="J696" i="1"/>
  <c r="J712" i="1"/>
  <c r="J728" i="1"/>
  <c r="J744" i="1"/>
  <c r="J760" i="1"/>
  <c r="J776" i="1"/>
  <c r="J792" i="1"/>
  <c r="J808" i="1"/>
  <c r="J824" i="1"/>
  <c r="J840" i="1"/>
  <c r="J856" i="1"/>
  <c r="J872" i="1"/>
  <c r="J888" i="1"/>
  <c r="J904" i="1"/>
  <c r="J919" i="1"/>
  <c r="J938" i="1"/>
  <c r="J954" i="1"/>
  <c r="J970" i="1"/>
  <c r="J986" i="1"/>
  <c r="J3" i="1"/>
  <c r="J118" i="1"/>
  <c r="J245" i="1"/>
  <c r="J356" i="1"/>
  <c r="J419" i="1"/>
  <c r="J483" i="1"/>
  <c r="J521" i="1"/>
  <c r="J537" i="1"/>
  <c r="J553" i="1"/>
  <c r="J569" i="1"/>
  <c r="J585" i="1"/>
  <c r="J601" i="1"/>
  <c r="J617" i="1"/>
  <c r="J633" i="1"/>
  <c r="J649" i="1"/>
  <c r="J665" i="1"/>
  <c r="J681" i="1"/>
  <c r="J697" i="1"/>
  <c r="J713" i="1"/>
  <c r="J745" i="1"/>
  <c r="J761" i="1"/>
  <c r="J777" i="1"/>
  <c r="J809" i="1"/>
  <c r="J857" i="1"/>
  <c r="J905" i="1"/>
  <c r="J478" i="1"/>
  <c r="J462" i="1"/>
  <c r="J446" i="1"/>
  <c r="J430" i="1"/>
  <c r="J414" i="1"/>
  <c r="J399" i="1"/>
  <c r="J383" i="1"/>
  <c r="J367" i="1"/>
  <c r="J351" i="1"/>
  <c r="J329" i="1"/>
  <c r="J297" i="1"/>
  <c r="J266" i="1"/>
  <c r="J234" i="1"/>
  <c r="J202" i="1"/>
  <c r="J170" i="1"/>
  <c r="J139" i="1"/>
  <c r="J107" i="1"/>
  <c r="J75" i="1"/>
  <c r="J36" i="1"/>
  <c r="J512" i="1"/>
  <c r="J493" i="1"/>
  <c r="J477" i="1"/>
  <c r="J461" i="1"/>
  <c r="J445" i="1"/>
  <c r="J413" i="1"/>
  <c r="J366" i="1"/>
  <c r="J350" i="1"/>
  <c r="J296" i="1"/>
  <c r="J233" i="1"/>
  <c r="J169" i="1"/>
  <c r="J106" i="1"/>
  <c r="J43" i="1"/>
  <c r="J500" i="1"/>
  <c r="J468" i="1"/>
  <c r="J420" i="1"/>
  <c r="J385" i="1"/>
  <c r="J353" i="1"/>
  <c r="J301" i="1"/>
  <c r="J238" i="1"/>
  <c r="J174" i="1"/>
  <c r="J79" i="1"/>
  <c r="J47" i="1"/>
  <c r="J319" i="1"/>
  <c r="J303" i="1"/>
  <c r="J271" i="1"/>
  <c r="J240" i="1"/>
  <c r="J208" i="1"/>
  <c r="J176" i="1"/>
  <c r="J145" i="1"/>
  <c r="J113" i="1"/>
  <c r="J97" i="1"/>
  <c r="J49" i="1"/>
  <c r="J34" i="1"/>
  <c r="J338" i="1"/>
  <c r="J306" i="1"/>
  <c r="J274" i="1"/>
  <c r="J243" i="1"/>
  <c r="J211" i="1"/>
  <c r="J179" i="1"/>
  <c r="J160" i="1"/>
  <c r="J144" i="1"/>
  <c r="J128" i="1"/>
  <c r="J96" i="1"/>
  <c r="J64" i="1"/>
  <c r="J33" i="1"/>
  <c r="J62" i="1"/>
  <c r="J316" i="1"/>
  <c r="J455" i="1"/>
  <c r="J530" i="1"/>
  <c r="J562" i="1"/>
  <c r="J594" i="1"/>
  <c r="J626" i="1"/>
  <c r="J658" i="1"/>
  <c r="J690" i="1"/>
  <c r="J722" i="1"/>
  <c r="J738" i="1"/>
  <c r="J770" i="1"/>
  <c r="J802" i="1"/>
  <c r="J834" i="1"/>
  <c r="J866" i="1"/>
  <c r="J898" i="1"/>
  <c r="J929" i="1"/>
  <c r="J960" i="1"/>
  <c r="J991" i="1"/>
  <c r="J110" i="1"/>
  <c r="J368" i="1"/>
  <c r="J495" i="1"/>
  <c r="J540" i="1"/>
  <c r="J572" i="1"/>
  <c r="J604" i="1"/>
  <c r="J636" i="1"/>
  <c r="J668" i="1"/>
  <c r="J700" i="1"/>
  <c r="J732" i="1"/>
  <c r="J764" i="1"/>
  <c r="J796" i="1"/>
  <c r="J828" i="1"/>
  <c r="J860" i="1"/>
  <c r="J892" i="1"/>
  <c r="J923" i="1"/>
  <c r="J958" i="1"/>
  <c r="J990" i="1"/>
  <c r="J150" i="1"/>
  <c r="J372" i="1"/>
  <c r="J499" i="1"/>
  <c r="J541" i="1"/>
  <c r="J573" i="1"/>
  <c r="J605" i="1"/>
  <c r="J637" i="1"/>
  <c r="J669" i="1"/>
  <c r="J701" i="1"/>
  <c r="J733" i="1"/>
  <c r="J765" i="1"/>
  <c r="J797" i="1"/>
  <c r="J829" i="1"/>
  <c r="J861" i="1"/>
  <c r="J893" i="1"/>
  <c r="J928" i="1"/>
  <c r="J959" i="1"/>
  <c r="J994" i="1"/>
  <c r="J490" i="1"/>
  <c r="J458" i="1"/>
  <c r="J426" i="1"/>
  <c r="J395" i="1"/>
  <c r="J379" i="1"/>
  <c r="J347" i="1"/>
  <c r="J289" i="1"/>
  <c r="J226" i="1"/>
  <c r="J163" i="1"/>
  <c r="J99" i="1"/>
  <c r="J28" i="1"/>
  <c r="J505" i="1"/>
  <c r="J473" i="1"/>
  <c r="J441" i="1"/>
  <c r="J409" i="1"/>
  <c r="J378" i="1"/>
  <c r="J346" i="1"/>
  <c r="J288" i="1"/>
  <c r="J225" i="1"/>
  <c r="J162" i="1"/>
  <c r="J98" i="1"/>
  <c r="J35" i="1"/>
  <c r="J496" i="1"/>
  <c r="J464" i="1"/>
  <c r="J432" i="1"/>
  <c r="J397" i="1"/>
  <c r="J365" i="1"/>
  <c r="J325" i="1"/>
  <c r="J262" i="1"/>
  <c r="J198" i="1"/>
  <c r="J135" i="1"/>
  <c r="J71" i="1"/>
  <c r="J8" i="1"/>
  <c r="J315" i="1"/>
  <c r="J283" i="1"/>
  <c r="J252" i="1"/>
  <c r="J236" i="1"/>
  <c r="J188" i="1"/>
  <c r="J172" i="1"/>
  <c r="J141" i="1"/>
  <c r="J109" i="1"/>
  <c r="J77" i="1"/>
  <c r="J45" i="1"/>
  <c r="J14" i="1"/>
  <c r="J318" i="1"/>
  <c r="J302" i="1"/>
  <c r="J270" i="1"/>
  <c r="J239" i="1"/>
  <c r="J207" i="1"/>
  <c r="J175" i="1"/>
  <c r="J140" i="1"/>
  <c r="J108" i="1"/>
  <c r="J76" i="1"/>
  <c r="J44" i="1"/>
  <c r="J13" i="1"/>
  <c r="J221" i="1"/>
  <c r="J407" i="1"/>
  <c r="J518" i="1"/>
  <c r="J550" i="1"/>
  <c r="J566" i="1"/>
  <c r="J598" i="1"/>
  <c r="J630" i="1"/>
  <c r="J662" i="1"/>
  <c r="J694" i="1"/>
  <c r="J726" i="1"/>
  <c r="J758" i="1"/>
  <c r="J790" i="1"/>
  <c r="J806" i="1"/>
  <c r="J838" i="1"/>
  <c r="J870" i="1"/>
  <c r="J902" i="1"/>
  <c r="J933" i="1"/>
  <c r="J964" i="1"/>
  <c r="J995" i="1"/>
  <c r="J15" i="1"/>
  <c r="J142" i="1"/>
  <c r="J300" i="1"/>
  <c r="J384" i="1"/>
  <c r="J447" i="1"/>
  <c r="J510" i="1"/>
  <c r="J528" i="1"/>
  <c r="J544" i="1"/>
  <c r="J560" i="1"/>
  <c r="J576" i="1"/>
  <c r="J592" i="1"/>
  <c r="J608" i="1"/>
  <c r="J624" i="1"/>
  <c r="J640" i="1"/>
  <c r="J656" i="1"/>
  <c r="J672" i="1"/>
  <c r="J688" i="1"/>
  <c r="J704" i="1"/>
  <c r="J720" i="1"/>
  <c r="J736" i="1"/>
  <c r="J752" i="1"/>
  <c r="J768" i="1"/>
  <c r="J784" i="1"/>
  <c r="J800" i="1"/>
  <c r="J816" i="1"/>
  <c r="J832" i="1"/>
  <c r="J848" i="1"/>
  <c r="J864" i="1"/>
  <c r="J880" i="1"/>
  <c r="J896" i="1"/>
  <c r="J911" i="1"/>
  <c r="J927" i="1"/>
  <c r="J946" i="1"/>
  <c r="J962" i="1"/>
  <c r="J978" i="1"/>
  <c r="J993" i="1"/>
  <c r="J54" i="1"/>
  <c r="J181" i="1"/>
  <c r="J308" i="1"/>
  <c r="J388" i="1"/>
  <c r="J451" i="1"/>
  <c r="J513" i="1"/>
  <c r="J529" i="1"/>
  <c r="J545" i="1"/>
  <c r="J561" i="1"/>
  <c r="J577" i="1"/>
  <c r="J593" i="1"/>
  <c r="J609" i="1"/>
  <c r="J625" i="1"/>
  <c r="J641" i="1"/>
  <c r="J657" i="1"/>
  <c r="J673" i="1"/>
  <c r="J689" i="1"/>
  <c r="J705" i="1"/>
  <c r="J721" i="1"/>
  <c r="J737" i="1"/>
  <c r="J753" i="1"/>
  <c r="J769" i="1"/>
  <c r="J785" i="1"/>
  <c r="J801" i="1"/>
  <c r="J817" i="1"/>
  <c r="J833" i="1"/>
  <c r="J849" i="1"/>
  <c r="J865" i="1"/>
  <c r="J881" i="1"/>
  <c r="J897" i="1"/>
  <c r="J916" i="1"/>
  <c r="J932" i="1"/>
  <c r="J947" i="1"/>
  <c r="J963" i="1"/>
  <c r="J979" i="1"/>
  <c r="J997" i="1"/>
  <c r="J502" i="1"/>
  <c r="J486" i="1"/>
  <c r="J470" i="1"/>
  <c r="J454" i="1"/>
  <c r="J438" i="1"/>
  <c r="J422" i="1"/>
  <c r="J406" i="1"/>
  <c r="J391" i="1"/>
  <c r="J375" i="1"/>
  <c r="J359" i="1"/>
  <c r="J343" i="1"/>
  <c r="J313" i="1"/>
  <c r="J281" i="1"/>
  <c r="J250" i="1"/>
  <c r="J218" i="1"/>
  <c r="J186" i="1"/>
  <c r="J155" i="1"/>
  <c r="J123" i="1"/>
  <c r="J91" i="1"/>
  <c r="J59" i="1"/>
  <c r="J20" i="1"/>
  <c r="J501" i="1"/>
  <c r="J485" i="1"/>
  <c r="J469" i="1"/>
  <c r="J453" i="1"/>
  <c r="J437" i="1"/>
  <c r="J421" i="1"/>
  <c r="J405" i="1"/>
  <c r="J390" i="1"/>
  <c r="J374" i="1"/>
  <c r="J358" i="1"/>
  <c r="J342" i="1"/>
  <c r="J312" i="1"/>
  <c r="J280" i="1"/>
  <c r="J249" i="1"/>
  <c r="J217" i="1"/>
  <c r="J185" i="1"/>
  <c r="J154" i="1"/>
  <c r="J122" i="1"/>
  <c r="J90" i="1"/>
  <c r="J58" i="1"/>
  <c r="J27" i="1"/>
  <c r="J508" i="1"/>
  <c r="J492" i="1"/>
  <c r="J476" i="1"/>
  <c r="J460" i="1"/>
  <c r="J444" i="1"/>
  <c r="J428" i="1"/>
  <c r="J412" i="1"/>
  <c r="J393" i="1"/>
  <c r="J377" i="1"/>
  <c r="J361" i="1"/>
  <c r="J345" i="1"/>
  <c r="J317" i="1"/>
  <c r="J285" i="1"/>
  <c r="J254" i="1"/>
  <c r="J222" i="1"/>
  <c r="J190" i="1"/>
  <c r="J159" i="1"/>
  <c r="J127" i="1"/>
  <c r="J95" i="1"/>
  <c r="J63" i="1"/>
  <c r="J32" i="1"/>
  <c r="J7" i="1"/>
  <c r="J327" i="1"/>
  <c r="J311" i="1"/>
  <c r="J295" i="1"/>
  <c r="J279" i="1"/>
  <c r="J264" i="1"/>
  <c r="J248" i="1"/>
  <c r="J232" i="1"/>
  <c r="J216" i="1"/>
  <c r="J200" i="1"/>
  <c r="J184" i="1"/>
  <c r="J168" i="1"/>
  <c r="J153" i="1"/>
  <c r="J137" i="1"/>
  <c r="J121" i="1"/>
  <c r="J105" i="1"/>
  <c r="J89" i="1"/>
  <c r="J73" i="1"/>
  <c r="J57" i="1"/>
  <c r="J42" i="1"/>
  <c r="J26" i="1"/>
  <c r="J10" i="1"/>
  <c r="J330" i="1"/>
  <c r="J314" i="1"/>
  <c r="J298" i="1"/>
  <c r="J282" i="1"/>
  <c r="J267" i="1"/>
  <c r="J251" i="1"/>
  <c r="J235" i="1"/>
  <c r="J219" i="1"/>
  <c r="J203" i="1"/>
  <c r="J187" i="1"/>
  <c r="J171" i="1"/>
  <c r="J152" i="1"/>
  <c r="J136" i="1"/>
  <c r="J120" i="1"/>
  <c r="J104" i="1"/>
  <c r="J88" i="1"/>
  <c r="J72" i="1"/>
  <c r="J56" i="1"/>
  <c r="J41" i="1"/>
  <c r="J25" i="1"/>
  <c r="J9" i="1"/>
  <c r="J126" i="1"/>
  <c r="J253" i="1"/>
  <c r="J360" i="1"/>
  <c r="J423" i="1"/>
  <c r="J487" i="1"/>
  <c r="J522" i="1"/>
  <c r="J538" i="1"/>
  <c r="J554" i="1"/>
  <c r="J570" i="1"/>
  <c r="J586" i="1"/>
  <c r="J602" i="1"/>
  <c r="J618" i="1"/>
  <c r="J634" i="1"/>
  <c r="J650" i="1"/>
  <c r="J666" i="1"/>
  <c r="J682" i="1"/>
  <c r="J698" i="1"/>
  <c r="J714" i="1"/>
  <c r="J730" i="1"/>
  <c r="J746" i="1"/>
  <c r="J762" i="1"/>
  <c r="J778" i="1"/>
  <c r="J794" i="1"/>
  <c r="J810" i="1"/>
  <c r="J826" i="1"/>
  <c r="J842" i="1"/>
  <c r="J858" i="1"/>
  <c r="J874" i="1"/>
  <c r="J890" i="1"/>
  <c r="J906" i="1"/>
  <c r="J921" i="1"/>
  <c r="J936" i="1"/>
  <c r="J952" i="1"/>
  <c r="J968" i="1"/>
  <c r="J984" i="1"/>
  <c r="J998" i="1"/>
  <c r="J729" i="1"/>
  <c r="J793" i="1"/>
  <c r="J825" i="1"/>
  <c r="J841" i="1"/>
  <c r="J873" i="1"/>
  <c r="J889" i="1"/>
  <c r="J924" i="1"/>
  <c r="J939" i="1"/>
  <c r="J955" i="1"/>
  <c r="J971" i="1"/>
  <c r="J987" i="1"/>
  <c r="J509" i="1"/>
  <c r="J494" i="1"/>
  <c r="J429" i="1"/>
  <c r="J398" i="1"/>
  <c r="J382" i="1"/>
  <c r="J328" i="1"/>
  <c r="J265" i="1"/>
  <c r="J201" i="1"/>
  <c r="J138" i="1"/>
  <c r="J74" i="1"/>
  <c r="J11" i="1"/>
  <c r="J484" i="1"/>
  <c r="J452" i="1"/>
  <c r="J436" i="1"/>
  <c r="J401" i="1"/>
  <c r="J369" i="1"/>
  <c r="J333" i="1"/>
  <c r="J269" i="1"/>
  <c r="J206" i="1"/>
  <c r="J143" i="1"/>
  <c r="J111" i="1"/>
  <c r="J16" i="1"/>
  <c r="J335" i="1"/>
  <c r="J287" i="1"/>
  <c r="J256" i="1"/>
  <c r="J224" i="1"/>
  <c r="J192" i="1"/>
  <c r="J161" i="1"/>
  <c r="J129" i="1"/>
  <c r="J81" i="1"/>
  <c r="J65" i="1"/>
  <c r="J18" i="1"/>
  <c r="J322" i="1"/>
  <c r="J290" i="1"/>
  <c r="J259" i="1"/>
  <c r="J227" i="1"/>
  <c r="J195" i="1"/>
  <c r="J112" i="1"/>
  <c r="J80" i="1"/>
  <c r="J48" i="1"/>
  <c r="J17" i="1"/>
  <c r="J189" i="1"/>
  <c r="J392" i="1"/>
  <c r="J514" i="1"/>
  <c r="J546" i="1"/>
  <c r="J578" i="1"/>
  <c r="J610" i="1"/>
  <c r="J642" i="1"/>
  <c r="J674" i="1"/>
  <c r="J706" i="1"/>
  <c r="J754" i="1"/>
  <c r="J786" i="1"/>
  <c r="J818" i="1"/>
  <c r="J850" i="1"/>
  <c r="J882" i="1"/>
  <c r="J913" i="1"/>
  <c r="J944" i="1"/>
  <c r="J976" i="1"/>
  <c r="J237" i="1"/>
  <c r="J431" i="1"/>
  <c r="J524" i="1"/>
  <c r="J556" i="1"/>
  <c r="J588" i="1"/>
  <c r="J620" i="1"/>
  <c r="J652" i="1"/>
  <c r="J684" i="1"/>
  <c r="J716" i="1"/>
  <c r="J748" i="1"/>
  <c r="J780" i="1"/>
  <c r="J812" i="1"/>
  <c r="J844" i="1"/>
  <c r="J876" i="1"/>
  <c r="J908" i="1"/>
  <c r="J942" i="1"/>
  <c r="J974" i="1"/>
  <c r="J23" i="1"/>
  <c r="J276" i="1"/>
  <c r="J435" i="1"/>
  <c r="J525" i="1"/>
  <c r="J557" i="1"/>
  <c r="J589" i="1"/>
  <c r="J621" i="1"/>
  <c r="J653" i="1"/>
  <c r="J685" i="1"/>
  <c r="J717" i="1"/>
  <c r="J749" i="1"/>
  <c r="J781" i="1"/>
  <c r="J813" i="1"/>
  <c r="J845" i="1"/>
  <c r="J877" i="1"/>
  <c r="J912" i="1"/>
  <c r="J943" i="1"/>
  <c r="J975" i="1"/>
  <c r="J506" i="1"/>
  <c r="J474" i="1"/>
  <c r="J442" i="1"/>
  <c r="J410" i="1"/>
  <c r="J363" i="1"/>
  <c r="J321" i="1"/>
  <c r="J258" i="1"/>
  <c r="J194" i="1"/>
  <c r="J131" i="1"/>
  <c r="J67" i="1"/>
  <c r="J489" i="1"/>
  <c r="J457" i="1"/>
  <c r="J425" i="1"/>
  <c r="J394" i="1"/>
  <c r="J362" i="1"/>
  <c r="J320" i="1"/>
  <c r="J257" i="1"/>
  <c r="J193" i="1"/>
  <c r="J130" i="1"/>
  <c r="J66" i="1"/>
  <c r="J511" i="1"/>
  <c r="J480" i="1"/>
  <c r="J448" i="1"/>
  <c r="J416" i="1"/>
  <c r="J381" i="1"/>
  <c r="J349" i="1"/>
  <c r="J293" i="1"/>
  <c r="J230" i="1"/>
  <c r="J166" i="1"/>
  <c r="J103" i="1"/>
  <c r="J40" i="1"/>
  <c r="J331" i="1"/>
  <c r="J299" i="1"/>
  <c r="J268" i="1"/>
  <c r="J220" i="1"/>
  <c r="J204" i="1"/>
  <c r="J157" i="1"/>
  <c r="J125" i="1"/>
  <c r="J93" i="1"/>
  <c r="J61" i="1"/>
  <c r="J30" i="1"/>
  <c r="J334" i="1"/>
  <c r="J286" i="1"/>
  <c r="J255" i="1"/>
  <c r="J223" i="1"/>
  <c r="J191" i="1"/>
  <c r="J156" i="1"/>
  <c r="J124" i="1"/>
  <c r="J92" i="1"/>
  <c r="J60" i="1"/>
  <c r="J29" i="1"/>
  <c r="J94" i="1"/>
  <c r="J344" i="1"/>
  <c r="J471" i="1"/>
  <c r="J534" i="1"/>
  <c r="J582" i="1"/>
  <c r="J614" i="1"/>
  <c r="J646" i="1"/>
  <c r="J678" i="1"/>
  <c r="J710" i="1"/>
  <c r="J742" i="1"/>
  <c r="J774" i="1"/>
  <c r="J822" i="1"/>
  <c r="J854" i="1"/>
  <c r="J886" i="1"/>
  <c r="J917" i="1"/>
  <c r="J948" i="1"/>
  <c r="J980" i="1"/>
  <c r="J46" i="1"/>
  <c r="J173" i="1"/>
  <c r="J332" i="1"/>
  <c r="J400" i="1"/>
  <c r="J463" i="1"/>
  <c r="J516" i="1"/>
  <c r="J532" i="1"/>
  <c r="J548" i="1"/>
  <c r="J564" i="1"/>
  <c r="J580" i="1"/>
  <c r="J596" i="1"/>
  <c r="J612" i="1"/>
  <c r="J628" i="1"/>
  <c r="J644" i="1"/>
  <c r="J660" i="1"/>
  <c r="J676" i="1"/>
  <c r="J692" i="1"/>
  <c r="J708" i="1"/>
  <c r="J724" i="1"/>
  <c r="J740" i="1"/>
  <c r="J756" i="1"/>
  <c r="J772" i="1"/>
  <c r="J788" i="1"/>
  <c r="J804" i="1"/>
  <c r="J820" i="1"/>
  <c r="J836" i="1"/>
  <c r="J852" i="1"/>
  <c r="J868" i="1"/>
  <c r="J884" i="1"/>
  <c r="J900" i="1"/>
  <c r="J915" i="1"/>
  <c r="J931" i="1"/>
  <c r="J950" i="1"/>
  <c r="J966" i="1"/>
  <c r="J982" i="1"/>
  <c r="J1000" i="1"/>
  <c r="J86" i="1"/>
  <c r="J213" i="1"/>
  <c r="J340" i="1"/>
  <c r="J404" i="1"/>
  <c r="J467" i="1"/>
  <c r="J517" i="1"/>
  <c r="J533" i="1"/>
  <c r="J549" i="1"/>
  <c r="J565" i="1"/>
  <c r="J581" i="1"/>
  <c r="J597" i="1"/>
  <c r="J613" i="1"/>
  <c r="J629" i="1"/>
  <c r="J645" i="1"/>
  <c r="J661" i="1"/>
  <c r="J677" i="1"/>
  <c r="J693" i="1"/>
  <c r="J709" i="1"/>
  <c r="J725" i="1"/>
  <c r="J741" i="1"/>
  <c r="J757" i="1"/>
  <c r="J773" i="1"/>
  <c r="J789" i="1"/>
  <c r="J805" i="1"/>
  <c r="J821" i="1"/>
  <c r="J837" i="1"/>
  <c r="J853" i="1"/>
  <c r="J869" i="1"/>
  <c r="J885" i="1"/>
  <c r="J901" i="1"/>
  <c r="J920" i="1"/>
  <c r="J935" i="1"/>
  <c r="J951" i="1"/>
  <c r="J967" i="1"/>
  <c r="J983" i="1"/>
  <c r="J1001" i="1"/>
  <c r="J498" i="1"/>
  <c r="J482" i="1"/>
  <c r="J466" i="1"/>
  <c r="J450" i="1"/>
  <c r="J434" i="1"/>
  <c r="J418" i="1"/>
  <c r="J403" i="1"/>
  <c r="J387" i="1"/>
  <c r="J371" i="1"/>
  <c r="J355" i="1"/>
  <c r="J337" i="1"/>
  <c r="J305" i="1"/>
  <c r="J273" i="1"/>
  <c r="J242" i="1"/>
  <c r="J210" i="1"/>
  <c r="J178" i="1"/>
  <c r="J147" i="1"/>
  <c r="J115" i="1"/>
  <c r="J83" i="1"/>
  <c r="J51" i="1"/>
  <c r="J12" i="1"/>
  <c r="J497" i="1"/>
  <c r="J481" i="1"/>
  <c r="J465" i="1"/>
  <c r="J449" i="1"/>
  <c r="J433" i="1"/>
  <c r="J417" i="1"/>
  <c r="J402" i="1"/>
  <c r="J386" i="1"/>
  <c r="J370" i="1"/>
  <c r="J354" i="1"/>
  <c r="J336" i="1"/>
  <c r="J304" i="1"/>
  <c r="J272" i="1"/>
  <c r="J241" i="1"/>
  <c r="J209" i="1"/>
  <c r="J177" i="1"/>
  <c r="J146" i="1"/>
  <c r="J114" i="1"/>
  <c r="J82" i="1"/>
  <c r="J50" i="1"/>
  <c r="J19" i="1"/>
  <c r="J504" i="1"/>
  <c r="J488" i="1"/>
  <c r="J472" i="1"/>
  <c r="J456" i="1"/>
  <c r="J440" i="1"/>
  <c r="J424" i="1"/>
  <c r="J408" i="1"/>
  <c r="J389" i="1"/>
  <c r="J373" i="1"/>
  <c r="J357" i="1"/>
  <c r="J341" i="1"/>
  <c r="J309" i="1"/>
  <c r="J277" i="1"/>
  <c r="J246" i="1"/>
  <c r="J214" i="1"/>
  <c r="J182" i="1"/>
  <c r="J151" i="1"/>
  <c r="J119" i="1"/>
  <c r="J87" i="1"/>
  <c r="J55" i="1"/>
  <c r="J24" i="1"/>
  <c r="J339" i="1"/>
  <c r="J323" i="1"/>
  <c r="J307" i="1"/>
  <c r="J291" i="1"/>
  <c r="J275" i="1"/>
  <c r="J260" i="1"/>
  <c r="J244" i="1"/>
  <c r="J228" i="1"/>
  <c r="J212" i="1"/>
  <c r="J196" i="1"/>
  <c r="J180" i="1"/>
  <c r="J164" i="1"/>
  <c r="J149" i="1"/>
  <c r="J133" i="1"/>
  <c r="J117" i="1"/>
  <c r="J101" i="1"/>
  <c r="J85" i="1"/>
  <c r="J69" i="1"/>
  <c r="J53" i="1"/>
  <c r="J38" i="1"/>
  <c r="J22" i="1"/>
  <c r="J6" i="1"/>
  <c r="J326" i="1"/>
  <c r="J310" i="1"/>
  <c r="J294" i="1"/>
  <c r="J278" i="1"/>
  <c r="J263" i="1"/>
  <c r="J247" i="1"/>
  <c r="J231" i="1"/>
  <c r="J215" i="1"/>
  <c r="J199" i="1"/>
  <c r="J183" i="1"/>
  <c r="J167" i="1"/>
  <c r="J148" i="1"/>
  <c r="J132" i="1"/>
  <c r="J116" i="1"/>
  <c r="J100" i="1"/>
  <c r="J84" i="1"/>
  <c r="J68" i="1"/>
  <c r="J52" i="1"/>
  <c r="J37" i="1"/>
  <c r="J21" i="1"/>
  <c r="J5" i="1"/>
  <c r="J158" i="1"/>
  <c r="J284" i="1"/>
  <c r="J376" i="1"/>
  <c r="J439" i="1"/>
  <c r="J503" i="1"/>
  <c r="J526" i="1"/>
  <c r="J542" i="1"/>
  <c r="J558" i="1"/>
  <c r="J574" i="1"/>
  <c r="J590" i="1"/>
  <c r="J606" i="1"/>
  <c r="J622" i="1"/>
  <c r="J638" i="1"/>
  <c r="J654" i="1"/>
  <c r="J670" i="1"/>
  <c r="J686" i="1"/>
  <c r="J702" i="1"/>
  <c r="J718" i="1"/>
  <c r="J734" i="1"/>
  <c r="J750" i="1"/>
  <c r="J766" i="1"/>
  <c r="J782" i="1"/>
  <c r="J798" i="1"/>
  <c r="J814" i="1"/>
  <c r="J830" i="1"/>
  <c r="J846" i="1"/>
  <c r="J862" i="1"/>
  <c r="J878" i="1"/>
  <c r="J894" i="1"/>
  <c r="J909" i="1"/>
  <c r="J925" i="1"/>
  <c r="J940" i="1"/>
  <c r="J956" i="1"/>
  <c r="J972" i="1"/>
  <c r="J988" i="1"/>
  <c r="J100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<sst xmlns="http://schemas.openxmlformats.org/spreadsheetml/2006/main" count="16233" uniqueCount="3171">
  <si>
    <t>Order ID</t>
  </si>
  <si>
    <t>Cust ID</t>
  </si>
  <si>
    <t>Order Status</t>
  </si>
  <si>
    <t>Payment Status</t>
  </si>
  <si>
    <t>754-2867825</t>
  </si>
  <si>
    <t>Delivered</t>
  </si>
  <si>
    <t>Paid</t>
  </si>
  <si>
    <t>716-1445199</t>
  </si>
  <si>
    <t>Cancelled</t>
  </si>
  <si>
    <t>489-2622631</t>
  </si>
  <si>
    <t>Refunded</t>
  </si>
  <si>
    <t>146-4823498</t>
  </si>
  <si>
    <t>818-2197935</t>
  </si>
  <si>
    <t>680-6279418</t>
  </si>
  <si>
    <t>241-9548432</t>
  </si>
  <si>
    <t>666-1192619</t>
  </si>
  <si>
    <t>405-9517169</t>
  </si>
  <si>
    <t>346-2321324</t>
  </si>
  <si>
    <t>508-7264956</t>
  </si>
  <si>
    <t>132-6543670</t>
  </si>
  <si>
    <t>541-6944126</t>
  </si>
  <si>
    <t>243-8077999</t>
  </si>
  <si>
    <t>597-9075854</t>
  </si>
  <si>
    <t>159-2022698</t>
  </si>
  <si>
    <t>683-5130808</t>
  </si>
  <si>
    <t>407-8670955</t>
  </si>
  <si>
    <t>478-5781295</t>
  </si>
  <si>
    <t>259-5569244</t>
  </si>
  <si>
    <t>368-3710895</t>
  </si>
  <si>
    <t>915-1669324</t>
  </si>
  <si>
    <t>125-4009172</t>
  </si>
  <si>
    <t>571-6866294</t>
  </si>
  <si>
    <t>218-5382463</t>
  </si>
  <si>
    <t>825-8315831</t>
  </si>
  <si>
    <t>813-5960271</t>
  </si>
  <si>
    <t>693-6406444</t>
  </si>
  <si>
    <t>330-4340845</t>
  </si>
  <si>
    <t>771-1093026</t>
  </si>
  <si>
    <t>672-6323376</t>
  </si>
  <si>
    <t>392-4934149</t>
  </si>
  <si>
    <t>Returned</t>
  </si>
  <si>
    <t>577-7975534</t>
  </si>
  <si>
    <t>955-8030010</t>
  </si>
  <si>
    <t>706-1454696</t>
  </si>
  <si>
    <t>951-8072684</t>
  </si>
  <si>
    <t>736-3556551</t>
  </si>
  <si>
    <t>419-7296605</t>
  </si>
  <si>
    <t>170-9488613</t>
  </si>
  <si>
    <t>651-9111742</t>
  </si>
  <si>
    <t>606-6452832</t>
  </si>
  <si>
    <t>600-5031966</t>
  </si>
  <si>
    <t>863-6549757</t>
  </si>
  <si>
    <t>703-9801946</t>
  </si>
  <si>
    <t>814-3118618</t>
  </si>
  <si>
    <t>510-9250138</t>
  </si>
  <si>
    <t>553-5988757</t>
  </si>
  <si>
    <t>518-8558197</t>
  </si>
  <si>
    <t>763-3499627</t>
  </si>
  <si>
    <t>712-1668752</t>
  </si>
  <si>
    <t>285-8312936</t>
  </si>
  <si>
    <t>663-1615675</t>
  </si>
  <si>
    <t>737-9363326</t>
  </si>
  <si>
    <t>195-4769851</t>
  </si>
  <si>
    <t>248-7435505</t>
  </si>
  <si>
    <t>453-6577416</t>
  </si>
  <si>
    <t>137-3118060</t>
  </si>
  <si>
    <t>371-6680114</t>
  </si>
  <si>
    <t>864-2516313</t>
  </si>
  <si>
    <t>249-5096953</t>
  </si>
  <si>
    <t>753-5261032</t>
  </si>
  <si>
    <t>567-6068760</t>
  </si>
  <si>
    <t>679-1822825</t>
  </si>
  <si>
    <t>402-6481437</t>
  </si>
  <si>
    <t>446-2932227</t>
  </si>
  <si>
    <t>788-5398338</t>
  </si>
  <si>
    <t>219-3345069</t>
  </si>
  <si>
    <t>770-2661307</t>
  </si>
  <si>
    <t>382-4184459</t>
  </si>
  <si>
    <t>932-4909069</t>
  </si>
  <si>
    <t>907-4991829</t>
  </si>
  <si>
    <t>211-8583392</t>
  </si>
  <si>
    <t>554-2232969</t>
  </si>
  <si>
    <t>818-2919549</t>
  </si>
  <si>
    <t>256-8956894</t>
  </si>
  <si>
    <t>868-8095702</t>
  </si>
  <si>
    <t>926-8199311</t>
  </si>
  <si>
    <t>131-2539438</t>
  </si>
  <si>
    <t>150-2368710</t>
  </si>
  <si>
    <t>794-9164342</t>
  </si>
  <si>
    <t>609-8225192</t>
  </si>
  <si>
    <t>689-8202195</t>
  </si>
  <si>
    <t>703-7718433</t>
  </si>
  <si>
    <t>938-3477824</t>
  </si>
  <si>
    <t>742-6303930</t>
  </si>
  <si>
    <t>760-2514923</t>
  </si>
  <si>
    <t>561-2736473</t>
  </si>
  <si>
    <t>893-6676858</t>
  </si>
  <si>
    <t>417-7575963</t>
  </si>
  <si>
    <t>319-6733317</t>
  </si>
  <si>
    <t>257-3722056</t>
  </si>
  <si>
    <t>928-8868776</t>
  </si>
  <si>
    <t>153-9062973</t>
  </si>
  <si>
    <t>457-1447451</t>
  </si>
  <si>
    <t>240-1642620</t>
  </si>
  <si>
    <t>844-9854536</t>
  </si>
  <si>
    <t>116-9646569</t>
  </si>
  <si>
    <t>581-1730386</t>
  </si>
  <si>
    <t>933-3937508</t>
  </si>
  <si>
    <t>627-7681090</t>
  </si>
  <si>
    <t>495-6688090</t>
  </si>
  <si>
    <t>776-5960015</t>
  </si>
  <si>
    <t>752-7815076</t>
  </si>
  <si>
    <t>795-8548448</t>
  </si>
  <si>
    <t>496-2975701</t>
  </si>
  <si>
    <t>929-6361793</t>
  </si>
  <si>
    <t>605-1440972</t>
  </si>
  <si>
    <t>424-2244282</t>
  </si>
  <si>
    <t>826-4782763</t>
  </si>
  <si>
    <t>739-6664316</t>
  </si>
  <si>
    <t>924-7813102</t>
  </si>
  <si>
    <t>981-6794356</t>
  </si>
  <si>
    <t>397-7444964</t>
  </si>
  <si>
    <t>346-4609524</t>
  </si>
  <si>
    <t>474-1759041</t>
  </si>
  <si>
    <t>913-6688907</t>
  </si>
  <si>
    <t>727-6344047</t>
  </si>
  <si>
    <t>789-2838859</t>
  </si>
  <si>
    <t>744-7378535</t>
  </si>
  <si>
    <t>893-8912226</t>
  </si>
  <si>
    <t>988-5435261</t>
  </si>
  <si>
    <t>914-5587856</t>
  </si>
  <si>
    <t>865-9037616</t>
  </si>
  <si>
    <t>153-2681042</t>
  </si>
  <si>
    <t>394-6388299</t>
  </si>
  <si>
    <t>290-5856449</t>
  </si>
  <si>
    <t>928-2889899</t>
  </si>
  <si>
    <t>627-6501696</t>
  </si>
  <si>
    <t>409-1191859</t>
  </si>
  <si>
    <t>326-4676367</t>
  </si>
  <si>
    <t>640-7069742</t>
  </si>
  <si>
    <t>622-8473959</t>
  </si>
  <si>
    <t>692-2225232</t>
  </si>
  <si>
    <t>846-8052503</t>
  </si>
  <si>
    <t>874-1381435</t>
  </si>
  <si>
    <t>116-5037710</t>
  </si>
  <si>
    <t>396-4928578</t>
  </si>
  <si>
    <t>490-9799030</t>
  </si>
  <si>
    <t>675-7923579</t>
  </si>
  <si>
    <t>717-1663497</t>
  </si>
  <si>
    <t>872-9034958</t>
  </si>
  <si>
    <t>922-8876742</t>
  </si>
  <si>
    <t>488-5122665</t>
  </si>
  <si>
    <t>655-1985360</t>
  </si>
  <si>
    <t>482-2014184</t>
  </si>
  <si>
    <t>283-2795437</t>
  </si>
  <si>
    <t>331-6032739</t>
  </si>
  <si>
    <t>439-2599906</t>
  </si>
  <si>
    <t>940-7682298</t>
  </si>
  <si>
    <t>958-2275374</t>
  </si>
  <si>
    <t>733-5955645</t>
  </si>
  <si>
    <t>376-2715158</t>
  </si>
  <si>
    <t>497-2421022</t>
  </si>
  <si>
    <t>595-2290526</t>
  </si>
  <si>
    <t>437-8385715</t>
  </si>
  <si>
    <t>398-9237735</t>
  </si>
  <si>
    <t>314-8356053</t>
  </si>
  <si>
    <t>590-7724393</t>
  </si>
  <si>
    <t>439-8221845</t>
  </si>
  <si>
    <t>525-2440404</t>
  </si>
  <si>
    <t>407-1749657</t>
  </si>
  <si>
    <t>337-7795568</t>
  </si>
  <si>
    <t>870-2049645</t>
  </si>
  <si>
    <t>965-8681625</t>
  </si>
  <si>
    <t>528-3313029</t>
  </si>
  <si>
    <t>986-7023677</t>
  </si>
  <si>
    <t>325-5900455</t>
  </si>
  <si>
    <t>874-1698108</t>
  </si>
  <si>
    <t>342-4521171</t>
  </si>
  <si>
    <t>373-9630451</t>
  </si>
  <si>
    <t>375-7949543</t>
  </si>
  <si>
    <t>967-2562657</t>
  </si>
  <si>
    <t>691-3191007</t>
  </si>
  <si>
    <t>538-4394336</t>
  </si>
  <si>
    <t>873-4928281</t>
  </si>
  <si>
    <t>980-8085252</t>
  </si>
  <si>
    <t>793-3396676</t>
  </si>
  <si>
    <t>703-7442986</t>
  </si>
  <si>
    <t>721-9548370</t>
  </si>
  <si>
    <t>981-8060918</t>
  </si>
  <si>
    <t>743-9406206</t>
  </si>
  <si>
    <t>749-2109227</t>
  </si>
  <si>
    <t>818-1190431</t>
  </si>
  <si>
    <t>165-5411563</t>
  </si>
  <si>
    <t>621-1043092</t>
  </si>
  <si>
    <t>837-6367620</t>
  </si>
  <si>
    <t>418-6491198</t>
  </si>
  <si>
    <t>519-1401147</t>
  </si>
  <si>
    <t>245-5694689</t>
  </si>
  <si>
    <t>233-4972370</t>
  </si>
  <si>
    <t>268-8542478</t>
  </si>
  <si>
    <t>813-1676621</t>
  </si>
  <si>
    <t>669-5191831</t>
  </si>
  <si>
    <t>176-1365746</t>
  </si>
  <si>
    <t>504-9323619</t>
  </si>
  <si>
    <t>610-7912082</t>
  </si>
  <si>
    <t>900-9131572</t>
  </si>
  <si>
    <t>338-3678059</t>
  </si>
  <si>
    <t>814-7019382</t>
  </si>
  <si>
    <t>324-1334336</t>
  </si>
  <si>
    <t>966-9829762</t>
  </si>
  <si>
    <t>278-6986539</t>
  </si>
  <si>
    <t>726-4706007</t>
  </si>
  <si>
    <t>809-2137407</t>
  </si>
  <si>
    <t>484-2701688</t>
  </si>
  <si>
    <t>176-2562037</t>
  </si>
  <si>
    <t>667-5450404</t>
  </si>
  <si>
    <t>126-4472094</t>
  </si>
  <si>
    <t>478-4130342</t>
  </si>
  <si>
    <t>523-4817030</t>
  </si>
  <si>
    <t>629-3473761</t>
  </si>
  <si>
    <t>844-2124274</t>
  </si>
  <si>
    <t>702-2681144</t>
  </si>
  <si>
    <t>733-7739741</t>
  </si>
  <si>
    <t>978-2647814</t>
  </si>
  <si>
    <t>877-9665455</t>
  </si>
  <si>
    <t>355-1554840</t>
  </si>
  <si>
    <t>281-8962169</t>
  </si>
  <si>
    <t>793-4468370</t>
  </si>
  <si>
    <t>826-5620085</t>
  </si>
  <si>
    <t>708-5742531</t>
  </si>
  <si>
    <t>924-7779646</t>
  </si>
  <si>
    <t>753-8981512</t>
  </si>
  <si>
    <t>327-6960666</t>
  </si>
  <si>
    <t>490-9889215</t>
  </si>
  <si>
    <t>746-3966618</t>
  </si>
  <si>
    <t>588-7430982</t>
  </si>
  <si>
    <t>205-7434909</t>
  </si>
  <si>
    <t>601-7027229</t>
  </si>
  <si>
    <t>755-5291430</t>
  </si>
  <si>
    <t>256-4447632</t>
  </si>
  <si>
    <t>903-2782809</t>
  </si>
  <si>
    <t>102-1213899</t>
  </si>
  <si>
    <t>151-2674515</t>
  </si>
  <si>
    <t>548-5501484</t>
  </si>
  <si>
    <t>812-1983923</t>
  </si>
  <si>
    <t>521-8393515</t>
  </si>
  <si>
    <t>756-7457158</t>
  </si>
  <si>
    <t>328-7352484</t>
  </si>
  <si>
    <t>522-1601160</t>
  </si>
  <si>
    <t>964-8624573</t>
  </si>
  <si>
    <t>482-2783791</t>
  </si>
  <si>
    <t>944-4197381</t>
  </si>
  <si>
    <t>543-9102253</t>
  </si>
  <si>
    <t>451-5935413</t>
  </si>
  <si>
    <t>788-3225862</t>
  </si>
  <si>
    <t>125-7389943</t>
  </si>
  <si>
    <t>563-2719329</t>
  </si>
  <si>
    <t>989-8433377</t>
  </si>
  <si>
    <t>538-5682726</t>
  </si>
  <si>
    <t>740-6052539</t>
  </si>
  <si>
    <t>326-4579482</t>
  </si>
  <si>
    <t>798-6384429</t>
  </si>
  <si>
    <t>297-6373956</t>
  </si>
  <si>
    <t>173-3579573</t>
  </si>
  <si>
    <t>745-7785511</t>
  </si>
  <si>
    <t>802-6055825</t>
  </si>
  <si>
    <t>247-6000558</t>
  </si>
  <si>
    <t>761-9599207</t>
  </si>
  <si>
    <t>168-5205840</t>
  </si>
  <si>
    <t>731-6128383</t>
  </si>
  <si>
    <t>573-8471866</t>
  </si>
  <si>
    <t>969-9509040</t>
  </si>
  <si>
    <t>613-9563292</t>
  </si>
  <si>
    <t>595-7019590</t>
  </si>
  <si>
    <t>140-6437011</t>
  </si>
  <si>
    <t>461-6788681</t>
  </si>
  <si>
    <t>716-2985251</t>
  </si>
  <si>
    <t>744-9600719</t>
  </si>
  <si>
    <t>582-9081054</t>
  </si>
  <si>
    <t>494-3218169</t>
  </si>
  <si>
    <t>775-3186555</t>
  </si>
  <si>
    <t>338-2406225</t>
  </si>
  <si>
    <t>423-7859282</t>
  </si>
  <si>
    <t>523-9094465</t>
  </si>
  <si>
    <t>816-3714471</t>
  </si>
  <si>
    <t>369-4720687</t>
  </si>
  <si>
    <t>306-9693169</t>
  </si>
  <si>
    <t>188-5629452</t>
  </si>
  <si>
    <t>935-5639031</t>
  </si>
  <si>
    <t>363-5196677</t>
  </si>
  <si>
    <t>907-4697401</t>
  </si>
  <si>
    <t>462-4666931</t>
  </si>
  <si>
    <t>464-3617171</t>
  </si>
  <si>
    <t>882-9575399</t>
  </si>
  <si>
    <t>223-9694039</t>
  </si>
  <si>
    <t>582-6756203</t>
  </si>
  <si>
    <t>838-5528994</t>
  </si>
  <si>
    <t>407-5210645</t>
  </si>
  <si>
    <t>670-5323737</t>
  </si>
  <si>
    <t>599-8498243</t>
  </si>
  <si>
    <t>421-6316334</t>
  </si>
  <si>
    <t>340-5221936</t>
  </si>
  <si>
    <t>186-7540534</t>
  </si>
  <si>
    <t>991-5570355</t>
  </si>
  <si>
    <t>552-6165171</t>
  </si>
  <si>
    <t>588-6026630</t>
  </si>
  <si>
    <t>761-7538471</t>
  </si>
  <si>
    <t>286-3292170</t>
  </si>
  <si>
    <t>204-5733096</t>
  </si>
  <si>
    <t>610-7231009</t>
  </si>
  <si>
    <t>948-1211652</t>
  </si>
  <si>
    <t>262-1707762</t>
  </si>
  <si>
    <t>271-5632190</t>
  </si>
  <si>
    <t>446-2007511</t>
  </si>
  <si>
    <t>356-1662507</t>
  </si>
  <si>
    <t>951-3690116</t>
  </si>
  <si>
    <t>344-6380354</t>
  </si>
  <si>
    <t>132-4390323</t>
  </si>
  <si>
    <t>172-1219548</t>
  </si>
  <si>
    <t>851-2180916</t>
  </si>
  <si>
    <t>884-7005628</t>
  </si>
  <si>
    <t>522-8224069</t>
  </si>
  <si>
    <t>409-1110206</t>
  </si>
  <si>
    <t>241-5445763</t>
  </si>
  <si>
    <t>945-2599943</t>
  </si>
  <si>
    <t>747-7417066</t>
  </si>
  <si>
    <t>870-9467953</t>
  </si>
  <si>
    <t>544-3187332</t>
  </si>
  <si>
    <t>431-2503148</t>
  </si>
  <si>
    <t>551-1752920</t>
  </si>
  <si>
    <t>582-1381650</t>
  </si>
  <si>
    <t>161-5764956</t>
  </si>
  <si>
    <t>489-9531890</t>
  </si>
  <si>
    <t>502-3634111</t>
  </si>
  <si>
    <t>386-4784649</t>
  </si>
  <si>
    <t>419-6524481</t>
  </si>
  <si>
    <t>678-3651604</t>
  </si>
  <si>
    <t>941-5593537</t>
  </si>
  <si>
    <t>804-8996058</t>
  </si>
  <si>
    <t>115-5527477</t>
  </si>
  <si>
    <t>142-7381619</t>
  </si>
  <si>
    <t>140-7499457</t>
  </si>
  <si>
    <t>761-8578236</t>
  </si>
  <si>
    <t>192-5195684</t>
  </si>
  <si>
    <t>992-3518087</t>
  </si>
  <si>
    <t>359-1204812</t>
  </si>
  <si>
    <t>106-5105605</t>
  </si>
  <si>
    <t>282-3706755</t>
  </si>
  <si>
    <t>166-5912917</t>
  </si>
  <si>
    <t>805-5818203</t>
  </si>
  <si>
    <t>338-5873580</t>
  </si>
  <si>
    <t>909-2138100</t>
  </si>
  <si>
    <t>788-9038102</t>
  </si>
  <si>
    <t>119-4494064</t>
  </si>
  <si>
    <t>869-6172103</t>
  </si>
  <si>
    <t>896-4390648</t>
  </si>
  <si>
    <t>628-3226624</t>
  </si>
  <si>
    <t>884-6242557</t>
  </si>
  <si>
    <t>217-1255965</t>
  </si>
  <si>
    <t>446-8443172</t>
  </si>
  <si>
    <t>419-6575607</t>
  </si>
  <si>
    <t>731-5329406</t>
  </si>
  <si>
    <t>274-5735492</t>
  </si>
  <si>
    <t>349-3667917</t>
  </si>
  <si>
    <t>828-9164301</t>
  </si>
  <si>
    <t>162-2518891</t>
  </si>
  <si>
    <t>797-6311628</t>
  </si>
  <si>
    <t>212-5734685</t>
  </si>
  <si>
    <t>493-7044627</t>
  </si>
  <si>
    <t>525-8650891</t>
  </si>
  <si>
    <t>342-9417612</t>
  </si>
  <si>
    <t>848-9831661</t>
  </si>
  <si>
    <t>624-8872413</t>
  </si>
  <si>
    <t>686-1866037</t>
  </si>
  <si>
    <t>705-3535634</t>
  </si>
  <si>
    <t>870-7928115</t>
  </si>
  <si>
    <t>575-7689827</t>
  </si>
  <si>
    <t>559-7408965</t>
  </si>
  <si>
    <t>791-5056679</t>
  </si>
  <si>
    <t>842-5752935</t>
  </si>
  <si>
    <t>882-4099902</t>
  </si>
  <si>
    <t>163-7422301</t>
  </si>
  <si>
    <t>653-8235234</t>
  </si>
  <si>
    <t>100-1634776</t>
  </si>
  <si>
    <t>593-3033459</t>
  </si>
  <si>
    <t>280-1659867</t>
  </si>
  <si>
    <t>498-2056840</t>
  </si>
  <si>
    <t>991-3499027</t>
  </si>
  <si>
    <t>940-2632292</t>
  </si>
  <si>
    <t>855-7744585</t>
  </si>
  <si>
    <t>525-3819425</t>
  </si>
  <si>
    <t>707-5760225</t>
  </si>
  <si>
    <t>726-2476750</t>
  </si>
  <si>
    <t>298-2890441</t>
  </si>
  <si>
    <t>280-3651565</t>
  </si>
  <si>
    <t>200-4978185</t>
  </si>
  <si>
    <t>837-4257379</t>
  </si>
  <si>
    <t>402-3630468</t>
  </si>
  <si>
    <t>352-5157921</t>
  </si>
  <si>
    <t>917-2644153</t>
  </si>
  <si>
    <t>265-8705487</t>
  </si>
  <si>
    <t>403-8145454</t>
  </si>
  <si>
    <t>141-7133266</t>
  </si>
  <si>
    <t>879-4782209</t>
  </si>
  <si>
    <t>644-9939831</t>
  </si>
  <si>
    <t>382-2879460</t>
  </si>
  <si>
    <t>760-1360413</t>
  </si>
  <si>
    <t>908-6142132</t>
  </si>
  <si>
    <t>279-3575047</t>
  </si>
  <si>
    <t>251-7256474</t>
  </si>
  <si>
    <t>402-8950901</t>
  </si>
  <si>
    <t>325-8482180</t>
  </si>
  <si>
    <t>189-9586369</t>
  </si>
  <si>
    <t>459-6168814</t>
  </si>
  <si>
    <t>410-8962686</t>
  </si>
  <si>
    <t>873-3297254</t>
  </si>
  <si>
    <t>257-5406989</t>
  </si>
  <si>
    <t>168-7069317</t>
  </si>
  <si>
    <t>572-3273269</t>
  </si>
  <si>
    <t>713-3804075</t>
  </si>
  <si>
    <t>481-9135255</t>
  </si>
  <si>
    <t>234-1291577</t>
  </si>
  <si>
    <t>977-3388393</t>
  </si>
  <si>
    <t>580-2995183</t>
  </si>
  <si>
    <t>384-6835728</t>
  </si>
  <si>
    <t>275-1072627</t>
  </si>
  <si>
    <t>879-6272748</t>
  </si>
  <si>
    <t>567-6234607</t>
  </si>
  <si>
    <t>505-8349399</t>
  </si>
  <si>
    <t>958-8125354</t>
  </si>
  <si>
    <t>356-9209786</t>
  </si>
  <si>
    <t>736-2616210</t>
  </si>
  <si>
    <t>221-7436241</t>
  </si>
  <si>
    <t>498-9178136</t>
  </si>
  <si>
    <t>486-6918393</t>
  </si>
  <si>
    <t>465-7911031</t>
  </si>
  <si>
    <t>984-8087921</t>
  </si>
  <si>
    <t>791-4454568</t>
  </si>
  <si>
    <t>331-2542796</t>
  </si>
  <si>
    <t>511-5215523</t>
  </si>
  <si>
    <t>473-8759239</t>
  </si>
  <si>
    <t>362-4961601</t>
  </si>
  <si>
    <t>379-3288926</t>
  </si>
  <si>
    <t>516-7097414</t>
  </si>
  <si>
    <t>225-6258152</t>
  </si>
  <si>
    <t>703-1938272</t>
  </si>
  <si>
    <t>121-1584005</t>
  </si>
  <si>
    <t>942-4950370</t>
  </si>
  <si>
    <t>440-8086125</t>
  </si>
  <si>
    <t>756-4082639</t>
  </si>
  <si>
    <t>802-7883963</t>
  </si>
  <si>
    <t>486-4766269</t>
  </si>
  <si>
    <t>252-2494200</t>
  </si>
  <si>
    <t>606-7410129</t>
  </si>
  <si>
    <t>561-5166084</t>
  </si>
  <si>
    <t>153-6584506</t>
  </si>
  <si>
    <t>672-1689962</t>
  </si>
  <si>
    <t>230-9375364</t>
  </si>
  <si>
    <t>773-8381800</t>
  </si>
  <si>
    <t>826-9140297</t>
  </si>
  <si>
    <t>779-4563416</t>
  </si>
  <si>
    <t>257-1484433</t>
  </si>
  <si>
    <t>849-3169632</t>
  </si>
  <si>
    <t>889-7692721</t>
  </si>
  <si>
    <t>717-3202624</t>
  </si>
  <si>
    <t>728-4126532</t>
  </si>
  <si>
    <t>920-9012989</t>
  </si>
  <si>
    <t>522-2585184</t>
  </si>
  <si>
    <t>404-6267145</t>
  </si>
  <si>
    <t>588-8720254</t>
  </si>
  <si>
    <t>812-4157826</t>
  </si>
  <si>
    <t>219-3786787</t>
  </si>
  <si>
    <t>830-8244199</t>
  </si>
  <si>
    <t>532-6299086</t>
  </si>
  <si>
    <t>296-8872548</t>
  </si>
  <si>
    <t>918-3718341</t>
  </si>
  <si>
    <t>605-6094433</t>
  </si>
  <si>
    <t>332-3024809</t>
  </si>
  <si>
    <t>873-2861110</t>
  </si>
  <si>
    <t>610-2665880</t>
  </si>
  <si>
    <t>481-7962689</t>
  </si>
  <si>
    <t>834-9679670</t>
  </si>
  <si>
    <t>817-6105693</t>
  </si>
  <si>
    <t>408-2413999</t>
  </si>
  <si>
    <t>263-1392951</t>
  </si>
  <si>
    <t>686-1087466</t>
  </si>
  <si>
    <t>628-4230541</t>
  </si>
  <si>
    <t>793-9829103</t>
  </si>
  <si>
    <t>568-3170723</t>
  </si>
  <si>
    <t>141-9770751</t>
  </si>
  <si>
    <t>938-9200596</t>
  </si>
  <si>
    <t>837-3228175</t>
  </si>
  <si>
    <t>786-8433920</t>
  </si>
  <si>
    <t>634-4177535</t>
  </si>
  <si>
    <t>146-9245549</t>
  </si>
  <si>
    <t>886-2503717</t>
  </si>
  <si>
    <t>431-5327419</t>
  </si>
  <si>
    <t>516-2098206</t>
  </si>
  <si>
    <t>966-9395862</t>
  </si>
  <si>
    <t>712-5209218</t>
  </si>
  <si>
    <t>950-3342942</t>
  </si>
  <si>
    <t>436-1266331</t>
  </si>
  <si>
    <t>952-8468826</t>
  </si>
  <si>
    <t>326-1331881</t>
  </si>
  <si>
    <t>213-5653119</t>
  </si>
  <si>
    <t>846-5602459</t>
  </si>
  <si>
    <t>796-9695551</t>
  </si>
  <si>
    <t>183-1425670</t>
  </si>
  <si>
    <t>741-6608665</t>
  </si>
  <si>
    <t>187-2018157</t>
  </si>
  <si>
    <t>401-7399761</t>
  </si>
  <si>
    <t>436-4229300</t>
  </si>
  <si>
    <t>555-4119277</t>
  </si>
  <si>
    <t>451-5883242</t>
  </si>
  <si>
    <t>755-4376603</t>
  </si>
  <si>
    <t>565-1707866</t>
  </si>
  <si>
    <t>288-1112833</t>
  </si>
  <si>
    <t>278-4673288</t>
  </si>
  <si>
    <t>315-6118265</t>
  </si>
  <si>
    <t>425-8206488</t>
  </si>
  <si>
    <t>183-8896486</t>
  </si>
  <si>
    <t>606-8948342</t>
  </si>
  <si>
    <t>685-3637534</t>
  </si>
  <si>
    <t>578-8256240</t>
  </si>
  <si>
    <t>613-9603205</t>
  </si>
  <si>
    <t>886-5604751</t>
  </si>
  <si>
    <t>624-3504521</t>
  </si>
  <si>
    <t>292-8193952</t>
  </si>
  <si>
    <t>529-8142385</t>
  </si>
  <si>
    <t>495-4159798</t>
  </si>
  <si>
    <t>495-5761669</t>
  </si>
  <si>
    <t>213-3166570</t>
  </si>
  <si>
    <t>801-8700011</t>
  </si>
  <si>
    <t>394-8655554</t>
  </si>
  <si>
    <t>197-7602695</t>
  </si>
  <si>
    <t>898-6469592</t>
  </si>
  <si>
    <t>506-1633753</t>
  </si>
  <si>
    <t>961-3707281</t>
  </si>
  <si>
    <t>321-1577888</t>
  </si>
  <si>
    <t>355-7285495</t>
  </si>
  <si>
    <t>145-7973953</t>
  </si>
  <si>
    <t>431-3912886</t>
  </si>
  <si>
    <t>885-9381494</t>
  </si>
  <si>
    <t>699-8531486</t>
  </si>
  <si>
    <t>161-3307798</t>
  </si>
  <si>
    <t>905-1664503</t>
  </si>
  <si>
    <t>490-9748847</t>
  </si>
  <si>
    <t>951-4428815</t>
  </si>
  <si>
    <t>306-5561067</t>
  </si>
  <si>
    <t>185-6037049</t>
  </si>
  <si>
    <t>294-1070138</t>
  </si>
  <si>
    <t>679-3723988</t>
  </si>
  <si>
    <t>792-1474058</t>
  </si>
  <si>
    <t>493-7671743</t>
  </si>
  <si>
    <t>686-6777952</t>
  </si>
  <si>
    <t>770-5837546</t>
  </si>
  <si>
    <t>160-4065690</t>
  </si>
  <si>
    <t>699-4938956</t>
  </si>
  <si>
    <t>584-6654424</t>
  </si>
  <si>
    <t>955-3329735</t>
  </si>
  <si>
    <t>926-6461406</t>
  </si>
  <si>
    <t>990-9725065</t>
  </si>
  <si>
    <t>274-2500416</t>
  </si>
  <si>
    <t>748-9253698</t>
  </si>
  <si>
    <t>189-2868688</t>
  </si>
  <si>
    <t>294-7512001</t>
  </si>
  <si>
    <t>935-5979872</t>
  </si>
  <si>
    <t>320-9305150</t>
  </si>
  <si>
    <t>661-7581459</t>
  </si>
  <si>
    <t>431-1908038</t>
  </si>
  <si>
    <t>976-2710400</t>
  </si>
  <si>
    <t>252-7777894</t>
  </si>
  <si>
    <t>768-8467845</t>
  </si>
  <si>
    <t>285-7441777</t>
  </si>
  <si>
    <t>957-3081873</t>
  </si>
  <si>
    <t>189-5307726</t>
  </si>
  <si>
    <t>602-6250195</t>
  </si>
  <si>
    <t>716-4624549</t>
  </si>
  <si>
    <t>792-8136077</t>
  </si>
  <si>
    <t>906-8275056</t>
  </si>
  <si>
    <t>441-5584424</t>
  </si>
  <si>
    <t>986-5731119</t>
  </si>
  <si>
    <t>803-9616197</t>
  </si>
  <si>
    <t>917-8862907</t>
  </si>
  <si>
    <t>345-2570911</t>
  </si>
  <si>
    <t>731-4190758</t>
  </si>
  <si>
    <t>236-9618195</t>
  </si>
  <si>
    <t>318-1037485</t>
  </si>
  <si>
    <t>105-6867356</t>
  </si>
  <si>
    <t>581-7633020</t>
  </si>
  <si>
    <t>213-4180407</t>
  </si>
  <si>
    <t>607-3137987</t>
  </si>
  <si>
    <t>342-1873083</t>
  </si>
  <si>
    <t>291-5185358</t>
  </si>
  <si>
    <t>235-7732414</t>
  </si>
  <si>
    <t>162-9554093</t>
  </si>
  <si>
    <t>862-6396217</t>
  </si>
  <si>
    <t>799-3186206</t>
  </si>
  <si>
    <t>716-3019210</t>
  </si>
  <si>
    <t>358-6827390</t>
  </si>
  <si>
    <t>232-5859627</t>
  </si>
  <si>
    <t>499-7725129</t>
  </si>
  <si>
    <t>374-2998223</t>
  </si>
  <si>
    <t>101-6829443</t>
  </si>
  <si>
    <t>386-3965125</t>
  </si>
  <si>
    <t>695-7634775</t>
  </si>
  <si>
    <t>602-4026721</t>
  </si>
  <si>
    <t>639-3303365</t>
  </si>
  <si>
    <t>109-2784071</t>
  </si>
  <si>
    <t>226-1355809</t>
  </si>
  <si>
    <t>393-4789711</t>
  </si>
  <si>
    <t>282-8191191</t>
  </si>
  <si>
    <t>930-2281267</t>
  </si>
  <si>
    <t>385-3427123</t>
  </si>
  <si>
    <t>662-9339992</t>
  </si>
  <si>
    <t>671-8951164</t>
  </si>
  <si>
    <t>241-2966890</t>
  </si>
  <si>
    <t>178-1209341</t>
  </si>
  <si>
    <t>259-2006646</t>
  </si>
  <si>
    <t>194-9749335</t>
  </si>
  <si>
    <t>514-7383228</t>
  </si>
  <si>
    <t>654-2786178</t>
  </si>
  <si>
    <t>909-9116934</t>
  </si>
  <si>
    <t>819-2633762</t>
  </si>
  <si>
    <t>180-2565160</t>
  </si>
  <si>
    <t>468-8229326</t>
  </si>
  <si>
    <t>916-2462431</t>
  </si>
  <si>
    <t>571-5327583</t>
  </si>
  <si>
    <t>624-6262096</t>
  </si>
  <si>
    <t>262-7698813</t>
  </si>
  <si>
    <t>506-8266453</t>
  </si>
  <si>
    <t>249-4581434</t>
  </si>
  <si>
    <t>185-3377967</t>
  </si>
  <si>
    <t>871-5981239</t>
  </si>
  <si>
    <t>783-3426274</t>
  </si>
  <si>
    <t>754-2634873</t>
  </si>
  <si>
    <t>472-1271644</t>
  </si>
  <si>
    <t>482-3967808</t>
  </si>
  <si>
    <t>521-2739382</t>
  </si>
  <si>
    <t>227-6882321</t>
  </si>
  <si>
    <t>914-7957788</t>
  </si>
  <si>
    <t>500-4232305</t>
  </si>
  <si>
    <t>229-9460029</t>
  </si>
  <si>
    <t>180-7415688</t>
  </si>
  <si>
    <t>381-2391894</t>
  </si>
  <si>
    <t>606-7063240</t>
  </si>
  <si>
    <t>561-3702870</t>
  </si>
  <si>
    <t>297-1495854</t>
  </si>
  <si>
    <t>229-5489424</t>
  </si>
  <si>
    <t>966-5715786</t>
  </si>
  <si>
    <t>539-4350758</t>
  </si>
  <si>
    <t>217-4018292</t>
  </si>
  <si>
    <t>834-6517512</t>
  </si>
  <si>
    <t>926-2255341</t>
  </si>
  <si>
    <t>434-7423283</t>
  </si>
  <si>
    <t>197-7963867</t>
  </si>
  <si>
    <t>732-2723751</t>
  </si>
  <si>
    <t>988-1880652</t>
  </si>
  <si>
    <t>426-3483052</t>
  </si>
  <si>
    <t>370-5969984</t>
  </si>
  <si>
    <t>494-4152731</t>
  </si>
  <si>
    <t>563-9614497</t>
  </si>
  <si>
    <t>571-4137838</t>
  </si>
  <si>
    <t>541-9521598</t>
  </si>
  <si>
    <t>605-9700973</t>
  </si>
  <si>
    <t>735-7787380</t>
  </si>
  <si>
    <t>196-4105107</t>
  </si>
  <si>
    <t>113-8962478</t>
  </si>
  <si>
    <t>938-1291769</t>
  </si>
  <si>
    <t>363-9162003</t>
  </si>
  <si>
    <t>520-4695275</t>
  </si>
  <si>
    <t>998-8537488</t>
  </si>
  <si>
    <t>225-8272245</t>
  </si>
  <si>
    <t>401-1261597</t>
  </si>
  <si>
    <t>904-9422048</t>
  </si>
  <si>
    <t>794-7480045</t>
  </si>
  <si>
    <t>304-6050986</t>
  </si>
  <si>
    <t>537-8827453</t>
  </si>
  <si>
    <t>965-7587730</t>
  </si>
  <si>
    <t>679-9077690</t>
  </si>
  <si>
    <t>418-1108226</t>
  </si>
  <si>
    <t>224-6031885</t>
  </si>
  <si>
    <t>938-5037972</t>
  </si>
  <si>
    <t>933-8127514</t>
  </si>
  <si>
    <t>840-8689839</t>
  </si>
  <si>
    <t>836-6692359</t>
  </si>
  <si>
    <t>694-6840068</t>
  </si>
  <si>
    <t>927-4969777</t>
  </si>
  <si>
    <t>960-1494247</t>
  </si>
  <si>
    <t>859-3719411</t>
  </si>
  <si>
    <t>798-9860962</t>
  </si>
  <si>
    <t>682-2311035</t>
  </si>
  <si>
    <t>466-2140059</t>
  </si>
  <si>
    <t>883-1996431</t>
  </si>
  <si>
    <t>727-2352134</t>
  </si>
  <si>
    <t>930-4291258</t>
  </si>
  <si>
    <t>220-7169127</t>
  </si>
  <si>
    <t>355-1954349</t>
  </si>
  <si>
    <t>225-2288554</t>
  </si>
  <si>
    <t>373-6349565</t>
  </si>
  <si>
    <t>842-3381714</t>
  </si>
  <si>
    <t>975-7441381</t>
  </si>
  <si>
    <t>723-6640806</t>
  </si>
  <si>
    <t>836-9705913</t>
  </si>
  <si>
    <t>504-1647704</t>
  </si>
  <si>
    <t>467-9056551</t>
  </si>
  <si>
    <t>278-3464602</t>
  </si>
  <si>
    <t>116-6927978</t>
  </si>
  <si>
    <t>797-7978813</t>
  </si>
  <si>
    <t>145-5880032</t>
  </si>
  <si>
    <t>329-9447259</t>
  </si>
  <si>
    <t>436-5078093</t>
  </si>
  <si>
    <t>559-8027140</t>
  </si>
  <si>
    <t>251-9291304</t>
  </si>
  <si>
    <t>627-9880342</t>
  </si>
  <si>
    <t>518-8545615</t>
  </si>
  <si>
    <t>549-3964907</t>
  </si>
  <si>
    <t>282-3402439</t>
  </si>
  <si>
    <t>273-5839871</t>
  </si>
  <si>
    <t>308-5728448</t>
  </si>
  <si>
    <t>849-2953918</t>
  </si>
  <si>
    <t>139-8270870</t>
  </si>
  <si>
    <t>255-9128681</t>
  </si>
  <si>
    <t>139-8015549</t>
  </si>
  <si>
    <t>745-7580192</t>
  </si>
  <si>
    <t>776-2904822</t>
  </si>
  <si>
    <t>901-7861979</t>
  </si>
  <si>
    <t>938-1765519</t>
  </si>
  <si>
    <t>192-6591646</t>
  </si>
  <si>
    <t>439-7935621</t>
  </si>
  <si>
    <t>890-5149152</t>
  </si>
  <si>
    <t>654-3547579</t>
  </si>
  <si>
    <t>771-8908785</t>
  </si>
  <si>
    <t>481-2817044</t>
  </si>
  <si>
    <t>273-4484322</t>
  </si>
  <si>
    <t>954-3526849</t>
  </si>
  <si>
    <t>825-9103333</t>
  </si>
  <si>
    <t>216-1655350</t>
  </si>
  <si>
    <t>837-5548431</t>
  </si>
  <si>
    <t>438-3270615</t>
  </si>
  <si>
    <t>438-2589046</t>
  </si>
  <si>
    <t>885-7765720</t>
  </si>
  <si>
    <t>890-5651273</t>
  </si>
  <si>
    <t>153-3298057</t>
  </si>
  <si>
    <t>463-6230495</t>
  </si>
  <si>
    <t>671-8305024</t>
  </si>
  <si>
    <t>110-4285584</t>
  </si>
  <si>
    <t>507-1736811</t>
  </si>
  <si>
    <t>853-3968018</t>
  </si>
  <si>
    <t>273-7144765</t>
  </si>
  <si>
    <t>519-3901925</t>
  </si>
  <si>
    <t>188-4114839</t>
  </si>
  <si>
    <t>488-5816345</t>
  </si>
  <si>
    <t>601-6958480</t>
  </si>
  <si>
    <t>816-9451778</t>
  </si>
  <si>
    <t>481-7340280</t>
  </si>
  <si>
    <t>578-4123258</t>
  </si>
  <si>
    <t>998-4930952</t>
  </si>
  <si>
    <t>681-3341247</t>
  </si>
  <si>
    <t>276-6054678</t>
  </si>
  <si>
    <t>582-7611016</t>
  </si>
  <si>
    <t>939-8123479</t>
  </si>
  <si>
    <t>869-7680364</t>
  </si>
  <si>
    <t>496-9064003</t>
  </si>
  <si>
    <t>619-7442287</t>
  </si>
  <si>
    <t>829-6621432</t>
  </si>
  <si>
    <t>575-5726375</t>
  </si>
  <si>
    <t>283-5919745</t>
  </si>
  <si>
    <t>229-3426728</t>
  </si>
  <si>
    <t>841-2696557</t>
  </si>
  <si>
    <t>410-9624152</t>
  </si>
  <si>
    <t>516-4475171</t>
  </si>
  <si>
    <t>726-5829008</t>
  </si>
  <si>
    <t>974-9371405</t>
  </si>
  <si>
    <t>868-6290495</t>
  </si>
  <si>
    <t>602-4937924</t>
  </si>
  <si>
    <t>460-4653282</t>
  </si>
  <si>
    <t>560-3633482</t>
  </si>
  <si>
    <t>733-4761327</t>
  </si>
  <si>
    <t>908-7532030</t>
  </si>
  <si>
    <t>311-8737309</t>
  </si>
  <si>
    <t>171-1115482</t>
  </si>
  <si>
    <t>161-5915104</t>
  </si>
  <si>
    <t>772-6701478</t>
  </si>
  <si>
    <t>438-8556058</t>
  </si>
  <si>
    <t>833-3655874</t>
  </si>
  <si>
    <t>698-1202445</t>
  </si>
  <si>
    <t>596-3837377</t>
  </si>
  <si>
    <t>465-9368311</t>
  </si>
  <si>
    <t>647-2332904</t>
  </si>
  <si>
    <t>193-4187908</t>
  </si>
  <si>
    <t>749-2225651</t>
  </si>
  <si>
    <t>981-2871060</t>
  </si>
  <si>
    <t>760-6027079</t>
  </si>
  <si>
    <t>283-2099905</t>
  </si>
  <si>
    <t>407-4528113</t>
  </si>
  <si>
    <t>375-4837345</t>
  </si>
  <si>
    <t>105-7779356</t>
  </si>
  <si>
    <t>671-4346251</t>
  </si>
  <si>
    <t>823-9171197</t>
  </si>
  <si>
    <t>867-2241325</t>
  </si>
  <si>
    <t>936-5889205</t>
  </si>
  <si>
    <t>441-4338417</t>
  </si>
  <si>
    <t>616-6487324</t>
  </si>
  <si>
    <t>295-2226138</t>
  </si>
  <si>
    <t>511-5929377</t>
  </si>
  <si>
    <t>688-6949960</t>
  </si>
  <si>
    <t>435-6290464</t>
  </si>
  <si>
    <t>313-7382330</t>
  </si>
  <si>
    <t>600-7012792</t>
  </si>
  <si>
    <t>509-2678829</t>
  </si>
  <si>
    <t>109-3146616</t>
  </si>
  <si>
    <t>278-9700658</t>
  </si>
  <si>
    <t>581-1574162</t>
  </si>
  <si>
    <t>587-8791898</t>
  </si>
  <si>
    <t>784-2617294</t>
  </si>
  <si>
    <t>729-2765436</t>
  </si>
  <si>
    <t>248-1574205</t>
  </si>
  <si>
    <t>452-4149893</t>
  </si>
  <si>
    <t>992-9176462</t>
  </si>
  <si>
    <t>223-5961248</t>
  </si>
  <si>
    <t>303-6938069</t>
  </si>
  <si>
    <t>750-4795970</t>
  </si>
  <si>
    <t>407-1005932</t>
  </si>
  <si>
    <t>882-5067855</t>
  </si>
  <si>
    <t>699-3547556</t>
  </si>
  <si>
    <t>227-8623020</t>
  </si>
  <si>
    <t>330-9771788</t>
  </si>
  <si>
    <t>755-9519865</t>
  </si>
  <si>
    <t>206-9184965</t>
  </si>
  <si>
    <t>140-6826801</t>
  </si>
  <si>
    <t>921-1476046</t>
  </si>
  <si>
    <t>889-6400269</t>
  </si>
  <si>
    <t>839-2517205</t>
  </si>
  <si>
    <t>872-3671224</t>
  </si>
  <si>
    <t>192-7788683</t>
  </si>
  <si>
    <t>351-3600666</t>
  </si>
  <si>
    <t>978-9107980</t>
  </si>
  <si>
    <t>369-8236259</t>
  </si>
  <si>
    <t>207-4822259</t>
  </si>
  <si>
    <t>672-1965457</t>
  </si>
  <si>
    <t>320-8585176</t>
  </si>
  <si>
    <t>466-3007953</t>
  </si>
  <si>
    <t>196-7770534</t>
  </si>
  <si>
    <t>366-7734840</t>
  </si>
  <si>
    <t>197-3827180</t>
  </si>
  <si>
    <t>323-6792299</t>
  </si>
  <si>
    <t>419-5889399</t>
  </si>
  <si>
    <t>219-2098296</t>
  </si>
  <si>
    <t>428-9847254</t>
  </si>
  <si>
    <t>602-1399870</t>
  </si>
  <si>
    <t>865-3908477</t>
  </si>
  <si>
    <t>145-4598598</t>
  </si>
  <si>
    <t>219-5872802</t>
  </si>
  <si>
    <t>532-6196562</t>
  </si>
  <si>
    <t>806-4740892</t>
  </si>
  <si>
    <t>683-5387228</t>
  </si>
  <si>
    <t>953-7510631</t>
  </si>
  <si>
    <t>615-4170380</t>
  </si>
  <si>
    <t>398-9482469</t>
  </si>
  <si>
    <t>801-2092722</t>
  </si>
  <si>
    <t>933-7501628</t>
  </si>
  <si>
    <t>727-5195013</t>
  </si>
  <si>
    <t>542-6030776</t>
  </si>
  <si>
    <t>563-8447286</t>
  </si>
  <si>
    <t>846-7097090</t>
  </si>
  <si>
    <t>322-6665383</t>
  </si>
  <si>
    <t>920-4318696</t>
  </si>
  <si>
    <t>108-1885043</t>
  </si>
  <si>
    <t>396-6087531</t>
  </si>
  <si>
    <t>779-3460316</t>
  </si>
  <si>
    <t>120-9250481</t>
  </si>
  <si>
    <t>428-5904810</t>
  </si>
  <si>
    <t>153-5006465</t>
  </si>
  <si>
    <t>119-6078638</t>
  </si>
  <si>
    <t>454-5388717</t>
  </si>
  <si>
    <t>166-3583794</t>
  </si>
  <si>
    <t>157-3327250</t>
  </si>
  <si>
    <t>302-9309761</t>
  </si>
  <si>
    <t>655-4176691</t>
  </si>
  <si>
    <t>356-6784096</t>
  </si>
  <si>
    <t>882-8481497</t>
  </si>
  <si>
    <t>407-9205525</t>
  </si>
  <si>
    <t>855-7468693</t>
  </si>
  <si>
    <t>116-7564784</t>
  </si>
  <si>
    <t>611-8262122</t>
  </si>
  <si>
    <t>526-9229339</t>
  </si>
  <si>
    <t>984-3149723</t>
  </si>
  <si>
    <t>691-6554277</t>
  </si>
  <si>
    <t>251-6396474</t>
  </si>
  <si>
    <t>328-1051224</t>
  </si>
  <si>
    <t>162-4270602</t>
  </si>
  <si>
    <t>576-3476564</t>
  </si>
  <si>
    <t>430-1284478</t>
  </si>
  <si>
    <t>434-1579384</t>
  </si>
  <si>
    <t>340-2541145</t>
  </si>
  <si>
    <t>191-4477154</t>
  </si>
  <si>
    <t>256-3309771</t>
  </si>
  <si>
    <t>696-9245415</t>
  </si>
  <si>
    <t>263-4382050</t>
  </si>
  <si>
    <t>995-4449113</t>
  </si>
  <si>
    <t>321-4035319</t>
  </si>
  <si>
    <t>783-5169447</t>
  </si>
  <si>
    <t>476-4612279</t>
  </si>
  <si>
    <t>919-4433725</t>
  </si>
  <si>
    <t>808-3571860</t>
  </si>
  <si>
    <t>888-5711426</t>
  </si>
  <si>
    <t>819-9196133</t>
  </si>
  <si>
    <t>754-6818132</t>
  </si>
  <si>
    <t>240-6583525</t>
  </si>
  <si>
    <t>911-4452965</t>
  </si>
  <si>
    <t>906-6618685</t>
  </si>
  <si>
    <t>759-8611052</t>
  </si>
  <si>
    <t>198-4204558</t>
  </si>
  <si>
    <t>483-4497183</t>
  </si>
  <si>
    <t>492-2644281</t>
  </si>
  <si>
    <t>867-6660342</t>
  </si>
  <si>
    <t>555-2159299</t>
  </si>
  <si>
    <t>266-1668009</t>
  </si>
  <si>
    <t>144-6071360</t>
  </si>
  <si>
    <t>475-8213757</t>
  </si>
  <si>
    <t>780-7000246</t>
  </si>
  <si>
    <t>589-2121034</t>
  </si>
  <si>
    <t>781-5460852</t>
  </si>
  <si>
    <t>666-2189815</t>
  </si>
  <si>
    <t>947-5403489</t>
  </si>
  <si>
    <t>230-9042423</t>
  </si>
  <si>
    <t>895-3442155</t>
  </si>
  <si>
    <t>992-3302963</t>
  </si>
  <si>
    <t>456-6139660</t>
  </si>
  <si>
    <t>666-6387876</t>
  </si>
  <si>
    <t>834-5542271</t>
  </si>
  <si>
    <t>565-5648826</t>
  </si>
  <si>
    <t>470-1914394</t>
  </si>
  <si>
    <t>383-5767885</t>
  </si>
  <si>
    <t>944-7430237</t>
  </si>
  <si>
    <t>277-4696718</t>
  </si>
  <si>
    <t>554-8424380</t>
  </si>
  <si>
    <t>730-7507893</t>
  </si>
  <si>
    <t>397-4873783</t>
  </si>
  <si>
    <t>841-8471356</t>
  </si>
  <si>
    <t>490-7116500</t>
  </si>
  <si>
    <t>385-4120898</t>
  </si>
  <si>
    <t>271-4963537</t>
  </si>
  <si>
    <t>291-5121265</t>
  </si>
  <si>
    <t>235-5058837</t>
  </si>
  <si>
    <t>641-9220106</t>
  </si>
  <si>
    <t>137-4471088</t>
  </si>
  <si>
    <t>320-8307107</t>
  </si>
  <si>
    <t>577-8804839</t>
  </si>
  <si>
    <t>993-8270949</t>
  </si>
  <si>
    <t>675-5523281</t>
  </si>
  <si>
    <t>152-9673779</t>
  </si>
  <si>
    <t>750-5481292</t>
  </si>
  <si>
    <t>682-4249147</t>
  </si>
  <si>
    <t>269-9279258</t>
  </si>
  <si>
    <t>955-9724962</t>
  </si>
  <si>
    <t>363-2786719</t>
  </si>
  <si>
    <t>348-3725382</t>
  </si>
  <si>
    <t>598-9252054</t>
  </si>
  <si>
    <t>203-2377323</t>
  </si>
  <si>
    <t>475-6993668</t>
  </si>
  <si>
    <t>707-5889357</t>
  </si>
  <si>
    <t>132-7600047</t>
  </si>
  <si>
    <t>315-5037961</t>
  </si>
  <si>
    <t>440-6367876</t>
  </si>
  <si>
    <t>150-1526460</t>
  </si>
  <si>
    <t>525-2563910</t>
  </si>
  <si>
    <t>828-6753964</t>
  </si>
  <si>
    <t>848-1661445</t>
  </si>
  <si>
    <t>954-4739633</t>
  </si>
  <si>
    <t>560-5009418</t>
  </si>
  <si>
    <t>665-5824408</t>
  </si>
  <si>
    <t>121-2668660</t>
  </si>
  <si>
    <t>655-2150745</t>
  </si>
  <si>
    <t>592-5669108</t>
  </si>
  <si>
    <t>634-9972609</t>
  </si>
  <si>
    <t>595-2122405</t>
  </si>
  <si>
    <t>446-7971498</t>
  </si>
  <si>
    <t>930-1544925</t>
  </si>
  <si>
    <t>387-6703266</t>
  </si>
  <si>
    <t>637-2679778</t>
  </si>
  <si>
    <t>878-2336525</t>
  </si>
  <si>
    <t>702-1067267</t>
  </si>
  <si>
    <t>682-2742713</t>
  </si>
  <si>
    <t>316-7516960</t>
  </si>
  <si>
    <t>864-5243565</t>
  </si>
  <si>
    <t>323-5639723</t>
  </si>
  <si>
    <t>432-7897563</t>
  </si>
  <si>
    <t>358-1051294</t>
  </si>
  <si>
    <t>536-1230982</t>
  </si>
  <si>
    <t>548-3239535</t>
  </si>
  <si>
    <t>120-2056423</t>
  </si>
  <si>
    <t>101-9070163</t>
  </si>
  <si>
    <t>300-5108472</t>
  </si>
  <si>
    <t>240-4880644</t>
  </si>
  <si>
    <t>362-1196256</t>
  </si>
  <si>
    <t>773-1106646</t>
  </si>
  <si>
    <t>871-8589271</t>
  </si>
  <si>
    <t>314-4315927</t>
  </si>
  <si>
    <t>542-3582508</t>
  </si>
  <si>
    <t>257-7963431</t>
  </si>
  <si>
    <t>535-3887946</t>
  </si>
  <si>
    <t>229-1902483</t>
  </si>
  <si>
    <t>721-2244415</t>
  </si>
  <si>
    <t>310-3343985</t>
  </si>
  <si>
    <t>445-1502647</t>
  </si>
  <si>
    <t>924-2648539</t>
  </si>
  <si>
    <t>187-3482081</t>
  </si>
  <si>
    <t>Channel</t>
  </si>
  <si>
    <t>Category</t>
  </si>
  <si>
    <t>Product</t>
  </si>
  <si>
    <t>Qty</t>
  </si>
  <si>
    <t>Currency</t>
  </si>
  <si>
    <t>TataCliq</t>
  </si>
  <si>
    <t>LED TV</t>
  </si>
  <si>
    <t>Samsung Smart TV 50"</t>
  </si>
  <si>
    <t>INR</t>
  </si>
  <si>
    <t>Amazon</t>
  </si>
  <si>
    <t>Laptop</t>
  </si>
  <si>
    <t>HP Pavilion</t>
  </si>
  <si>
    <t>Mi LED TV 32"</t>
  </si>
  <si>
    <t>Myntra</t>
  </si>
  <si>
    <t>MacBook Pro</t>
  </si>
  <si>
    <t>Sony Bravia 43"</t>
  </si>
  <si>
    <t>Smartphone</t>
  </si>
  <si>
    <t>OnePlus Nord</t>
  </si>
  <si>
    <t>Ajio</t>
  </si>
  <si>
    <t>Apple iPhone 12</t>
  </si>
  <si>
    <t>Headphones</t>
  </si>
  <si>
    <t>Sony Bluetooth</t>
  </si>
  <si>
    <t>Flipkart</t>
  </si>
  <si>
    <t>Washing Machine</t>
  </si>
  <si>
    <t>Whirlpool Fully Automatic</t>
  </si>
  <si>
    <t>Samsung Top Load 6.5kg</t>
  </si>
  <si>
    <t>LG Front Load 7kg</t>
  </si>
  <si>
    <t>Bose Bluetooth</t>
  </si>
  <si>
    <t>JBL Bluetooth</t>
  </si>
  <si>
    <t>Samsung Galaxy S9</t>
  </si>
  <si>
    <t>Dell Inspiron 15</t>
  </si>
  <si>
    <t>Ship-City</t>
  </si>
  <si>
    <t>Ship-State</t>
  </si>
  <si>
    <t>Ship-Postal-Code</t>
  </si>
  <si>
    <t>Ship-Country</t>
  </si>
  <si>
    <t>B2B</t>
  </si>
  <si>
    <t>Mohali</t>
  </si>
  <si>
    <t>Punjab</t>
  </si>
  <si>
    <t>IN</t>
  </si>
  <si>
    <t>Kolkata</t>
  </si>
  <si>
    <t>Tamil Nadu</t>
  </si>
  <si>
    <t>Mumbai</t>
  </si>
  <si>
    <t>Karnataka</t>
  </si>
  <si>
    <t>Bengaluru</t>
  </si>
  <si>
    <t>Delhi</t>
  </si>
  <si>
    <t>Noida</t>
  </si>
  <si>
    <t>West Bengal</t>
  </si>
  <si>
    <t>Gurugram</t>
  </si>
  <si>
    <t>Thanjavur</t>
  </si>
  <si>
    <t>Lucknow</t>
  </si>
  <si>
    <t>Haryana</t>
  </si>
  <si>
    <t>UP</t>
  </si>
  <si>
    <t>Maharashtra</t>
  </si>
  <si>
    <t>Gender and Age</t>
  </si>
  <si>
    <t>Female|33</t>
  </si>
  <si>
    <t>Female|32</t>
  </si>
  <si>
    <t>Female|56</t>
  </si>
  <si>
    <t>Male|72</t>
  </si>
  <si>
    <t>Male|28</t>
  </si>
  <si>
    <t>Female|43</t>
  </si>
  <si>
    <t>Male|66</t>
  </si>
  <si>
    <t>Female|67</t>
  </si>
  <si>
    <t>Male|41</t>
  </si>
  <si>
    <t>Female|70</t>
  </si>
  <si>
    <t>Female|25</t>
  </si>
  <si>
    <t>Male|35</t>
  </si>
  <si>
    <t>Female|47</t>
  </si>
  <si>
    <t>Female|75</t>
  </si>
  <si>
    <t>Male|21</t>
  </si>
  <si>
    <t>Male|44</t>
  </si>
  <si>
    <t>Male|18</t>
  </si>
  <si>
    <t>Female|71</t>
  </si>
  <si>
    <t>Male|63</t>
  </si>
  <si>
    <t>Female|53</t>
  </si>
  <si>
    <t>Male|61</t>
  </si>
  <si>
    <t>Female|69</t>
  </si>
  <si>
    <t>Male|32</t>
  </si>
  <si>
    <t>Female|20</t>
  </si>
  <si>
    <t>Female|46</t>
  </si>
  <si>
    <t>Male|20</t>
  </si>
  <si>
    <t>Female|38</t>
  </si>
  <si>
    <t>Male|71</t>
  </si>
  <si>
    <t>Female|26</t>
  </si>
  <si>
    <t>Male|48</t>
  </si>
  <si>
    <t>Male|22</t>
  </si>
  <si>
    <t>Female|31</t>
  </si>
  <si>
    <t>Female|35</t>
  </si>
  <si>
    <t>Male|73</t>
  </si>
  <si>
    <t>Male|27</t>
  </si>
  <si>
    <t>Female|54</t>
  </si>
  <si>
    <t>Male|38</t>
  </si>
  <si>
    <t>Male|31</t>
  </si>
  <si>
    <t>Female|73</t>
  </si>
  <si>
    <t>Female|60</t>
  </si>
  <si>
    <t>Female|72</t>
  </si>
  <si>
    <t>Male|30</t>
  </si>
  <si>
    <t>Female|24</t>
  </si>
  <si>
    <t>Male|37</t>
  </si>
  <si>
    <t>Female|23</t>
  </si>
  <si>
    <t>Male|68</t>
  </si>
  <si>
    <t>Male|29</t>
  </si>
  <si>
    <t>Male|57</t>
  </si>
  <si>
    <t>Female|19</t>
  </si>
  <si>
    <t>Male|42</t>
  </si>
  <si>
    <t>Female|36</t>
  </si>
  <si>
    <t>Male|43</t>
  </si>
  <si>
    <t>Female|22</t>
  </si>
  <si>
    <t>Male|50</t>
  </si>
  <si>
    <t>Male|64</t>
  </si>
  <si>
    <t>Female|61</t>
  </si>
  <si>
    <t>Female|62</t>
  </si>
  <si>
    <t>Male|67</t>
  </si>
  <si>
    <t>Male|36</t>
  </si>
  <si>
    <t>Female|34</t>
  </si>
  <si>
    <t>Female|58</t>
  </si>
  <si>
    <t>Male|19</t>
  </si>
  <si>
    <t>Female|63</t>
  </si>
  <si>
    <t>Male|53</t>
  </si>
  <si>
    <t>Male|23</t>
  </si>
  <si>
    <t>Male|54</t>
  </si>
  <si>
    <t>Female|57</t>
  </si>
  <si>
    <t>Female|68</t>
  </si>
  <si>
    <t>Male|51</t>
  </si>
  <si>
    <t>Male|33</t>
  </si>
  <si>
    <t>Male|70</t>
  </si>
  <si>
    <t>Female|27</t>
  </si>
  <si>
    <t>Female|40</t>
  </si>
  <si>
    <t>Male|24</t>
  </si>
  <si>
    <t>Female|44</t>
  </si>
  <si>
    <t>Male|69</t>
  </si>
  <si>
    <t>Female|28</t>
  </si>
  <si>
    <t>Female|42</t>
  </si>
  <si>
    <t>Female|52</t>
  </si>
  <si>
    <t>Male|40</t>
  </si>
  <si>
    <t>Male|58</t>
  </si>
  <si>
    <t>Female|29</t>
  </si>
  <si>
    <t>Male|45</t>
  </si>
  <si>
    <t>Female|64</t>
  </si>
  <si>
    <t>Female|18</t>
  </si>
  <si>
    <t>Male|75</t>
  </si>
  <si>
    <t>Male|60</t>
  </si>
  <si>
    <t>Male|34</t>
  </si>
  <si>
    <t>Female|74</t>
  </si>
  <si>
    <t>Female|50</t>
  </si>
  <si>
    <t>Female|21</t>
  </si>
  <si>
    <t>Male|52</t>
  </si>
  <si>
    <t>Male|56</t>
  </si>
  <si>
    <t>Male|49</t>
  </si>
  <si>
    <t>Male|62</t>
  </si>
  <si>
    <t>Male|26</t>
  </si>
  <si>
    <t>Female|66</t>
  </si>
  <si>
    <t>Female|41</t>
  </si>
  <si>
    <t>Female|49</t>
  </si>
  <si>
    <t>Female|51</t>
  </si>
  <si>
    <t>Male|47</t>
  </si>
  <si>
    <t>Male|65</t>
  </si>
  <si>
    <t>Male|39</t>
  </si>
  <si>
    <t>Female|59</t>
  </si>
  <si>
    <t>Male|46</t>
  </si>
  <si>
    <t>Female|30</t>
  </si>
  <si>
    <t>Female|45</t>
  </si>
  <si>
    <t>Male|25</t>
  </si>
  <si>
    <t>Male|59</t>
  </si>
  <si>
    <t>Male|74</t>
  </si>
  <si>
    <t>Female|48</t>
  </si>
  <si>
    <t>Female|39</t>
  </si>
  <si>
    <t>Female|55</t>
  </si>
  <si>
    <t>Female|37</t>
  </si>
  <si>
    <t>Female|65</t>
  </si>
  <si>
    <t>Male|55</t>
  </si>
  <si>
    <t>754</t>
  </si>
  <si>
    <t>2867825</t>
  </si>
  <si>
    <t>716</t>
  </si>
  <si>
    <t>1445199</t>
  </si>
  <si>
    <t>489</t>
  </si>
  <si>
    <t>2622631</t>
  </si>
  <si>
    <t>146</t>
  </si>
  <si>
    <t>4823498</t>
  </si>
  <si>
    <t>818</t>
  </si>
  <si>
    <t>2197935</t>
  </si>
  <si>
    <t>680</t>
  </si>
  <si>
    <t>6279418</t>
  </si>
  <si>
    <t>241</t>
  </si>
  <si>
    <t>9548432</t>
  </si>
  <si>
    <t>666</t>
  </si>
  <si>
    <t>1192619</t>
  </si>
  <si>
    <t>405</t>
  </si>
  <si>
    <t>9517169</t>
  </si>
  <si>
    <t>346</t>
  </si>
  <si>
    <t>2321324</t>
  </si>
  <si>
    <t>508</t>
  </si>
  <si>
    <t>7264956</t>
  </si>
  <si>
    <t>132</t>
  </si>
  <si>
    <t>6543670</t>
  </si>
  <si>
    <t>541</t>
  </si>
  <si>
    <t>6944126</t>
  </si>
  <si>
    <t>243</t>
  </si>
  <si>
    <t>8077999</t>
  </si>
  <si>
    <t>597</t>
  </si>
  <si>
    <t>9075854</t>
  </si>
  <si>
    <t>159</t>
  </si>
  <si>
    <t>2022698</t>
  </si>
  <si>
    <t>683</t>
  </si>
  <si>
    <t>5130808</t>
  </si>
  <si>
    <t>407</t>
  </si>
  <si>
    <t>8670955</t>
  </si>
  <si>
    <t>478</t>
  </si>
  <si>
    <t>5781295</t>
  </si>
  <si>
    <t>259</t>
  </si>
  <si>
    <t>5569244</t>
  </si>
  <si>
    <t>368</t>
  </si>
  <si>
    <t>3710895</t>
  </si>
  <si>
    <t>915</t>
  </si>
  <si>
    <t>1669324</t>
  </si>
  <si>
    <t>125</t>
  </si>
  <si>
    <t>4009172</t>
  </si>
  <si>
    <t>571</t>
  </si>
  <si>
    <t>6866294</t>
  </si>
  <si>
    <t>218</t>
  </si>
  <si>
    <t>5382463</t>
  </si>
  <si>
    <t>825</t>
  </si>
  <si>
    <t>8315831</t>
  </si>
  <si>
    <t>813</t>
  </si>
  <si>
    <t>5960271</t>
  </si>
  <si>
    <t>693</t>
  </si>
  <si>
    <t>6406444</t>
  </si>
  <si>
    <t>330</t>
  </si>
  <si>
    <t>4340845</t>
  </si>
  <si>
    <t>771</t>
  </si>
  <si>
    <t>1093026</t>
  </si>
  <si>
    <t>672</t>
  </si>
  <si>
    <t>6323376</t>
  </si>
  <si>
    <t>392</t>
  </si>
  <si>
    <t>4934149</t>
  </si>
  <si>
    <t>577</t>
  </si>
  <si>
    <t>7975534</t>
  </si>
  <si>
    <t>955</t>
  </si>
  <si>
    <t>8030010</t>
  </si>
  <si>
    <t>706</t>
  </si>
  <si>
    <t>1454696</t>
  </si>
  <si>
    <t>951</t>
  </si>
  <si>
    <t>8072684</t>
  </si>
  <si>
    <t>736</t>
  </si>
  <si>
    <t>3556551</t>
  </si>
  <si>
    <t>419</t>
  </si>
  <si>
    <t>7296605</t>
  </si>
  <si>
    <t>170</t>
  </si>
  <si>
    <t>9488613</t>
  </si>
  <si>
    <t>651</t>
  </si>
  <si>
    <t>9111742</t>
  </si>
  <si>
    <t>606</t>
  </si>
  <si>
    <t>6452832</t>
  </si>
  <si>
    <t>600</t>
  </si>
  <si>
    <t>5031966</t>
  </si>
  <si>
    <t>863</t>
  </si>
  <si>
    <t>6549757</t>
  </si>
  <si>
    <t>703</t>
  </si>
  <si>
    <t>9801946</t>
  </si>
  <si>
    <t>814</t>
  </si>
  <si>
    <t>3118618</t>
  </si>
  <si>
    <t>510</t>
  </si>
  <si>
    <t>9250138</t>
  </si>
  <si>
    <t>553</t>
  </si>
  <si>
    <t>5988757</t>
  </si>
  <si>
    <t>518</t>
  </si>
  <si>
    <t>8558197</t>
  </si>
  <si>
    <t>763</t>
  </si>
  <si>
    <t>3499627</t>
  </si>
  <si>
    <t>712</t>
  </si>
  <si>
    <t>1668752</t>
  </si>
  <si>
    <t>285</t>
  </si>
  <si>
    <t>8312936</t>
  </si>
  <si>
    <t>663</t>
  </si>
  <si>
    <t>1615675</t>
  </si>
  <si>
    <t>737</t>
  </si>
  <si>
    <t>9363326</t>
  </si>
  <si>
    <t>195</t>
  </si>
  <si>
    <t>4769851</t>
  </si>
  <si>
    <t>248</t>
  </si>
  <si>
    <t>7435505</t>
  </si>
  <si>
    <t>453</t>
  </si>
  <si>
    <t>6577416</t>
  </si>
  <si>
    <t>137</t>
  </si>
  <si>
    <t>3118060</t>
  </si>
  <si>
    <t>371</t>
  </si>
  <si>
    <t>6680114</t>
  </si>
  <si>
    <t>864</t>
  </si>
  <si>
    <t>2516313</t>
  </si>
  <si>
    <t>249</t>
  </si>
  <si>
    <t>5096953</t>
  </si>
  <si>
    <t>753</t>
  </si>
  <si>
    <t>5261032</t>
  </si>
  <si>
    <t>567</t>
  </si>
  <si>
    <t>6068760</t>
  </si>
  <si>
    <t>679</t>
  </si>
  <si>
    <t>1822825</t>
  </si>
  <si>
    <t>402</t>
  </si>
  <si>
    <t>6481437</t>
  </si>
  <si>
    <t>446</t>
  </si>
  <si>
    <t>2932227</t>
  </si>
  <si>
    <t>788</t>
  </si>
  <si>
    <t>5398338</t>
  </si>
  <si>
    <t>219</t>
  </si>
  <si>
    <t>3345069</t>
  </si>
  <si>
    <t>770</t>
  </si>
  <si>
    <t>2661307</t>
  </si>
  <si>
    <t>382</t>
  </si>
  <si>
    <t>4184459</t>
  </si>
  <si>
    <t>932</t>
  </si>
  <si>
    <t>4909069</t>
  </si>
  <si>
    <t>907</t>
  </si>
  <si>
    <t>4991829</t>
  </si>
  <si>
    <t>211</t>
  </si>
  <si>
    <t>8583392</t>
  </si>
  <si>
    <t>554</t>
  </si>
  <si>
    <t>2232969</t>
  </si>
  <si>
    <t>2919549</t>
  </si>
  <si>
    <t>256</t>
  </si>
  <si>
    <t>8956894</t>
  </si>
  <si>
    <t>868</t>
  </si>
  <si>
    <t>8095702</t>
  </si>
  <si>
    <t>926</t>
  </si>
  <si>
    <t>8199311</t>
  </si>
  <si>
    <t>131</t>
  </si>
  <si>
    <t>2539438</t>
  </si>
  <si>
    <t>150</t>
  </si>
  <si>
    <t>2368710</t>
  </si>
  <si>
    <t>794</t>
  </si>
  <si>
    <t>9164342</t>
  </si>
  <si>
    <t>609</t>
  </si>
  <si>
    <t>8225192</t>
  </si>
  <si>
    <t>689</t>
  </si>
  <si>
    <t>8202195</t>
  </si>
  <si>
    <t>7718433</t>
  </si>
  <si>
    <t>938</t>
  </si>
  <si>
    <t>3477824</t>
  </si>
  <si>
    <t>742</t>
  </si>
  <si>
    <t>6303930</t>
  </si>
  <si>
    <t>760</t>
  </si>
  <si>
    <t>2514923</t>
  </si>
  <si>
    <t>561</t>
  </si>
  <si>
    <t>2736473</t>
  </si>
  <si>
    <t>893</t>
  </si>
  <si>
    <t>6676858</t>
  </si>
  <si>
    <t>417</t>
  </si>
  <si>
    <t>7575963</t>
  </si>
  <si>
    <t>319</t>
  </si>
  <si>
    <t>6733317</t>
  </si>
  <si>
    <t>257</t>
  </si>
  <si>
    <t>3722056</t>
  </si>
  <si>
    <t>928</t>
  </si>
  <si>
    <t>8868776</t>
  </si>
  <si>
    <t>153</t>
  </si>
  <si>
    <t>9062973</t>
  </si>
  <si>
    <t>457</t>
  </si>
  <si>
    <t>1447451</t>
  </si>
  <si>
    <t>240</t>
  </si>
  <si>
    <t>1642620</t>
  </si>
  <si>
    <t>844</t>
  </si>
  <si>
    <t>9854536</t>
  </si>
  <si>
    <t>116</t>
  </si>
  <si>
    <t>9646569</t>
  </si>
  <si>
    <t>581</t>
  </si>
  <si>
    <t>1730386</t>
  </si>
  <si>
    <t>933</t>
  </si>
  <si>
    <t>3937508</t>
  </si>
  <si>
    <t>627</t>
  </si>
  <si>
    <t>7681090</t>
  </si>
  <si>
    <t>495</t>
  </si>
  <si>
    <t>6688090</t>
  </si>
  <si>
    <t>776</t>
  </si>
  <si>
    <t>5960015</t>
  </si>
  <si>
    <t>752</t>
  </si>
  <si>
    <t>7815076</t>
  </si>
  <si>
    <t>795</t>
  </si>
  <si>
    <t>8548448</t>
  </si>
  <si>
    <t>496</t>
  </si>
  <si>
    <t>2975701</t>
  </si>
  <si>
    <t>929</t>
  </si>
  <si>
    <t>6361793</t>
  </si>
  <si>
    <t>605</t>
  </si>
  <si>
    <t>1440972</t>
  </si>
  <si>
    <t>424</t>
  </si>
  <si>
    <t>2244282</t>
  </si>
  <si>
    <t>826</t>
  </si>
  <si>
    <t>4782763</t>
  </si>
  <si>
    <t>739</t>
  </si>
  <si>
    <t>6664316</t>
  </si>
  <si>
    <t>924</t>
  </si>
  <si>
    <t>7813102</t>
  </si>
  <si>
    <t>981</t>
  </si>
  <si>
    <t>6794356</t>
  </si>
  <si>
    <t>397</t>
  </si>
  <si>
    <t>7444964</t>
  </si>
  <si>
    <t>4609524</t>
  </si>
  <si>
    <t>474</t>
  </si>
  <si>
    <t>1759041</t>
  </si>
  <si>
    <t>913</t>
  </si>
  <si>
    <t>6688907</t>
  </si>
  <si>
    <t>727</t>
  </si>
  <si>
    <t>6344047</t>
  </si>
  <si>
    <t>789</t>
  </si>
  <si>
    <t>2838859</t>
  </si>
  <si>
    <t>744</t>
  </si>
  <si>
    <t>7378535</t>
  </si>
  <si>
    <t>8912226</t>
  </si>
  <si>
    <t>988</t>
  </si>
  <si>
    <t>5435261</t>
  </si>
  <si>
    <t>914</t>
  </si>
  <si>
    <t>5587856</t>
  </si>
  <si>
    <t>865</t>
  </si>
  <si>
    <t>9037616</t>
  </si>
  <si>
    <t>2681042</t>
  </si>
  <si>
    <t>394</t>
  </si>
  <si>
    <t>6388299</t>
  </si>
  <si>
    <t>290</t>
  </si>
  <si>
    <t>5856449</t>
  </si>
  <si>
    <t>2889899</t>
  </si>
  <si>
    <t>6501696</t>
  </si>
  <si>
    <t>409</t>
  </si>
  <si>
    <t>1191859</t>
  </si>
  <si>
    <t>326</t>
  </si>
  <si>
    <t>4676367</t>
  </si>
  <si>
    <t>640</t>
  </si>
  <si>
    <t>7069742</t>
  </si>
  <si>
    <t>622</t>
  </si>
  <si>
    <t>8473959</t>
  </si>
  <si>
    <t>692</t>
  </si>
  <si>
    <t>2225232</t>
  </si>
  <si>
    <t>846</t>
  </si>
  <si>
    <t>8052503</t>
  </si>
  <si>
    <t>874</t>
  </si>
  <si>
    <t>1381435</t>
  </si>
  <si>
    <t>5037710</t>
  </si>
  <si>
    <t>396</t>
  </si>
  <si>
    <t>4928578</t>
  </si>
  <si>
    <t>490</t>
  </si>
  <si>
    <t>9799030</t>
  </si>
  <si>
    <t>675</t>
  </si>
  <si>
    <t>7923579</t>
  </si>
  <si>
    <t>717</t>
  </si>
  <si>
    <t>1663497</t>
  </si>
  <si>
    <t>872</t>
  </si>
  <si>
    <t>9034958</t>
  </si>
  <si>
    <t>922</t>
  </si>
  <si>
    <t>8876742</t>
  </si>
  <si>
    <t>488</t>
  </si>
  <si>
    <t>5122665</t>
  </si>
  <si>
    <t>655</t>
  </si>
  <si>
    <t>1985360</t>
  </si>
  <si>
    <t>482</t>
  </si>
  <si>
    <t>2014184</t>
  </si>
  <si>
    <t>283</t>
  </si>
  <si>
    <t>2795437</t>
  </si>
  <si>
    <t>331</t>
  </si>
  <si>
    <t>6032739</t>
  </si>
  <si>
    <t>439</t>
  </si>
  <si>
    <t>2599906</t>
  </si>
  <si>
    <t>940</t>
  </si>
  <si>
    <t>7682298</t>
  </si>
  <si>
    <t>958</t>
  </si>
  <si>
    <t>2275374</t>
  </si>
  <si>
    <t>733</t>
  </si>
  <si>
    <t>5955645</t>
  </si>
  <si>
    <t>376</t>
  </si>
  <si>
    <t>2715158</t>
  </si>
  <si>
    <t>497</t>
  </si>
  <si>
    <t>2421022</t>
  </si>
  <si>
    <t>595</t>
  </si>
  <si>
    <t>2290526</t>
  </si>
  <si>
    <t>437</t>
  </si>
  <si>
    <t>8385715</t>
  </si>
  <si>
    <t>398</t>
  </si>
  <si>
    <t>9237735</t>
  </si>
  <si>
    <t>314</t>
  </si>
  <si>
    <t>8356053</t>
  </si>
  <si>
    <t>590</t>
  </si>
  <si>
    <t>7724393</t>
  </si>
  <si>
    <t>8221845</t>
  </si>
  <si>
    <t>525</t>
  </si>
  <si>
    <t>2440404</t>
  </si>
  <si>
    <t>1749657</t>
  </si>
  <si>
    <t>337</t>
  </si>
  <si>
    <t>7795568</t>
  </si>
  <si>
    <t>870</t>
  </si>
  <si>
    <t>2049645</t>
  </si>
  <si>
    <t>965</t>
  </si>
  <si>
    <t>8681625</t>
  </si>
  <si>
    <t>528</t>
  </si>
  <si>
    <t>3313029</t>
  </si>
  <si>
    <t>986</t>
  </si>
  <si>
    <t>7023677</t>
  </si>
  <si>
    <t>325</t>
  </si>
  <si>
    <t>5900455</t>
  </si>
  <si>
    <t>1698108</t>
  </si>
  <si>
    <t>342</t>
  </si>
  <si>
    <t>4521171</t>
  </si>
  <si>
    <t>373</t>
  </si>
  <si>
    <t>9630451</t>
  </si>
  <si>
    <t>375</t>
  </si>
  <si>
    <t>7949543</t>
  </si>
  <si>
    <t>967</t>
  </si>
  <si>
    <t>2562657</t>
  </si>
  <si>
    <t>691</t>
  </si>
  <si>
    <t>3191007</t>
  </si>
  <si>
    <t>538</t>
  </si>
  <si>
    <t>4394336</t>
  </si>
  <si>
    <t>873</t>
  </si>
  <si>
    <t>4928281</t>
  </si>
  <si>
    <t>980</t>
  </si>
  <si>
    <t>8085252</t>
  </si>
  <si>
    <t>793</t>
  </si>
  <si>
    <t>3396676</t>
  </si>
  <si>
    <t>7442986</t>
  </si>
  <si>
    <t>721</t>
  </si>
  <si>
    <t>9548370</t>
  </si>
  <si>
    <t>8060918</t>
  </si>
  <si>
    <t>743</t>
  </si>
  <si>
    <t>9406206</t>
  </si>
  <si>
    <t>749</t>
  </si>
  <si>
    <t>2109227</t>
  </si>
  <si>
    <t>1190431</t>
  </si>
  <si>
    <t>165</t>
  </si>
  <si>
    <t>5411563</t>
  </si>
  <si>
    <t>621</t>
  </si>
  <si>
    <t>1043092</t>
  </si>
  <si>
    <t>837</t>
  </si>
  <si>
    <t>6367620</t>
  </si>
  <si>
    <t>418</t>
  </si>
  <si>
    <t>6491198</t>
  </si>
  <si>
    <t>519</t>
  </si>
  <si>
    <t>1401147</t>
  </si>
  <si>
    <t>245</t>
  </si>
  <si>
    <t>5694689</t>
  </si>
  <si>
    <t>233</t>
  </si>
  <si>
    <t>4972370</t>
  </si>
  <si>
    <t>268</t>
  </si>
  <si>
    <t>8542478</t>
  </si>
  <si>
    <t>1676621</t>
  </si>
  <si>
    <t>669</t>
  </si>
  <si>
    <t>5191831</t>
  </si>
  <si>
    <t>176</t>
  </si>
  <si>
    <t>1365746</t>
  </si>
  <si>
    <t>504</t>
  </si>
  <si>
    <t>9323619</t>
  </si>
  <si>
    <t>610</t>
  </si>
  <si>
    <t>7912082</t>
  </si>
  <si>
    <t>900</t>
  </si>
  <si>
    <t>9131572</t>
  </si>
  <si>
    <t>338</t>
  </si>
  <si>
    <t>3678059</t>
  </si>
  <si>
    <t>7019382</t>
  </si>
  <si>
    <t>324</t>
  </si>
  <si>
    <t>1334336</t>
  </si>
  <si>
    <t>966</t>
  </si>
  <si>
    <t>9829762</t>
  </si>
  <si>
    <t>278</t>
  </si>
  <si>
    <t>6986539</t>
  </si>
  <si>
    <t>726</t>
  </si>
  <si>
    <t>4706007</t>
  </si>
  <si>
    <t>809</t>
  </si>
  <si>
    <t>2137407</t>
  </si>
  <si>
    <t>484</t>
  </si>
  <si>
    <t>2701688</t>
  </si>
  <si>
    <t>2562037</t>
  </si>
  <si>
    <t>667</t>
  </si>
  <si>
    <t>5450404</t>
  </si>
  <si>
    <t>126</t>
  </si>
  <si>
    <t>4472094</t>
  </si>
  <si>
    <t>4130342</t>
  </si>
  <si>
    <t>523</t>
  </si>
  <si>
    <t>4817030</t>
  </si>
  <si>
    <t>629</t>
  </si>
  <si>
    <t>3473761</t>
  </si>
  <si>
    <t>2124274</t>
  </si>
  <si>
    <t>702</t>
  </si>
  <si>
    <t>2681144</t>
  </si>
  <si>
    <t>7739741</t>
  </si>
  <si>
    <t>978</t>
  </si>
  <si>
    <t>2647814</t>
  </si>
  <si>
    <t>877</t>
  </si>
  <si>
    <t>9665455</t>
  </si>
  <si>
    <t>355</t>
  </si>
  <si>
    <t>1554840</t>
  </si>
  <si>
    <t>281</t>
  </si>
  <si>
    <t>8962169</t>
  </si>
  <si>
    <t>4468370</t>
  </si>
  <si>
    <t>5620085</t>
  </si>
  <si>
    <t>708</t>
  </si>
  <si>
    <t>5742531</t>
  </si>
  <si>
    <t>7779646</t>
  </si>
  <si>
    <t>8981512</t>
  </si>
  <si>
    <t>327</t>
  </si>
  <si>
    <t>6960666</t>
  </si>
  <si>
    <t>9889215</t>
  </si>
  <si>
    <t>746</t>
  </si>
  <si>
    <t>3966618</t>
  </si>
  <si>
    <t>588</t>
  </si>
  <si>
    <t>7430982</t>
  </si>
  <si>
    <t>205</t>
  </si>
  <si>
    <t>7434909</t>
  </si>
  <si>
    <t>601</t>
  </si>
  <si>
    <t>7027229</t>
  </si>
  <si>
    <t>755</t>
  </si>
  <si>
    <t>5291430</t>
  </si>
  <si>
    <t>4447632</t>
  </si>
  <si>
    <t>903</t>
  </si>
  <si>
    <t>2782809</t>
  </si>
  <si>
    <t>102</t>
  </si>
  <si>
    <t>1213899</t>
  </si>
  <si>
    <t>151</t>
  </si>
  <si>
    <t>2674515</t>
  </si>
  <si>
    <t>548</t>
  </si>
  <si>
    <t>5501484</t>
  </si>
  <si>
    <t>812</t>
  </si>
  <si>
    <t>1983923</t>
  </si>
  <si>
    <t>521</t>
  </si>
  <si>
    <t>8393515</t>
  </si>
  <si>
    <t>756</t>
  </si>
  <si>
    <t>7457158</t>
  </si>
  <si>
    <t>328</t>
  </si>
  <si>
    <t>7352484</t>
  </si>
  <si>
    <t>522</t>
  </si>
  <si>
    <t>1601160</t>
  </si>
  <si>
    <t>964</t>
  </si>
  <si>
    <t>8624573</t>
  </si>
  <si>
    <t>2783791</t>
  </si>
  <si>
    <t>944</t>
  </si>
  <si>
    <t>4197381</t>
  </si>
  <si>
    <t>543</t>
  </si>
  <si>
    <t>9102253</t>
  </si>
  <si>
    <t>451</t>
  </si>
  <si>
    <t>5935413</t>
  </si>
  <si>
    <t>3225862</t>
  </si>
  <si>
    <t>7389943</t>
  </si>
  <si>
    <t>563</t>
  </si>
  <si>
    <t>2719329</t>
  </si>
  <si>
    <t>989</t>
  </si>
  <si>
    <t>8433377</t>
  </si>
  <si>
    <t>5682726</t>
  </si>
  <si>
    <t>740</t>
  </si>
  <si>
    <t>6052539</t>
  </si>
  <si>
    <t>4579482</t>
  </si>
  <si>
    <t>798</t>
  </si>
  <si>
    <t>6384429</t>
  </si>
  <si>
    <t>297</t>
  </si>
  <si>
    <t>6373956</t>
  </si>
  <si>
    <t>173</t>
  </si>
  <si>
    <t>3579573</t>
  </si>
  <si>
    <t>745</t>
  </si>
  <si>
    <t>7785511</t>
  </si>
  <si>
    <t>802</t>
  </si>
  <si>
    <t>6055825</t>
  </si>
  <si>
    <t>247</t>
  </si>
  <si>
    <t>6000558</t>
  </si>
  <si>
    <t>761</t>
  </si>
  <si>
    <t>9599207</t>
  </si>
  <si>
    <t>168</t>
  </si>
  <si>
    <t>5205840</t>
  </si>
  <si>
    <t>731</t>
  </si>
  <si>
    <t>6128383</t>
  </si>
  <si>
    <t>573</t>
  </si>
  <si>
    <t>8471866</t>
  </si>
  <si>
    <t>969</t>
  </si>
  <si>
    <t>9509040</t>
  </si>
  <si>
    <t>613</t>
  </si>
  <si>
    <t>9563292</t>
  </si>
  <si>
    <t>7019590</t>
  </si>
  <si>
    <t>140</t>
  </si>
  <si>
    <t>6437011</t>
  </si>
  <si>
    <t>461</t>
  </si>
  <si>
    <t>6788681</t>
  </si>
  <si>
    <t>2985251</t>
  </si>
  <si>
    <t>9600719</t>
  </si>
  <si>
    <t>582</t>
  </si>
  <si>
    <t>9081054</t>
  </si>
  <si>
    <t>494</t>
  </si>
  <si>
    <t>3218169</t>
  </si>
  <si>
    <t>775</t>
  </si>
  <si>
    <t>3186555</t>
  </si>
  <si>
    <t>2406225</t>
  </si>
  <si>
    <t>423</t>
  </si>
  <si>
    <t>7859282</t>
  </si>
  <si>
    <t>9094465</t>
  </si>
  <si>
    <t>816</t>
  </si>
  <si>
    <t>3714471</t>
  </si>
  <si>
    <t>369</t>
  </si>
  <si>
    <t>4720687</t>
  </si>
  <si>
    <t>306</t>
  </si>
  <si>
    <t>9693169</t>
  </si>
  <si>
    <t>188</t>
  </si>
  <si>
    <t>5629452</t>
  </si>
  <si>
    <t>935</t>
  </si>
  <si>
    <t>5639031</t>
  </si>
  <si>
    <t>363</t>
  </si>
  <si>
    <t>5196677</t>
  </si>
  <si>
    <t>4697401</t>
  </si>
  <si>
    <t>462</t>
  </si>
  <si>
    <t>4666931</t>
  </si>
  <si>
    <t>464</t>
  </si>
  <si>
    <t>3617171</t>
  </si>
  <si>
    <t>882</t>
  </si>
  <si>
    <t>9575399</t>
  </si>
  <si>
    <t>223</t>
  </si>
  <si>
    <t>9694039</t>
  </si>
  <si>
    <t>6756203</t>
  </si>
  <si>
    <t>838</t>
  </si>
  <si>
    <t>5528994</t>
  </si>
  <si>
    <t>5210645</t>
  </si>
  <si>
    <t>670</t>
  </si>
  <si>
    <t>5323737</t>
  </si>
  <si>
    <t>599</t>
  </si>
  <si>
    <t>8498243</t>
  </si>
  <si>
    <t>421</t>
  </si>
  <si>
    <t>6316334</t>
  </si>
  <si>
    <t>340</t>
  </si>
  <si>
    <t>5221936</t>
  </si>
  <si>
    <t>186</t>
  </si>
  <si>
    <t>7540534</t>
  </si>
  <si>
    <t>991</t>
  </si>
  <si>
    <t>5570355</t>
  </si>
  <si>
    <t>552</t>
  </si>
  <si>
    <t>6165171</t>
  </si>
  <si>
    <t>6026630</t>
  </si>
  <si>
    <t>7538471</t>
  </si>
  <si>
    <t>286</t>
  </si>
  <si>
    <t>3292170</t>
  </si>
  <si>
    <t>204</t>
  </si>
  <si>
    <t>5733096</t>
  </si>
  <si>
    <t>7231009</t>
  </si>
  <si>
    <t>948</t>
  </si>
  <si>
    <t>1211652</t>
  </si>
  <si>
    <t>262</t>
  </si>
  <si>
    <t>1707762</t>
  </si>
  <si>
    <t>271</t>
  </si>
  <si>
    <t>5632190</t>
  </si>
  <si>
    <t>2007511</t>
  </si>
  <si>
    <t>356</t>
  </si>
  <si>
    <t>1662507</t>
  </si>
  <si>
    <t>3690116</t>
  </si>
  <si>
    <t>344</t>
  </si>
  <si>
    <t>6380354</t>
  </si>
  <si>
    <t>4390323</t>
  </si>
  <si>
    <t>172</t>
  </si>
  <si>
    <t>1219548</t>
  </si>
  <si>
    <t>851</t>
  </si>
  <si>
    <t>2180916</t>
  </si>
  <si>
    <t>884</t>
  </si>
  <si>
    <t>7005628</t>
  </si>
  <si>
    <t>8224069</t>
  </si>
  <si>
    <t>1110206</t>
  </si>
  <si>
    <t>5445763</t>
  </si>
  <si>
    <t>945</t>
  </si>
  <si>
    <t>2599943</t>
  </si>
  <si>
    <t>747</t>
  </si>
  <si>
    <t>7417066</t>
  </si>
  <si>
    <t>9467953</t>
  </si>
  <si>
    <t>544</t>
  </si>
  <si>
    <t>3187332</t>
  </si>
  <si>
    <t>431</t>
  </si>
  <si>
    <t>2503148</t>
  </si>
  <si>
    <t>551</t>
  </si>
  <si>
    <t>1752920</t>
  </si>
  <si>
    <t>1381650</t>
  </si>
  <si>
    <t>161</t>
  </si>
  <si>
    <t>5764956</t>
  </si>
  <si>
    <t>9531890</t>
  </si>
  <si>
    <t>502</t>
  </si>
  <si>
    <t>3634111</t>
  </si>
  <si>
    <t>386</t>
  </si>
  <si>
    <t>4784649</t>
  </si>
  <si>
    <t>6524481</t>
  </si>
  <si>
    <t>678</t>
  </si>
  <si>
    <t>3651604</t>
  </si>
  <si>
    <t>941</t>
  </si>
  <si>
    <t>5593537</t>
  </si>
  <si>
    <t>804</t>
  </si>
  <si>
    <t>8996058</t>
  </si>
  <si>
    <t>115</t>
  </si>
  <si>
    <t>5527477</t>
  </si>
  <si>
    <t>142</t>
  </si>
  <si>
    <t>7381619</t>
  </si>
  <si>
    <t>7499457</t>
  </si>
  <si>
    <t>8578236</t>
  </si>
  <si>
    <t>192</t>
  </si>
  <si>
    <t>5195684</t>
  </si>
  <si>
    <t>992</t>
  </si>
  <si>
    <t>3518087</t>
  </si>
  <si>
    <t>359</t>
  </si>
  <si>
    <t>1204812</t>
  </si>
  <si>
    <t>106</t>
  </si>
  <si>
    <t>5105605</t>
  </si>
  <si>
    <t>282</t>
  </si>
  <si>
    <t>3706755</t>
  </si>
  <si>
    <t>166</t>
  </si>
  <si>
    <t>5912917</t>
  </si>
  <si>
    <t>805</t>
  </si>
  <si>
    <t>5818203</t>
  </si>
  <si>
    <t>5873580</t>
  </si>
  <si>
    <t>909</t>
  </si>
  <si>
    <t>2138100</t>
  </si>
  <si>
    <t>9038102</t>
  </si>
  <si>
    <t>119</t>
  </si>
  <si>
    <t>4494064</t>
  </si>
  <si>
    <t>869</t>
  </si>
  <si>
    <t>6172103</t>
  </si>
  <si>
    <t>896</t>
  </si>
  <si>
    <t>4390648</t>
  </si>
  <si>
    <t>628</t>
  </si>
  <si>
    <t>3226624</t>
  </si>
  <si>
    <t>6242557</t>
  </si>
  <si>
    <t>217</t>
  </si>
  <si>
    <t>1255965</t>
  </si>
  <si>
    <t>8443172</t>
  </si>
  <si>
    <t>6575607</t>
  </si>
  <si>
    <t>5329406</t>
  </si>
  <si>
    <t>274</t>
  </si>
  <si>
    <t>5735492</t>
  </si>
  <si>
    <t>349</t>
  </si>
  <si>
    <t>3667917</t>
  </si>
  <si>
    <t>828</t>
  </si>
  <si>
    <t>9164301</t>
  </si>
  <si>
    <t>162</t>
  </si>
  <si>
    <t>2518891</t>
  </si>
  <si>
    <t>797</t>
  </si>
  <si>
    <t>6311628</t>
  </si>
  <si>
    <t>212</t>
  </si>
  <si>
    <t>5734685</t>
  </si>
  <si>
    <t>493</t>
  </si>
  <si>
    <t>7044627</t>
  </si>
  <si>
    <t>8650891</t>
  </si>
  <si>
    <t>9417612</t>
  </si>
  <si>
    <t>848</t>
  </si>
  <si>
    <t>9831661</t>
  </si>
  <si>
    <t>624</t>
  </si>
  <si>
    <t>8872413</t>
  </si>
  <si>
    <t>686</t>
  </si>
  <si>
    <t>1866037</t>
  </si>
  <si>
    <t>705</t>
  </si>
  <si>
    <t>3535634</t>
  </si>
  <si>
    <t>7928115</t>
  </si>
  <si>
    <t>575</t>
  </si>
  <si>
    <t>7689827</t>
  </si>
  <si>
    <t>559</t>
  </si>
  <si>
    <t>7408965</t>
  </si>
  <si>
    <t>791</t>
  </si>
  <si>
    <t>5056679</t>
  </si>
  <si>
    <t>842</t>
  </si>
  <si>
    <t>5752935</t>
  </si>
  <si>
    <t>4099902</t>
  </si>
  <si>
    <t>163</t>
  </si>
  <si>
    <t>7422301</t>
  </si>
  <si>
    <t>653</t>
  </si>
  <si>
    <t>8235234</t>
  </si>
  <si>
    <t>100</t>
  </si>
  <si>
    <t>1634776</t>
  </si>
  <si>
    <t>593</t>
  </si>
  <si>
    <t>3033459</t>
  </si>
  <si>
    <t>280</t>
  </si>
  <si>
    <t>1659867</t>
  </si>
  <si>
    <t>498</t>
  </si>
  <si>
    <t>2056840</t>
  </si>
  <si>
    <t>3499027</t>
  </si>
  <si>
    <t>2632292</t>
  </si>
  <si>
    <t>855</t>
  </si>
  <si>
    <t>7744585</t>
  </si>
  <si>
    <t>3819425</t>
  </si>
  <si>
    <t>707</t>
  </si>
  <si>
    <t>5760225</t>
  </si>
  <si>
    <t>2476750</t>
  </si>
  <si>
    <t>298</t>
  </si>
  <si>
    <t>2890441</t>
  </si>
  <si>
    <t>3651565</t>
  </si>
  <si>
    <t>200</t>
  </si>
  <si>
    <t>4978185</t>
  </si>
  <si>
    <t>4257379</t>
  </si>
  <si>
    <t>3630468</t>
  </si>
  <si>
    <t>352</t>
  </si>
  <si>
    <t>5157921</t>
  </si>
  <si>
    <t>917</t>
  </si>
  <si>
    <t>2644153</t>
  </si>
  <si>
    <t>265</t>
  </si>
  <si>
    <t>8705487</t>
  </si>
  <si>
    <t>403</t>
  </si>
  <si>
    <t>8145454</t>
  </si>
  <si>
    <t>141</t>
  </si>
  <si>
    <t>7133266</t>
  </si>
  <si>
    <t>879</t>
  </si>
  <si>
    <t>4782209</t>
  </si>
  <si>
    <t>644</t>
  </si>
  <si>
    <t>9939831</t>
  </si>
  <si>
    <t>2879460</t>
  </si>
  <si>
    <t>1360413</t>
  </si>
  <si>
    <t>908</t>
  </si>
  <si>
    <t>6142132</t>
  </si>
  <si>
    <t>279</t>
  </si>
  <si>
    <t>3575047</t>
  </si>
  <si>
    <t>251</t>
  </si>
  <si>
    <t>7256474</t>
  </si>
  <si>
    <t>8950901</t>
  </si>
  <si>
    <t>8482180</t>
  </si>
  <si>
    <t>189</t>
  </si>
  <si>
    <t>9586369</t>
  </si>
  <si>
    <t>459</t>
  </si>
  <si>
    <t>6168814</t>
  </si>
  <si>
    <t>410</t>
  </si>
  <si>
    <t>8962686</t>
  </si>
  <si>
    <t>3297254</t>
  </si>
  <si>
    <t>5406989</t>
  </si>
  <si>
    <t>7069317</t>
  </si>
  <si>
    <t>572</t>
  </si>
  <si>
    <t>3273269</t>
  </si>
  <si>
    <t>713</t>
  </si>
  <si>
    <t>3804075</t>
  </si>
  <si>
    <t>481</t>
  </si>
  <si>
    <t>9135255</t>
  </si>
  <si>
    <t>234</t>
  </si>
  <si>
    <t>1291577</t>
  </si>
  <si>
    <t>977</t>
  </si>
  <si>
    <t>3388393</t>
  </si>
  <si>
    <t>580</t>
  </si>
  <si>
    <t>2995183</t>
  </si>
  <si>
    <t>384</t>
  </si>
  <si>
    <t>6835728</t>
  </si>
  <si>
    <t>275</t>
  </si>
  <si>
    <t>1072627</t>
  </si>
  <si>
    <t>6272748</t>
  </si>
  <si>
    <t>6234607</t>
  </si>
  <si>
    <t>505</t>
  </si>
  <si>
    <t>8349399</t>
  </si>
  <si>
    <t>8125354</t>
  </si>
  <si>
    <t>9209786</t>
  </si>
  <si>
    <t>2616210</t>
  </si>
  <si>
    <t>221</t>
  </si>
  <si>
    <t>7436241</t>
  </si>
  <si>
    <t>9178136</t>
  </si>
  <si>
    <t>486</t>
  </si>
  <si>
    <t>6918393</t>
  </si>
  <si>
    <t>465</t>
  </si>
  <si>
    <t>7911031</t>
  </si>
  <si>
    <t>984</t>
  </si>
  <si>
    <t>8087921</t>
  </si>
  <si>
    <t>4454568</t>
  </si>
  <si>
    <t>2542796</t>
  </si>
  <si>
    <t>511</t>
  </si>
  <si>
    <t>5215523</t>
  </si>
  <si>
    <t>473</t>
  </si>
  <si>
    <t>8759239</t>
  </si>
  <si>
    <t>362</t>
  </si>
  <si>
    <t>4961601</t>
  </si>
  <si>
    <t>379</t>
  </si>
  <si>
    <t>3288926</t>
  </si>
  <si>
    <t>516</t>
  </si>
  <si>
    <t>7097414</t>
  </si>
  <si>
    <t>225</t>
  </si>
  <si>
    <t>6258152</t>
  </si>
  <si>
    <t>1938272</t>
  </si>
  <si>
    <t>121</t>
  </si>
  <si>
    <t>1584005</t>
  </si>
  <si>
    <t>942</t>
  </si>
  <si>
    <t>4950370</t>
  </si>
  <si>
    <t>440</t>
  </si>
  <si>
    <t>8086125</t>
  </si>
  <si>
    <t>4082639</t>
  </si>
  <si>
    <t>7883963</t>
  </si>
  <si>
    <t>4766269</t>
  </si>
  <si>
    <t>252</t>
  </si>
  <si>
    <t>2494200</t>
  </si>
  <si>
    <t>7410129</t>
  </si>
  <si>
    <t>5166084</t>
  </si>
  <si>
    <t>6584506</t>
  </si>
  <si>
    <t>1689962</t>
  </si>
  <si>
    <t>230</t>
  </si>
  <si>
    <t>9375364</t>
  </si>
  <si>
    <t>773</t>
  </si>
  <si>
    <t>8381800</t>
  </si>
  <si>
    <t>9140297</t>
  </si>
  <si>
    <t>779</t>
  </si>
  <si>
    <t>4563416</t>
  </si>
  <si>
    <t>1484433</t>
  </si>
  <si>
    <t>849</t>
  </si>
  <si>
    <t>3169632</t>
  </si>
  <si>
    <t>889</t>
  </si>
  <si>
    <t>7692721</t>
  </si>
  <si>
    <t>3202624</t>
  </si>
  <si>
    <t>728</t>
  </si>
  <si>
    <t>4126532</t>
  </si>
  <si>
    <t>920</t>
  </si>
  <si>
    <t>9012989</t>
  </si>
  <si>
    <t>2585184</t>
  </si>
  <si>
    <t>404</t>
  </si>
  <si>
    <t>6267145</t>
  </si>
  <si>
    <t>8720254</t>
  </si>
  <si>
    <t>4157826</t>
  </si>
  <si>
    <t>3786787</t>
  </si>
  <si>
    <t>830</t>
  </si>
  <si>
    <t>8244199</t>
  </si>
  <si>
    <t>532</t>
  </si>
  <si>
    <t>6299086</t>
  </si>
  <si>
    <t>296</t>
  </si>
  <si>
    <t>8872548</t>
  </si>
  <si>
    <t>918</t>
  </si>
  <si>
    <t>3718341</t>
  </si>
  <si>
    <t>6094433</t>
  </si>
  <si>
    <t>332</t>
  </si>
  <si>
    <t>3024809</t>
  </si>
  <si>
    <t>2861110</t>
  </si>
  <si>
    <t>2665880</t>
  </si>
  <si>
    <t>7962689</t>
  </si>
  <si>
    <t>834</t>
  </si>
  <si>
    <t>9679670</t>
  </si>
  <si>
    <t>817</t>
  </si>
  <si>
    <t>6105693</t>
  </si>
  <si>
    <t>408</t>
  </si>
  <si>
    <t>2413999</t>
  </si>
  <si>
    <t>263</t>
  </si>
  <si>
    <t>1392951</t>
  </si>
  <si>
    <t>1087466</t>
  </si>
  <si>
    <t>4230541</t>
  </si>
  <si>
    <t>9829103</t>
  </si>
  <si>
    <t>568</t>
  </si>
  <si>
    <t>3170723</t>
  </si>
  <si>
    <t>9770751</t>
  </si>
  <si>
    <t>9200596</t>
  </si>
  <si>
    <t>3228175</t>
  </si>
  <si>
    <t>786</t>
  </si>
  <si>
    <t>8433920</t>
  </si>
  <si>
    <t>634</t>
  </si>
  <si>
    <t>4177535</t>
  </si>
  <si>
    <t>9245549</t>
  </si>
  <si>
    <t>886</t>
  </si>
  <si>
    <t>2503717</t>
  </si>
  <si>
    <t>5327419</t>
  </si>
  <si>
    <t>2098206</t>
  </si>
  <si>
    <t>9395862</t>
  </si>
  <si>
    <t>5209218</t>
  </si>
  <si>
    <t>950</t>
  </si>
  <si>
    <t>3342942</t>
  </si>
  <si>
    <t>436</t>
  </si>
  <si>
    <t>1266331</t>
  </si>
  <si>
    <t>952</t>
  </si>
  <si>
    <t>8468826</t>
  </si>
  <si>
    <t>1331881</t>
  </si>
  <si>
    <t>213</t>
  </si>
  <si>
    <t>5653119</t>
  </si>
  <si>
    <t>5602459</t>
  </si>
  <si>
    <t>796</t>
  </si>
  <si>
    <t>9695551</t>
  </si>
  <si>
    <t>183</t>
  </si>
  <si>
    <t>1425670</t>
  </si>
  <si>
    <t>741</t>
  </si>
  <si>
    <t>6608665</t>
  </si>
  <si>
    <t>187</t>
  </si>
  <si>
    <t>2018157</t>
  </si>
  <si>
    <t>401</t>
  </si>
  <si>
    <t>7399761</t>
  </si>
  <si>
    <t>4229300</t>
  </si>
  <si>
    <t>555</t>
  </si>
  <si>
    <t>4119277</t>
  </si>
  <si>
    <t>5883242</t>
  </si>
  <si>
    <t>4376603</t>
  </si>
  <si>
    <t>565</t>
  </si>
  <si>
    <t>1707866</t>
  </si>
  <si>
    <t>288</t>
  </si>
  <si>
    <t>1112833</t>
  </si>
  <si>
    <t>4673288</t>
  </si>
  <si>
    <t>315</t>
  </si>
  <si>
    <t>6118265</t>
  </si>
  <si>
    <t>425</t>
  </si>
  <si>
    <t>8206488</t>
  </si>
  <si>
    <t>8896486</t>
  </si>
  <si>
    <t>8948342</t>
  </si>
  <si>
    <t>685</t>
  </si>
  <si>
    <t>3637534</t>
  </si>
  <si>
    <t>578</t>
  </si>
  <si>
    <t>8256240</t>
  </si>
  <si>
    <t>9603205</t>
  </si>
  <si>
    <t>5604751</t>
  </si>
  <si>
    <t>3504521</t>
  </si>
  <si>
    <t>292</t>
  </si>
  <si>
    <t>8193952</t>
  </si>
  <si>
    <t>529</t>
  </si>
  <si>
    <t>8142385</t>
  </si>
  <si>
    <t>4159798</t>
  </si>
  <si>
    <t>5761669</t>
  </si>
  <si>
    <t>3166570</t>
  </si>
  <si>
    <t>801</t>
  </si>
  <si>
    <t>8700011</t>
  </si>
  <si>
    <t>8655554</t>
  </si>
  <si>
    <t>197</t>
  </si>
  <si>
    <t>7602695</t>
  </si>
  <si>
    <t>898</t>
  </si>
  <si>
    <t>6469592</t>
  </si>
  <si>
    <t>506</t>
  </si>
  <si>
    <t>1633753</t>
  </si>
  <si>
    <t>961</t>
  </si>
  <si>
    <t>3707281</t>
  </si>
  <si>
    <t>321</t>
  </si>
  <si>
    <t>1577888</t>
  </si>
  <si>
    <t>7285495</t>
  </si>
  <si>
    <t>145</t>
  </si>
  <si>
    <t>7973953</t>
  </si>
  <si>
    <t>3912886</t>
  </si>
  <si>
    <t>885</t>
  </si>
  <si>
    <t>9381494</t>
  </si>
  <si>
    <t>699</t>
  </si>
  <si>
    <t>8531486</t>
  </si>
  <si>
    <t>3307798</t>
  </si>
  <si>
    <t>905</t>
  </si>
  <si>
    <t>1664503</t>
  </si>
  <si>
    <t>9748847</t>
  </si>
  <si>
    <t>4428815</t>
  </si>
  <si>
    <t>5561067</t>
  </si>
  <si>
    <t>185</t>
  </si>
  <si>
    <t>6037049</t>
  </si>
  <si>
    <t>294</t>
  </si>
  <si>
    <t>1070138</t>
  </si>
  <si>
    <t>3723988</t>
  </si>
  <si>
    <t>792</t>
  </si>
  <si>
    <t>1474058</t>
  </si>
  <si>
    <t>7671743</t>
  </si>
  <si>
    <t>6777952</t>
  </si>
  <si>
    <t>5837546</t>
  </si>
  <si>
    <t>160</t>
  </si>
  <si>
    <t>4065690</t>
  </si>
  <si>
    <t>4938956</t>
  </si>
  <si>
    <t>584</t>
  </si>
  <si>
    <t>6654424</t>
  </si>
  <si>
    <t>3329735</t>
  </si>
  <si>
    <t>6461406</t>
  </si>
  <si>
    <t>990</t>
  </si>
  <si>
    <t>9725065</t>
  </si>
  <si>
    <t>2500416</t>
  </si>
  <si>
    <t>748</t>
  </si>
  <si>
    <t>9253698</t>
  </si>
  <si>
    <t>2868688</t>
  </si>
  <si>
    <t>7512001</t>
  </si>
  <si>
    <t>5979872</t>
  </si>
  <si>
    <t>320</t>
  </si>
  <si>
    <t>9305150</t>
  </si>
  <si>
    <t>661</t>
  </si>
  <si>
    <t>7581459</t>
  </si>
  <si>
    <t>1908038</t>
  </si>
  <si>
    <t>976</t>
  </si>
  <si>
    <t>2710400</t>
  </si>
  <si>
    <t>7777894</t>
  </si>
  <si>
    <t>768</t>
  </si>
  <si>
    <t>8467845</t>
  </si>
  <si>
    <t>7441777</t>
  </si>
  <si>
    <t>957</t>
  </si>
  <si>
    <t>3081873</t>
  </si>
  <si>
    <t>5307726</t>
  </si>
  <si>
    <t>602</t>
  </si>
  <si>
    <t>6250195</t>
  </si>
  <si>
    <t>4624549</t>
  </si>
  <si>
    <t>8136077</t>
  </si>
  <si>
    <t>906</t>
  </si>
  <si>
    <t>8275056</t>
  </si>
  <si>
    <t>441</t>
  </si>
  <si>
    <t>5584424</t>
  </si>
  <si>
    <t>5731119</t>
  </si>
  <si>
    <t>803</t>
  </si>
  <si>
    <t>9616197</t>
  </si>
  <si>
    <t>8862907</t>
  </si>
  <si>
    <t>345</t>
  </si>
  <si>
    <t>2570911</t>
  </si>
  <si>
    <t>4190758</t>
  </si>
  <si>
    <t>236</t>
  </si>
  <si>
    <t>9618195</t>
  </si>
  <si>
    <t>318</t>
  </si>
  <si>
    <t>1037485</t>
  </si>
  <si>
    <t>105</t>
  </si>
  <si>
    <t>6867356</t>
  </si>
  <si>
    <t>7633020</t>
  </si>
  <si>
    <t>4180407</t>
  </si>
  <si>
    <t>607</t>
  </si>
  <si>
    <t>3137987</t>
  </si>
  <si>
    <t>1873083</t>
  </si>
  <si>
    <t>291</t>
  </si>
  <si>
    <t>5185358</t>
  </si>
  <si>
    <t>235</t>
  </si>
  <si>
    <t>7732414</t>
  </si>
  <si>
    <t>9554093</t>
  </si>
  <si>
    <t>862</t>
  </si>
  <si>
    <t>6396217</t>
  </si>
  <si>
    <t>799</t>
  </si>
  <si>
    <t>3186206</t>
  </si>
  <si>
    <t>3019210</t>
  </si>
  <si>
    <t>358</t>
  </si>
  <si>
    <t>6827390</t>
  </si>
  <si>
    <t>232</t>
  </si>
  <si>
    <t>5859627</t>
  </si>
  <si>
    <t>499</t>
  </si>
  <si>
    <t>7725129</t>
  </si>
  <si>
    <t>374</t>
  </si>
  <si>
    <t>2998223</t>
  </si>
  <si>
    <t>101</t>
  </si>
  <si>
    <t>6829443</t>
  </si>
  <si>
    <t>3965125</t>
  </si>
  <si>
    <t>695</t>
  </si>
  <si>
    <t>7634775</t>
  </si>
  <si>
    <t>4026721</t>
  </si>
  <si>
    <t>639</t>
  </si>
  <si>
    <t>3303365</t>
  </si>
  <si>
    <t>109</t>
  </si>
  <si>
    <t>2784071</t>
  </si>
  <si>
    <t>226</t>
  </si>
  <si>
    <t>1355809</t>
  </si>
  <si>
    <t>393</t>
  </si>
  <si>
    <t>4789711</t>
  </si>
  <si>
    <t>8191191</t>
  </si>
  <si>
    <t>930</t>
  </si>
  <si>
    <t>2281267</t>
  </si>
  <si>
    <t>385</t>
  </si>
  <si>
    <t>3427123</t>
  </si>
  <si>
    <t>662</t>
  </si>
  <si>
    <t>9339992</t>
  </si>
  <si>
    <t>671</t>
  </si>
  <si>
    <t>8951164</t>
  </si>
  <si>
    <t>2966890</t>
  </si>
  <si>
    <t>178</t>
  </si>
  <si>
    <t>1209341</t>
  </si>
  <si>
    <t>2006646</t>
  </si>
  <si>
    <t>194</t>
  </si>
  <si>
    <t>9749335</t>
  </si>
  <si>
    <t>514</t>
  </si>
  <si>
    <t>7383228</t>
  </si>
  <si>
    <t>654</t>
  </si>
  <si>
    <t>2786178</t>
  </si>
  <si>
    <t>9116934</t>
  </si>
  <si>
    <t>819</t>
  </si>
  <si>
    <t>2633762</t>
  </si>
  <si>
    <t>180</t>
  </si>
  <si>
    <t>2565160</t>
  </si>
  <si>
    <t>468</t>
  </si>
  <si>
    <t>8229326</t>
  </si>
  <si>
    <t>916</t>
  </si>
  <si>
    <t>2462431</t>
  </si>
  <si>
    <t>5327583</t>
  </si>
  <si>
    <t>6262096</t>
  </si>
  <si>
    <t>7698813</t>
  </si>
  <si>
    <t>8266453</t>
  </si>
  <si>
    <t>4581434</t>
  </si>
  <si>
    <t>3377967</t>
  </si>
  <si>
    <t>871</t>
  </si>
  <si>
    <t>5981239</t>
  </si>
  <si>
    <t>783</t>
  </si>
  <si>
    <t>3426274</t>
  </si>
  <si>
    <t>2634873</t>
  </si>
  <si>
    <t>472</t>
  </si>
  <si>
    <t>1271644</t>
  </si>
  <si>
    <t>3967808</t>
  </si>
  <si>
    <t>2739382</t>
  </si>
  <si>
    <t>227</t>
  </si>
  <si>
    <t>6882321</t>
  </si>
  <si>
    <t>7957788</t>
  </si>
  <si>
    <t>500</t>
  </si>
  <si>
    <t>4232305</t>
  </si>
  <si>
    <t>229</t>
  </si>
  <si>
    <t>9460029</t>
  </si>
  <si>
    <t>7415688</t>
  </si>
  <si>
    <t>381</t>
  </si>
  <si>
    <t>2391894</t>
  </si>
  <si>
    <t>7063240</t>
  </si>
  <si>
    <t>3702870</t>
  </si>
  <si>
    <t>1495854</t>
  </si>
  <si>
    <t>5489424</t>
  </si>
  <si>
    <t>5715786</t>
  </si>
  <si>
    <t>539</t>
  </si>
  <si>
    <t>4350758</t>
  </si>
  <si>
    <t>4018292</t>
  </si>
  <si>
    <t>6517512</t>
  </si>
  <si>
    <t>2255341</t>
  </si>
  <si>
    <t>434</t>
  </si>
  <si>
    <t>7423283</t>
  </si>
  <si>
    <t>7963867</t>
  </si>
  <si>
    <t>732</t>
  </si>
  <si>
    <t>2723751</t>
  </si>
  <si>
    <t>1880652</t>
  </si>
  <si>
    <t>426</t>
  </si>
  <si>
    <t>3483052</t>
  </si>
  <si>
    <t>370</t>
  </si>
  <si>
    <t>5969984</t>
  </si>
  <si>
    <t>4152731</t>
  </si>
  <si>
    <t>9614497</t>
  </si>
  <si>
    <t>4137838</t>
  </si>
  <si>
    <t>9521598</t>
  </si>
  <si>
    <t>9700973</t>
  </si>
  <si>
    <t>735</t>
  </si>
  <si>
    <t>7787380</t>
  </si>
  <si>
    <t>196</t>
  </si>
  <si>
    <t>4105107</t>
  </si>
  <si>
    <t>113</t>
  </si>
  <si>
    <t>8962478</t>
  </si>
  <si>
    <t>1291769</t>
  </si>
  <si>
    <t>9162003</t>
  </si>
  <si>
    <t>520</t>
  </si>
  <si>
    <t>4695275</t>
  </si>
  <si>
    <t>998</t>
  </si>
  <si>
    <t>8537488</t>
  </si>
  <si>
    <t>8272245</t>
  </si>
  <si>
    <t>1261597</t>
  </si>
  <si>
    <t>904</t>
  </si>
  <si>
    <t>9422048</t>
  </si>
  <si>
    <t>7480045</t>
  </si>
  <si>
    <t>304</t>
  </si>
  <si>
    <t>6050986</t>
  </si>
  <si>
    <t>537</t>
  </si>
  <si>
    <t>8827453</t>
  </si>
  <si>
    <t>7587730</t>
  </si>
  <si>
    <t>9077690</t>
  </si>
  <si>
    <t>1108226</t>
  </si>
  <si>
    <t>224</t>
  </si>
  <si>
    <t>6031885</t>
  </si>
  <si>
    <t>5037972</t>
  </si>
  <si>
    <t>8127514</t>
  </si>
  <si>
    <t>840</t>
  </si>
  <si>
    <t>8689839</t>
  </si>
  <si>
    <t>836</t>
  </si>
  <si>
    <t>6692359</t>
  </si>
  <si>
    <t>694</t>
  </si>
  <si>
    <t>6840068</t>
  </si>
  <si>
    <t>927</t>
  </si>
  <si>
    <t>4969777</t>
  </si>
  <si>
    <t>960</t>
  </si>
  <si>
    <t>1494247</t>
  </si>
  <si>
    <t>859</t>
  </si>
  <si>
    <t>3719411</t>
  </si>
  <si>
    <t>9860962</t>
  </si>
  <si>
    <t>682</t>
  </si>
  <si>
    <t>2311035</t>
  </si>
  <si>
    <t>466</t>
  </si>
  <si>
    <t>2140059</t>
  </si>
  <si>
    <t>883</t>
  </si>
  <si>
    <t>1996431</t>
  </si>
  <si>
    <t>2352134</t>
  </si>
  <si>
    <t>4291258</t>
  </si>
  <si>
    <t>220</t>
  </si>
  <si>
    <t>7169127</t>
  </si>
  <si>
    <t>1954349</t>
  </si>
  <si>
    <t>2288554</t>
  </si>
  <si>
    <t>6349565</t>
  </si>
  <si>
    <t>3381714</t>
  </si>
  <si>
    <t>975</t>
  </si>
  <si>
    <t>7441381</t>
  </si>
  <si>
    <t>723</t>
  </si>
  <si>
    <t>6640806</t>
  </si>
  <si>
    <t>9705913</t>
  </si>
  <si>
    <t>1647704</t>
  </si>
  <si>
    <t>467</t>
  </si>
  <si>
    <t>9056551</t>
  </si>
  <si>
    <t>3464602</t>
  </si>
  <si>
    <t>6927978</t>
  </si>
  <si>
    <t>7978813</t>
  </si>
  <si>
    <t>5880032</t>
  </si>
  <si>
    <t>329</t>
  </si>
  <si>
    <t>9447259</t>
  </si>
  <si>
    <t>5078093</t>
  </si>
  <si>
    <t>8027140</t>
  </si>
  <si>
    <t>9291304</t>
  </si>
  <si>
    <t>9880342</t>
  </si>
  <si>
    <t>8545615</t>
  </si>
  <si>
    <t>549</t>
  </si>
  <si>
    <t>3964907</t>
  </si>
  <si>
    <t>3402439</t>
  </si>
  <si>
    <t>273</t>
  </si>
  <si>
    <t>5839871</t>
  </si>
  <si>
    <t>308</t>
  </si>
  <si>
    <t>5728448</t>
  </si>
  <si>
    <t>2953918</t>
  </si>
  <si>
    <t>139</t>
  </si>
  <si>
    <t>8270870</t>
  </si>
  <si>
    <t>255</t>
  </si>
  <si>
    <t>9128681</t>
  </si>
  <si>
    <t>8015549</t>
  </si>
  <si>
    <t>7580192</t>
  </si>
  <si>
    <t>2904822</t>
  </si>
  <si>
    <t>901</t>
  </si>
  <si>
    <t>7861979</t>
  </si>
  <si>
    <t>1765519</t>
  </si>
  <si>
    <t>6591646</t>
  </si>
  <si>
    <t>7935621</t>
  </si>
  <si>
    <t>890</t>
  </si>
  <si>
    <t>5149152</t>
  </si>
  <si>
    <t>3547579</t>
  </si>
  <si>
    <t>8908785</t>
  </si>
  <si>
    <t>2817044</t>
  </si>
  <si>
    <t>4484322</t>
  </si>
  <si>
    <t>954</t>
  </si>
  <si>
    <t>3526849</t>
  </si>
  <si>
    <t>9103333</t>
  </si>
  <si>
    <t>216</t>
  </si>
  <si>
    <t>1655350</t>
  </si>
  <si>
    <t>5548431</t>
  </si>
  <si>
    <t>438</t>
  </si>
  <si>
    <t>3270615</t>
  </si>
  <si>
    <t>2589046</t>
  </si>
  <si>
    <t>7765720</t>
  </si>
  <si>
    <t>5651273</t>
  </si>
  <si>
    <t>3298057</t>
  </si>
  <si>
    <t>463</t>
  </si>
  <si>
    <t>6230495</t>
  </si>
  <si>
    <t>8305024</t>
  </si>
  <si>
    <t>110</t>
  </si>
  <si>
    <t>4285584</t>
  </si>
  <si>
    <t>507</t>
  </si>
  <si>
    <t>1736811</t>
  </si>
  <si>
    <t>853</t>
  </si>
  <si>
    <t>3968018</t>
  </si>
  <si>
    <t>7144765</t>
  </si>
  <si>
    <t>3901925</t>
  </si>
  <si>
    <t>4114839</t>
  </si>
  <si>
    <t>5816345</t>
  </si>
  <si>
    <t>6958480</t>
  </si>
  <si>
    <t>9451778</t>
  </si>
  <si>
    <t>7340280</t>
  </si>
  <si>
    <t>4123258</t>
  </si>
  <si>
    <t>4930952</t>
  </si>
  <si>
    <t>681</t>
  </si>
  <si>
    <t>3341247</t>
  </si>
  <si>
    <t>276</t>
  </si>
  <si>
    <t>6054678</t>
  </si>
  <si>
    <t>7611016</t>
  </si>
  <si>
    <t>939</t>
  </si>
  <si>
    <t>8123479</t>
  </si>
  <si>
    <t>7680364</t>
  </si>
  <si>
    <t>9064003</t>
  </si>
  <si>
    <t>619</t>
  </si>
  <si>
    <t>7442287</t>
  </si>
  <si>
    <t>829</t>
  </si>
  <si>
    <t>6621432</t>
  </si>
  <si>
    <t>5726375</t>
  </si>
  <si>
    <t>5919745</t>
  </si>
  <si>
    <t>3426728</t>
  </si>
  <si>
    <t>841</t>
  </si>
  <si>
    <t>2696557</t>
  </si>
  <si>
    <t>9624152</t>
  </si>
  <si>
    <t>4475171</t>
  </si>
  <si>
    <t>5829008</t>
  </si>
  <si>
    <t>974</t>
  </si>
  <si>
    <t>9371405</t>
  </si>
  <si>
    <t>6290495</t>
  </si>
  <si>
    <t>4937924</t>
  </si>
  <si>
    <t>460</t>
  </si>
  <si>
    <t>4653282</t>
  </si>
  <si>
    <t>560</t>
  </si>
  <si>
    <t>3633482</t>
  </si>
  <si>
    <t>4761327</t>
  </si>
  <si>
    <t>7532030</t>
  </si>
  <si>
    <t>311</t>
  </si>
  <si>
    <t>8737309</t>
  </si>
  <si>
    <t>171</t>
  </si>
  <si>
    <t>1115482</t>
  </si>
  <si>
    <t>5915104</t>
  </si>
  <si>
    <t>772</t>
  </si>
  <si>
    <t>6701478</t>
  </si>
  <si>
    <t>8556058</t>
  </si>
  <si>
    <t>833</t>
  </si>
  <si>
    <t>3655874</t>
  </si>
  <si>
    <t>698</t>
  </si>
  <si>
    <t>1202445</t>
  </si>
  <si>
    <t>596</t>
  </si>
  <si>
    <t>3837377</t>
  </si>
  <si>
    <t>9368311</t>
  </si>
  <si>
    <t>647</t>
  </si>
  <si>
    <t>2332904</t>
  </si>
  <si>
    <t>193</t>
  </si>
  <si>
    <t>4187908</t>
  </si>
  <si>
    <t>2225651</t>
  </si>
  <si>
    <t>2871060</t>
  </si>
  <si>
    <t>6027079</t>
  </si>
  <si>
    <t>2099905</t>
  </si>
  <si>
    <t>4528113</t>
  </si>
  <si>
    <t>4837345</t>
  </si>
  <si>
    <t>7779356</t>
  </si>
  <si>
    <t>4346251</t>
  </si>
  <si>
    <t>823</t>
  </si>
  <si>
    <t>9171197</t>
  </si>
  <si>
    <t>867</t>
  </si>
  <si>
    <t>2241325</t>
  </si>
  <si>
    <t>936</t>
  </si>
  <si>
    <t>5889205</t>
  </si>
  <si>
    <t>4338417</t>
  </si>
  <si>
    <t>616</t>
  </si>
  <si>
    <t>6487324</t>
  </si>
  <si>
    <t>295</t>
  </si>
  <si>
    <t>2226138</t>
  </si>
  <si>
    <t>5929377</t>
  </si>
  <si>
    <t>688</t>
  </si>
  <si>
    <t>6949960</t>
  </si>
  <si>
    <t>435</t>
  </si>
  <si>
    <t>6290464</t>
  </si>
  <si>
    <t>313</t>
  </si>
  <si>
    <t>7382330</t>
  </si>
  <si>
    <t>7012792</t>
  </si>
  <si>
    <t>509</t>
  </si>
  <si>
    <t>2678829</t>
  </si>
  <si>
    <t>3146616</t>
  </si>
  <si>
    <t>9700658</t>
  </si>
  <si>
    <t>1574162</t>
  </si>
  <si>
    <t>587</t>
  </si>
  <si>
    <t>8791898</t>
  </si>
  <si>
    <t>784</t>
  </si>
  <si>
    <t>2617294</t>
  </si>
  <si>
    <t>729</t>
  </si>
  <si>
    <t>2765436</t>
  </si>
  <si>
    <t>1574205</t>
  </si>
  <si>
    <t>452</t>
  </si>
  <si>
    <t>4149893</t>
  </si>
  <si>
    <t>9176462</t>
  </si>
  <si>
    <t>5961248</t>
  </si>
  <si>
    <t>303</t>
  </si>
  <si>
    <t>6938069</t>
  </si>
  <si>
    <t>750</t>
  </si>
  <si>
    <t>4795970</t>
  </si>
  <si>
    <t>1005932</t>
  </si>
  <si>
    <t>5067855</t>
  </si>
  <si>
    <t>3547556</t>
  </si>
  <si>
    <t>8623020</t>
  </si>
  <si>
    <t>9771788</t>
  </si>
  <si>
    <t>9519865</t>
  </si>
  <si>
    <t>206</t>
  </si>
  <si>
    <t>9184965</t>
  </si>
  <si>
    <t>6826801</t>
  </si>
  <si>
    <t>921</t>
  </si>
  <si>
    <t>1476046</t>
  </si>
  <si>
    <t>6400269</t>
  </si>
  <si>
    <t>839</t>
  </si>
  <si>
    <t>2517205</t>
  </si>
  <si>
    <t>3671224</t>
  </si>
  <si>
    <t>7788683</t>
  </si>
  <si>
    <t>351</t>
  </si>
  <si>
    <t>3600666</t>
  </si>
  <si>
    <t>9107980</t>
  </si>
  <si>
    <t>8236259</t>
  </si>
  <si>
    <t>207</t>
  </si>
  <si>
    <t>4822259</t>
  </si>
  <si>
    <t>1965457</t>
  </si>
  <si>
    <t>8585176</t>
  </si>
  <si>
    <t>3007953</t>
  </si>
  <si>
    <t>7770534</t>
  </si>
  <si>
    <t>366</t>
  </si>
  <si>
    <t>7734840</t>
  </si>
  <si>
    <t>3827180</t>
  </si>
  <si>
    <t>323</t>
  </si>
  <si>
    <t>6792299</t>
  </si>
  <si>
    <t>5889399</t>
  </si>
  <si>
    <t>2098296</t>
  </si>
  <si>
    <t>428</t>
  </si>
  <si>
    <t>9847254</t>
  </si>
  <si>
    <t>1399870</t>
  </si>
  <si>
    <t>3908477</t>
  </si>
  <si>
    <t>4598598</t>
  </si>
  <si>
    <t>5872802</t>
  </si>
  <si>
    <t>6196562</t>
  </si>
  <si>
    <t>806</t>
  </si>
  <si>
    <t>4740892</t>
  </si>
  <si>
    <t>5387228</t>
  </si>
  <si>
    <t>953</t>
  </si>
  <si>
    <t>7510631</t>
  </si>
  <si>
    <t>615</t>
  </si>
  <si>
    <t>4170380</t>
  </si>
  <si>
    <t>9482469</t>
  </si>
  <si>
    <t>2092722</t>
  </si>
  <si>
    <t>7501628</t>
  </si>
  <si>
    <t>5195013</t>
  </si>
  <si>
    <t>542</t>
  </si>
  <si>
    <t>6030776</t>
  </si>
  <si>
    <t>8447286</t>
  </si>
  <si>
    <t>7097090</t>
  </si>
  <si>
    <t>322</t>
  </si>
  <si>
    <t>6665383</t>
  </si>
  <si>
    <t>4318696</t>
  </si>
  <si>
    <t>108</t>
  </si>
  <si>
    <t>1885043</t>
  </si>
  <si>
    <t>6087531</t>
  </si>
  <si>
    <t>3460316</t>
  </si>
  <si>
    <t>120</t>
  </si>
  <si>
    <t>9250481</t>
  </si>
  <si>
    <t>5904810</t>
  </si>
  <si>
    <t>5006465</t>
  </si>
  <si>
    <t>6078638</t>
  </si>
  <si>
    <t>454</t>
  </si>
  <si>
    <t>5388717</t>
  </si>
  <si>
    <t>3583794</t>
  </si>
  <si>
    <t>157</t>
  </si>
  <si>
    <t>3327250</t>
  </si>
  <si>
    <t>302</t>
  </si>
  <si>
    <t>9309761</t>
  </si>
  <si>
    <t>4176691</t>
  </si>
  <si>
    <t>6784096</t>
  </si>
  <si>
    <t>8481497</t>
  </si>
  <si>
    <t>9205525</t>
  </si>
  <si>
    <t>7468693</t>
  </si>
  <si>
    <t>7564784</t>
  </si>
  <si>
    <t>611</t>
  </si>
  <si>
    <t>8262122</t>
  </si>
  <si>
    <t>526</t>
  </si>
  <si>
    <t>9229339</t>
  </si>
  <si>
    <t>3149723</t>
  </si>
  <si>
    <t>6554277</t>
  </si>
  <si>
    <t>6396474</t>
  </si>
  <si>
    <t>1051224</t>
  </si>
  <si>
    <t>4270602</t>
  </si>
  <si>
    <t>576</t>
  </si>
  <si>
    <t>3476564</t>
  </si>
  <si>
    <t>430</t>
  </si>
  <si>
    <t>1284478</t>
  </si>
  <si>
    <t>1579384</t>
  </si>
  <si>
    <t>2541145</t>
  </si>
  <si>
    <t>191</t>
  </si>
  <si>
    <t>4477154</t>
  </si>
  <si>
    <t>3309771</t>
  </si>
  <si>
    <t>696</t>
  </si>
  <si>
    <t>9245415</t>
  </si>
  <si>
    <t>4382050</t>
  </si>
  <si>
    <t>995</t>
  </si>
  <si>
    <t>4449113</t>
  </si>
  <si>
    <t>4035319</t>
  </si>
  <si>
    <t>5169447</t>
  </si>
  <si>
    <t>476</t>
  </si>
  <si>
    <t>4612279</t>
  </si>
  <si>
    <t>919</t>
  </si>
  <si>
    <t>4433725</t>
  </si>
  <si>
    <t>808</t>
  </si>
  <si>
    <t>3571860</t>
  </si>
  <si>
    <t>888</t>
  </si>
  <si>
    <t>5711426</t>
  </si>
  <si>
    <t>9196133</t>
  </si>
  <si>
    <t>6818132</t>
  </si>
  <si>
    <t>6583525</t>
  </si>
  <si>
    <t>911</t>
  </si>
  <si>
    <t>4452965</t>
  </si>
  <si>
    <t>6618685</t>
  </si>
  <si>
    <t>759</t>
  </si>
  <si>
    <t>8611052</t>
  </si>
  <si>
    <t>198</t>
  </si>
  <si>
    <t>4204558</t>
  </si>
  <si>
    <t>483</t>
  </si>
  <si>
    <t>4497183</t>
  </si>
  <si>
    <t>492</t>
  </si>
  <si>
    <t>2644281</t>
  </si>
  <si>
    <t>6660342</t>
  </si>
  <si>
    <t>2159299</t>
  </si>
  <si>
    <t>266</t>
  </si>
  <si>
    <t>1668009</t>
  </si>
  <si>
    <t>144</t>
  </si>
  <si>
    <t>6071360</t>
  </si>
  <si>
    <t>475</t>
  </si>
  <si>
    <t>8213757</t>
  </si>
  <si>
    <t>780</t>
  </si>
  <si>
    <t>7000246</t>
  </si>
  <si>
    <t>589</t>
  </si>
  <si>
    <t>2121034</t>
  </si>
  <si>
    <t>781</t>
  </si>
  <si>
    <t>5460852</t>
  </si>
  <si>
    <t>2189815</t>
  </si>
  <si>
    <t>947</t>
  </si>
  <si>
    <t>5403489</t>
  </si>
  <si>
    <t>9042423</t>
  </si>
  <si>
    <t>895</t>
  </si>
  <si>
    <t>3442155</t>
  </si>
  <si>
    <t>3302963</t>
  </si>
  <si>
    <t>456</t>
  </si>
  <si>
    <t>6139660</t>
  </si>
  <si>
    <t>6387876</t>
  </si>
  <si>
    <t>5542271</t>
  </si>
  <si>
    <t>5648826</t>
  </si>
  <si>
    <t>470</t>
  </si>
  <si>
    <t>1914394</t>
  </si>
  <si>
    <t>383</t>
  </si>
  <si>
    <t>5767885</t>
  </si>
  <si>
    <t>7430237</t>
  </si>
  <si>
    <t>277</t>
  </si>
  <si>
    <t>4696718</t>
  </si>
  <si>
    <t>8424380</t>
  </si>
  <si>
    <t>730</t>
  </si>
  <si>
    <t>7507893</t>
  </si>
  <si>
    <t>4873783</t>
  </si>
  <si>
    <t>8471356</t>
  </si>
  <si>
    <t>7116500</t>
  </si>
  <si>
    <t>4120898</t>
  </si>
  <si>
    <t>4963537</t>
  </si>
  <si>
    <t>5121265</t>
  </si>
  <si>
    <t>5058837</t>
  </si>
  <si>
    <t>641</t>
  </si>
  <si>
    <t>9220106</t>
  </si>
  <si>
    <t>4471088</t>
  </si>
  <si>
    <t>8307107</t>
  </si>
  <si>
    <t>8804839</t>
  </si>
  <si>
    <t>993</t>
  </si>
  <si>
    <t>8270949</t>
  </si>
  <si>
    <t>5523281</t>
  </si>
  <si>
    <t>152</t>
  </si>
  <si>
    <t>9673779</t>
  </si>
  <si>
    <t>5481292</t>
  </si>
  <si>
    <t>4249147</t>
  </si>
  <si>
    <t>269</t>
  </si>
  <si>
    <t>9279258</t>
  </si>
  <si>
    <t>9724962</t>
  </si>
  <si>
    <t>2786719</t>
  </si>
  <si>
    <t>348</t>
  </si>
  <si>
    <t>3725382</t>
  </si>
  <si>
    <t>598</t>
  </si>
  <si>
    <t>9252054</t>
  </si>
  <si>
    <t>203</t>
  </si>
  <si>
    <t>2377323</t>
  </si>
  <si>
    <t>6993668</t>
  </si>
  <si>
    <t>5889357</t>
  </si>
  <si>
    <t>7600047</t>
  </si>
  <si>
    <t>5037961</t>
  </si>
  <si>
    <t>6367876</t>
  </si>
  <si>
    <t>1526460</t>
  </si>
  <si>
    <t>2563910</t>
  </si>
  <si>
    <t>6753964</t>
  </si>
  <si>
    <t>1661445</t>
  </si>
  <si>
    <t>4739633</t>
  </si>
  <si>
    <t>5009418</t>
  </si>
  <si>
    <t>665</t>
  </si>
  <si>
    <t>5824408</t>
  </si>
  <si>
    <t>2668660</t>
  </si>
  <si>
    <t>2150745</t>
  </si>
  <si>
    <t>592</t>
  </si>
  <si>
    <t>5669108</t>
  </si>
  <si>
    <t>9972609</t>
  </si>
  <si>
    <t>2122405</t>
  </si>
  <si>
    <t>7971498</t>
  </si>
  <si>
    <t>1544925</t>
  </si>
  <si>
    <t>387</t>
  </si>
  <si>
    <t>6703266</t>
  </si>
  <si>
    <t>637</t>
  </si>
  <si>
    <t>2679778</t>
  </si>
  <si>
    <t>878</t>
  </si>
  <si>
    <t>2336525</t>
  </si>
  <si>
    <t>1067267</t>
  </si>
  <si>
    <t>2742713</t>
  </si>
  <si>
    <t>316</t>
  </si>
  <si>
    <t>7516960</t>
  </si>
  <si>
    <t>5243565</t>
  </si>
  <si>
    <t>5639723</t>
  </si>
  <si>
    <t>432</t>
  </si>
  <si>
    <t>7897563</t>
  </si>
  <si>
    <t>1051294</t>
  </si>
  <si>
    <t>536</t>
  </si>
  <si>
    <t>1230982</t>
  </si>
  <si>
    <t>3239535</t>
  </si>
  <si>
    <t>2056423</t>
  </si>
  <si>
    <t>9070163</t>
  </si>
  <si>
    <t>300</t>
  </si>
  <si>
    <t>5108472</t>
  </si>
  <si>
    <t>4880644</t>
  </si>
  <si>
    <t>1196256</t>
  </si>
  <si>
    <t>1106646</t>
  </si>
  <si>
    <t>8589271</t>
  </si>
  <si>
    <t>4315927</t>
  </si>
  <si>
    <t>3582508</t>
  </si>
  <si>
    <t>7963431</t>
  </si>
  <si>
    <t>535</t>
  </si>
  <si>
    <t>3887946</t>
  </si>
  <si>
    <t>1902483</t>
  </si>
  <si>
    <t>2244415</t>
  </si>
  <si>
    <t>310</t>
  </si>
  <si>
    <t>3343985</t>
  </si>
  <si>
    <t>445</t>
  </si>
  <si>
    <t>1502647</t>
  </si>
  <si>
    <t>2648539</t>
  </si>
  <si>
    <t>3482081</t>
  </si>
  <si>
    <t>Order ID 1</t>
  </si>
  <si>
    <t>Order ID 2</t>
  </si>
  <si>
    <t>laptop</t>
  </si>
  <si>
    <t>Product Details</t>
  </si>
  <si>
    <t>4-5-2024</t>
  </si>
  <si>
    <t>8-19-2024</t>
  </si>
  <si>
    <t>5-26-2024</t>
  </si>
  <si>
    <t>4-28-2024</t>
  </si>
  <si>
    <t>8-13-2024</t>
  </si>
  <si>
    <t>11-15-2024</t>
  </si>
  <si>
    <t>1-28-2024</t>
  </si>
  <si>
    <t>11-11-2024</t>
  </si>
  <si>
    <t>3-18-2024</t>
  </si>
  <si>
    <t>2-25-2024</t>
  </si>
  <si>
    <t>4-8-2024</t>
  </si>
  <si>
    <t>11-16-2024</t>
  </si>
  <si>
    <t>12-2-2024</t>
  </si>
  <si>
    <t>1-6-2024</t>
  </si>
  <si>
    <t>10-16-2024</t>
  </si>
  <si>
    <t>11-19-2024</t>
  </si>
  <si>
    <t>8-20-2024</t>
  </si>
  <si>
    <t>9-23-2024</t>
  </si>
  <si>
    <t>6-7-2024</t>
  </si>
  <si>
    <t>1-4-2024</t>
  </si>
  <si>
    <t>4-22-2024</t>
  </si>
  <si>
    <t>11-28-2024</t>
  </si>
  <si>
    <t>1-22-2024</t>
  </si>
  <si>
    <t>2-20-2024</t>
  </si>
  <si>
    <t>7-3-2024</t>
  </si>
  <si>
    <t>11-13-2024</t>
  </si>
  <si>
    <t>11-7-2024</t>
  </si>
  <si>
    <t>4-16-2024</t>
  </si>
  <si>
    <t>3-26-2024</t>
  </si>
  <si>
    <t>9-15-2024</t>
  </si>
  <si>
    <t>9-3-2024</t>
  </si>
  <si>
    <t>7-13-2024</t>
  </si>
  <si>
    <t>5-14-2024</t>
  </si>
  <si>
    <t>8-6-2024</t>
  </si>
  <si>
    <t>1-24-2024</t>
  </si>
  <si>
    <t>11-4-2024</t>
  </si>
  <si>
    <t>10-23-2024</t>
  </si>
  <si>
    <t>7-27-2024</t>
  </si>
  <si>
    <t>12-19-2024</t>
  </si>
  <si>
    <t>6-26-2024</t>
  </si>
  <si>
    <t>1-3-2024</t>
  </si>
  <si>
    <t>5-9-2024</t>
  </si>
  <si>
    <t>4-10-2024</t>
  </si>
  <si>
    <t>1-19-2024</t>
  </si>
  <si>
    <t>10-2-2024</t>
  </si>
  <si>
    <t>5-1-2024</t>
  </si>
  <si>
    <t>6-14-2024</t>
  </si>
  <si>
    <t>5-11-2024</t>
  </si>
  <si>
    <t>5-18-2024</t>
  </si>
  <si>
    <t>11-27-2024</t>
  </si>
  <si>
    <t>2-9-2024</t>
  </si>
  <si>
    <t>4-23-2024</t>
  </si>
  <si>
    <t>2-28-2024</t>
  </si>
  <si>
    <t>6-28-2024</t>
  </si>
  <si>
    <t>11-23-2024</t>
  </si>
  <si>
    <t>11-26-2024</t>
  </si>
  <si>
    <t>1-26-2024</t>
  </si>
  <si>
    <t>8-4-2024</t>
  </si>
  <si>
    <t>4-20-2024</t>
  </si>
  <si>
    <t>11-8-2024</t>
  </si>
  <si>
    <t>1-23-2024</t>
  </si>
  <si>
    <t>10-1-2024</t>
  </si>
  <si>
    <t>5-2-2024</t>
  </si>
  <si>
    <t>3-3-2024</t>
  </si>
  <si>
    <t>4-14-2024</t>
  </si>
  <si>
    <t>2-3-2024</t>
  </si>
  <si>
    <t>5-12-2024</t>
  </si>
  <si>
    <t>3-9-2024</t>
  </si>
  <si>
    <t>7-15-2024</t>
  </si>
  <si>
    <t>7-16-2024</t>
  </si>
  <si>
    <t>4-13-2024</t>
  </si>
  <si>
    <t>2-13-2024</t>
  </si>
  <si>
    <t>5-24-2024</t>
  </si>
  <si>
    <t>5-7-2024</t>
  </si>
  <si>
    <t>8-15-2024</t>
  </si>
  <si>
    <t>10-18-2024</t>
  </si>
  <si>
    <t>11-6-2024</t>
  </si>
  <si>
    <t>6-4-2024</t>
  </si>
  <si>
    <t>9-13-2024</t>
  </si>
  <si>
    <t>3-5-2024</t>
  </si>
  <si>
    <t>8-2-2024</t>
  </si>
  <si>
    <t>10-15-2024</t>
  </si>
  <si>
    <t>9-28-2024</t>
  </si>
  <si>
    <t>9-12-2024</t>
  </si>
  <si>
    <t>3-25-2024</t>
  </si>
  <si>
    <t>5-8-2024</t>
  </si>
  <si>
    <t>7-1-2024</t>
  </si>
  <si>
    <t>12-1-2024</t>
  </si>
  <si>
    <t>8-12-2024</t>
  </si>
  <si>
    <t>12-14-2024</t>
  </si>
  <si>
    <t>3-28-2024</t>
  </si>
  <si>
    <t>2-19-2024</t>
  </si>
  <si>
    <t>8-7-2024</t>
  </si>
  <si>
    <t>9-10-2024</t>
  </si>
  <si>
    <t>9-5-2024</t>
  </si>
  <si>
    <t>1-21-2024</t>
  </si>
  <si>
    <t>6-17-2024</t>
  </si>
  <si>
    <t>3-27-2024</t>
  </si>
  <si>
    <t>5-16-2024</t>
  </si>
  <si>
    <t>9-7-2024</t>
  </si>
  <si>
    <t>10-17-2024</t>
  </si>
  <si>
    <t>12-27-2024</t>
  </si>
  <si>
    <t>12-28-2024</t>
  </si>
  <si>
    <t>4-18-2024</t>
  </si>
  <si>
    <t>11-18-2024</t>
  </si>
  <si>
    <t>9-9-2024</t>
  </si>
  <si>
    <t>2-21-2024</t>
  </si>
  <si>
    <t>10-20-2024</t>
  </si>
  <si>
    <t>8-21-2024</t>
  </si>
  <si>
    <t>2-6-2024</t>
  </si>
  <si>
    <t>4-2-2024</t>
  </si>
  <si>
    <t>8-24-2024</t>
  </si>
  <si>
    <t>9-17-2024</t>
  </si>
  <si>
    <t>9-14-2024</t>
  </si>
  <si>
    <t>12-3-2024</t>
  </si>
  <si>
    <t>12-18-2024</t>
  </si>
  <si>
    <t>5-5-2024</t>
  </si>
  <si>
    <t>3-10-2024</t>
  </si>
  <si>
    <t>4-9-2024</t>
  </si>
  <si>
    <t>10-24-2024</t>
  </si>
  <si>
    <t>2-27-2024</t>
  </si>
  <si>
    <t>1-18-2024</t>
  </si>
  <si>
    <t>10-8-2024</t>
  </si>
  <si>
    <t>6-1-2024</t>
  </si>
  <si>
    <t>7-6-2024</t>
  </si>
  <si>
    <t>12-21-2024</t>
  </si>
  <si>
    <t>11-20-2024</t>
  </si>
  <si>
    <t>5-27-2024</t>
  </si>
  <si>
    <t>7-22-2024</t>
  </si>
  <si>
    <t>6-21-2024</t>
  </si>
  <si>
    <t>11-14-2024</t>
  </si>
  <si>
    <t>10-3-2024</t>
  </si>
  <si>
    <t>4-27-2024</t>
  </si>
  <si>
    <t>2-24-2024</t>
  </si>
  <si>
    <t>10-5-2024</t>
  </si>
  <si>
    <t>7-2-2024</t>
  </si>
  <si>
    <t>2-26-2024</t>
  </si>
  <si>
    <t>11-25-2024</t>
  </si>
  <si>
    <t>5-3-2024</t>
  </si>
  <si>
    <t>2-1-2024</t>
  </si>
  <si>
    <t>3-8-2024</t>
  </si>
  <si>
    <t>11-2-2024</t>
  </si>
  <si>
    <t>8-25-2024</t>
  </si>
  <si>
    <t>1-16-2024</t>
  </si>
  <si>
    <t>2-18-2024</t>
  </si>
  <si>
    <t>2-23-2024</t>
  </si>
  <si>
    <t>3-4-2024</t>
  </si>
  <si>
    <t>5-13-2024</t>
  </si>
  <si>
    <t>5-6-2024</t>
  </si>
  <si>
    <t>6-20-2024</t>
  </si>
  <si>
    <t>12-22-2024</t>
  </si>
  <si>
    <t>6-24-2024</t>
  </si>
  <si>
    <t>8-3-2024</t>
  </si>
  <si>
    <t>1-14-2024</t>
  </si>
  <si>
    <t>2-2-2024</t>
  </si>
  <si>
    <t>8-28-2024</t>
  </si>
  <si>
    <t>3-7-2024</t>
  </si>
  <si>
    <t>7-18-2024</t>
  </si>
  <si>
    <t>5-28-2024</t>
  </si>
  <si>
    <t>6-23-2024</t>
  </si>
  <si>
    <t>12-15-2024</t>
  </si>
  <si>
    <t>12-7-2024</t>
  </si>
  <si>
    <t>6-15-2024</t>
  </si>
  <si>
    <t>2-11-2024</t>
  </si>
  <si>
    <t>6-12-2024</t>
  </si>
  <si>
    <t>8-9-2024</t>
  </si>
  <si>
    <t>4-24-2024</t>
  </si>
  <si>
    <t>4-25-2024</t>
  </si>
  <si>
    <t>10-22-2024</t>
  </si>
  <si>
    <t>6-6-2024</t>
  </si>
  <si>
    <t>11-12-2024</t>
  </si>
  <si>
    <t>10-6-2024</t>
  </si>
  <si>
    <t>7-20-2024</t>
  </si>
  <si>
    <t>1-7-2024</t>
  </si>
  <si>
    <t>9-26-2024</t>
  </si>
  <si>
    <t>10-28-2024</t>
  </si>
  <si>
    <t>12-11-2024</t>
  </si>
  <si>
    <t>6-2-2024</t>
  </si>
  <si>
    <t>9-4-2024</t>
  </si>
  <si>
    <t>10-7-2024</t>
  </si>
  <si>
    <t>9-1-2024</t>
  </si>
  <si>
    <t>8-8-2024</t>
  </si>
  <si>
    <t>12-9-2024</t>
  </si>
  <si>
    <t>7-12-2024</t>
  </si>
  <si>
    <t>4-1-2024</t>
  </si>
  <si>
    <t>7-21-2024</t>
  </si>
  <si>
    <t>9-16-2024</t>
  </si>
  <si>
    <t>7-26-2024</t>
  </si>
  <si>
    <t>7-19-2024</t>
  </si>
  <si>
    <t>11-22-2024</t>
  </si>
  <si>
    <t>1-1-2024</t>
  </si>
  <si>
    <t>7-7-2024</t>
  </si>
  <si>
    <t>12-6-2024</t>
  </si>
  <si>
    <t>2-12-2024</t>
  </si>
  <si>
    <t>5-15-2024</t>
  </si>
  <si>
    <t>7-4-2024</t>
  </si>
  <si>
    <t>12-10-2024</t>
  </si>
  <si>
    <t>9-6-2024</t>
  </si>
  <si>
    <t>5-20-2024</t>
  </si>
  <si>
    <t>2-14-2024</t>
  </si>
  <si>
    <t>3-23-2024</t>
  </si>
  <si>
    <t>9-22-2024</t>
  </si>
  <si>
    <t>2-15-2024</t>
  </si>
  <si>
    <t>10-13-2024</t>
  </si>
  <si>
    <t>1-11-2024</t>
  </si>
  <si>
    <t>6-5-2024</t>
  </si>
  <si>
    <t>11-5-2024</t>
  </si>
  <si>
    <t>9-24-2024</t>
  </si>
  <si>
    <t>3-6-2024</t>
  </si>
  <si>
    <t>12-4-2024</t>
  </si>
  <si>
    <t>8-18-2024</t>
  </si>
  <si>
    <t>9-19-2024</t>
  </si>
  <si>
    <t>1-15-2024</t>
  </si>
  <si>
    <t>9-11-2024</t>
  </si>
  <si>
    <t>3-16-2024</t>
  </si>
  <si>
    <t>7-23-2024</t>
  </si>
  <si>
    <t>4-11-2024</t>
  </si>
  <si>
    <t>8-22-2024</t>
  </si>
  <si>
    <t>10-25-2024</t>
  </si>
  <si>
    <t>12-12-2024</t>
  </si>
  <si>
    <t>10-12-2024</t>
  </si>
  <si>
    <t>2-17-2024</t>
  </si>
  <si>
    <t>5-10-2024</t>
  </si>
  <si>
    <t>12-25-2024</t>
  </si>
  <si>
    <t>9-21-2024</t>
  </si>
  <si>
    <t>1-20-2024</t>
  </si>
  <si>
    <t>11-10-2024</t>
  </si>
  <si>
    <t>12-13-2024</t>
  </si>
  <si>
    <t>8-1-2024</t>
  </si>
  <si>
    <t>12-5-2024</t>
  </si>
  <si>
    <t>4-19-2024</t>
  </si>
  <si>
    <t>4-3-2024</t>
  </si>
  <si>
    <t>7-28-2024</t>
  </si>
  <si>
    <t>11-3-2024</t>
  </si>
  <si>
    <t>5-17-2024</t>
  </si>
  <si>
    <t>4-17-2024</t>
  </si>
  <si>
    <t>5-4-2024</t>
  </si>
  <si>
    <t>7-10-2024</t>
  </si>
  <si>
    <t>5-21-2024</t>
  </si>
  <si>
    <t>2-7-2024</t>
  </si>
  <si>
    <t>5-22-2024</t>
  </si>
  <si>
    <t>9-25-2024</t>
  </si>
  <si>
    <t>12-16-2024</t>
  </si>
  <si>
    <t>3-13-2024</t>
  </si>
  <si>
    <t>3-1-2024</t>
  </si>
  <si>
    <t>12-24-2024</t>
  </si>
  <si>
    <t>3-15-2024</t>
  </si>
  <si>
    <t>1-8-2024</t>
  </si>
  <si>
    <t>2-8-2024</t>
  </si>
  <si>
    <t>4-6-2024</t>
  </si>
  <si>
    <t>1-17-2024</t>
  </si>
  <si>
    <t>5-19-2024</t>
  </si>
  <si>
    <t>10-27-2024</t>
  </si>
  <si>
    <t>9-8-2024</t>
  </si>
  <si>
    <t>9-2-2024</t>
  </si>
  <si>
    <t>6-13-2024</t>
  </si>
  <si>
    <t>4-15-2024</t>
  </si>
  <si>
    <t>6-3-2024</t>
  </si>
  <si>
    <t>3-14-2024</t>
  </si>
  <si>
    <t>4-7-2024</t>
  </si>
  <si>
    <t>7-8-2024</t>
  </si>
  <si>
    <t>1-2-2024</t>
  </si>
  <si>
    <t>6-22-2024</t>
  </si>
  <si>
    <t>10-19-2024</t>
  </si>
  <si>
    <t>7-25-2024</t>
  </si>
  <si>
    <t>10-21-2024</t>
  </si>
  <si>
    <t>2-5-2024</t>
  </si>
  <si>
    <t>8-11-2024</t>
  </si>
  <si>
    <t>2-4-2024</t>
  </si>
  <si>
    <t>11-17-2024</t>
  </si>
  <si>
    <t>6-11-2024</t>
  </si>
  <si>
    <t>5-25-2024</t>
  </si>
  <si>
    <t>11-1-2024</t>
  </si>
  <si>
    <t>7-14-2024</t>
  </si>
  <si>
    <t>8-26-2024</t>
  </si>
  <si>
    <t>8-5-2024</t>
  </si>
  <si>
    <t>3-19-2024</t>
  </si>
  <si>
    <t>12-20-2024</t>
  </si>
  <si>
    <t>11-24-2024</t>
  </si>
  <si>
    <t>7-17-2024</t>
  </si>
  <si>
    <t>5-23-2024</t>
  </si>
  <si>
    <t>3-22-2024</t>
  </si>
  <si>
    <t>9-27-2024</t>
  </si>
  <si>
    <t>1-25-2024</t>
  </si>
  <si>
    <t>2-10-2024</t>
  </si>
  <si>
    <t>12-17-2024</t>
  </si>
  <si>
    <t>11-21-2024</t>
  </si>
  <si>
    <t>8-17-2024</t>
  </si>
  <si>
    <t>10-14-2024</t>
  </si>
  <si>
    <t>11-9-2024</t>
  </si>
  <si>
    <t>10-10-2024</t>
  </si>
  <si>
    <t>3-12-2024</t>
  </si>
  <si>
    <t>6-8-2024</t>
  </si>
  <si>
    <t>1-5-2024</t>
  </si>
  <si>
    <t>1-10-2024</t>
  </si>
  <si>
    <t>1-27-2024</t>
  </si>
  <si>
    <t>8-10-2024</t>
  </si>
  <si>
    <t>2-16-2024</t>
  </si>
  <si>
    <t>8-23-2024</t>
  </si>
  <si>
    <t>1-13-2024</t>
  </si>
  <si>
    <t>6-19-2024</t>
  </si>
  <si>
    <t>10-11-2024</t>
  </si>
  <si>
    <t>7-9-2024</t>
  </si>
  <si>
    <t>3-20-2024</t>
  </si>
  <si>
    <t>10-26-2024</t>
  </si>
  <si>
    <t>3-24-2024</t>
  </si>
  <si>
    <t>6-25-2024</t>
  </si>
  <si>
    <t>8-14-2024</t>
  </si>
  <si>
    <t>10-4-2024</t>
  </si>
  <si>
    <t>6-18-2024</t>
  </si>
  <si>
    <t>7-24-2024</t>
  </si>
  <si>
    <t>12-26-2024</t>
  </si>
  <si>
    <t>7-11-2024</t>
  </si>
  <si>
    <t>3-11-2024</t>
  </si>
  <si>
    <t>6-9-2024</t>
  </si>
  <si>
    <t>6-10-2024</t>
  </si>
  <si>
    <t>2-22-2024</t>
  </si>
  <si>
    <t>3-17-2024</t>
  </si>
  <si>
    <t>9-18-2024</t>
  </si>
  <si>
    <t>4-21-2024</t>
  </si>
  <si>
    <t>3-2-2024</t>
  </si>
  <si>
    <t>12-23-2024</t>
  </si>
  <si>
    <t>Price PerUnit</t>
  </si>
  <si>
    <t>Gender</t>
  </si>
  <si>
    <t>Female</t>
  </si>
  <si>
    <t>Male</t>
  </si>
  <si>
    <t>Age</t>
  </si>
  <si>
    <t>Shipping Details</t>
  </si>
  <si>
    <t>Date MDY</t>
  </si>
  <si>
    <t>Date DMY</t>
  </si>
  <si>
    <t>Price Per Unit</t>
  </si>
  <si>
    <t>Total Sales</t>
  </si>
  <si>
    <t>Revenue to be recognised</t>
  </si>
  <si>
    <t>Refunds Yet to be processed</t>
  </si>
  <si>
    <t>Total no. of Orders</t>
  </si>
  <si>
    <t>Total sale amount</t>
  </si>
  <si>
    <t>Average Quantity per Order</t>
  </si>
  <si>
    <t>Row Labels</t>
  </si>
  <si>
    <t>Grand Total</t>
  </si>
  <si>
    <t>Revenue</t>
  </si>
  <si>
    <t>Jan</t>
  </si>
  <si>
    <t>Feb</t>
  </si>
  <si>
    <t>Mar</t>
  </si>
  <si>
    <t>Apr</t>
  </si>
  <si>
    <t>May</t>
  </si>
  <si>
    <t>Jun</t>
  </si>
  <si>
    <t>Jul</t>
  </si>
  <si>
    <t>Aug</t>
  </si>
  <si>
    <t>Sep</t>
  </si>
  <si>
    <t>Oct</t>
  </si>
  <si>
    <t>Nov</t>
  </si>
  <si>
    <t>Dec</t>
  </si>
  <si>
    <t>Orders</t>
  </si>
  <si>
    <t>Sum of Total Sales</t>
  </si>
  <si>
    <t>Column Labels</t>
  </si>
  <si>
    <t>Sum of Revenue to be recognised</t>
  </si>
  <si>
    <t>Sum of Qty</t>
  </si>
  <si>
    <t>Quantity</t>
  </si>
  <si>
    <t>FALSE</t>
  </si>
  <si>
    <t>TRUE</t>
  </si>
  <si>
    <t>Count of B2B</t>
  </si>
  <si>
    <t>Count of Product</t>
  </si>
  <si>
    <t>Product name</t>
  </si>
  <si>
    <t>Return %</t>
  </si>
  <si>
    <t>Product Category</t>
  </si>
  <si>
    <t>Target Value</t>
  </si>
  <si>
    <t>Actual sales</t>
  </si>
  <si>
    <t>Column1</t>
  </si>
  <si>
    <t>Difference</t>
  </si>
  <si>
    <t>%</t>
  </si>
  <si>
    <t>Sum of Target Value</t>
  </si>
  <si>
    <t>Sum of Actual sales</t>
  </si>
  <si>
    <t>Total</t>
  </si>
  <si>
    <t>Gender-wise Revenue Distribution</t>
  </si>
  <si>
    <t>Age-wise Customer Distribution</t>
  </si>
  <si>
    <t>Month-wise Revenue and Order Details</t>
  </si>
  <si>
    <t>Category-wise Revenue</t>
  </si>
  <si>
    <t>State-wise Revenue</t>
  </si>
  <si>
    <t>B2B and B2C Distribution</t>
  </si>
  <si>
    <t>Analysis Summary</t>
  </si>
  <si>
    <t>Channel-wise Sales</t>
  </si>
  <si>
    <t>Channel wise Cancellations and Returns</t>
  </si>
  <si>
    <t>Top 5 Products - Revenue</t>
  </si>
  <si>
    <t>Top 5 Hottest selling products</t>
  </si>
  <si>
    <t>Product-wise Return %</t>
  </si>
  <si>
    <t>a</t>
  </si>
  <si>
    <t>Sales Dashboard - Detailed</t>
  </si>
  <si>
    <t>Drop</t>
  </si>
  <si>
    <t>Sales Dashboard - Overview</t>
  </si>
  <si>
    <t>Total Orders</t>
  </si>
  <si>
    <t>EcomPulse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</si>
</sst>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 #,##0;[Red]&quot;₹&quot;\ \-#,##0"/>
    <numFmt numFmtId="43" formatCode="_ * #,##0.00_ ;_ * \-#,##0.00_ ;_ * &quot;-&quot;??_ ;_ @_ "/>
    <numFmt numFmtId="164" formatCode="_ * #,##0_ ;_ * \-#,##0_ ;_ * &quot;-&quot;??_ ;_ @_ "/>
    <numFmt numFmtId="165" formatCode="00.00\ &quot;L&quot;"/>
    <numFmt numFmtId="166" formatCode="0.00000"/>
  </numFmts>
  <fonts count="10" x14ac:knownFonts="1">
    <font>
      <sz val="11"/>
      <color theme="1"/>
      <name val="Aptos Narrow"/>
      <family val="2"/>
      <scheme val="minor"/>
    </font>
    <font>
      <b/>
      <sz val="11"/>
      <color theme="1"/>
      <name val="Aptos Narrow"/>
      <family val="2"/>
      <scheme val="minor"/>
    </font>
    <font>
      <sz val="11"/>
      <color theme="1"/>
      <name val="Aptos Narrow"/>
      <family val="2"/>
      <scheme val="minor"/>
    </font>
    <font>
      <b/>
      <sz val="11"/>
      <color theme="0"/>
      <name val="Aptos Narrow"/>
      <family val="2"/>
      <scheme val="minor"/>
    </font>
    <font>
      <sz val="11"/>
      <name val="Aptos Narrow"/>
      <family val="2"/>
      <scheme val="minor"/>
    </font>
    <font>
      <sz val="8"/>
      <name val="Aptos Narrow"/>
      <family val="2"/>
      <scheme val="minor"/>
    </font>
    <font>
      <sz val="11"/>
      <color theme="1"/>
      <name val="Webdings"/>
      <family val="1"/>
      <charset val="2"/>
    </font>
    <font>
      <u/>
      <sz val="11"/>
      <color theme="10"/>
      <name val="Aptos Narrow"/>
      <family val="2"/>
      <scheme val="minor"/>
    </font>
    <font>
      <sz val="11"/>
      <color theme="7"/>
      <name val="Aptos Narrow"/>
      <family val="2"/>
      <scheme val="minor"/>
    </font>
    <font>
      <b/>
      <sz val="26"/>
      <color theme="1"/>
      <name val="Aptos Narrow"/>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5" tint="-0.249977111117893"/>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medium">
        <color indexed="64"/>
      </top>
      <bottom style="thin">
        <color auto="1"/>
      </bottom>
      <diagonal/>
    </border>
    <border>
      <left style="thin">
        <color auto="1"/>
      </left>
      <right/>
      <top style="thin">
        <color auto="1"/>
      </top>
      <bottom style="medium">
        <color indexed="64"/>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s>
  <cellStyleXfs count="4">
    <xf numFmtId="0" fontId="0" fillId="0" borderId="0"/>
    <xf numFmtId="43" fontId="2" fillId="0" borderId="0" applyFont="0" applyFill="0" applyBorder="0" applyAlignment="0" applyProtection="0"/>
    <xf numFmtId="9" fontId="2" fillId="0" borderId="0" applyFont="0" applyFill="0" applyBorder="0" applyAlignment="0" applyProtection="0"/>
    <xf numFmtId="0" fontId="7" fillId="0" borderId="0" applyNumberFormat="0" applyFill="0" applyBorder="0" applyAlignment="0" applyProtection="0"/>
  </cellStyleXfs>
  <cellXfs count="49">
    <xf numFmtId="0" fontId="0" fillId="0" borderId="0" xfId="0"/>
    <xf numFmtId="0" fontId="0" fillId="0" borderId="1" xfId="0" applyBorder="1"/>
    <xf numFmtId="0" fontId="1" fillId="2" borderId="1" xfId="0" applyFont="1" applyFill="1" applyBorder="1" applyAlignment="1">
      <alignment horizontal="center" vertical="top"/>
    </xf>
    <xf numFmtId="15" fontId="0" fillId="0" borderId="1" xfId="0" applyNumberFormat="1" applyBorder="1"/>
    <xf numFmtId="0" fontId="1" fillId="3" borderId="1" xfId="0" applyFont="1" applyFill="1" applyBorder="1" applyAlignment="1">
      <alignment horizontal="center" vertical="top"/>
    </xf>
    <xf numFmtId="14" fontId="0" fillId="0" borderId="1" xfId="0" applyNumberFormat="1" applyBorder="1"/>
    <xf numFmtId="6" fontId="0" fillId="0" borderId="1" xfId="0" applyNumberFormat="1" applyBorder="1"/>
    <xf numFmtId="0" fontId="1" fillId="2" borderId="2" xfId="0" applyFont="1" applyFill="1" applyBorder="1" applyAlignment="1">
      <alignment horizontal="center" vertical="top"/>
    </xf>
    <xf numFmtId="0" fontId="0" fillId="0" borderId="2" xfId="0" applyBorder="1"/>
    <xf numFmtId="0" fontId="1" fillId="4" borderId="3" xfId="0" applyFont="1" applyFill="1" applyBorder="1" applyAlignment="1">
      <alignment horizontal="center" vertical="top"/>
    </xf>
    <xf numFmtId="0" fontId="1" fillId="4" borderId="4" xfId="0" applyFont="1" applyFill="1" applyBorder="1" applyAlignment="1">
      <alignment horizontal="center" vertical="top"/>
    </xf>
    <xf numFmtId="0" fontId="0" fillId="0" borderId="5" xfId="0" applyBorder="1"/>
    <xf numFmtId="0" fontId="0" fillId="0" borderId="6" xfId="0" applyBorder="1"/>
    <xf numFmtId="0" fontId="0" fillId="0" borderId="7" xfId="0" applyBorder="1"/>
    <xf numFmtId="0" fontId="1" fillId="0" borderId="0" xfId="0" applyFont="1" applyAlignment="1">
      <alignment horizontal="centerContinuous"/>
    </xf>
    <xf numFmtId="0" fontId="0" fillId="0" borderId="0" xfId="0" applyAlignment="1">
      <alignment horizontal="centerContinuous"/>
    </xf>
    <xf numFmtId="0" fontId="1" fillId="5" borderId="1" xfId="0" applyFont="1" applyFill="1" applyBorder="1" applyAlignment="1">
      <alignment horizontal="center" vertical="top"/>
    </xf>
    <xf numFmtId="0" fontId="1" fillId="4" borderId="8" xfId="0" applyFont="1" applyFill="1" applyBorder="1" applyAlignment="1">
      <alignment horizontal="center" vertical="top"/>
    </xf>
    <xf numFmtId="0" fontId="0" fillId="0" borderId="9" xfId="0" applyBorder="1"/>
    <xf numFmtId="0" fontId="1" fillId="5" borderId="3" xfId="0" applyFont="1" applyFill="1" applyBorder="1" applyAlignment="1">
      <alignment horizontal="center" vertical="top"/>
    </xf>
    <xf numFmtId="0" fontId="1" fillId="5" borderId="4" xfId="0" applyFont="1" applyFill="1" applyBorder="1" applyAlignment="1">
      <alignment horizontal="center" vertical="top"/>
    </xf>
    <xf numFmtId="0" fontId="1" fillId="5" borderId="8" xfId="0" applyFont="1" applyFill="1" applyBorder="1" applyAlignment="1">
      <alignment horizontal="center" vertical="top"/>
    </xf>
    <xf numFmtId="9" fontId="0" fillId="0" borderId="0" xfId="2" applyFont="1"/>
    <xf numFmtId="0" fontId="4" fillId="0" borderId="1" xfId="0" applyFont="1" applyBorder="1"/>
    <xf numFmtId="0" fontId="4" fillId="0" borderId="10" xfId="0" applyFont="1" applyBorder="1"/>
    <xf numFmtId="0" fontId="4" fillId="0" borderId="2" xfId="0" applyFont="1" applyBorder="1"/>
    <xf numFmtId="0" fontId="4" fillId="0" borderId="14" xfId="0" applyFont="1" applyBorder="1"/>
    <xf numFmtId="0" fontId="4" fillId="0" borderId="15" xfId="0" applyFont="1" applyBorder="1"/>
    <xf numFmtId="0" fontId="4" fillId="0" borderId="16" xfId="0" applyFont="1" applyBorder="1"/>
    <xf numFmtId="0" fontId="0" fillId="0" borderId="17" xfId="0" applyBorder="1"/>
    <xf numFmtId="0" fontId="3" fillId="0" borderId="11" xfId="0" applyFont="1" applyBorder="1"/>
    <xf numFmtId="0" fontId="3" fillId="0" borderId="12" xfId="0" applyFont="1" applyBorder="1"/>
    <xf numFmtId="0" fontId="3" fillId="0" borderId="13" xfId="0" applyFont="1" applyBorder="1"/>
    <xf numFmtId="9" fontId="0" fillId="0" borderId="17" xfId="0" applyNumberFormat="1" applyBorder="1"/>
    <xf numFmtId="0" fontId="6" fillId="0" borderId="1" xfId="0" applyFont="1" applyBorder="1"/>
    <xf numFmtId="0" fontId="1" fillId="0" borderId="1" xfId="0" applyFont="1" applyBorder="1" applyAlignment="1">
      <alignment horizontal="center" vertical="center"/>
    </xf>
    <xf numFmtId="0" fontId="8" fillId="0" borderId="1" xfId="3" applyFont="1" applyBorder="1" applyAlignment="1"/>
    <xf numFmtId="0" fontId="0" fillId="6" borderId="0" xfId="0" applyFill="1"/>
    <xf numFmtId="0" fontId="9" fillId="7" borderId="0" xfId="0" applyFont="1" applyFill="1" applyAlignment="1">
      <alignment horizontal="centerContinuous" vertical="distributed"/>
    </xf>
    <xf numFmtId="165" fontId="0" fillId="0" borderId="1" xfId="0" applyNumberFormat="1" applyBorder="1"/>
    <xf numFmtId="166" fontId="0" fillId="0" borderId="1" xfId="0" applyNumberFormat="1" applyBorder="1"/>
    <xf numFmtId="9" fontId="0" fillId="0" borderId="1" xfId="2" applyFont="1" applyBorder="1"/>
    <xf numFmtId="164" fontId="0" fillId="0" borderId="1" xfId="0" applyNumberFormat="1" applyBorder="1"/>
    <xf numFmtId="0" fontId="0" fillId="0" borderId="1" xfId="0" pivotButton="1" applyBorder="1"/>
    <xf numFmtId="0" fontId="0" fillId="0" borderId="1" xfId="0" applyBorder="1" applyAlignment="1">
      <alignment horizontal="left"/>
    </xf>
    <xf numFmtId="10" fontId="0" fillId="0" borderId="1" xfId="0" applyNumberFormat="1" applyBorder="1"/>
    <xf numFmtId="0" fontId="1" fillId="0" borderId="1" xfId="0" applyFont="1" applyBorder="1"/>
    <xf numFmtId="0" fontId="0" fillId="0" borderId="1" xfId="0" applyNumberFormat="1" applyBorder="1"/>
    <xf numFmtId="164" fontId="0" fillId="0" borderId="1" xfId="1" applyNumberFormat="1" applyFont="1" applyBorder="1"/>
  </cellXfs>
  <cellStyles count="4">
    <cellStyle name="Comma" xfId="1" builtinId="3"/>
    <cellStyle name="Hyperlink" xfId="3" builtinId="8"/>
    <cellStyle name="Normal" xfId="0" builtinId="0"/>
    <cellStyle name="Percent" xfId="2" builtinId="5"/>
  </cellStyles>
  <dxfs count="120">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 #,##0_ ;_ * \-#,##0_ ;_ * &quot;-&quot;??_ ;_ @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border diagonalUp="0" diagonalDown="0" outline="0">
        <left/>
        <right/>
        <top style="thin">
          <color auto="1"/>
        </top>
        <bottom/>
      </border>
    </dxf>
    <dxf>
      <numFmt numFmtId="13" formatCode="0%"/>
    </dxf>
    <dxf>
      <border diagonalUp="0" diagonalDown="0" outline="0">
        <left/>
        <right/>
        <top style="thin">
          <color auto="1"/>
        </top>
        <bottom/>
      </border>
    </dxf>
    <dxf>
      <numFmt numFmtId="0" formatCode="General"/>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border diagonalUp="0" diagonalDown="0" outline="0">
        <left style="thin">
          <color auto="1"/>
        </left>
        <right/>
        <top style="thin">
          <color auto="1"/>
        </top>
        <bottom/>
      </border>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border diagonalUp="0" diagonalDown="0" outline="0">
        <left/>
        <right style="thin">
          <color auto="1"/>
        </right>
        <top style="thin">
          <color auto="1"/>
        </top>
        <bottom/>
      </border>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Aptos Narrow"/>
        <family val="2"/>
        <scheme val="minor"/>
      </font>
      <fill>
        <patternFill patternType="none">
          <fgColor indexed="64"/>
          <bgColor indexed="65"/>
        </patternFill>
      </fill>
      <border diagonalUp="0" diagonalDown="0" outline="0">
        <left style="thin">
          <color auto="1"/>
        </left>
        <right style="thin">
          <color auto="1"/>
        </right>
        <top/>
        <bottom/>
      </border>
    </dxf>
    <dxf>
      <numFmt numFmtId="164" formatCode="_ * #,##0_ ;_ * \-#,##0_ ;_ * &quot;-&quot;??_ ;_ @_ "/>
    </dxf>
    <dxf>
      <numFmt numFmtId="164"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1/relationships/timelineCache" Target="timelineCaches/timelineCache1.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0.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1.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Dashboard.xlsx]Revenue and Orders Trend!Revenue trend</c:name>
    <c:fmtId val="11"/>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a:t>Revenue &amp; Orders Trend</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and Orders Trend'!$B$1</c:f>
              <c:strCache>
                <c:ptCount val="1"/>
                <c:pt idx="0">
                  <c:v>Revenue</c:v>
                </c:pt>
              </c:strCache>
            </c:strRef>
          </c:tx>
          <c:spPr>
            <a:solidFill>
              <a:schemeClr val="accent1"/>
            </a:solidFill>
            <a:ln>
              <a:noFill/>
            </a:ln>
            <a:effectLst/>
          </c:spPr>
          <c:invertIfNegative val="0"/>
          <c:cat>
            <c:strRef>
              <c:f>'Revenue and Orders Trend'!$A$2:$A$14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'Revenue and Orders Trend'!$B$2:$B$14</c:f>
              <c:numCache>
                <c:formatCode>General</c:formatCode>
                <c:ptCount val="12"/>
                <c:pt idx="0">
                  <c:v>2092396</c:v>
                </c:pt>
                <c:pt idx="1">
                  <c:v>2986296</c:v>
                </c:pt>
                <c:pt idx="2">
                  <c:v>2557499</c:v>
                </c:pt>
                <c:pt idx="3">
                  <c:v>2750699</c:v>
                </c:pt>
                <c:pt idx="4">
                  <c:v>1403100</c:v>
                </c:pt>
                <c:pt idx="5">
                  <c:v>2856380</c:v>
                </c:pt>
                <c:pt idx="6">
                  <c:v>2424399</c:v>
                </c:pt>
                <c:pt idx="7">
                  <c:v>2925194</c:v>
                </c:pt>
                <c:pt idx="8">
                  <c:v>2525100</c:v>
                </c:pt>
                <c:pt idx="9">
                  <c:v>2390998</c:v>
                </c:pt>
                <c:pt idx="10">
                  <c:v>2797799</c:v>
                </c:pt>
                <c:pt idx="11">
                  <c:v>2201099</c:v>
                </c:pt>
              </c:numCache>
            </c:numRef>
          </c:val>
          <c:extLst>
            <c:ext xmlns:c16="http://schemas.microsoft.com/office/drawing/2014/chart" uri="{C3380CC4-5D6E-409C-BE32-E72D297353CC}">
              <c16:uniqueId val="{00000000-AA63-4625-9B39-04B495F56EDF}"/>
            </c:ext>
          </c:extLst>
        </c:ser>
        <c:dLbls>
          <c:showLegendKey val="0"/>
          <c:showVal val="0"/>
          <c:showCatName val="0"/>
          <c:showSerName val="0"/>
          <c:showPercent val="0"/>
          <c:showBubbleSize val="0"/>
        </c:dLbls>
        <c:gapWidth val="219"/>
        <c:overlap val="-27"/>
        <c:axId val="329289407"/>
        <c:axId val="329274047"/>
      </c:barChart>
      <c:lineChart>
        <c:grouping val="standard"/>
        <c:varyColors val="0"/>
        <c:ser>
          <c:idx val="1"/>
          <c:order val="1"/>
          <c:tx>
            <c:strRef>
              <c:f>'Revenue and Orders Trend'!$C$1</c:f>
              <c:strCache>
                <c:ptCount val="1"/>
                <c:pt idx="0">
                  <c:v>Orders</c:v>
                </c:pt>
              </c:strCache>
            </c:strRef>
          </c:tx>
          <c:spPr>
            <a:ln w="28575" cap="rnd">
              <a:solidFill>
                <a:schemeClr val="accent2"/>
              </a:solidFill>
              <a:round/>
            </a:ln>
            <a:effectLst/>
          </c:spPr>
          <c:marker>
            <c:symbol val="none"/>
          </c:marker>
          <c:cat>
            <c:strRef>
              <c:f>'Revenue and Orders Trend'!$A$2:$A$14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'Revenue and Orders Trend'!$C$2:$C$14</c:f>
              <c:numCache>
                <c:formatCode>General</c:formatCode>
                <c:ptCount val="12"/>
                <c:pt idx="0">
                  <c:v>75</c:v>
                </c:pt>
                <c:pt idx="1">
                  <c:v>79</c:v>
                </c:pt>
                <c:pt idx="2">
                  <c:v>87</c:v>
                </c:pt>
                <c:pt idx="3">
                  <c:v>78</c:v>
                </c:pt>
                <c:pt idx="4">
                  <c:v>83</c:v>
                </c:pt>
                <c:pt idx="5">
                  <c:v>74</c:v>
                </c:pt>
                <c:pt idx="6">
                  <c:v>79</c:v>
                </c:pt>
                <c:pt idx="7">
                  <c:v>90</c:v>
                </c:pt>
                <c:pt idx="8">
                  <c:v>87</c:v>
                </c:pt>
                <c:pt idx="9">
                  <c:v>83</c:v>
                </c:pt>
                <c:pt idx="10">
                  <c:v>100</c:v>
                </c:pt>
                <c:pt idx="11">
                  <c:v>85</c:v>
                </c:pt>
              </c:numCache>
            </c:numRef>
          </c:val>
          <c:smooth val="0"/>
          <c:extLst>
            <c:ext xmlns:c16="http://schemas.microsoft.com/office/drawing/2014/chart" uri="{C3380CC4-5D6E-409C-BE32-E72D297353CC}">
              <c16:uniqueId val="{00000001-AA63-4625-9B39-04B495F56EDF}"/>
            </c:ext>
          </c:extLst>
        </c:ser>
        <c:dLbls>
          <c:showLegendKey val="0"/>
          <c:showVal val="0"/>
          <c:showCatName val="0"/>
          <c:showSerName val="0"/>
          <c:showPercent val="0"/>
          <c:showBubbleSize val="0"/>
        </c:dLbls>
        <c:marker val="1"/>
        <c:smooth val="0"/>
        <c:axId val="329260127"/>
        <c:axId val="329270687"/>
      </c:lineChart>
      <c:catAx>
        <c:axId val="329289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329274047"/>
        <c:crosses val="autoZero"/>
        <c:auto val="1"/>
        <c:lblAlgn val="ctr"/>
        <c:lblOffset val="100"/>
        <c:noMultiLvlLbl val="0"/>
      </c:catAx>
      <c:valAx>
        <c:axId val="329274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329289407"/>
        <c:crosses val="autoZero"/>
        <c:crossBetween val="between"/>
        <c:dispUnits>
          <c:builtInUnit val="millions"/>
          <c:dispUnitsLbl>
            <c:spPr>
              <a:noFill/>
              <a:ln>
                <a:noFill/>
              </a:ln>
              <a:effectLst/>
            </c:spPr>
            <c:txPr>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ispUnitsLbl>
        </c:dispUnits>
      </c:valAx>
      <c:valAx>
        <c:axId val="32927068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329260127"/>
        <c:crosses val="max"/>
        <c:crossBetween val="between"/>
      </c:valAx>
      <c:catAx>
        <c:axId val="329260127"/>
        <c:scaling>
          <c:orientation val="minMax"/>
        </c:scaling>
        <c:delete val="1"/>
        <c:axPos val="b"/>
        <c:numFmt formatCode="General" sourceLinked="1"/>
        <c:majorTickMark val="out"/>
        <c:minorTickMark val="none"/>
        <c:tickLblPos val="nextTo"/>
        <c:crossAx val="329270687"/>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Dashboard.xlsx]Order Status!Order Status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Order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dLbl>
          <c:idx val="0"/>
          <c:layout>
            <c:manualLayout>
              <c:x val="7.5876111111111116E-2"/>
              <c:y val="0.1331721741588809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'Order Status'!$B$1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7D8-42F1-83AC-2E8E38EFEF2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7D8-42F1-83AC-2E8E38EFEF2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7D8-42F1-83AC-2E8E38EFEF26}"/>
              </c:ext>
            </c:extLst>
          </c:dPt>
          <c:dLbls>
            <c:dLbl>
              <c:idx val="2"/>
              <c:layout>
                <c:manualLayout>
                  <c:x val="7.5876111111111116E-2"/>
                  <c:y val="0.13317217415888091"/>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7D8-42F1-83AC-2E8E38EFEF2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'Order Status'!$A$2:$A$5</c:f>
              <c:strCache>
                <c:ptCount val="3"/>
                <c:pt idx="0">
                  <c:v>Cancelled</c:v>
                </c:pt>
                <c:pt idx="1">
                  <c:v>Delivered</c:v>
                </c:pt>
                <c:pt idx="2">
                  <c:v>Returned</c:v>
                </c:pt>
              </c:strCache>
            </c:strRef>
          </c:cat>
          <c:val>
            <c:numRef>
              <c:f>'Order Status'!$B$2:$B$5</c:f>
              <c:numCache>
                <c:formatCode>0.00%</c:formatCode>
                <c:ptCount val="3"/>
                <c:pt idx="0">
                  <c:v>0.26600000000000001</c:v>
                </c:pt>
                <c:pt idx="1">
                  <c:v>0.61199999999999999</c:v>
                </c:pt>
                <c:pt idx="2">
                  <c:v>0.122</c:v>
                </c:pt>
              </c:numCache>
            </c:numRef>
          </c:val>
          <c:extLst>
            <c:ext xmlns:c16="http://schemas.microsoft.com/office/drawing/2014/chart" uri="{C3380CC4-5D6E-409C-BE32-E72D297353CC}">
              <c16:uniqueId val="{00000006-47D8-42F1-83AC-2E8E38EFEF2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Dashboard.xlsx]Channel!Channel sales</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Channel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_(&quot;₹&quot;* #,##0.00_);_(&quot;₹&quot;* \(#,##0.00\);_(&quot;₹&quot;* &quot;-&quot;??_);_(@_)"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Channel!$B$1</c:f>
              <c:strCache>
                <c:ptCount val="1"/>
                <c:pt idx="0">
                  <c:v>Total</c:v>
                </c:pt>
              </c:strCache>
            </c:strRef>
          </c:tx>
          <c:spPr>
            <a:solidFill>
              <a:schemeClr val="accent1"/>
            </a:solidFill>
            <a:ln>
              <a:noFill/>
            </a:ln>
            <a:effectLst/>
          </c:spPr>
          <c:invertIfNegative val="0"/>
          <c:dLbls>
            <c:numFmt formatCode="_(&quot;₹&quot;* #,##0.00_);_(&quot;₹&quot;* \(#,##0.00\);_(&quot;₹&quot;* &quot;-&quot;??_);_(@_)"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Channel!$A$2:$A$7</c:f>
              <c:strCache>
                <c:ptCount val="5"/>
                <c:pt idx="0">
                  <c:v>Amazon</c:v>
                </c:pt>
                <c:pt idx="1">
                  <c:v>Flipkart</c:v>
                </c:pt>
                <c:pt idx="2">
                  <c:v>Myntra</c:v>
                </c:pt>
                <c:pt idx="3">
                  <c:v>TataCliq</c:v>
                </c:pt>
                <c:pt idx="4">
                  <c:v>Ajio</c:v>
                </c:pt>
              </c:strCache>
            </c:strRef>
          </c:cat>
          <c:val>
            <c:numRef>
              <c:f>Channel!$B$2:$B$7</c:f>
              <c:numCache>
                <c:formatCode>General</c:formatCode>
                <c:ptCount val="5"/>
                <c:pt idx="0">
                  <c:v>9586976</c:v>
                </c:pt>
                <c:pt idx="1">
                  <c:v>6642700</c:v>
                </c:pt>
                <c:pt idx="2">
                  <c:v>5771600</c:v>
                </c:pt>
                <c:pt idx="3">
                  <c:v>4241200</c:v>
                </c:pt>
                <c:pt idx="4">
                  <c:v>3668483</c:v>
                </c:pt>
              </c:numCache>
            </c:numRef>
          </c:val>
          <c:extLst>
            <c:ext xmlns:c16="http://schemas.microsoft.com/office/drawing/2014/chart" uri="{C3380CC4-5D6E-409C-BE32-E72D297353CC}">
              <c16:uniqueId val="{00000000-9B3E-4940-90AE-B401619F725D}"/>
            </c:ext>
          </c:extLst>
        </c:ser>
        <c:dLbls>
          <c:dLblPos val="outEnd"/>
          <c:showLegendKey val="0"/>
          <c:showVal val="1"/>
          <c:showCatName val="0"/>
          <c:showSerName val="0"/>
          <c:showPercent val="0"/>
          <c:showBubbleSize val="0"/>
        </c:dLbls>
        <c:gapWidth val="182"/>
        <c:axId val="1728612640"/>
        <c:axId val="1728628480"/>
      </c:barChart>
      <c:catAx>
        <c:axId val="1728612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628480"/>
        <c:crosses val="autoZero"/>
        <c:auto val="1"/>
        <c:lblAlgn val="ctr"/>
        <c:lblOffset val="100"/>
        <c:noMultiLvlLbl val="0"/>
      </c:catAx>
      <c:valAx>
        <c:axId val="1728628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612640"/>
        <c:crosses val="autoZero"/>
        <c:crossBetween val="between"/>
        <c:dispUnits>
          <c:builtInUnit val="million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Dashboard.xlsx]Category!Category sales</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Category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Category!$B$1</c:f>
              <c:strCache>
                <c:ptCount val="1"/>
                <c:pt idx="0">
                  <c:v>Revenue</c:v>
                </c:pt>
              </c:strCache>
            </c:strRef>
          </c:tx>
          <c:spPr>
            <a:solidFill>
              <a:schemeClr val="accent1"/>
            </a:solidFill>
            <a:ln>
              <a:noFill/>
            </a:ln>
            <a:effectLst/>
          </c:spPr>
          <c:invertIfNegative val="0"/>
          <c:cat>
            <c:strRef>
              <c:f>Category!$A$2:$A$7</c:f>
              <c:strCache>
                <c:ptCount val="5"/>
                <c:pt idx="0">
                  <c:v>Headphones</c:v>
                </c:pt>
                <c:pt idx="1">
                  <c:v>Laptop</c:v>
                </c:pt>
                <c:pt idx="2">
                  <c:v>LED TV</c:v>
                </c:pt>
                <c:pt idx="3">
                  <c:v>Smartphone</c:v>
                </c:pt>
                <c:pt idx="4">
                  <c:v>Washing Machine</c:v>
                </c:pt>
              </c:strCache>
            </c:strRef>
          </c:cat>
          <c:val>
            <c:numRef>
              <c:f>Category!$B$2:$B$7</c:f>
              <c:numCache>
                <c:formatCode>General</c:formatCode>
                <c:ptCount val="5"/>
                <c:pt idx="0">
                  <c:v>2488500</c:v>
                </c:pt>
                <c:pt idx="1">
                  <c:v>11737000</c:v>
                </c:pt>
                <c:pt idx="2">
                  <c:v>4608700</c:v>
                </c:pt>
                <c:pt idx="3">
                  <c:v>6732059</c:v>
                </c:pt>
                <c:pt idx="4">
                  <c:v>4344700</c:v>
                </c:pt>
              </c:numCache>
            </c:numRef>
          </c:val>
          <c:extLst>
            <c:ext xmlns:c16="http://schemas.microsoft.com/office/drawing/2014/chart" uri="{C3380CC4-5D6E-409C-BE32-E72D297353CC}">
              <c16:uniqueId val="{00000000-8070-4148-A3E2-BEBA7FCED8C5}"/>
            </c:ext>
          </c:extLst>
        </c:ser>
        <c:dLbls>
          <c:showLegendKey val="0"/>
          <c:showVal val="0"/>
          <c:showCatName val="0"/>
          <c:showSerName val="0"/>
          <c:showPercent val="0"/>
          <c:showBubbleSize val="0"/>
        </c:dLbls>
        <c:gapWidth val="219"/>
        <c:axId val="1728631360"/>
        <c:axId val="1728631840"/>
      </c:barChart>
      <c:lineChart>
        <c:grouping val="standard"/>
        <c:varyColors val="0"/>
        <c:ser>
          <c:idx val="1"/>
          <c:order val="1"/>
          <c:tx>
            <c:strRef>
              <c:f>Category!$C$1</c:f>
              <c:strCache>
                <c:ptCount val="1"/>
                <c:pt idx="0">
                  <c:v>Quantity</c:v>
                </c:pt>
              </c:strCache>
            </c:strRef>
          </c:tx>
          <c:spPr>
            <a:ln w="28575" cap="rnd">
              <a:solidFill>
                <a:schemeClr val="accent2"/>
              </a:solidFill>
              <a:round/>
            </a:ln>
            <a:effectLst/>
          </c:spPr>
          <c:marker>
            <c:symbol val="none"/>
          </c:marker>
          <c:cat>
            <c:strRef>
              <c:f>Category!$A$2:$A$7</c:f>
              <c:strCache>
                <c:ptCount val="5"/>
                <c:pt idx="0">
                  <c:v>Headphones</c:v>
                </c:pt>
                <c:pt idx="1">
                  <c:v>Laptop</c:v>
                </c:pt>
                <c:pt idx="2">
                  <c:v>LED TV</c:v>
                </c:pt>
                <c:pt idx="3">
                  <c:v>Smartphone</c:v>
                </c:pt>
                <c:pt idx="4">
                  <c:v>Washing Machine</c:v>
                </c:pt>
              </c:strCache>
            </c:strRef>
          </c:cat>
          <c:val>
            <c:numRef>
              <c:f>Category!$C$2:$C$7</c:f>
              <c:numCache>
                <c:formatCode>General</c:formatCode>
                <c:ptCount val="5"/>
                <c:pt idx="0">
                  <c:v>359</c:v>
                </c:pt>
                <c:pt idx="1">
                  <c:v>234</c:v>
                </c:pt>
                <c:pt idx="2">
                  <c:v>178</c:v>
                </c:pt>
                <c:pt idx="3">
                  <c:v>257</c:v>
                </c:pt>
                <c:pt idx="4">
                  <c:v>230</c:v>
                </c:pt>
              </c:numCache>
            </c:numRef>
          </c:val>
          <c:smooth val="0"/>
          <c:extLst>
            <c:ext xmlns:c16="http://schemas.microsoft.com/office/drawing/2014/chart" uri="{C3380CC4-5D6E-409C-BE32-E72D297353CC}">
              <c16:uniqueId val="{00000001-8070-4148-A3E2-BEBA7FCED8C5}"/>
            </c:ext>
          </c:extLst>
        </c:ser>
        <c:dLbls>
          <c:showLegendKey val="0"/>
          <c:showVal val="0"/>
          <c:showCatName val="0"/>
          <c:showSerName val="0"/>
          <c:showPercent val="0"/>
          <c:showBubbleSize val="0"/>
        </c:dLbls>
        <c:marker val="1"/>
        <c:smooth val="0"/>
        <c:axId val="577417984"/>
        <c:axId val="577417504"/>
      </c:lineChart>
      <c:catAx>
        <c:axId val="1728631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631840"/>
        <c:crosses val="autoZero"/>
        <c:auto val="1"/>
        <c:lblAlgn val="ctr"/>
        <c:lblOffset val="100"/>
        <c:noMultiLvlLbl val="0"/>
      </c:catAx>
      <c:valAx>
        <c:axId val="172863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631360"/>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57741750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417984"/>
        <c:crosses val="max"/>
        <c:crossBetween val="between"/>
      </c:valAx>
      <c:catAx>
        <c:axId val="577417984"/>
        <c:scaling>
          <c:orientation val="minMax"/>
        </c:scaling>
        <c:delete val="1"/>
        <c:axPos val="b"/>
        <c:numFmt formatCode="General" sourceLinked="1"/>
        <c:majorTickMark val="out"/>
        <c:minorTickMark val="none"/>
        <c:tickLblPos val="nextTo"/>
        <c:crossAx val="577417504"/>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Dashboard.xlsx]State Wise Sales!State Sales</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State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'State Wise Sales'!$B$1</c:f>
              <c:strCache>
                <c:ptCount val="1"/>
                <c:pt idx="0">
                  <c:v>Total</c:v>
                </c:pt>
              </c:strCache>
            </c:strRef>
          </c:tx>
          <c:spPr>
            <a:solidFill>
              <a:schemeClr val="accent1"/>
            </a:solidFill>
            <a:ln>
              <a:noFill/>
            </a:ln>
            <a:effectLst/>
          </c:spPr>
          <c:invertIfNegative val="0"/>
          <c:cat>
            <c:strRef>
              <c:f>'State Wise Sales'!$A$2:$A$7</c:f>
              <c:strCache>
                <c:ptCount val="5"/>
                <c:pt idx="0">
                  <c:v>Delhi</c:v>
                </c:pt>
                <c:pt idx="1">
                  <c:v>Tamil Nadu</c:v>
                </c:pt>
                <c:pt idx="2">
                  <c:v>UP</c:v>
                </c:pt>
                <c:pt idx="3">
                  <c:v>West Bengal</c:v>
                </c:pt>
                <c:pt idx="4">
                  <c:v>Maharashtra</c:v>
                </c:pt>
              </c:strCache>
            </c:strRef>
          </c:cat>
          <c:val>
            <c:numRef>
              <c:f>'State Wise Sales'!$B$2:$B$7</c:f>
              <c:numCache>
                <c:formatCode>General</c:formatCode>
                <c:ptCount val="5"/>
                <c:pt idx="0">
                  <c:v>5260397</c:v>
                </c:pt>
                <c:pt idx="1">
                  <c:v>4151578</c:v>
                </c:pt>
                <c:pt idx="2">
                  <c:v>3800097</c:v>
                </c:pt>
                <c:pt idx="3">
                  <c:v>3609594</c:v>
                </c:pt>
                <c:pt idx="4">
                  <c:v>3237897</c:v>
                </c:pt>
              </c:numCache>
            </c:numRef>
          </c:val>
          <c:extLst>
            <c:ext xmlns:c16="http://schemas.microsoft.com/office/drawing/2014/chart" uri="{C3380CC4-5D6E-409C-BE32-E72D297353CC}">
              <c16:uniqueId val="{00000000-6868-4765-9104-A208A5585C6D}"/>
            </c:ext>
          </c:extLst>
        </c:ser>
        <c:dLbls>
          <c:showLegendKey val="0"/>
          <c:showVal val="0"/>
          <c:showCatName val="0"/>
          <c:showSerName val="0"/>
          <c:showPercent val="0"/>
          <c:showBubbleSize val="0"/>
        </c:dLbls>
        <c:gapWidth val="182"/>
        <c:axId val="1728620320"/>
        <c:axId val="1728623680"/>
      </c:barChart>
      <c:catAx>
        <c:axId val="1728620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623680"/>
        <c:crosses val="autoZero"/>
        <c:auto val="1"/>
        <c:lblAlgn val="ctr"/>
        <c:lblOffset val="100"/>
        <c:noMultiLvlLbl val="0"/>
      </c:catAx>
      <c:valAx>
        <c:axId val="1728623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620320"/>
        <c:crosses val="autoZero"/>
        <c:crossBetween val="between"/>
        <c:dispUnits>
          <c:builtInUnit val="million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Dashboard.xlsx]B2B,B2C!B2B , B2C distbn</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B2B /</a:t>
            </a:r>
            <a:r>
              <a:rPr lang="en-IN" baseline="0"/>
              <a:t> B2C</a:t>
            </a:r>
            <a:endParaRPr lang="en-IN"/>
          </a:p>
        </c:rich>
      </c:tx>
      <c:layout>
        <c:manualLayout>
          <c:xMode val="edge"/>
          <c:yMode val="edge"/>
          <c:x val="0.39088265465028021"/>
          <c:y val="2.363487651707526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9.5641944102716647E-2"/>
              <c:y val="-0.11226566345610753"/>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4346291615407503"/>
              <c:y val="0.12408310171464526"/>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4346291615407503"/>
              <c:y val="0.12408310171464526"/>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9.5641944102716647E-2"/>
              <c:y val="-0.11226566345610753"/>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4346291615407503"/>
              <c:y val="0.12408310171464526"/>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9.5641944102716647E-2"/>
              <c:y val="-0.11226566345610753"/>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4346291615407503"/>
              <c:y val="0.12408310171464526"/>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9.5641944102716647E-2"/>
              <c:y val="-0.11226566345610753"/>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0.14346291615407503"/>
              <c:y val="0.12408310171464526"/>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9.5641944102716647E-2"/>
              <c:y val="-0.11226566345610753"/>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375050362637891"/>
          <c:y val="0.14442212261662277"/>
          <c:w val="0.49975000000000003"/>
          <c:h val="0.82828703703703699"/>
        </c:manualLayout>
      </c:layout>
      <c:doughnutChart>
        <c:varyColors val="1"/>
        <c:ser>
          <c:idx val="0"/>
          <c:order val="0"/>
          <c:tx>
            <c:strRef>
              <c:f>'B2B,B2C'!$B$1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FB9-471E-B1B7-8800B81AEEA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FB9-471E-B1B7-8800B81AEEA8}"/>
              </c:ext>
            </c:extLst>
          </c:dPt>
          <c:dLbls>
            <c:dLbl>
              <c:idx val="0"/>
              <c:layout>
                <c:manualLayout>
                  <c:x val="-0.14346291615407503"/>
                  <c:y val="0.1240831017146452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FB9-471E-B1B7-8800B81AEEA8}"/>
                </c:ext>
              </c:extLst>
            </c:dLbl>
            <c:dLbl>
              <c:idx val="1"/>
              <c:layout>
                <c:manualLayout>
                  <c:x val="9.5641944102716647E-2"/>
                  <c:y val="-0.1122656634561075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FB9-471E-B1B7-8800B81AEEA8}"/>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'B2B,B2C'!$A$2:$A$4</c:f>
              <c:strCache>
                <c:ptCount val="2"/>
                <c:pt idx="0">
                  <c:v>FALSE</c:v>
                </c:pt>
                <c:pt idx="1">
                  <c:v>TRUE</c:v>
                </c:pt>
              </c:strCache>
            </c:strRef>
          </c:cat>
          <c:val>
            <c:numRef>
              <c:f>'B2B,B2C'!$B$2:$B$4</c:f>
              <c:numCache>
                <c:formatCode>0.00%</c:formatCode>
                <c:ptCount val="2"/>
                <c:pt idx="0">
                  <c:v>0.72</c:v>
                </c:pt>
                <c:pt idx="1">
                  <c:v>0.28000000000000003</c:v>
                </c:pt>
              </c:numCache>
            </c:numRef>
          </c:val>
          <c:extLst>
            <c:ext xmlns:c16="http://schemas.microsoft.com/office/drawing/2014/chart" uri="{C3380CC4-5D6E-409C-BE32-E72D297353CC}">
              <c16:uniqueId val="{00000004-1FB9-471E-B1B7-8800B81AEEA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83505118110236221"/>
          <c:y val="1.9304826480023306E-2"/>
          <c:w val="0.13110315828203831"/>
          <c:h val="0.199420666373246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Dashboard.xlsx]Channel!Channel wise cancellations </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Channel wise Cancellations &amp;</a:t>
            </a:r>
            <a:r>
              <a:rPr lang="en-IN" baseline="0"/>
              <a:t> Returns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Channel!$B$20:$B$21</c:f>
              <c:strCache>
                <c:ptCount val="1"/>
                <c:pt idx="0">
                  <c:v>Delivered</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Channel!$A$22:$A$27</c:f>
              <c:strCache>
                <c:ptCount val="5"/>
                <c:pt idx="0">
                  <c:v>Ajio</c:v>
                </c:pt>
                <c:pt idx="1">
                  <c:v>Amazon</c:v>
                </c:pt>
                <c:pt idx="2">
                  <c:v>Flipkart</c:v>
                </c:pt>
                <c:pt idx="3">
                  <c:v>Myntra</c:v>
                </c:pt>
                <c:pt idx="4">
                  <c:v>TataCliq</c:v>
                </c:pt>
              </c:strCache>
            </c:strRef>
          </c:cat>
          <c:val>
            <c:numRef>
              <c:f>Channel!$B$22:$B$27</c:f>
              <c:numCache>
                <c:formatCode>0.00%</c:formatCode>
                <c:ptCount val="5"/>
                <c:pt idx="0">
                  <c:v>0.62581028605897704</c:v>
                </c:pt>
                <c:pt idx="1">
                  <c:v>0.68060489150760284</c:v>
                </c:pt>
                <c:pt idx="2">
                  <c:v>0.62780103771890861</c:v>
                </c:pt>
                <c:pt idx="3">
                  <c:v>0.65631858447332814</c:v>
                </c:pt>
                <c:pt idx="4">
                  <c:v>0.61600580973129992</c:v>
                </c:pt>
              </c:numCache>
            </c:numRef>
          </c:val>
          <c:extLst>
            <c:ext xmlns:c16="http://schemas.microsoft.com/office/drawing/2014/chart" uri="{C3380CC4-5D6E-409C-BE32-E72D297353CC}">
              <c16:uniqueId val="{00000000-CBD5-4FF6-8385-3BC6E5897A9F}"/>
            </c:ext>
          </c:extLst>
        </c:ser>
        <c:ser>
          <c:idx val="1"/>
          <c:order val="1"/>
          <c:tx>
            <c:strRef>
              <c:f>Channel!$C$20:$C$21</c:f>
              <c:strCache>
                <c:ptCount val="1"/>
                <c:pt idx="0">
                  <c:v>Cancelled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Channel!$A$22:$A$27</c:f>
              <c:strCache>
                <c:ptCount val="5"/>
                <c:pt idx="0">
                  <c:v>Ajio</c:v>
                </c:pt>
                <c:pt idx="1">
                  <c:v>Amazon</c:v>
                </c:pt>
                <c:pt idx="2">
                  <c:v>Flipkart</c:v>
                </c:pt>
                <c:pt idx="3">
                  <c:v>Myntra</c:v>
                </c:pt>
                <c:pt idx="4">
                  <c:v>TataCliq</c:v>
                </c:pt>
              </c:strCache>
            </c:strRef>
          </c:cat>
          <c:val>
            <c:numRef>
              <c:f>Channel!$C$22:$C$27</c:f>
              <c:numCache>
                <c:formatCode>0.00%</c:formatCode>
                <c:ptCount val="5"/>
                <c:pt idx="0">
                  <c:v>0.27499137235876042</c:v>
                </c:pt>
                <c:pt idx="1">
                  <c:v>0.21823071534188218</c:v>
                </c:pt>
                <c:pt idx="2">
                  <c:v>0.24887296921811944</c:v>
                </c:pt>
                <c:pt idx="3">
                  <c:v>0.24918409351937137</c:v>
                </c:pt>
                <c:pt idx="4">
                  <c:v>0.25183732752360205</c:v>
                </c:pt>
              </c:numCache>
            </c:numRef>
          </c:val>
          <c:extLst>
            <c:ext xmlns:c16="http://schemas.microsoft.com/office/drawing/2014/chart" uri="{C3380CC4-5D6E-409C-BE32-E72D297353CC}">
              <c16:uniqueId val="{00000001-CBD5-4FF6-8385-3BC6E5897A9F}"/>
            </c:ext>
          </c:extLst>
        </c:ser>
        <c:ser>
          <c:idx val="2"/>
          <c:order val="2"/>
          <c:tx>
            <c:strRef>
              <c:f>Channel!$D$20:$D$21</c:f>
              <c:strCache>
                <c:ptCount val="1"/>
                <c:pt idx="0">
                  <c:v>Returned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Channel!$A$22:$A$27</c:f>
              <c:strCache>
                <c:ptCount val="5"/>
                <c:pt idx="0">
                  <c:v>Ajio</c:v>
                </c:pt>
                <c:pt idx="1">
                  <c:v>Amazon</c:v>
                </c:pt>
                <c:pt idx="2">
                  <c:v>Flipkart</c:v>
                </c:pt>
                <c:pt idx="3">
                  <c:v>Myntra</c:v>
                </c:pt>
                <c:pt idx="4">
                  <c:v>TataCliq</c:v>
                </c:pt>
              </c:strCache>
            </c:strRef>
          </c:cat>
          <c:val>
            <c:numRef>
              <c:f>Channel!$D$22:$D$27</c:f>
              <c:numCache>
                <c:formatCode>0.00%</c:formatCode>
                <c:ptCount val="5"/>
                <c:pt idx="0">
                  <c:v>9.9198341582262498E-2</c:v>
                </c:pt>
                <c:pt idx="1">
                  <c:v>0.10116439315051494</c:v>
                </c:pt>
                <c:pt idx="2">
                  <c:v>0.12332599306297196</c:v>
                </c:pt>
                <c:pt idx="3">
                  <c:v>9.4497322007300516E-2</c:v>
                </c:pt>
                <c:pt idx="4">
                  <c:v>0.13215686274509805</c:v>
                </c:pt>
              </c:numCache>
            </c:numRef>
          </c:val>
          <c:extLst>
            <c:ext xmlns:c16="http://schemas.microsoft.com/office/drawing/2014/chart" uri="{C3380CC4-5D6E-409C-BE32-E72D297353CC}">
              <c16:uniqueId val="{00000004-CBD5-4FF6-8385-3BC6E5897A9F}"/>
            </c:ext>
          </c:extLst>
        </c:ser>
        <c:dLbls>
          <c:dLblPos val="ctr"/>
          <c:showLegendKey val="0"/>
          <c:showVal val="1"/>
          <c:showCatName val="0"/>
          <c:showSerName val="0"/>
          <c:showPercent val="0"/>
          <c:showBubbleSize val="0"/>
        </c:dLbls>
        <c:gapWidth val="80"/>
        <c:overlap val="100"/>
        <c:axId val="1728612160"/>
        <c:axId val="1728638080"/>
      </c:barChart>
      <c:catAx>
        <c:axId val="1728612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638080"/>
        <c:crosses val="autoZero"/>
        <c:auto val="1"/>
        <c:lblAlgn val="ctr"/>
        <c:lblOffset val="100"/>
        <c:noMultiLvlLbl val="0"/>
      </c:catAx>
      <c:valAx>
        <c:axId val="172863808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61216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Dashboard.xlsx]Product!Products - Revenue</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a:t>
            </a:r>
            <a:r>
              <a:rPr lang="en-US" baseline="0"/>
              <a:t> Products -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Product!$B$1</c:f>
              <c:strCache>
                <c:ptCount val="1"/>
                <c:pt idx="0">
                  <c:v>Total</c:v>
                </c:pt>
              </c:strCache>
            </c:strRef>
          </c:tx>
          <c:spPr>
            <a:solidFill>
              <a:schemeClr val="accent1"/>
            </a:solidFill>
            <a:ln>
              <a:noFill/>
            </a:ln>
            <a:effectLst/>
          </c:spPr>
          <c:invertIfNegative val="0"/>
          <c:cat>
            <c:strRef>
              <c:f>Product!$A$2:$A$7</c:f>
              <c:strCache>
                <c:ptCount val="5"/>
                <c:pt idx="0">
                  <c:v>Sony Bravia 43"</c:v>
                </c:pt>
                <c:pt idx="1">
                  <c:v>Samsung Smart TV 50"</c:v>
                </c:pt>
                <c:pt idx="2">
                  <c:v>Dell Inspiron 15</c:v>
                </c:pt>
                <c:pt idx="3">
                  <c:v>Apple iPhone 12</c:v>
                </c:pt>
                <c:pt idx="4">
                  <c:v>MacBook Pro</c:v>
                </c:pt>
              </c:strCache>
            </c:strRef>
          </c:cat>
          <c:val>
            <c:numRef>
              <c:f>Product!$B$2:$B$7</c:f>
              <c:numCache>
                <c:formatCode>General</c:formatCode>
                <c:ptCount val="5"/>
                <c:pt idx="0">
                  <c:v>1838100</c:v>
                </c:pt>
                <c:pt idx="1">
                  <c:v>2213500</c:v>
                </c:pt>
                <c:pt idx="2">
                  <c:v>2560000</c:v>
                </c:pt>
                <c:pt idx="3">
                  <c:v>4022876</c:v>
                </c:pt>
                <c:pt idx="4">
                  <c:v>7428500</c:v>
                </c:pt>
              </c:numCache>
            </c:numRef>
          </c:val>
          <c:extLst>
            <c:ext xmlns:c16="http://schemas.microsoft.com/office/drawing/2014/chart" uri="{C3380CC4-5D6E-409C-BE32-E72D297353CC}">
              <c16:uniqueId val="{00000000-9FDA-4B80-8BFB-27FE0826A5B4}"/>
            </c:ext>
          </c:extLst>
        </c:ser>
        <c:dLbls>
          <c:showLegendKey val="0"/>
          <c:showVal val="0"/>
          <c:showCatName val="0"/>
          <c:showSerName val="0"/>
          <c:showPercent val="0"/>
          <c:showBubbleSize val="0"/>
        </c:dLbls>
        <c:gapWidth val="182"/>
        <c:axId val="1728626080"/>
        <c:axId val="1728618880"/>
      </c:barChart>
      <c:catAx>
        <c:axId val="17286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618880"/>
        <c:crosses val="autoZero"/>
        <c:auto val="1"/>
        <c:lblAlgn val="ctr"/>
        <c:lblOffset val="100"/>
        <c:noMultiLvlLbl val="0"/>
      </c:catAx>
      <c:valAx>
        <c:axId val="17286188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626080"/>
        <c:crosses val="autoZero"/>
        <c:crossBetween val="between"/>
        <c:dispUnits>
          <c:builtInUnit val="million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Dashboard.xlsx]Product!Products Quantity</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 5 Products - Quantity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40505518844015"/>
          <c:y val="0.20488913943107787"/>
          <c:w val="0.80377458665183077"/>
          <c:h val="0.66740306931580229"/>
        </c:manualLayout>
      </c:layout>
      <c:barChart>
        <c:barDir val="bar"/>
        <c:grouping val="clustered"/>
        <c:varyColors val="0"/>
        <c:ser>
          <c:idx val="0"/>
          <c:order val="0"/>
          <c:tx>
            <c:strRef>
              <c:f>Product!$B$18</c:f>
              <c:strCache>
                <c:ptCount val="1"/>
                <c:pt idx="0">
                  <c:v>Total</c:v>
                </c:pt>
              </c:strCache>
            </c:strRef>
          </c:tx>
          <c:spPr>
            <a:solidFill>
              <a:schemeClr val="accent1"/>
            </a:solidFill>
            <a:ln>
              <a:noFill/>
            </a:ln>
            <a:effectLst/>
          </c:spPr>
          <c:invertIfNegative val="0"/>
          <c:cat>
            <c:strRef>
              <c:f>Product!$A$19:$A$24</c:f>
              <c:strCache>
                <c:ptCount val="5"/>
                <c:pt idx="0">
                  <c:v>OnePlus Nord</c:v>
                </c:pt>
                <c:pt idx="1">
                  <c:v>Apple iPhone 12</c:v>
                </c:pt>
                <c:pt idx="2">
                  <c:v>JBL Bluetooth</c:v>
                </c:pt>
                <c:pt idx="3">
                  <c:v>Sony Bluetooth</c:v>
                </c:pt>
                <c:pt idx="4">
                  <c:v>Bose Bluetooth</c:v>
                </c:pt>
              </c:strCache>
            </c:strRef>
          </c:cat>
          <c:val>
            <c:numRef>
              <c:f>Product!$B$19:$B$24</c:f>
              <c:numCache>
                <c:formatCode>General</c:formatCode>
                <c:ptCount val="5"/>
                <c:pt idx="0">
                  <c:v>93</c:v>
                </c:pt>
                <c:pt idx="1">
                  <c:v>106</c:v>
                </c:pt>
                <c:pt idx="2">
                  <c:v>116</c:v>
                </c:pt>
                <c:pt idx="3">
                  <c:v>116</c:v>
                </c:pt>
                <c:pt idx="4">
                  <c:v>127</c:v>
                </c:pt>
              </c:numCache>
            </c:numRef>
          </c:val>
          <c:extLst>
            <c:ext xmlns:c16="http://schemas.microsoft.com/office/drawing/2014/chart" uri="{C3380CC4-5D6E-409C-BE32-E72D297353CC}">
              <c16:uniqueId val="{00000000-F29F-417C-B8C0-D7E2DCB329D2}"/>
            </c:ext>
          </c:extLst>
        </c:ser>
        <c:dLbls>
          <c:showLegendKey val="0"/>
          <c:showVal val="0"/>
          <c:showCatName val="0"/>
          <c:showSerName val="0"/>
          <c:showPercent val="0"/>
          <c:showBubbleSize val="0"/>
        </c:dLbls>
        <c:gapWidth val="182"/>
        <c:axId val="370446208"/>
        <c:axId val="370448608"/>
      </c:barChart>
      <c:catAx>
        <c:axId val="370446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448608"/>
        <c:crosses val="autoZero"/>
        <c:auto val="1"/>
        <c:lblAlgn val="ctr"/>
        <c:lblOffset val="100"/>
        <c:noMultiLvlLbl val="0"/>
      </c:catAx>
      <c:valAx>
        <c:axId val="3704486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446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Product!$H$34</c:f>
              <c:strCache>
                <c:ptCount val="1"/>
                <c:pt idx="0">
                  <c:v>Return %</c:v>
                </c:pt>
              </c:strCache>
            </c:strRef>
          </c:tx>
          <c:spPr>
            <a:ln w="28575" cap="rnd">
              <a:solidFill>
                <a:schemeClr val="accent1"/>
              </a:solidFill>
              <a:round/>
            </a:ln>
            <a:effectLst/>
          </c:spPr>
          <c:marker>
            <c:symbol val="none"/>
          </c:marker>
          <c:cat>
            <c:strRef>
              <c:f>Product!$G$35:$G$49</c:f>
              <c:strCache>
                <c:ptCount val="15"/>
                <c:pt idx="0">
                  <c:v>Apple iPhone 12</c:v>
                </c:pt>
                <c:pt idx="1">
                  <c:v>Bose Bluetooth</c:v>
                </c:pt>
                <c:pt idx="2">
                  <c:v>Dell Inspiron 15</c:v>
                </c:pt>
                <c:pt idx="3">
                  <c:v>HP Pavilion</c:v>
                </c:pt>
                <c:pt idx="4">
                  <c:v>JBL Bluetooth</c:v>
                </c:pt>
                <c:pt idx="5">
                  <c:v>LG Front Load 7kg</c:v>
                </c:pt>
                <c:pt idx="6">
                  <c:v>MacBook Pro</c:v>
                </c:pt>
                <c:pt idx="7">
                  <c:v>Mi LED TV 32"</c:v>
                </c:pt>
                <c:pt idx="8">
                  <c:v>OnePlus Nord</c:v>
                </c:pt>
                <c:pt idx="9">
                  <c:v>Samsung Galaxy S9</c:v>
                </c:pt>
                <c:pt idx="10">
                  <c:v>Samsung Smart TV 50"</c:v>
                </c:pt>
                <c:pt idx="11">
                  <c:v>Samsung Top Load 6.5kg</c:v>
                </c:pt>
                <c:pt idx="12">
                  <c:v>Sony Bluetooth</c:v>
                </c:pt>
                <c:pt idx="13">
                  <c:v>Sony Bravia 43"</c:v>
                </c:pt>
                <c:pt idx="14">
                  <c:v>Whirlpool Fully Automatic</c:v>
                </c:pt>
              </c:strCache>
            </c:strRef>
          </c:cat>
          <c:val>
            <c:numRef>
              <c:f>Product!$H$35:$H$49</c:f>
              <c:numCache>
                <c:formatCode>0%</c:formatCode>
                <c:ptCount val="15"/>
                <c:pt idx="0">
                  <c:v>0.12903225806451613</c:v>
                </c:pt>
                <c:pt idx="1">
                  <c:v>0.18055555555555555</c:v>
                </c:pt>
                <c:pt idx="2">
                  <c:v>0.14634146341463414</c:v>
                </c:pt>
                <c:pt idx="3">
                  <c:v>0.1</c:v>
                </c:pt>
                <c:pt idx="4">
                  <c:v>0.10169491525423729</c:v>
                </c:pt>
                <c:pt idx="5">
                  <c:v>0.10526315789473684</c:v>
                </c:pt>
                <c:pt idx="6">
                  <c:v>6.097560975609756E-2</c:v>
                </c:pt>
                <c:pt idx="7">
                  <c:v>0.13461538461538461</c:v>
                </c:pt>
                <c:pt idx="8">
                  <c:v>0.14925373134328357</c:v>
                </c:pt>
                <c:pt idx="9">
                  <c:v>0.14285714285714285</c:v>
                </c:pt>
                <c:pt idx="10">
                  <c:v>0.125</c:v>
                </c:pt>
                <c:pt idx="11">
                  <c:v>0.15151515151515152</c:v>
                </c:pt>
                <c:pt idx="12">
                  <c:v>0.15942028985507245</c:v>
                </c:pt>
                <c:pt idx="13">
                  <c:v>8.6956521739130432E-2</c:v>
                </c:pt>
                <c:pt idx="14">
                  <c:v>7.792207792207792E-2</c:v>
                </c:pt>
              </c:numCache>
            </c:numRef>
          </c:val>
          <c:extLst>
            <c:ext xmlns:c16="http://schemas.microsoft.com/office/drawing/2014/chart" uri="{C3380CC4-5D6E-409C-BE32-E72D297353CC}">
              <c16:uniqueId val="{00000000-B238-4BFE-A2C1-1FF05A9B8D82}"/>
            </c:ext>
          </c:extLst>
        </c:ser>
        <c:dLbls>
          <c:showLegendKey val="0"/>
          <c:showVal val="0"/>
          <c:showCatName val="0"/>
          <c:showSerName val="0"/>
          <c:showPercent val="0"/>
          <c:showBubbleSize val="0"/>
        </c:dLbls>
        <c:axId val="614648464"/>
        <c:axId val="614638864"/>
      </c:radarChart>
      <c:catAx>
        <c:axId val="614648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638864"/>
        <c:crosses val="autoZero"/>
        <c:auto val="1"/>
        <c:lblAlgn val="ctr"/>
        <c:lblOffset val="100"/>
        <c:noMultiLvlLbl val="0"/>
      </c:catAx>
      <c:valAx>
        <c:axId val="614638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648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Dashboard.xlsx]Gender Ratio!Gender Ratio</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Ratio</a:t>
            </a:r>
          </a:p>
        </c:rich>
      </c:tx>
      <c:layout>
        <c:manualLayout>
          <c:xMode val="edge"/>
          <c:yMode val="edge"/>
          <c:x val="0.33918321351135455"/>
          <c:y val="4.4327792359288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'Gender Ratio'!$B$3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490-45A0-BD75-954381B05E2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490-45A0-BD75-954381B05E2E}"/>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 Ratio'!$A$4:$A$6</c:f>
              <c:strCache>
                <c:ptCount val="2"/>
                <c:pt idx="0">
                  <c:v>Female</c:v>
                </c:pt>
                <c:pt idx="1">
                  <c:v>Male</c:v>
                </c:pt>
              </c:strCache>
            </c:strRef>
          </c:cat>
          <c:val>
            <c:numRef>
              <c:f>'Gender Ratio'!$B$4:$B$6</c:f>
              <c:numCache>
                <c:formatCode>0.00%</c:formatCode>
                <c:ptCount val="2"/>
                <c:pt idx="0">
                  <c:v>0.47964647338789773</c:v>
                </c:pt>
                <c:pt idx="1">
                  <c:v>0.52035352661210232</c:v>
                </c:pt>
              </c:numCache>
            </c:numRef>
          </c:val>
          <c:extLst>
            <c:ext xmlns:c16="http://schemas.microsoft.com/office/drawing/2014/chart" uri="{C3380CC4-5D6E-409C-BE32-E72D297353CC}">
              <c16:uniqueId val="{00000000-1E81-4DF2-B2A6-DE7250362F63}"/>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0804162387310285"/>
          <c:y val="7.931534199250731E-2"/>
          <c:w val="0.14814409941972284"/>
          <c:h val="0.2167645229317433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Dashboard.xlsx]Revenue and Orders Trend!Revenue trend</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 &amp; Orders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and Orders Trend'!$B$1</c:f>
              <c:strCache>
                <c:ptCount val="1"/>
                <c:pt idx="0">
                  <c:v>Revenue</c:v>
                </c:pt>
              </c:strCache>
            </c:strRef>
          </c:tx>
          <c:spPr>
            <a:solidFill>
              <a:schemeClr val="accent1"/>
            </a:solidFill>
            <a:ln>
              <a:noFill/>
            </a:ln>
            <a:effectLst/>
          </c:spPr>
          <c:invertIfNegative val="0"/>
          <c:cat>
            <c:strRef>
              <c:f>'Revenue and Orders Trend'!$A$2:$A$14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'Revenue and Orders Trend'!$B$2:$B$14</c:f>
              <c:numCache>
                <c:formatCode>General</c:formatCode>
                <c:ptCount val="12"/>
                <c:pt idx="0">
                  <c:v>2092396</c:v>
                </c:pt>
                <c:pt idx="1">
                  <c:v>2986296</c:v>
                </c:pt>
                <c:pt idx="2">
                  <c:v>2557499</c:v>
                </c:pt>
                <c:pt idx="3">
                  <c:v>2750699</c:v>
                </c:pt>
                <c:pt idx="4">
                  <c:v>1403100</c:v>
                </c:pt>
                <c:pt idx="5">
                  <c:v>2856380</c:v>
                </c:pt>
                <c:pt idx="6">
                  <c:v>2424399</c:v>
                </c:pt>
                <c:pt idx="7">
                  <c:v>2925194</c:v>
                </c:pt>
                <c:pt idx="8">
                  <c:v>2525100</c:v>
                </c:pt>
                <c:pt idx="9">
                  <c:v>2390998</c:v>
                </c:pt>
                <c:pt idx="10">
                  <c:v>2797799</c:v>
                </c:pt>
                <c:pt idx="11">
                  <c:v>2201099</c:v>
                </c:pt>
              </c:numCache>
            </c:numRef>
          </c:val>
          <c:extLst>
            <c:ext xmlns:c16="http://schemas.microsoft.com/office/drawing/2014/chart" uri="{C3380CC4-5D6E-409C-BE32-E72D297353CC}">
              <c16:uniqueId val="{00000000-14D7-4129-9CBF-2EB167F42B49}"/>
            </c:ext>
          </c:extLst>
        </c:ser>
        <c:dLbls>
          <c:showLegendKey val="0"/>
          <c:showVal val="0"/>
          <c:showCatName val="0"/>
          <c:showSerName val="0"/>
          <c:showPercent val="0"/>
          <c:showBubbleSize val="0"/>
        </c:dLbls>
        <c:gapWidth val="219"/>
        <c:overlap val="-27"/>
        <c:axId val="329289407"/>
        <c:axId val="329274047"/>
      </c:barChart>
      <c:lineChart>
        <c:grouping val="standard"/>
        <c:varyColors val="0"/>
        <c:ser>
          <c:idx val="1"/>
          <c:order val="1"/>
          <c:tx>
            <c:strRef>
              <c:f>'Revenue and Orders Trend'!$C$1</c:f>
              <c:strCache>
                <c:ptCount val="1"/>
                <c:pt idx="0">
                  <c:v>Orders</c:v>
                </c:pt>
              </c:strCache>
            </c:strRef>
          </c:tx>
          <c:spPr>
            <a:ln w="28575" cap="rnd">
              <a:solidFill>
                <a:schemeClr val="accent2"/>
              </a:solidFill>
              <a:round/>
            </a:ln>
            <a:effectLst/>
          </c:spPr>
          <c:marker>
            <c:symbol val="none"/>
          </c:marker>
          <c:cat>
            <c:strRef>
              <c:f>'Revenue and Orders Trend'!$A$2:$A$14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'Revenue and Orders Trend'!$C$2:$C$14</c:f>
              <c:numCache>
                <c:formatCode>General</c:formatCode>
                <c:ptCount val="12"/>
                <c:pt idx="0">
                  <c:v>75</c:v>
                </c:pt>
                <c:pt idx="1">
                  <c:v>79</c:v>
                </c:pt>
                <c:pt idx="2">
                  <c:v>87</c:v>
                </c:pt>
                <c:pt idx="3">
                  <c:v>78</c:v>
                </c:pt>
                <c:pt idx="4">
                  <c:v>83</c:v>
                </c:pt>
                <c:pt idx="5">
                  <c:v>74</c:v>
                </c:pt>
                <c:pt idx="6">
                  <c:v>79</c:v>
                </c:pt>
                <c:pt idx="7">
                  <c:v>90</c:v>
                </c:pt>
                <c:pt idx="8">
                  <c:v>87</c:v>
                </c:pt>
                <c:pt idx="9">
                  <c:v>83</c:v>
                </c:pt>
                <c:pt idx="10">
                  <c:v>100</c:v>
                </c:pt>
                <c:pt idx="11">
                  <c:v>85</c:v>
                </c:pt>
              </c:numCache>
            </c:numRef>
          </c:val>
          <c:smooth val="0"/>
          <c:extLst>
            <c:ext xmlns:c16="http://schemas.microsoft.com/office/drawing/2014/chart" uri="{C3380CC4-5D6E-409C-BE32-E72D297353CC}">
              <c16:uniqueId val="{00000001-14D7-4129-9CBF-2EB167F42B49}"/>
            </c:ext>
          </c:extLst>
        </c:ser>
        <c:dLbls>
          <c:showLegendKey val="0"/>
          <c:showVal val="0"/>
          <c:showCatName val="0"/>
          <c:showSerName val="0"/>
          <c:showPercent val="0"/>
          <c:showBubbleSize val="0"/>
        </c:dLbls>
        <c:marker val="1"/>
        <c:smooth val="0"/>
        <c:axId val="329260127"/>
        <c:axId val="329270687"/>
      </c:lineChart>
      <c:catAx>
        <c:axId val="329289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274047"/>
        <c:crosses val="autoZero"/>
        <c:auto val="1"/>
        <c:lblAlgn val="ctr"/>
        <c:lblOffset val="100"/>
        <c:noMultiLvlLbl val="0"/>
      </c:catAx>
      <c:valAx>
        <c:axId val="329274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289407"/>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32927068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260127"/>
        <c:crosses val="max"/>
        <c:crossBetween val="between"/>
      </c:valAx>
      <c:catAx>
        <c:axId val="329260127"/>
        <c:scaling>
          <c:orientation val="minMax"/>
        </c:scaling>
        <c:delete val="1"/>
        <c:axPos val="b"/>
        <c:numFmt formatCode="General" sourceLinked="1"/>
        <c:majorTickMark val="out"/>
        <c:minorTickMark val="none"/>
        <c:tickLblPos val="nextTo"/>
        <c:crossAx val="329270687"/>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Dashboard.xlsx]Order Status!Order Status</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Order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'Order Status'!$B$1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5B1-44FB-8F22-CE73C892F7F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5B1-44FB-8F22-CE73C892F7F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5B1-44FB-8F22-CE73C892F7F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'Order Status'!$A$2:$A$5</c:f>
              <c:strCache>
                <c:ptCount val="3"/>
                <c:pt idx="0">
                  <c:v>Cancelled</c:v>
                </c:pt>
                <c:pt idx="1">
                  <c:v>Delivered</c:v>
                </c:pt>
                <c:pt idx="2">
                  <c:v>Returned</c:v>
                </c:pt>
              </c:strCache>
            </c:strRef>
          </c:cat>
          <c:val>
            <c:numRef>
              <c:f>'Order Status'!$B$2:$B$5</c:f>
              <c:numCache>
                <c:formatCode>0.00%</c:formatCode>
                <c:ptCount val="3"/>
                <c:pt idx="0">
                  <c:v>0.26600000000000001</c:v>
                </c:pt>
                <c:pt idx="1">
                  <c:v>0.61199999999999999</c:v>
                </c:pt>
                <c:pt idx="2">
                  <c:v>0.122</c:v>
                </c:pt>
              </c:numCache>
            </c:numRef>
          </c:val>
          <c:extLst>
            <c:ext xmlns:c16="http://schemas.microsoft.com/office/drawing/2014/chart" uri="{C3380CC4-5D6E-409C-BE32-E72D297353CC}">
              <c16:uniqueId val="{00000000-167E-4E17-BC30-55F17C0A8BB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Dashboard.xlsx]Channel!Channel sales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Channel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Channel!$B$1</c:f>
              <c:strCache>
                <c:ptCount val="1"/>
                <c:pt idx="0">
                  <c:v>Total</c:v>
                </c:pt>
              </c:strCache>
            </c:strRef>
          </c:tx>
          <c:spPr>
            <a:solidFill>
              <a:schemeClr val="accent1"/>
            </a:solidFill>
            <a:ln>
              <a:noFill/>
            </a:ln>
            <a:effectLst/>
          </c:spPr>
          <c:invertIfNegative val="0"/>
          <c:cat>
            <c:strRef>
              <c:f>Channel!$A$2:$A$7</c:f>
              <c:strCache>
                <c:ptCount val="5"/>
                <c:pt idx="0">
                  <c:v>Amazon</c:v>
                </c:pt>
                <c:pt idx="1">
                  <c:v>Flipkart</c:v>
                </c:pt>
                <c:pt idx="2">
                  <c:v>Myntra</c:v>
                </c:pt>
                <c:pt idx="3">
                  <c:v>TataCliq</c:v>
                </c:pt>
                <c:pt idx="4">
                  <c:v>Ajio</c:v>
                </c:pt>
              </c:strCache>
            </c:strRef>
          </c:cat>
          <c:val>
            <c:numRef>
              <c:f>Channel!$B$2:$B$7</c:f>
              <c:numCache>
                <c:formatCode>General</c:formatCode>
                <c:ptCount val="5"/>
                <c:pt idx="0">
                  <c:v>9586976</c:v>
                </c:pt>
                <c:pt idx="1">
                  <c:v>6642700</c:v>
                </c:pt>
                <c:pt idx="2">
                  <c:v>5771600</c:v>
                </c:pt>
                <c:pt idx="3">
                  <c:v>4241200</c:v>
                </c:pt>
                <c:pt idx="4">
                  <c:v>3668483</c:v>
                </c:pt>
              </c:numCache>
            </c:numRef>
          </c:val>
          <c:extLst>
            <c:ext xmlns:c16="http://schemas.microsoft.com/office/drawing/2014/chart" uri="{C3380CC4-5D6E-409C-BE32-E72D297353CC}">
              <c16:uniqueId val="{00000000-B314-487C-A7B8-806814550924}"/>
            </c:ext>
          </c:extLst>
        </c:ser>
        <c:dLbls>
          <c:showLegendKey val="0"/>
          <c:showVal val="0"/>
          <c:showCatName val="0"/>
          <c:showSerName val="0"/>
          <c:showPercent val="0"/>
          <c:showBubbleSize val="0"/>
        </c:dLbls>
        <c:gapWidth val="182"/>
        <c:axId val="1728612640"/>
        <c:axId val="1728628480"/>
      </c:barChart>
      <c:catAx>
        <c:axId val="1728612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628480"/>
        <c:crosses val="autoZero"/>
        <c:auto val="1"/>
        <c:lblAlgn val="ctr"/>
        <c:lblOffset val="100"/>
        <c:noMultiLvlLbl val="0"/>
      </c:catAx>
      <c:valAx>
        <c:axId val="1728628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612640"/>
        <c:crosses val="autoZero"/>
        <c:crossBetween val="between"/>
        <c:dispUnits>
          <c:builtInUnit val="million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Dashboard.xlsx]Channel!Channel wise cancellations </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Cannel wise Cancellations &amp;</a:t>
            </a:r>
            <a:r>
              <a:rPr lang="en-IN" baseline="0"/>
              <a:t> Returns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Channel!$B$20:$B$21</c:f>
              <c:strCache>
                <c:ptCount val="1"/>
                <c:pt idx="0">
                  <c:v>Delivered</c:v>
                </c:pt>
              </c:strCache>
            </c:strRef>
          </c:tx>
          <c:spPr>
            <a:solidFill>
              <a:schemeClr val="accent1"/>
            </a:solidFill>
            <a:ln>
              <a:noFill/>
            </a:ln>
            <a:effectLst/>
          </c:spPr>
          <c:invertIfNegative val="0"/>
          <c:cat>
            <c:strRef>
              <c:f>Channel!$A$22:$A$27</c:f>
              <c:strCache>
                <c:ptCount val="5"/>
                <c:pt idx="0">
                  <c:v>Ajio</c:v>
                </c:pt>
                <c:pt idx="1">
                  <c:v>Amazon</c:v>
                </c:pt>
                <c:pt idx="2">
                  <c:v>Flipkart</c:v>
                </c:pt>
                <c:pt idx="3">
                  <c:v>Myntra</c:v>
                </c:pt>
                <c:pt idx="4">
                  <c:v>TataCliq</c:v>
                </c:pt>
              </c:strCache>
            </c:strRef>
          </c:cat>
          <c:val>
            <c:numRef>
              <c:f>Channel!$B$22:$B$27</c:f>
              <c:numCache>
                <c:formatCode>0.00%</c:formatCode>
                <c:ptCount val="5"/>
                <c:pt idx="0">
                  <c:v>0.62581028605897704</c:v>
                </c:pt>
                <c:pt idx="1">
                  <c:v>0.68060489150760284</c:v>
                </c:pt>
                <c:pt idx="2">
                  <c:v>0.62780103771890861</c:v>
                </c:pt>
                <c:pt idx="3">
                  <c:v>0.65631858447332814</c:v>
                </c:pt>
                <c:pt idx="4">
                  <c:v>0.61600580973129992</c:v>
                </c:pt>
              </c:numCache>
            </c:numRef>
          </c:val>
          <c:extLst>
            <c:ext xmlns:c16="http://schemas.microsoft.com/office/drawing/2014/chart" uri="{C3380CC4-5D6E-409C-BE32-E72D297353CC}">
              <c16:uniqueId val="{00000000-2AD3-4473-B374-7817A082D491}"/>
            </c:ext>
          </c:extLst>
        </c:ser>
        <c:ser>
          <c:idx val="1"/>
          <c:order val="1"/>
          <c:tx>
            <c:strRef>
              <c:f>Channel!$C$20:$C$21</c:f>
              <c:strCache>
                <c:ptCount val="1"/>
                <c:pt idx="0">
                  <c:v>Cancelled</c:v>
                </c:pt>
              </c:strCache>
            </c:strRef>
          </c:tx>
          <c:spPr>
            <a:solidFill>
              <a:schemeClr val="accent2"/>
            </a:solidFill>
            <a:ln>
              <a:noFill/>
            </a:ln>
            <a:effectLst/>
          </c:spPr>
          <c:invertIfNegative val="0"/>
          <c:cat>
            <c:strRef>
              <c:f>Channel!$A$22:$A$27</c:f>
              <c:strCache>
                <c:ptCount val="5"/>
                <c:pt idx="0">
                  <c:v>Ajio</c:v>
                </c:pt>
                <c:pt idx="1">
                  <c:v>Amazon</c:v>
                </c:pt>
                <c:pt idx="2">
                  <c:v>Flipkart</c:v>
                </c:pt>
                <c:pt idx="3">
                  <c:v>Myntra</c:v>
                </c:pt>
                <c:pt idx="4">
                  <c:v>TataCliq</c:v>
                </c:pt>
              </c:strCache>
            </c:strRef>
          </c:cat>
          <c:val>
            <c:numRef>
              <c:f>Channel!$C$22:$C$27</c:f>
              <c:numCache>
                <c:formatCode>0.00%</c:formatCode>
                <c:ptCount val="5"/>
                <c:pt idx="0">
                  <c:v>0.27499137235876042</c:v>
                </c:pt>
                <c:pt idx="1">
                  <c:v>0.21823071534188218</c:v>
                </c:pt>
                <c:pt idx="2">
                  <c:v>0.24887296921811944</c:v>
                </c:pt>
                <c:pt idx="3">
                  <c:v>0.24918409351937137</c:v>
                </c:pt>
                <c:pt idx="4">
                  <c:v>0.25183732752360205</c:v>
                </c:pt>
              </c:numCache>
            </c:numRef>
          </c:val>
          <c:extLst>
            <c:ext xmlns:c16="http://schemas.microsoft.com/office/drawing/2014/chart" uri="{C3380CC4-5D6E-409C-BE32-E72D297353CC}">
              <c16:uniqueId val="{00000001-2AD3-4473-B374-7817A082D491}"/>
            </c:ext>
          </c:extLst>
        </c:ser>
        <c:ser>
          <c:idx val="2"/>
          <c:order val="2"/>
          <c:tx>
            <c:strRef>
              <c:f>Channel!$D$20:$D$21</c:f>
              <c:strCache>
                <c:ptCount val="1"/>
                <c:pt idx="0">
                  <c:v>Returned</c:v>
                </c:pt>
              </c:strCache>
            </c:strRef>
          </c:tx>
          <c:spPr>
            <a:solidFill>
              <a:schemeClr val="accent3"/>
            </a:solidFill>
            <a:ln>
              <a:noFill/>
            </a:ln>
            <a:effectLst/>
          </c:spPr>
          <c:invertIfNegative val="0"/>
          <c:cat>
            <c:strRef>
              <c:f>Channel!$A$22:$A$27</c:f>
              <c:strCache>
                <c:ptCount val="5"/>
                <c:pt idx="0">
                  <c:v>Ajio</c:v>
                </c:pt>
                <c:pt idx="1">
                  <c:v>Amazon</c:v>
                </c:pt>
                <c:pt idx="2">
                  <c:v>Flipkart</c:v>
                </c:pt>
                <c:pt idx="3">
                  <c:v>Myntra</c:v>
                </c:pt>
                <c:pt idx="4">
                  <c:v>TataCliq</c:v>
                </c:pt>
              </c:strCache>
            </c:strRef>
          </c:cat>
          <c:val>
            <c:numRef>
              <c:f>Channel!$D$22:$D$27</c:f>
              <c:numCache>
                <c:formatCode>0.00%</c:formatCode>
                <c:ptCount val="5"/>
                <c:pt idx="0">
                  <c:v>9.9198341582262498E-2</c:v>
                </c:pt>
                <c:pt idx="1">
                  <c:v>0.10116439315051494</c:v>
                </c:pt>
                <c:pt idx="2">
                  <c:v>0.12332599306297196</c:v>
                </c:pt>
                <c:pt idx="3">
                  <c:v>9.4497322007300516E-2</c:v>
                </c:pt>
                <c:pt idx="4">
                  <c:v>0.13215686274509805</c:v>
                </c:pt>
              </c:numCache>
            </c:numRef>
          </c:val>
          <c:extLst>
            <c:ext xmlns:c16="http://schemas.microsoft.com/office/drawing/2014/chart" uri="{C3380CC4-5D6E-409C-BE32-E72D297353CC}">
              <c16:uniqueId val="{00000000-5D91-4AF9-9F93-C261CF97EA02}"/>
            </c:ext>
          </c:extLst>
        </c:ser>
        <c:dLbls>
          <c:showLegendKey val="0"/>
          <c:showVal val="0"/>
          <c:showCatName val="0"/>
          <c:showSerName val="0"/>
          <c:showPercent val="0"/>
          <c:showBubbleSize val="0"/>
        </c:dLbls>
        <c:gapWidth val="150"/>
        <c:overlap val="100"/>
        <c:axId val="1728612160"/>
        <c:axId val="1728638080"/>
      </c:barChart>
      <c:catAx>
        <c:axId val="1728612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638080"/>
        <c:crosses val="autoZero"/>
        <c:auto val="1"/>
        <c:lblAlgn val="ctr"/>
        <c:lblOffset val="100"/>
        <c:noMultiLvlLbl val="0"/>
      </c:catAx>
      <c:valAx>
        <c:axId val="172863808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61216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Dashboard.xlsx]Category!Category sales</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Category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Category!$B$1</c:f>
              <c:strCache>
                <c:ptCount val="1"/>
                <c:pt idx="0">
                  <c:v>Revenue</c:v>
                </c:pt>
              </c:strCache>
            </c:strRef>
          </c:tx>
          <c:spPr>
            <a:solidFill>
              <a:schemeClr val="accent1"/>
            </a:solidFill>
            <a:ln>
              <a:noFill/>
            </a:ln>
            <a:effectLst/>
          </c:spPr>
          <c:invertIfNegative val="0"/>
          <c:cat>
            <c:strRef>
              <c:f>Category!$A$2:$A$7</c:f>
              <c:strCache>
                <c:ptCount val="5"/>
                <c:pt idx="0">
                  <c:v>Headphones</c:v>
                </c:pt>
                <c:pt idx="1">
                  <c:v>Laptop</c:v>
                </c:pt>
                <c:pt idx="2">
                  <c:v>LED TV</c:v>
                </c:pt>
                <c:pt idx="3">
                  <c:v>Smartphone</c:v>
                </c:pt>
                <c:pt idx="4">
                  <c:v>Washing Machine</c:v>
                </c:pt>
              </c:strCache>
            </c:strRef>
          </c:cat>
          <c:val>
            <c:numRef>
              <c:f>Category!$B$2:$B$7</c:f>
              <c:numCache>
                <c:formatCode>General</c:formatCode>
                <c:ptCount val="5"/>
                <c:pt idx="0">
                  <c:v>2488500</c:v>
                </c:pt>
                <c:pt idx="1">
                  <c:v>11737000</c:v>
                </c:pt>
                <c:pt idx="2">
                  <c:v>4608700</c:v>
                </c:pt>
                <c:pt idx="3">
                  <c:v>6732059</c:v>
                </c:pt>
                <c:pt idx="4">
                  <c:v>4344700</c:v>
                </c:pt>
              </c:numCache>
            </c:numRef>
          </c:val>
          <c:extLst>
            <c:ext xmlns:c16="http://schemas.microsoft.com/office/drawing/2014/chart" uri="{C3380CC4-5D6E-409C-BE32-E72D297353CC}">
              <c16:uniqueId val="{00000000-B729-46B5-915A-24EBF27B220F}"/>
            </c:ext>
          </c:extLst>
        </c:ser>
        <c:dLbls>
          <c:showLegendKey val="0"/>
          <c:showVal val="0"/>
          <c:showCatName val="0"/>
          <c:showSerName val="0"/>
          <c:showPercent val="0"/>
          <c:showBubbleSize val="0"/>
        </c:dLbls>
        <c:gapWidth val="219"/>
        <c:axId val="1728631360"/>
        <c:axId val="1728631840"/>
      </c:barChart>
      <c:lineChart>
        <c:grouping val="standard"/>
        <c:varyColors val="0"/>
        <c:ser>
          <c:idx val="1"/>
          <c:order val="1"/>
          <c:tx>
            <c:strRef>
              <c:f>Category!$C$1</c:f>
              <c:strCache>
                <c:ptCount val="1"/>
                <c:pt idx="0">
                  <c:v>Quantity</c:v>
                </c:pt>
              </c:strCache>
            </c:strRef>
          </c:tx>
          <c:spPr>
            <a:ln w="28575" cap="rnd">
              <a:solidFill>
                <a:schemeClr val="accent2"/>
              </a:solidFill>
              <a:round/>
            </a:ln>
            <a:effectLst/>
          </c:spPr>
          <c:marker>
            <c:symbol val="none"/>
          </c:marker>
          <c:cat>
            <c:strRef>
              <c:f>Category!$A$2:$A$7</c:f>
              <c:strCache>
                <c:ptCount val="5"/>
                <c:pt idx="0">
                  <c:v>Headphones</c:v>
                </c:pt>
                <c:pt idx="1">
                  <c:v>Laptop</c:v>
                </c:pt>
                <c:pt idx="2">
                  <c:v>LED TV</c:v>
                </c:pt>
                <c:pt idx="3">
                  <c:v>Smartphone</c:v>
                </c:pt>
                <c:pt idx="4">
                  <c:v>Washing Machine</c:v>
                </c:pt>
              </c:strCache>
            </c:strRef>
          </c:cat>
          <c:val>
            <c:numRef>
              <c:f>Category!$C$2:$C$7</c:f>
              <c:numCache>
                <c:formatCode>General</c:formatCode>
                <c:ptCount val="5"/>
                <c:pt idx="0">
                  <c:v>359</c:v>
                </c:pt>
                <c:pt idx="1">
                  <c:v>234</c:v>
                </c:pt>
                <c:pt idx="2">
                  <c:v>178</c:v>
                </c:pt>
                <c:pt idx="3">
                  <c:v>257</c:v>
                </c:pt>
                <c:pt idx="4">
                  <c:v>230</c:v>
                </c:pt>
              </c:numCache>
            </c:numRef>
          </c:val>
          <c:smooth val="0"/>
          <c:extLst>
            <c:ext xmlns:c16="http://schemas.microsoft.com/office/drawing/2014/chart" uri="{C3380CC4-5D6E-409C-BE32-E72D297353CC}">
              <c16:uniqueId val="{00000002-B729-46B5-915A-24EBF27B220F}"/>
            </c:ext>
          </c:extLst>
        </c:ser>
        <c:dLbls>
          <c:showLegendKey val="0"/>
          <c:showVal val="0"/>
          <c:showCatName val="0"/>
          <c:showSerName val="0"/>
          <c:showPercent val="0"/>
          <c:showBubbleSize val="0"/>
        </c:dLbls>
        <c:marker val="1"/>
        <c:smooth val="0"/>
        <c:axId val="577417984"/>
        <c:axId val="577417504"/>
      </c:lineChart>
      <c:catAx>
        <c:axId val="1728631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631840"/>
        <c:crosses val="autoZero"/>
        <c:auto val="1"/>
        <c:lblAlgn val="ctr"/>
        <c:lblOffset val="100"/>
        <c:noMultiLvlLbl val="0"/>
      </c:catAx>
      <c:valAx>
        <c:axId val="172863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631360"/>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57741750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417984"/>
        <c:crosses val="max"/>
        <c:crossBetween val="between"/>
      </c:valAx>
      <c:catAx>
        <c:axId val="577417984"/>
        <c:scaling>
          <c:orientation val="minMax"/>
        </c:scaling>
        <c:delete val="1"/>
        <c:axPos val="b"/>
        <c:numFmt formatCode="General" sourceLinked="1"/>
        <c:majorTickMark val="out"/>
        <c:minorTickMark val="none"/>
        <c:tickLblPos val="nextTo"/>
        <c:crossAx val="577417504"/>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Dashboard.xlsx]Product!Products - Revenue</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selling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Product!$B$1</c:f>
              <c:strCache>
                <c:ptCount val="1"/>
                <c:pt idx="0">
                  <c:v>Total</c:v>
                </c:pt>
              </c:strCache>
            </c:strRef>
          </c:tx>
          <c:spPr>
            <a:solidFill>
              <a:schemeClr val="accent1"/>
            </a:solidFill>
            <a:ln>
              <a:noFill/>
            </a:ln>
            <a:effectLst/>
          </c:spPr>
          <c:invertIfNegative val="0"/>
          <c:cat>
            <c:strRef>
              <c:f>Product!$A$2:$A$7</c:f>
              <c:strCache>
                <c:ptCount val="5"/>
                <c:pt idx="0">
                  <c:v>Sony Bravia 43"</c:v>
                </c:pt>
                <c:pt idx="1">
                  <c:v>Samsung Smart TV 50"</c:v>
                </c:pt>
                <c:pt idx="2">
                  <c:v>Dell Inspiron 15</c:v>
                </c:pt>
                <c:pt idx="3">
                  <c:v>Apple iPhone 12</c:v>
                </c:pt>
                <c:pt idx="4">
                  <c:v>MacBook Pro</c:v>
                </c:pt>
              </c:strCache>
            </c:strRef>
          </c:cat>
          <c:val>
            <c:numRef>
              <c:f>Product!$B$2:$B$7</c:f>
              <c:numCache>
                <c:formatCode>General</c:formatCode>
                <c:ptCount val="5"/>
                <c:pt idx="0">
                  <c:v>1838100</c:v>
                </c:pt>
                <c:pt idx="1">
                  <c:v>2213500</c:v>
                </c:pt>
                <c:pt idx="2">
                  <c:v>2560000</c:v>
                </c:pt>
                <c:pt idx="3">
                  <c:v>4022876</c:v>
                </c:pt>
                <c:pt idx="4">
                  <c:v>7428500</c:v>
                </c:pt>
              </c:numCache>
            </c:numRef>
          </c:val>
          <c:extLst>
            <c:ext xmlns:c16="http://schemas.microsoft.com/office/drawing/2014/chart" uri="{C3380CC4-5D6E-409C-BE32-E72D297353CC}">
              <c16:uniqueId val="{00000000-3146-4FCF-A785-C7434EF7B34C}"/>
            </c:ext>
          </c:extLst>
        </c:ser>
        <c:dLbls>
          <c:showLegendKey val="0"/>
          <c:showVal val="0"/>
          <c:showCatName val="0"/>
          <c:showSerName val="0"/>
          <c:showPercent val="0"/>
          <c:showBubbleSize val="0"/>
        </c:dLbls>
        <c:gapWidth val="182"/>
        <c:axId val="1728626080"/>
        <c:axId val="1728618880"/>
      </c:barChart>
      <c:catAx>
        <c:axId val="17286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618880"/>
        <c:crosses val="autoZero"/>
        <c:auto val="1"/>
        <c:lblAlgn val="ctr"/>
        <c:lblOffset val="100"/>
        <c:noMultiLvlLbl val="0"/>
      </c:catAx>
      <c:valAx>
        <c:axId val="17286188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626080"/>
        <c:crosses val="autoZero"/>
        <c:crossBetween val="between"/>
        <c:dispUnits>
          <c:builtInUnit val="million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Dashboard.xlsx]Product!Products Quantity</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 5 Hottest Selling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Product!$B$18</c:f>
              <c:strCache>
                <c:ptCount val="1"/>
                <c:pt idx="0">
                  <c:v>Total</c:v>
                </c:pt>
              </c:strCache>
            </c:strRef>
          </c:tx>
          <c:spPr>
            <a:solidFill>
              <a:schemeClr val="accent1"/>
            </a:solidFill>
            <a:ln>
              <a:noFill/>
            </a:ln>
            <a:effectLst/>
          </c:spPr>
          <c:invertIfNegative val="0"/>
          <c:cat>
            <c:strRef>
              <c:f>Product!$A$19:$A$24</c:f>
              <c:strCache>
                <c:ptCount val="5"/>
                <c:pt idx="0">
                  <c:v>OnePlus Nord</c:v>
                </c:pt>
                <c:pt idx="1">
                  <c:v>Apple iPhone 12</c:v>
                </c:pt>
                <c:pt idx="2">
                  <c:v>JBL Bluetooth</c:v>
                </c:pt>
                <c:pt idx="3">
                  <c:v>Sony Bluetooth</c:v>
                </c:pt>
                <c:pt idx="4">
                  <c:v>Bose Bluetooth</c:v>
                </c:pt>
              </c:strCache>
            </c:strRef>
          </c:cat>
          <c:val>
            <c:numRef>
              <c:f>Product!$B$19:$B$24</c:f>
              <c:numCache>
                <c:formatCode>General</c:formatCode>
                <c:ptCount val="5"/>
                <c:pt idx="0">
                  <c:v>93</c:v>
                </c:pt>
                <c:pt idx="1">
                  <c:v>106</c:v>
                </c:pt>
                <c:pt idx="2">
                  <c:v>116</c:v>
                </c:pt>
                <c:pt idx="3">
                  <c:v>116</c:v>
                </c:pt>
                <c:pt idx="4">
                  <c:v>127</c:v>
                </c:pt>
              </c:numCache>
            </c:numRef>
          </c:val>
          <c:extLst>
            <c:ext xmlns:c16="http://schemas.microsoft.com/office/drawing/2014/chart" uri="{C3380CC4-5D6E-409C-BE32-E72D297353CC}">
              <c16:uniqueId val="{00000000-DC16-4CF8-8E32-1EB7B78C53C1}"/>
            </c:ext>
          </c:extLst>
        </c:ser>
        <c:dLbls>
          <c:showLegendKey val="0"/>
          <c:showVal val="0"/>
          <c:showCatName val="0"/>
          <c:showSerName val="0"/>
          <c:showPercent val="0"/>
          <c:showBubbleSize val="0"/>
        </c:dLbls>
        <c:gapWidth val="182"/>
        <c:axId val="370446208"/>
        <c:axId val="370448608"/>
      </c:barChart>
      <c:catAx>
        <c:axId val="370446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448608"/>
        <c:crosses val="autoZero"/>
        <c:auto val="1"/>
        <c:lblAlgn val="ctr"/>
        <c:lblOffset val="100"/>
        <c:noMultiLvlLbl val="0"/>
      </c:catAx>
      <c:valAx>
        <c:axId val="3704486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0446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Product!$H$34</c:f>
              <c:strCache>
                <c:ptCount val="1"/>
                <c:pt idx="0">
                  <c:v>Return %</c:v>
                </c:pt>
              </c:strCache>
            </c:strRef>
          </c:tx>
          <c:spPr>
            <a:ln w="28575" cap="rnd">
              <a:solidFill>
                <a:schemeClr val="accent1"/>
              </a:solidFill>
              <a:round/>
            </a:ln>
            <a:effectLst/>
          </c:spPr>
          <c:marker>
            <c:symbol val="none"/>
          </c:marker>
          <c:cat>
            <c:strRef>
              <c:f>Product!$G$35:$G$49</c:f>
              <c:strCache>
                <c:ptCount val="15"/>
                <c:pt idx="0">
                  <c:v>Apple iPhone 12</c:v>
                </c:pt>
                <c:pt idx="1">
                  <c:v>Bose Bluetooth</c:v>
                </c:pt>
                <c:pt idx="2">
                  <c:v>Dell Inspiron 15</c:v>
                </c:pt>
                <c:pt idx="3">
                  <c:v>HP Pavilion</c:v>
                </c:pt>
                <c:pt idx="4">
                  <c:v>JBL Bluetooth</c:v>
                </c:pt>
                <c:pt idx="5">
                  <c:v>LG Front Load 7kg</c:v>
                </c:pt>
                <c:pt idx="6">
                  <c:v>MacBook Pro</c:v>
                </c:pt>
                <c:pt idx="7">
                  <c:v>Mi LED TV 32"</c:v>
                </c:pt>
                <c:pt idx="8">
                  <c:v>OnePlus Nord</c:v>
                </c:pt>
                <c:pt idx="9">
                  <c:v>Samsung Galaxy S9</c:v>
                </c:pt>
                <c:pt idx="10">
                  <c:v>Samsung Smart TV 50"</c:v>
                </c:pt>
                <c:pt idx="11">
                  <c:v>Samsung Top Load 6.5kg</c:v>
                </c:pt>
                <c:pt idx="12">
                  <c:v>Sony Bluetooth</c:v>
                </c:pt>
                <c:pt idx="13">
                  <c:v>Sony Bravia 43"</c:v>
                </c:pt>
                <c:pt idx="14">
                  <c:v>Whirlpool Fully Automatic</c:v>
                </c:pt>
              </c:strCache>
            </c:strRef>
          </c:cat>
          <c:val>
            <c:numRef>
              <c:f>Product!$H$35:$H$49</c:f>
              <c:numCache>
                <c:formatCode>0%</c:formatCode>
                <c:ptCount val="15"/>
                <c:pt idx="0">
                  <c:v>0.12903225806451613</c:v>
                </c:pt>
                <c:pt idx="1">
                  <c:v>0.18055555555555555</c:v>
                </c:pt>
                <c:pt idx="2">
                  <c:v>0.14634146341463414</c:v>
                </c:pt>
                <c:pt idx="3">
                  <c:v>0.1</c:v>
                </c:pt>
                <c:pt idx="4">
                  <c:v>0.10169491525423729</c:v>
                </c:pt>
                <c:pt idx="5">
                  <c:v>0.10526315789473684</c:v>
                </c:pt>
                <c:pt idx="6">
                  <c:v>6.097560975609756E-2</c:v>
                </c:pt>
                <c:pt idx="7">
                  <c:v>0.13461538461538461</c:v>
                </c:pt>
                <c:pt idx="8">
                  <c:v>0.14925373134328357</c:v>
                </c:pt>
                <c:pt idx="9">
                  <c:v>0.14285714285714285</c:v>
                </c:pt>
                <c:pt idx="10">
                  <c:v>0.125</c:v>
                </c:pt>
                <c:pt idx="11">
                  <c:v>0.15151515151515152</c:v>
                </c:pt>
                <c:pt idx="12">
                  <c:v>0.15942028985507245</c:v>
                </c:pt>
                <c:pt idx="13">
                  <c:v>8.6956521739130432E-2</c:v>
                </c:pt>
                <c:pt idx="14">
                  <c:v>7.792207792207792E-2</c:v>
                </c:pt>
              </c:numCache>
            </c:numRef>
          </c:val>
          <c:extLst>
            <c:ext xmlns:c16="http://schemas.microsoft.com/office/drawing/2014/chart" uri="{C3380CC4-5D6E-409C-BE32-E72D297353CC}">
              <c16:uniqueId val="{00000000-2EEC-429D-858D-52D9148960FF}"/>
            </c:ext>
          </c:extLst>
        </c:ser>
        <c:dLbls>
          <c:showLegendKey val="0"/>
          <c:showVal val="0"/>
          <c:showCatName val="0"/>
          <c:showSerName val="0"/>
          <c:showPercent val="0"/>
          <c:showBubbleSize val="0"/>
        </c:dLbls>
        <c:axId val="614648464"/>
        <c:axId val="614638864"/>
      </c:radarChart>
      <c:catAx>
        <c:axId val="614648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638864"/>
        <c:crosses val="autoZero"/>
        <c:auto val="1"/>
        <c:lblAlgn val="ctr"/>
        <c:lblOffset val="100"/>
        <c:noMultiLvlLbl val="0"/>
      </c:catAx>
      <c:valAx>
        <c:axId val="614638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648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Dashboard.xlsx]State Wise Sales!State Sales</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State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'State Wise Sales'!$B$1</c:f>
              <c:strCache>
                <c:ptCount val="1"/>
                <c:pt idx="0">
                  <c:v>Total</c:v>
                </c:pt>
              </c:strCache>
            </c:strRef>
          </c:tx>
          <c:spPr>
            <a:solidFill>
              <a:schemeClr val="accent1"/>
            </a:solidFill>
            <a:ln>
              <a:noFill/>
            </a:ln>
            <a:effectLst/>
          </c:spPr>
          <c:invertIfNegative val="0"/>
          <c:cat>
            <c:strRef>
              <c:f>'State Wise Sales'!$A$2:$A$7</c:f>
              <c:strCache>
                <c:ptCount val="5"/>
                <c:pt idx="0">
                  <c:v>Delhi</c:v>
                </c:pt>
                <c:pt idx="1">
                  <c:v>Tamil Nadu</c:v>
                </c:pt>
                <c:pt idx="2">
                  <c:v>UP</c:v>
                </c:pt>
                <c:pt idx="3">
                  <c:v>West Bengal</c:v>
                </c:pt>
                <c:pt idx="4">
                  <c:v>Maharashtra</c:v>
                </c:pt>
              </c:strCache>
            </c:strRef>
          </c:cat>
          <c:val>
            <c:numRef>
              <c:f>'State Wise Sales'!$B$2:$B$7</c:f>
              <c:numCache>
                <c:formatCode>General</c:formatCode>
                <c:ptCount val="5"/>
                <c:pt idx="0">
                  <c:v>5260397</c:v>
                </c:pt>
                <c:pt idx="1">
                  <c:v>4151578</c:v>
                </c:pt>
                <c:pt idx="2">
                  <c:v>3800097</c:v>
                </c:pt>
                <c:pt idx="3">
                  <c:v>3609594</c:v>
                </c:pt>
                <c:pt idx="4">
                  <c:v>3237897</c:v>
                </c:pt>
              </c:numCache>
            </c:numRef>
          </c:val>
          <c:extLst>
            <c:ext xmlns:c16="http://schemas.microsoft.com/office/drawing/2014/chart" uri="{C3380CC4-5D6E-409C-BE32-E72D297353CC}">
              <c16:uniqueId val="{00000000-9FC0-47BE-A810-BFFCD94759CE}"/>
            </c:ext>
          </c:extLst>
        </c:ser>
        <c:dLbls>
          <c:showLegendKey val="0"/>
          <c:showVal val="0"/>
          <c:showCatName val="0"/>
          <c:showSerName val="0"/>
          <c:showPercent val="0"/>
          <c:showBubbleSize val="0"/>
        </c:dLbls>
        <c:gapWidth val="182"/>
        <c:axId val="1728620320"/>
        <c:axId val="1728623680"/>
      </c:barChart>
      <c:catAx>
        <c:axId val="1728620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623680"/>
        <c:crosses val="autoZero"/>
        <c:auto val="1"/>
        <c:lblAlgn val="ctr"/>
        <c:lblOffset val="100"/>
        <c:noMultiLvlLbl val="0"/>
      </c:catAx>
      <c:valAx>
        <c:axId val="1728623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620320"/>
        <c:crosses val="autoZero"/>
        <c:crossBetween val="between"/>
        <c:dispUnits>
          <c:builtInUnit val="million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Dashboard.xlsx]B2B,B2C!B2B , B2C distbn</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B2B /</a:t>
            </a:r>
            <a:r>
              <a:rPr lang="en-IN" baseline="0"/>
              <a:t> B2C</a:t>
            </a:r>
            <a:endParaRPr lang="en-IN"/>
          </a:p>
        </c:rich>
      </c:tx>
      <c:layout>
        <c:manualLayout>
          <c:xMode val="edge"/>
          <c:yMode val="edge"/>
          <c:x val="0.39088265465028021"/>
          <c:y val="2.363487651707526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9.5641944102716647E-2"/>
              <c:y val="-0.11226566345610753"/>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4346291615407503"/>
              <c:y val="0.12408310171464526"/>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375050362637891"/>
          <c:y val="0.14442212261662277"/>
          <c:w val="0.49975000000000003"/>
          <c:h val="0.82828703703703699"/>
        </c:manualLayout>
      </c:layout>
      <c:doughnutChart>
        <c:varyColors val="1"/>
        <c:ser>
          <c:idx val="0"/>
          <c:order val="0"/>
          <c:tx>
            <c:strRef>
              <c:f>'B2B,B2C'!$B$1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5AC0-4F76-BCBC-64ACF56618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5AC0-4F76-BCBC-64ACF56618F0}"/>
              </c:ext>
            </c:extLst>
          </c:dPt>
          <c:dLbls>
            <c:dLbl>
              <c:idx val="0"/>
              <c:layout>
                <c:manualLayout>
                  <c:x val="-0.14346291615407503"/>
                  <c:y val="0.1240831017146452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AC0-4F76-BCBC-64ACF56618F0}"/>
                </c:ext>
              </c:extLst>
            </c:dLbl>
            <c:dLbl>
              <c:idx val="1"/>
              <c:layout>
                <c:manualLayout>
                  <c:x val="9.5641944102716647E-2"/>
                  <c:y val="-0.1122656634561075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AC0-4F76-BCBC-64ACF56618F0}"/>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'B2B,B2C'!$A$2:$A$4</c:f>
              <c:strCache>
                <c:ptCount val="2"/>
                <c:pt idx="0">
                  <c:v>FALSE</c:v>
                </c:pt>
                <c:pt idx="1">
                  <c:v>TRUE</c:v>
                </c:pt>
              </c:strCache>
            </c:strRef>
          </c:cat>
          <c:val>
            <c:numRef>
              <c:f>'B2B,B2C'!$B$2:$B$4</c:f>
              <c:numCache>
                <c:formatCode>0.00%</c:formatCode>
                <c:ptCount val="2"/>
                <c:pt idx="0">
                  <c:v>0.72</c:v>
                </c:pt>
                <c:pt idx="1">
                  <c:v>0.28000000000000003</c:v>
                </c:pt>
              </c:numCache>
            </c:numRef>
          </c:val>
          <c:extLst>
            <c:ext xmlns:c16="http://schemas.microsoft.com/office/drawing/2014/chart" uri="{C3380CC4-5D6E-409C-BE32-E72D297353CC}">
              <c16:uniqueId val="{00000000-5AC0-4F76-BCBC-64ACF56618F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83505118110236221"/>
          <c:y val="1.9304826480023306E-2"/>
          <c:w val="0.13110315828203831"/>
          <c:h val="0.199420666373246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Age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Age Distribution</a:t>
          </a:r>
        </a:p>
      </cx:txPr>
    </cx:title>
    <cx:plotArea>
      <cx:plotAreaRegion>
        <cx:series layoutId="clusteredColumn" uniqueId="{38AA1182-0C9B-4D4A-8D8D-05B20D270136}">
          <cx:tx>
            <cx:txData>
              <cx:f>_xlchart.v1.0</cx:f>
              <cx:v>Age</cx:v>
            </cx:txData>
          </cx:tx>
          <cx:dataId val="0"/>
          <cx:layoutPr>
            <cx:binning intervalClosed="r">
              <cx:binSize val="1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3.xml"/><Relationship Id="rId7" Type="http://schemas.openxmlformats.org/officeDocument/2006/relationships/customXml" Target="../ink/ink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0</xdr:col>
      <xdr:colOff>16582</xdr:colOff>
      <xdr:row>7</xdr:row>
      <xdr:rowOff>162244</xdr:rowOff>
    </xdr:from>
    <xdr:to>
      <xdr:col>6</xdr:col>
      <xdr:colOff>290659</xdr:colOff>
      <xdr:row>19</xdr:row>
      <xdr:rowOff>104710</xdr:rowOff>
    </xdr:to>
    <xdr:graphicFrame macro="">
      <xdr:nvGraphicFramePr>
        <xdr:cNvPr id="8" name="Chart 7">
          <a:extLst>
            <a:ext uri="{FF2B5EF4-FFF2-40B4-BE49-F238E27FC236}">
              <a16:creationId xmlns:a16="http://schemas.microsoft.com/office/drawing/2014/main" id="{7A169CAD-8D7A-4F9B-86D9-866EED3B37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291991</xdr:colOff>
      <xdr:row>19</xdr:row>
      <xdr:rowOff>106147</xdr:rowOff>
    </xdr:from>
    <xdr:to>
      <xdr:col>11</xdr:col>
      <xdr:colOff>583480</xdr:colOff>
      <xdr:row>31</xdr:row>
      <xdr:rowOff>48614</xdr:rowOff>
    </xdr:to>
    <xdr:graphicFrame macro="">
      <xdr:nvGraphicFramePr>
        <xdr:cNvPr id="9" name="Chart 8">
          <a:extLst>
            <a:ext uri="{FF2B5EF4-FFF2-40B4-BE49-F238E27FC236}">
              <a16:creationId xmlns:a16="http://schemas.microsoft.com/office/drawing/2014/main" id="{EE74EFCA-4624-46FA-B741-70F4B913F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296208</xdr:colOff>
      <xdr:row>7</xdr:row>
      <xdr:rowOff>162244</xdr:rowOff>
    </xdr:from>
    <xdr:to>
      <xdr:col>11</xdr:col>
      <xdr:colOff>588901</xdr:colOff>
      <xdr:row>19</xdr:row>
      <xdr:rowOff>104710</xdr:rowOff>
    </xdr:to>
    <xdr:graphicFrame macro="">
      <xdr:nvGraphicFramePr>
        <xdr:cNvPr id="10" name="Chart 9">
          <a:extLst>
            <a:ext uri="{FF2B5EF4-FFF2-40B4-BE49-F238E27FC236}">
              <a16:creationId xmlns:a16="http://schemas.microsoft.com/office/drawing/2014/main" id="{D0346D3F-1792-4E23-BE08-1951896F2F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606773</xdr:colOff>
      <xdr:row>7</xdr:row>
      <xdr:rowOff>162244</xdr:rowOff>
    </xdr:from>
    <xdr:to>
      <xdr:col>18</xdr:col>
      <xdr:colOff>248777</xdr:colOff>
      <xdr:row>19</xdr:row>
      <xdr:rowOff>104710</xdr:rowOff>
    </xdr:to>
    <xdr:graphicFrame macro="">
      <xdr:nvGraphicFramePr>
        <xdr:cNvPr id="11" name="Chart 10">
          <a:extLst>
            <a:ext uri="{FF2B5EF4-FFF2-40B4-BE49-F238E27FC236}">
              <a16:creationId xmlns:a16="http://schemas.microsoft.com/office/drawing/2014/main" id="{CD02EDE5-BAE4-48D7-8E64-21D834872B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11635</xdr:colOff>
      <xdr:row>19</xdr:row>
      <xdr:rowOff>106147</xdr:rowOff>
    </xdr:from>
    <xdr:to>
      <xdr:col>6</xdr:col>
      <xdr:colOff>282804</xdr:colOff>
      <xdr:row>31</xdr:row>
      <xdr:rowOff>48614</xdr:rowOff>
    </xdr:to>
    <xdr:graphicFrame macro="">
      <xdr:nvGraphicFramePr>
        <xdr:cNvPr id="12" name="Chart 11">
          <a:extLst>
            <a:ext uri="{FF2B5EF4-FFF2-40B4-BE49-F238E27FC236}">
              <a16:creationId xmlns:a16="http://schemas.microsoft.com/office/drawing/2014/main" id="{B04FD209-5A28-4163-BBC6-B020C0162E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597031</xdr:colOff>
      <xdr:row>19</xdr:row>
      <xdr:rowOff>98291</xdr:rowOff>
    </xdr:from>
    <xdr:to>
      <xdr:col>18</xdr:col>
      <xdr:colOff>240568</xdr:colOff>
      <xdr:row>31</xdr:row>
      <xdr:rowOff>40758</xdr:rowOff>
    </xdr:to>
    <xdr:graphicFrame macro="">
      <xdr:nvGraphicFramePr>
        <xdr:cNvPr id="13" name="Chart 12">
          <a:extLst>
            <a:ext uri="{FF2B5EF4-FFF2-40B4-BE49-F238E27FC236}">
              <a16:creationId xmlns:a16="http://schemas.microsoft.com/office/drawing/2014/main" id="{2F356E6E-FEB7-4498-9C15-14EE0DFEBF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24</xdr:col>
      <xdr:colOff>360000</xdr:colOff>
      <xdr:row>3</xdr:row>
      <xdr:rowOff>71691</xdr:rowOff>
    </xdr:from>
    <xdr:to>
      <xdr:col>24</xdr:col>
      <xdr:colOff>375840</xdr:colOff>
      <xdr:row>3</xdr:row>
      <xdr:rowOff>116331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4" name="Ink 13">
              <a:extLst>
                <a:ext uri="{FF2B5EF4-FFF2-40B4-BE49-F238E27FC236}">
                  <a16:creationId xmlns:a16="http://schemas.microsoft.com/office/drawing/2014/main" id="{84DD8485-57C4-6761-FFB8-5D7C9061E3B6}"/>
                </a:ext>
              </a:extLst>
            </xdr14:cNvPr>
            <xdr14:cNvContentPartPr/>
          </xdr14:nvContentPartPr>
          <xdr14:nvPr macro=""/>
          <xdr14:xfrm>
            <a:off x="14990400" y="888120"/>
            <a:ext cx="15840" cy="44640"/>
          </xdr14:xfrm>
        </xdr:contentPart>
      </mc:Choice>
      <mc:Fallback xmlns="">
        <xdr:pic>
          <xdr:nvPicPr>
            <xdr:cNvPr id="14" name="Ink 13">
              <a:extLst>
                <a:ext uri="{FF2B5EF4-FFF2-40B4-BE49-F238E27FC236}">
                  <a16:creationId xmlns:a16="http://schemas.microsoft.com/office/drawing/2014/main" id="{84DD8485-57C4-6761-FFB8-5D7C9061E3B6}"/>
                </a:ext>
              </a:extLst>
            </xdr:cNvPr>
            <xdr:cNvPicPr/>
          </xdr:nvPicPr>
          <xdr:blipFill>
            <a:blip xmlns:r="http://schemas.openxmlformats.org/officeDocument/2006/relationships" r:embed="rId8"/>
            <a:stretch>
              <a:fillRect/>
            </a:stretch>
          </xdr:blipFill>
          <xdr:spPr>
            <a:xfrm>
              <a:off x="14981400" y="879480"/>
              <a:ext cx="33480" cy="62280"/>
            </a:xfrm>
            <a:prstGeom prst="rect">
              <a:avLst/>
            </a:prstGeom>
          </xdr:spPr>
        </xdr:pic>
      </mc:Fallback>
    </mc:AlternateContent>
    <xdr:clientData/>
  </xdr:twoCellAnchor>
  <xdr:twoCellAnchor>
    <xdr:from>
      <xdr:col>0</xdr:col>
      <xdr:colOff>466165</xdr:colOff>
      <xdr:row>53</xdr:row>
      <xdr:rowOff>98611</xdr:rowOff>
    </xdr:from>
    <xdr:to>
      <xdr:col>3</xdr:col>
      <xdr:colOff>277906</xdr:colOff>
      <xdr:row>57</xdr:row>
      <xdr:rowOff>134470</xdr:rowOff>
    </xdr:to>
    <xdr:sp macro="" textlink="">
      <xdr:nvSpPr>
        <xdr:cNvPr id="18" name="Rectangle: Rounded Corners 17">
          <a:extLst>
            <a:ext uri="{FF2B5EF4-FFF2-40B4-BE49-F238E27FC236}">
              <a16:creationId xmlns:a16="http://schemas.microsoft.com/office/drawing/2014/main" id="{F97194D5-192E-3CAC-D115-2040E382A7AD}"/>
            </a:ext>
          </a:extLst>
        </xdr:cNvPr>
        <xdr:cNvSpPr/>
      </xdr:nvSpPr>
      <xdr:spPr>
        <a:xfrm>
          <a:off x="466165" y="9861176"/>
          <a:ext cx="1640541" cy="753035"/>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xdr:colOff>
      <xdr:row>53</xdr:row>
      <xdr:rowOff>125504</xdr:rowOff>
    </xdr:from>
    <xdr:to>
      <xdr:col>3</xdr:col>
      <xdr:colOff>1</xdr:colOff>
      <xdr:row>55</xdr:row>
      <xdr:rowOff>71717</xdr:rowOff>
    </xdr:to>
    <xdr:sp macro="" textlink="">
      <xdr:nvSpPr>
        <xdr:cNvPr id="19" name="TextBox 18">
          <a:extLst>
            <a:ext uri="{FF2B5EF4-FFF2-40B4-BE49-F238E27FC236}">
              <a16:creationId xmlns:a16="http://schemas.microsoft.com/office/drawing/2014/main" id="{D18DE20D-C8E3-FDB7-2B3C-2316FC5D54D0}"/>
            </a:ext>
          </a:extLst>
        </xdr:cNvPr>
        <xdr:cNvSpPr txBox="1"/>
      </xdr:nvSpPr>
      <xdr:spPr>
        <a:xfrm>
          <a:off x="609601" y="9888069"/>
          <a:ext cx="1219200"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tx2">
                  <a:lumMod val="90000"/>
                  <a:lumOff val="10000"/>
                </a:schemeClr>
              </a:solidFill>
            </a:rPr>
            <a:t>Total Sales</a:t>
          </a:r>
        </a:p>
      </xdr:txBody>
    </xdr:sp>
    <xdr:clientData/>
  </xdr:twoCellAnchor>
  <xdr:twoCellAnchor>
    <xdr:from>
      <xdr:col>1</xdr:col>
      <xdr:colOff>89648</xdr:colOff>
      <xdr:row>55</xdr:row>
      <xdr:rowOff>44821</xdr:rowOff>
    </xdr:from>
    <xdr:to>
      <xdr:col>2</xdr:col>
      <xdr:colOff>466165</xdr:colOff>
      <xdr:row>56</xdr:row>
      <xdr:rowOff>170328</xdr:rowOff>
    </xdr:to>
    <xdr:sp macro="" textlink="#REF!">
      <xdr:nvSpPr>
        <xdr:cNvPr id="22" name="TextBox 21">
          <a:extLst>
            <a:ext uri="{FF2B5EF4-FFF2-40B4-BE49-F238E27FC236}">
              <a16:creationId xmlns:a16="http://schemas.microsoft.com/office/drawing/2014/main" id="{D83F02A8-2E87-4393-A0F3-AD45C7CC2A5F}"/>
            </a:ext>
          </a:extLst>
        </xdr:cNvPr>
        <xdr:cNvSpPr txBox="1"/>
      </xdr:nvSpPr>
      <xdr:spPr>
        <a:xfrm>
          <a:off x="699248" y="10165974"/>
          <a:ext cx="986117"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F09E7B9-4D64-49A0-9E16-A87B19843CB7}" type="TxLink">
            <a:rPr lang="en-US" sz="2000" b="1">
              <a:solidFill>
                <a:schemeClr val="tx2">
                  <a:lumMod val="90000"/>
                  <a:lumOff val="10000"/>
                </a:schemeClr>
              </a:solidFill>
              <a:latin typeface="+mn-lt"/>
              <a:ea typeface="+mn-ea"/>
              <a:cs typeface="+mn-cs"/>
            </a:rPr>
            <a:pPr marL="0" indent="0"/>
            <a:t>462.08 L</a:t>
          </a:fld>
          <a:endParaRPr lang="en-IN" sz="2000" b="1">
            <a:solidFill>
              <a:schemeClr val="tx2">
                <a:lumMod val="90000"/>
                <a:lumOff val="10000"/>
              </a:schemeClr>
            </a:solidFill>
            <a:latin typeface="+mn-lt"/>
            <a:ea typeface="+mn-ea"/>
            <a:cs typeface="+mn-cs"/>
          </a:endParaRPr>
        </a:p>
      </xdr:txBody>
    </xdr:sp>
    <xdr:clientData/>
  </xdr:twoCellAnchor>
  <xdr:twoCellAnchor>
    <xdr:from>
      <xdr:col>0</xdr:col>
      <xdr:colOff>286874</xdr:colOff>
      <xdr:row>2</xdr:row>
      <xdr:rowOff>89645</xdr:rowOff>
    </xdr:from>
    <xdr:to>
      <xdr:col>3</xdr:col>
      <xdr:colOff>26898</xdr:colOff>
      <xdr:row>6</xdr:row>
      <xdr:rowOff>62752</xdr:rowOff>
    </xdr:to>
    <xdr:sp macro="" textlink="">
      <xdr:nvSpPr>
        <xdr:cNvPr id="36" name="Rectangle: Rounded Corners 35">
          <a:extLst>
            <a:ext uri="{FF2B5EF4-FFF2-40B4-BE49-F238E27FC236}">
              <a16:creationId xmlns:a16="http://schemas.microsoft.com/office/drawing/2014/main" id="{7D3A8CD2-99B0-9A40-AEA7-967E84D7D990}"/>
            </a:ext>
          </a:extLst>
        </xdr:cNvPr>
        <xdr:cNvSpPr/>
      </xdr:nvSpPr>
      <xdr:spPr>
        <a:xfrm>
          <a:off x="286874" y="708210"/>
          <a:ext cx="1568824" cy="690283"/>
        </a:xfrm>
        <a:prstGeom prst="round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510990</xdr:colOff>
      <xdr:row>2</xdr:row>
      <xdr:rowOff>53785</xdr:rowOff>
    </xdr:from>
    <xdr:to>
      <xdr:col>2</xdr:col>
      <xdr:colOff>448237</xdr:colOff>
      <xdr:row>4</xdr:row>
      <xdr:rowOff>44821</xdr:rowOff>
    </xdr:to>
    <xdr:sp macro="" textlink="">
      <xdr:nvSpPr>
        <xdr:cNvPr id="37" name="TextBox 36">
          <a:extLst>
            <a:ext uri="{FF2B5EF4-FFF2-40B4-BE49-F238E27FC236}">
              <a16:creationId xmlns:a16="http://schemas.microsoft.com/office/drawing/2014/main" id="{0C186D34-D886-5CD9-6FE3-B1F01199DC65}"/>
            </a:ext>
          </a:extLst>
        </xdr:cNvPr>
        <xdr:cNvSpPr txBox="1"/>
      </xdr:nvSpPr>
      <xdr:spPr>
        <a:xfrm>
          <a:off x="510990" y="672350"/>
          <a:ext cx="1156447" cy="349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tx2">
                  <a:lumMod val="90000"/>
                  <a:lumOff val="10000"/>
                </a:schemeClr>
              </a:solidFill>
            </a:rPr>
            <a:t>Total Sale</a:t>
          </a:r>
        </a:p>
      </xdr:txBody>
    </xdr:sp>
    <xdr:clientData/>
  </xdr:twoCellAnchor>
  <xdr:twoCellAnchor>
    <xdr:from>
      <xdr:col>0</xdr:col>
      <xdr:colOff>555812</xdr:colOff>
      <xdr:row>3</xdr:row>
      <xdr:rowOff>143432</xdr:rowOff>
    </xdr:from>
    <xdr:to>
      <xdr:col>2</xdr:col>
      <xdr:colOff>493059</xdr:colOff>
      <xdr:row>5</xdr:row>
      <xdr:rowOff>134468</xdr:rowOff>
    </xdr:to>
    <xdr:sp macro="" textlink="'KPI Cards'!E8">
      <xdr:nvSpPr>
        <xdr:cNvPr id="38" name="TextBox 37">
          <a:extLst>
            <a:ext uri="{FF2B5EF4-FFF2-40B4-BE49-F238E27FC236}">
              <a16:creationId xmlns:a16="http://schemas.microsoft.com/office/drawing/2014/main" id="{369C6C53-9029-4EEA-9451-9C89A851E05F}"/>
            </a:ext>
          </a:extLst>
        </xdr:cNvPr>
        <xdr:cNvSpPr txBox="1"/>
      </xdr:nvSpPr>
      <xdr:spPr>
        <a:xfrm>
          <a:off x="555812" y="941291"/>
          <a:ext cx="1156447" cy="349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A89D78B-42E5-48EB-B854-3829CEE05DD4}" type="TxLink">
            <a:rPr lang="en-US" sz="2000" b="1" i="0" u="none" strike="noStrike">
              <a:solidFill>
                <a:schemeClr val="tx2">
                  <a:lumMod val="90000"/>
                  <a:lumOff val="10000"/>
                </a:schemeClr>
              </a:solidFill>
              <a:latin typeface="Aptos Narrow"/>
            </a:rPr>
            <a:pPr/>
            <a:t>462.08 L</a:t>
          </a:fld>
          <a:endParaRPr lang="en-IN" sz="3600" b="1">
            <a:solidFill>
              <a:schemeClr val="tx2">
                <a:lumMod val="90000"/>
                <a:lumOff val="10000"/>
              </a:schemeClr>
            </a:solidFill>
          </a:endParaRPr>
        </a:p>
      </xdr:txBody>
    </xdr:sp>
    <xdr:clientData/>
  </xdr:twoCellAnchor>
  <xdr:twoCellAnchor>
    <xdr:from>
      <xdr:col>3</xdr:col>
      <xdr:colOff>322732</xdr:colOff>
      <xdr:row>2</xdr:row>
      <xdr:rowOff>89645</xdr:rowOff>
    </xdr:from>
    <xdr:to>
      <xdr:col>7</xdr:col>
      <xdr:colOff>3</xdr:colOff>
      <xdr:row>6</xdr:row>
      <xdr:rowOff>62752</xdr:rowOff>
    </xdr:to>
    <xdr:sp macro="" textlink="">
      <xdr:nvSpPr>
        <xdr:cNvPr id="42" name="Rectangle: Rounded Corners 41">
          <a:extLst>
            <a:ext uri="{FF2B5EF4-FFF2-40B4-BE49-F238E27FC236}">
              <a16:creationId xmlns:a16="http://schemas.microsoft.com/office/drawing/2014/main" id="{52A411DB-D613-00E7-81E2-7DF4773D184F}"/>
            </a:ext>
          </a:extLst>
        </xdr:cNvPr>
        <xdr:cNvSpPr/>
      </xdr:nvSpPr>
      <xdr:spPr>
        <a:xfrm>
          <a:off x="2151532" y="708210"/>
          <a:ext cx="2115671" cy="690283"/>
        </a:xfrm>
        <a:prstGeom prst="round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268945</xdr:colOff>
      <xdr:row>2</xdr:row>
      <xdr:rowOff>53785</xdr:rowOff>
    </xdr:from>
    <xdr:to>
      <xdr:col>7</xdr:col>
      <xdr:colOff>8971</xdr:colOff>
      <xdr:row>4</xdr:row>
      <xdr:rowOff>44821</xdr:rowOff>
    </xdr:to>
    <xdr:sp macro="" textlink="">
      <xdr:nvSpPr>
        <xdr:cNvPr id="43" name="TextBox 42">
          <a:extLst>
            <a:ext uri="{FF2B5EF4-FFF2-40B4-BE49-F238E27FC236}">
              <a16:creationId xmlns:a16="http://schemas.microsoft.com/office/drawing/2014/main" id="{86B25CE4-52BD-05ED-49AB-0867F436BED5}"/>
            </a:ext>
          </a:extLst>
        </xdr:cNvPr>
        <xdr:cNvSpPr txBox="1"/>
      </xdr:nvSpPr>
      <xdr:spPr>
        <a:xfrm>
          <a:off x="2097745" y="672350"/>
          <a:ext cx="2178426" cy="349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tx2">
                  <a:lumMod val="90000"/>
                  <a:lumOff val="10000"/>
                </a:schemeClr>
              </a:solidFill>
            </a:rPr>
            <a:t>Revenue Recognised</a:t>
          </a:r>
        </a:p>
      </xdr:txBody>
    </xdr:sp>
    <xdr:clientData/>
  </xdr:twoCellAnchor>
  <xdr:twoCellAnchor>
    <xdr:from>
      <xdr:col>4</xdr:col>
      <xdr:colOff>259977</xdr:colOff>
      <xdr:row>3</xdr:row>
      <xdr:rowOff>170327</xdr:rowOff>
    </xdr:from>
    <xdr:to>
      <xdr:col>6</xdr:col>
      <xdr:colOff>197224</xdr:colOff>
      <xdr:row>5</xdr:row>
      <xdr:rowOff>161363</xdr:rowOff>
    </xdr:to>
    <xdr:sp macro="" textlink="'KPI Cards'!F8">
      <xdr:nvSpPr>
        <xdr:cNvPr id="44" name="TextBox 43">
          <a:extLst>
            <a:ext uri="{FF2B5EF4-FFF2-40B4-BE49-F238E27FC236}">
              <a16:creationId xmlns:a16="http://schemas.microsoft.com/office/drawing/2014/main" id="{8B30923E-4CCD-8ABB-53D8-F1D8FF200805}"/>
            </a:ext>
          </a:extLst>
        </xdr:cNvPr>
        <xdr:cNvSpPr txBox="1"/>
      </xdr:nvSpPr>
      <xdr:spPr>
        <a:xfrm>
          <a:off x="2698377" y="968186"/>
          <a:ext cx="1156447" cy="349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8A7951E-C5F4-4E1D-83D6-20255DB979FD}" type="TxLink">
            <a:rPr lang="en-US" sz="2000" b="1" i="0" u="none" strike="noStrike">
              <a:solidFill>
                <a:schemeClr val="tx2">
                  <a:lumMod val="90000"/>
                  <a:lumOff val="10000"/>
                </a:schemeClr>
              </a:solidFill>
              <a:latin typeface="Aptos Narrow"/>
              <a:ea typeface="+mn-ea"/>
              <a:cs typeface="+mn-cs"/>
            </a:rPr>
            <a:pPr marL="0" indent="0"/>
            <a:t>299.11 L</a:t>
          </a:fld>
          <a:endParaRPr lang="en-US" sz="2000" b="1" i="0" u="none" strike="noStrike">
            <a:solidFill>
              <a:schemeClr val="tx2">
                <a:lumMod val="90000"/>
                <a:lumOff val="10000"/>
              </a:schemeClr>
            </a:solidFill>
            <a:latin typeface="Aptos Narrow"/>
            <a:ea typeface="+mn-ea"/>
            <a:cs typeface="+mn-cs"/>
          </a:endParaRPr>
        </a:p>
      </xdr:txBody>
    </xdr:sp>
    <xdr:clientData/>
  </xdr:twoCellAnchor>
  <xdr:twoCellAnchor>
    <xdr:from>
      <xdr:col>7</xdr:col>
      <xdr:colOff>215157</xdr:colOff>
      <xdr:row>2</xdr:row>
      <xdr:rowOff>89645</xdr:rowOff>
    </xdr:from>
    <xdr:to>
      <xdr:col>9</xdr:col>
      <xdr:colOff>564781</xdr:colOff>
      <xdr:row>6</xdr:row>
      <xdr:rowOff>62752</xdr:rowOff>
    </xdr:to>
    <xdr:sp macro="" textlink="">
      <xdr:nvSpPr>
        <xdr:cNvPr id="63" name="Rectangle: Rounded Corners 62">
          <a:extLst>
            <a:ext uri="{FF2B5EF4-FFF2-40B4-BE49-F238E27FC236}">
              <a16:creationId xmlns:a16="http://schemas.microsoft.com/office/drawing/2014/main" id="{2747446D-EA15-DCB3-2489-00C788796434}"/>
            </a:ext>
          </a:extLst>
        </xdr:cNvPr>
        <xdr:cNvSpPr/>
      </xdr:nvSpPr>
      <xdr:spPr>
        <a:xfrm>
          <a:off x="4482357" y="708210"/>
          <a:ext cx="1568824" cy="690283"/>
        </a:xfrm>
        <a:prstGeom prst="round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295838</xdr:colOff>
      <xdr:row>2</xdr:row>
      <xdr:rowOff>71715</xdr:rowOff>
    </xdr:from>
    <xdr:to>
      <xdr:col>10</xdr:col>
      <xdr:colOff>17934</xdr:colOff>
      <xdr:row>4</xdr:row>
      <xdr:rowOff>62751</xdr:rowOff>
    </xdr:to>
    <xdr:sp macro="" textlink="">
      <xdr:nvSpPr>
        <xdr:cNvPr id="64" name="TextBox 63">
          <a:extLst>
            <a:ext uri="{FF2B5EF4-FFF2-40B4-BE49-F238E27FC236}">
              <a16:creationId xmlns:a16="http://schemas.microsoft.com/office/drawing/2014/main" id="{FA901E06-CB71-00EB-4F95-B66F097F6E13}"/>
            </a:ext>
          </a:extLst>
        </xdr:cNvPr>
        <xdr:cNvSpPr txBox="1"/>
      </xdr:nvSpPr>
      <xdr:spPr>
        <a:xfrm>
          <a:off x="4563038" y="690280"/>
          <a:ext cx="1550896" cy="349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tx2">
                  <a:lumMod val="90000"/>
                  <a:lumOff val="10000"/>
                </a:schemeClr>
              </a:solidFill>
            </a:rPr>
            <a:t>Refund Rate%</a:t>
          </a:r>
        </a:p>
      </xdr:txBody>
    </xdr:sp>
    <xdr:clientData/>
  </xdr:twoCellAnchor>
  <xdr:twoCellAnchor>
    <xdr:from>
      <xdr:col>8</xdr:col>
      <xdr:colOff>107577</xdr:colOff>
      <xdr:row>3</xdr:row>
      <xdr:rowOff>170326</xdr:rowOff>
    </xdr:from>
    <xdr:to>
      <xdr:col>10</xdr:col>
      <xdr:colOff>44824</xdr:colOff>
      <xdr:row>5</xdr:row>
      <xdr:rowOff>161362</xdr:rowOff>
    </xdr:to>
    <xdr:sp macro="" textlink="'KPI Cards'!F10">
      <xdr:nvSpPr>
        <xdr:cNvPr id="65" name="TextBox 64">
          <a:extLst>
            <a:ext uri="{FF2B5EF4-FFF2-40B4-BE49-F238E27FC236}">
              <a16:creationId xmlns:a16="http://schemas.microsoft.com/office/drawing/2014/main" id="{76FF1297-EF58-8F11-9298-1B92680C5C28}"/>
            </a:ext>
          </a:extLst>
        </xdr:cNvPr>
        <xdr:cNvSpPr txBox="1"/>
      </xdr:nvSpPr>
      <xdr:spPr>
        <a:xfrm>
          <a:off x="4984377" y="968185"/>
          <a:ext cx="1156447" cy="349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4FA1828-AEE5-4FF2-8725-E3B63D523C4D}" type="TxLink">
            <a:rPr lang="en-US" sz="2000" b="1" i="0" u="none" strike="noStrike">
              <a:solidFill>
                <a:schemeClr val="tx2">
                  <a:lumMod val="90000"/>
                  <a:lumOff val="10000"/>
                </a:schemeClr>
              </a:solidFill>
              <a:latin typeface="Aptos Narrow"/>
              <a:ea typeface="+mn-ea"/>
              <a:cs typeface="+mn-cs"/>
            </a:rPr>
            <a:pPr marL="0" indent="0"/>
            <a:t>35%</a:t>
          </a:fld>
          <a:endParaRPr lang="en-IN" sz="2000" b="1" i="0" u="none" strike="noStrike">
            <a:solidFill>
              <a:schemeClr val="tx2">
                <a:lumMod val="90000"/>
                <a:lumOff val="10000"/>
              </a:schemeClr>
            </a:solidFill>
            <a:latin typeface="Aptos Narrow"/>
            <a:ea typeface="+mn-ea"/>
            <a:cs typeface="+mn-cs"/>
          </a:endParaRPr>
        </a:p>
      </xdr:txBody>
    </xdr:sp>
    <xdr:clientData/>
  </xdr:twoCellAnchor>
  <xdr:twoCellAnchor>
    <xdr:from>
      <xdr:col>10</xdr:col>
      <xdr:colOff>170333</xdr:colOff>
      <xdr:row>2</xdr:row>
      <xdr:rowOff>89645</xdr:rowOff>
    </xdr:from>
    <xdr:to>
      <xdr:col>12</xdr:col>
      <xdr:colOff>519957</xdr:colOff>
      <xdr:row>6</xdr:row>
      <xdr:rowOff>62752</xdr:rowOff>
    </xdr:to>
    <xdr:sp macro="" textlink="">
      <xdr:nvSpPr>
        <xdr:cNvPr id="71" name="Rectangle: Rounded Corners 70">
          <a:extLst>
            <a:ext uri="{FF2B5EF4-FFF2-40B4-BE49-F238E27FC236}">
              <a16:creationId xmlns:a16="http://schemas.microsoft.com/office/drawing/2014/main" id="{1FE1BB43-1002-BCFA-4F78-E8ABB0250200}"/>
            </a:ext>
          </a:extLst>
        </xdr:cNvPr>
        <xdr:cNvSpPr/>
      </xdr:nvSpPr>
      <xdr:spPr>
        <a:xfrm>
          <a:off x="6266333" y="708210"/>
          <a:ext cx="1568824" cy="690283"/>
        </a:xfrm>
        <a:prstGeom prst="round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233085</xdr:colOff>
      <xdr:row>2</xdr:row>
      <xdr:rowOff>53785</xdr:rowOff>
    </xdr:from>
    <xdr:to>
      <xdr:col>12</xdr:col>
      <xdr:colOff>448240</xdr:colOff>
      <xdr:row>4</xdr:row>
      <xdr:rowOff>44821</xdr:rowOff>
    </xdr:to>
    <xdr:sp macro="" textlink="">
      <xdr:nvSpPr>
        <xdr:cNvPr id="72" name="TextBox 71">
          <a:extLst>
            <a:ext uri="{FF2B5EF4-FFF2-40B4-BE49-F238E27FC236}">
              <a16:creationId xmlns:a16="http://schemas.microsoft.com/office/drawing/2014/main" id="{46BC0ACB-CFC1-990D-78D3-433AED05C17B}"/>
            </a:ext>
          </a:extLst>
        </xdr:cNvPr>
        <xdr:cNvSpPr txBox="1"/>
      </xdr:nvSpPr>
      <xdr:spPr>
        <a:xfrm>
          <a:off x="6329085" y="672350"/>
          <a:ext cx="1434355" cy="349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tx2">
                  <a:lumMod val="90000"/>
                  <a:lumOff val="10000"/>
                </a:schemeClr>
              </a:solidFill>
            </a:rPr>
            <a:t>Total Orders</a:t>
          </a:r>
        </a:p>
      </xdr:txBody>
    </xdr:sp>
    <xdr:clientData/>
  </xdr:twoCellAnchor>
  <xdr:twoCellAnchor>
    <xdr:from>
      <xdr:col>10</xdr:col>
      <xdr:colOff>510988</xdr:colOff>
      <xdr:row>3</xdr:row>
      <xdr:rowOff>170327</xdr:rowOff>
    </xdr:from>
    <xdr:to>
      <xdr:col>12</xdr:col>
      <xdr:colOff>448235</xdr:colOff>
      <xdr:row>5</xdr:row>
      <xdr:rowOff>161363</xdr:rowOff>
    </xdr:to>
    <xdr:sp macro="" textlink="'KPI Cards'!G6">
      <xdr:nvSpPr>
        <xdr:cNvPr id="73" name="TextBox 72">
          <a:extLst>
            <a:ext uri="{FF2B5EF4-FFF2-40B4-BE49-F238E27FC236}">
              <a16:creationId xmlns:a16="http://schemas.microsoft.com/office/drawing/2014/main" id="{EBCEE921-BE5C-B10E-BE12-7AE79BAAFE17}"/>
            </a:ext>
          </a:extLst>
        </xdr:cNvPr>
        <xdr:cNvSpPr txBox="1"/>
      </xdr:nvSpPr>
      <xdr:spPr>
        <a:xfrm>
          <a:off x="6606988" y="968186"/>
          <a:ext cx="1156447" cy="349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E1C1CDD-5AA6-4C85-B1A9-10C89EA815B8}" type="TxLink">
            <a:rPr lang="en-US" sz="2000" b="1" i="0" u="none" strike="noStrike">
              <a:solidFill>
                <a:schemeClr val="tx2">
                  <a:lumMod val="90000"/>
                  <a:lumOff val="10000"/>
                </a:schemeClr>
              </a:solidFill>
              <a:latin typeface="Aptos Narrow"/>
              <a:ea typeface="+mn-ea"/>
              <a:cs typeface="+mn-cs"/>
            </a:rPr>
            <a:pPr marL="0" indent="0"/>
            <a:t> 1,000 </a:t>
          </a:fld>
          <a:endParaRPr lang="en-US" sz="2000" b="1" i="0" u="none" strike="noStrike">
            <a:solidFill>
              <a:schemeClr val="tx2">
                <a:lumMod val="90000"/>
                <a:lumOff val="10000"/>
              </a:schemeClr>
            </a:solidFill>
            <a:latin typeface="Aptos Narrow"/>
            <a:ea typeface="+mn-ea"/>
            <a:cs typeface="+mn-cs"/>
          </a:endParaRPr>
        </a:p>
      </xdr:txBody>
    </xdr:sp>
    <xdr:clientData/>
  </xdr:twoCellAnchor>
  <xdr:twoCellAnchor editAs="oneCell">
    <xdr:from>
      <xdr:col>18</xdr:col>
      <xdr:colOff>303227</xdr:colOff>
      <xdr:row>8</xdr:row>
      <xdr:rowOff>3641</xdr:rowOff>
    </xdr:from>
    <xdr:to>
      <xdr:col>21</xdr:col>
      <xdr:colOff>303227</xdr:colOff>
      <xdr:row>18</xdr:row>
      <xdr:rowOff>39278</xdr:rowOff>
    </xdr:to>
    <mc:AlternateContent xmlns:mc="http://schemas.openxmlformats.org/markup-compatibility/2006">
      <mc:Choice xmlns:a14="http://schemas.microsoft.com/office/drawing/2010/main" Requires="a14">
        <xdr:graphicFrame macro="">
          <xdr:nvGraphicFramePr>
            <xdr:cNvPr id="74" name="Channel 1">
              <a:extLst>
                <a:ext uri="{FF2B5EF4-FFF2-40B4-BE49-F238E27FC236}">
                  <a16:creationId xmlns:a16="http://schemas.microsoft.com/office/drawing/2014/main" id="{D907C480-91A9-4643-B7BD-36BC5D42CD40}"/>
                </a:ext>
              </a:extLst>
            </xdr:cNvPr>
            <xdr:cNvGraphicFramePr/>
          </xdr:nvGraphicFramePr>
          <xdr:xfrm>
            <a:off x="0" y="0"/>
            <a:ext cx="0" cy="0"/>
          </xdr:xfrm>
          <a:graphic>
            <a:graphicData uri="http://schemas.microsoft.com/office/drawing/2010/slicer">
              <sle:slicer xmlns:sle="http://schemas.microsoft.com/office/drawing/2010/slicer" name="Channel 1"/>
            </a:graphicData>
          </a:graphic>
        </xdr:graphicFrame>
      </mc:Choice>
      <mc:Fallback>
        <xdr:sp macro="" textlink="">
          <xdr:nvSpPr>
            <xdr:cNvPr id="0" name=""/>
            <xdr:cNvSpPr>
              <a:spLocks noTextEdit="1"/>
            </xdr:cNvSpPr>
          </xdr:nvSpPr>
          <xdr:spPr>
            <a:xfrm>
              <a:off x="11332588" y="1708321"/>
              <a:ext cx="1838227" cy="18424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311814</xdr:colOff>
      <xdr:row>18</xdr:row>
      <xdr:rowOff>40294</xdr:rowOff>
    </xdr:from>
    <xdr:to>
      <xdr:col>21</xdr:col>
      <xdr:colOff>311814</xdr:colOff>
      <xdr:row>28</xdr:row>
      <xdr:rowOff>31328</xdr:rowOff>
    </xdr:to>
    <mc:AlternateContent xmlns:mc="http://schemas.openxmlformats.org/markup-compatibility/2006">
      <mc:Choice xmlns:a14="http://schemas.microsoft.com/office/drawing/2010/main" Requires="a14">
        <xdr:graphicFrame macro="">
          <xdr:nvGraphicFramePr>
            <xdr:cNvPr id="75" name="Category">
              <a:extLst>
                <a:ext uri="{FF2B5EF4-FFF2-40B4-BE49-F238E27FC236}">
                  <a16:creationId xmlns:a16="http://schemas.microsoft.com/office/drawing/2014/main" id="{A741C79D-2A45-4B30-B26E-96E6ACED3DE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1341175" y="3551779"/>
              <a:ext cx="1838227" cy="17978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588906</xdr:colOff>
      <xdr:row>1</xdr:row>
      <xdr:rowOff>44823</xdr:rowOff>
    </xdr:from>
    <xdr:to>
      <xdr:col>21</xdr:col>
      <xdr:colOff>263034</xdr:colOff>
      <xdr:row>7</xdr:row>
      <xdr:rowOff>80682</xdr:rowOff>
    </xdr:to>
    <mc:AlternateContent xmlns:mc="http://schemas.openxmlformats.org/markup-compatibility/2006">
      <mc:Choice xmlns:tsle="http://schemas.microsoft.com/office/drawing/2012/timeslicer" Requires="tsle">
        <xdr:graphicFrame macro="">
          <xdr:nvGraphicFramePr>
            <xdr:cNvPr id="76" name="Date DMY">
              <a:extLst>
                <a:ext uri="{FF2B5EF4-FFF2-40B4-BE49-F238E27FC236}">
                  <a16:creationId xmlns:a16="http://schemas.microsoft.com/office/drawing/2014/main" id="{90CA9FE5-6505-4F67-A87D-2285784F909A}"/>
                </a:ext>
              </a:extLst>
            </xdr:cNvPr>
            <xdr:cNvGraphicFramePr/>
          </xdr:nvGraphicFramePr>
          <xdr:xfrm>
            <a:off x="0" y="0"/>
            <a:ext cx="0" cy="0"/>
          </xdr:xfrm>
          <a:graphic>
            <a:graphicData uri="http://schemas.microsoft.com/office/drawing/2012/timeslicer">
              <tsle:timeslicer xmlns:tsle="http://schemas.microsoft.com/office/drawing/2012/timeslicer" name="Date DMY"/>
            </a:graphicData>
          </a:graphic>
        </xdr:graphicFrame>
      </mc:Choice>
      <mc:Fallback>
        <xdr:sp macro="" textlink="">
          <xdr:nvSpPr>
            <xdr:cNvPr id="0" name=""/>
            <xdr:cNvSpPr>
              <a:spLocks noTextEdit="1"/>
            </xdr:cNvSpPr>
          </xdr:nvSpPr>
          <xdr:spPr>
            <a:xfrm>
              <a:off x="7941813" y="484741"/>
              <a:ext cx="5188809" cy="111994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193663</xdr:colOff>
      <xdr:row>14</xdr:row>
      <xdr:rowOff>53040</xdr:rowOff>
    </xdr:from>
    <xdr:to>
      <xdr:col>18</xdr:col>
      <xdr:colOff>608235</xdr:colOff>
      <xdr:row>28</xdr:row>
      <xdr:rowOff>62022</xdr:rowOff>
    </xdr:to>
    <xdr:graphicFrame macro="">
      <xdr:nvGraphicFramePr>
        <xdr:cNvPr id="11" name="Chart 10">
          <a:extLst>
            <a:ext uri="{FF2B5EF4-FFF2-40B4-BE49-F238E27FC236}">
              <a16:creationId xmlns:a16="http://schemas.microsoft.com/office/drawing/2014/main" id="{86E9170D-7EB1-42E4-865E-1ED5520723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43544</xdr:colOff>
      <xdr:row>1</xdr:row>
      <xdr:rowOff>31668</xdr:rowOff>
    </xdr:from>
    <xdr:to>
      <xdr:col>9</xdr:col>
      <xdr:colOff>317144</xdr:colOff>
      <xdr:row>14</xdr:row>
      <xdr:rowOff>41525</xdr:rowOff>
    </xdr:to>
    <xdr:graphicFrame macro="">
      <xdr:nvGraphicFramePr>
        <xdr:cNvPr id="12" name="Chart 11">
          <a:extLst>
            <a:ext uri="{FF2B5EF4-FFF2-40B4-BE49-F238E27FC236}">
              <a16:creationId xmlns:a16="http://schemas.microsoft.com/office/drawing/2014/main" id="{D179BF45-7D0D-49BC-A695-2A76E52B2A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370114</xdr:colOff>
      <xdr:row>1</xdr:row>
      <xdr:rowOff>29418</xdr:rowOff>
    </xdr:from>
    <xdr:to>
      <xdr:col>19</xdr:col>
      <xdr:colOff>34114</xdr:colOff>
      <xdr:row>14</xdr:row>
      <xdr:rowOff>39275</xdr:rowOff>
    </xdr:to>
    <xdr:graphicFrame macro="">
      <xdr:nvGraphicFramePr>
        <xdr:cNvPr id="13" name="Chart 12">
          <a:extLst>
            <a:ext uri="{FF2B5EF4-FFF2-40B4-BE49-F238E27FC236}">
              <a16:creationId xmlns:a16="http://schemas.microsoft.com/office/drawing/2014/main" id="{5274C401-C4C3-4F16-A4EB-34BF2250D6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45568</xdr:colOff>
      <xdr:row>14</xdr:row>
      <xdr:rowOff>44543</xdr:rowOff>
    </xdr:from>
    <xdr:to>
      <xdr:col>11</xdr:col>
      <xdr:colOff>179968</xdr:colOff>
      <xdr:row>34</xdr:row>
      <xdr:rowOff>106326</xdr:rowOff>
    </xdr:to>
    <xdr:graphicFrame macro="">
      <xdr:nvGraphicFramePr>
        <xdr:cNvPr id="14" name="Chart 13">
          <a:extLst>
            <a:ext uri="{FF2B5EF4-FFF2-40B4-BE49-F238E27FC236}">
              <a16:creationId xmlns:a16="http://schemas.microsoft.com/office/drawing/2014/main" id="{4303A8B3-856C-44D3-9929-AC37FE567E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72521</xdr:colOff>
      <xdr:row>1</xdr:row>
      <xdr:rowOff>22135</xdr:rowOff>
    </xdr:from>
    <xdr:to>
      <xdr:col>22</xdr:col>
      <xdr:colOff>72521</xdr:colOff>
      <xdr:row>11</xdr:row>
      <xdr:rowOff>18017</xdr:rowOff>
    </xdr:to>
    <mc:AlternateContent xmlns:mc="http://schemas.openxmlformats.org/markup-compatibility/2006">
      <mc:Choice xmlns:a14="http://schemas.microsoft.com/office/drawing/2010/main" Requires="a14">
        <xdr:graphicFrame macro="">
          <xdr:nvGraphicFramePr>
            <xdr:cNvPr id="15" name="Channel 2">
              <a:extLst>
                <a:ext uri="{FF2B5EF4-FFF2-40B4-BE49-F238E27FC236}">
                  <a16:creationId xmlns:a16="http://schemas.microsoft.com/office/drawing/2014/main" id="{17BE77A1-65CD-454C-9995-21FA420C5EE8}"/>
                </a:ext>
              </a:extLst>
            </xdr:cNvPr>
            <xdr:cNvGraphicFramePr/>
          </xdr:nvGraphicFramePr>
          <xdr:xfrm>
            <a:off x="0" y="0"/>
            <a:ext cx="0" cy="0"/>
          </xdr:xfrm>
          <a:graphic>
            <a:graphicData uri="http://schemas.microsoft.com/office/drawing/2010/slicer">
              <sle:slicer xmlns:sle="http://schemas.microsoft.com/office/drawing/2010/slicer" name="Channel 2"/>
            </a:graphicData>
          </a:graphic>
        </xdr:graphicFrame>
      </mc:Choice>
      <mc:Fallback>
        <xdr:sp macro="" textlink="">
          <xdr:nvSpPr>
            <xdr:cNvPr id="0" name=""/>
            <xdr:cNvSpPr>
              <a:spLocks noTextEdit="1"/>
            </xdr:cNvSpPr>
          </xdr:nvSpPr>
          <xdr:spPr>
            <a:xfrm>
              <a:off x="11688591" y="465158"/>
              <a:ext cx="1834116" cy="1856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85040</xdr:colOff>
      <xdr:row>11</xdr:row>
      <xdr:rowOff>20351</xdr:rowOff>
    </xdr:from>
    <xdr:to>
      <xdr:col>22</xdr:col>
      <xdr:colOff>85040</xdr:colOff>
      <xdr:row>21</xdr:row>
      <xdr:rowOff>3234</xdr:rowOff>
    </xdr:to>
    <mc:AlternateContent xmlns:mc="http://schemas.openxmlformats.org/markup-compatibility/2006">
      <mc:Choice xmlns:a14="http://schemas.microsoft.com/office/drawing/2010/main" Requires="a14">
        <xdr:graphicFrame macro="">
          <xdr:nvGraphicFramePr>
            <xdr:cNvPr id="16" name="Category 1">
              <a:extLst>
                <a:ext uri="{FF2B5EF4-FFF2-40B4-BE49-F238E27FC236}">
                  <a16:creationId xmlns:a16="http://schemas.microsoft.com/office/drawing/2014/main" id="{8490413B-E2E8-40EC-81CB-E726A2A1FF51}"/>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11701110" y="2324072"/>
              <a:ext cx="1834116" cy="18435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185520</xdr:colOff>
      <xdr:row>28</xdr:row>
      <xdr:rowOff>71391</xdr:rowOff>
    </xdr:from>
    <xdr:to>
      <xdr:col>22</xdr:col>
      <xdr:colOff>5</xdr:colOff>
      <xdr:row>34</xdr:row>
      <xdr:rowOff>102359</xdr:rowOff>
    </xdr:to>
    <mc:AlternateContent xmlns:mc="http://schemas.openxmlformats.org/markup-compatibility/2006">
      <mc:Choice xmlns:tsle="http://schemas.microsoft.com/office/drawing/2012/timeslicer" Requires="tsle">
        <xdr:graphicFrame macro="">
          <xdr:nvGraphicFramePr>
            <xdr:cNvPr id="17" name="Date DMY 1">
              <a:extLst>
                <a:ext uri="{FF2B5EF4-FFF2-40B4-BE49-F238E27FC236}">
                  <a16:creationId xmlns:a16="http://schemas.microsoft.com/office/drawing/2014/main" id="{BFAE6823-1146-4877-B444-8B615D9F0B13}"/>
                </a:ext>
              </a:extLst>
            </xdr:cNvPr>
            <xdr:cNvGraphicFramePr/>
          </xdr:nvGraphicFramePr>
          <xdr:xfrm>
            <a:off x="0" y="0"/>
            <a:ext cx="0" cy="0"/>
          </xdr:xfrm>
          <a:graphic>
            <a:graphicData uri="http://schemas.microsoft.com/office/drawing/2012/timeslicer">
              <tsle:timeslicer xmlns:tsle="http://schemas.microsoft.com/office/drawing/2012/timeslicer" name="Date DMY 1"/>
            </a:graphicData>
          </a:graphic>
        </xdr:graphicFrame>
      </mc:Choice>
      <mc:Fallback>
        <xdr:sp macro="" textlink="">
          <xdr:nvSpPr>
            <xdr:cNvPr id="0" name=""/>
            <xdr:cNvSpPr>
              <a:spLocks noTextEdit="1"/>
            </xdr:cNvSpPr>
          </xdr:nvSpPr>
          <xdr:spPr>
            <a:xfrm>
              <a:off x="6910613" y="5538298"/>
              <a:ext cx="6539578" cy="114738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91642</xdr:colOff>
      <xdr:row>20</xdr:row>
      <xdr:rowOff>185817</xdr:rowOff>
    </xdr:from>
    <xdr:to>
      <xdr:col>22</xdr:col>
      <xdr:colOff>91642</xdr:colOff>
      <xdr:row>26</xdr:row>
      <xdr:rowOff>21520</xdr:rowOff>
    </xdr:to>
    <mc:AlternateContent xmlns:mc="http://schemas.openxmlformats.org/markup-compatibility/2006">
      <mc:Choice xmlns:a14="http://schemas.microsoft.com/office/drawing/2010/main" Requires="a14">
        <xdr:graphicFrame macro="">
          <xdr:nvGraphicFramePr>
            <xdr:cNvPr id="19" name="Gender">
              <a:extLst>
                <a:ext uri="{FF2B5EF4-FFF2-40B4-BE49-F238E27FC236}">
                  <a16:creationId xmlns:a16="http://schemas.microsoft.com/office/drawing/2014/main" id="{568CEBF5-10F8-46C3-9EEC-23583FED5D5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707712" y="4164166"/>
              <a:ext cx="1834116" cy="9521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518160</xdr:colOff>
      <xdr:row>0</xdr:row>
      <xdr:rowOff>41910</xdr:rowOff>
    </xdr:from>
    <xdr:to>
      <xdr:col>8</xdr:col>
      <xdr:colOff>510540</xdr:colOff>
      <xdr:row>11</xdr:row>
      <xdr:rowOff>7620</xdr:rowOff>
    </xdr:to>
    <xdr:graphicFrame macro="">
      <xdr:nvGraphicFramePr>
        <xdr:cNvPr id="2" name="Chart 1">
          <a:extLst>
            <a:ext uri="{FF2B5EF4-FFF2-40B4-BE49-F238E27FC236}">
              <a16:creationId xmlns:a16="http://schemas.microsoft.com/office/drawing/2014/main" id="{C7262BF2-6E29-B6D6-6F6D-FC036EC38F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518160</xdr:colOff>
      <xdr:row>1</xdr:row>
      <xdr:rowOff>95250</xdr:rowOff>
    </xdr:from>
    <xdr:to>
      <xdr:col>11</xdr:col>
      <xdr:colOff>510540</xdr:colOff>
      <xdr:row>14</xdr:row>
      <xdr:rowOff>114300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71D4216-8356-B177-1BC3-86C44462F6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737360" y="278130"/>
              <a:ext cx="5478780" cy="23964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586740</xdr:colOff>
      <xdr:row>1</xdr:row>
      <xdr:rowOff>163830</xdr:rowOff>
    </xdr:from>
    <xdr:to>
      <xdr:col>11</xdr:col>
      <xdr:colOff>281940</xdr:colOff>
      <xdr:row>16</xdr:row>
      <xdr:rowOff>163830</xdr:rowOff>
    </xdr:to>
    <xdr:graphicFrame macro="">
      <xdr:nvGraphicFramePr>
        <xdr:cNvPr id="2" name="Chart 1">
          <a:extLst>
            <a:ext uri="{FF2B5EF4-FFF2-40B4-BE49-F238E27FC236}">
              <a16:creationId xmlns:a16="http://schemas.microsoft.com/office/drawing/2014/main" id="{86F4BBCB-0786-B23C-0EB5-C42F85AFBB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541020</xdr:colOff>
      <xdr:row>1</xdr:row>
      <xdr:rowOff>95250</xdr:rowOff>
    </xdr:from>
    <xdr:to>
      <xdr:col>12</xdr:col>
      <xdr:colOff>350520</xdr:colOff>
      <xdr:row>16</xdr:row>
      <xdr:rowOff>95250</xdr:rowOff>
    </xdr:to>
    <xdr:graphicFrame macro="">
      <xdr:nvGraphicFramePr>
        <xdr:cNvPr id="3" name="Chart 2">
          <a:extLst>
            <a:ext uri="{FF2B5EF4-FFF2-40B4-BE49-F238E27FC236}">
              <a16:creationId xmlns:a16="http://schemas.microsoft.com/office/drawing/2014/main" id="{57996944-5520-4388-A754-4EDFFE8BFC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0</xdr:row>
      <xdr:rowOff>110490</xdr:rowOff>
    </xdr:from>
    <xdr:to>
      <xdr:col>11</xdr:col>
      <xdr:colOff>167640</xdr:colOff>
      <xdr:row>11</xdr:row>
      <xdr:rowOff>7620</xdr:rowOff>
    </xdr:to>
    <xdr:graphicFrame macro="">
      <xdr:nvGraphicFramePr>
        <xdr:cNvPr id="2" name="Chart 1">
          <a:extLst>
            <a:ext uri="{FF2B5EF4-FFF2-40B4-BE49-F238E27FC236}">
              <a16:creationId xmlns:a16="http://schemas.microsoft.com/office/drawing/2014/main" id="{B7547D62-D817-CE4D-5543-9A482A1A75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243840</xdr:colOff>
      <xdr:row>12</xdr:row>
      <xdr:rowOff>179070</xdr:rowOff>
    </xdr:from>
    <xdr:to>
      <xdr:col>12</xdr:col>
      <xdr:colOff>548640</xdr:colOff>
      <xdr:row>27</xdr:row>
      <xdr:rowOff>179070</xdr:rowOff>
    </xdr:to>
    <xdr:graphicFrame macro="">
      <xdr:nvGraphicFramePr>
        <xdr:cNvPr id="3" name="Chart 2">
          <a:extLst>
            <a:ext uri="{FF2B5EF4-FFF2-40B4-BE49-F238E27FC236}">
              <a16:creationId xmlns:a16="http://schemas.microsoft.com/office/drawing/2014/main" id="{62BDD88E-FDC8-616D-01E8-CD502E0B0B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320040</xdr:colOff>
      <xdr:row>0</xdr:row>
      <xdr:rowOff>64770</xdr:rowOff>
    </xdr:from>
    <xdr:to>
      <xdr:col>12</xdr:col>
      <xdr:colOff>15240</xdr:colOff>
      <xdr:row>15</xdr:row>
      <xdr:rowOff>64770</xdr:rowOff>
    </xdr:to>
    <xdr:graphicFrame macro="">
      <xdr:nvGraphicFramePr>
        <xdr:cNvPr id="2" name="Chart 1">
          <a:extLst>
            <a:ext uri="{FF2B5EF4-FFF2-40B4-BE49-F238E27FC236}">
              <a16:creationId xmlns:a16="http://schemas.microsoft.com/office/drawing/2014/main" id="{F93E1525-F49F-80F3-3DC5-F1042AAE9B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22860</xdr:colOff>
      <xdr:row>0</xdr:row>
      <xdr:rowOff>121920</xdr:rowOff>
    </xdr:from>
    <xdr:to>
      <xdr:col>11</xdr:col>
      <xdr:colOff>121920</xdr:colOff>
      <xdr:row>13</xdr:row>
      <xdr:rowOff>0</xdr:rowOff>
    </xdr:to>
    <xdr:graphicFrame macro="">
      <xdr:nvGraphicFramePr>
        <xdr:cNvPr id="2" name="Chart 1">
          <a:extLst>
            <a:ext uri="{FF2B5EF4-FFF2-40B4-BE49-F238E27FC236}">
              <a16:creationId xmlns:a16="http://schemas.microsoft.com/office/drawing/2014/main" id="{CCC88F0A-6625-779B-E119-FE578A9617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175260</xdr:colOff>
      <xdr:row>17</xdr:row>
      <xdr:rowOff>3810</xdr:rowOff>
    </xdr:from>
    <xdr:to>
      <xdr:col>11</xdr:col>
      <xdr:colOff>365760</xdr:colOff>
      <xdr:row>29</xdr:row>
      <xdr:rowOff>167640</xdr:rowOff>
    </xdr:to>
    <xdr:graphicFrame macro="">
      <xdr:nvGraphicFramePr>
        <xdr:cNvPr id="3" name="Chart 2">
          <a:extLst>
            <a:ext uri="{FF2B5EF4-FFF2-40B4-BE49-F238E27FC236}">
              <a16:creationId xmlns:a16="http://schemas.microsoft.com/office/drawing/2014/main" id="{248E3AE2-FAF1-4D33-7EB5-5041573502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457200</xdr:colOff>
      <xdr:row>32</xdr:row>
      <xdr:rowOff>34290</xdr:rowOff>
    </xdr:from>
    <xdr:to>
      <xdr:col>18</xdr:col>
      <xdr:colOff>137160</xdr:colOff>
      <xdr:row>50</xdr:row>
      <xdr:rowOff>175260</xdr:rowOff>
    </xdr:to>
    <xdr:graphicFrame macro="">
      <xdr:nvGraphicFramePr>
        <xdr:cNvPr id="4" name="Chart 3">
          <a:extLst>
            <a:ext uri="{FF2B5EF4-FFF2-40B4-BE49-F238E27FC236}">
              <a16:creationId xmlns:a16="http://schemas.microsoft.com/office/drawing/2014/main" id="{D70EE468-9C5E-2E05-9BF3-3E6902F1A9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419100</xdr:colOff>
      <xdr:row>0</xdr:row>
      <xdr:rowOff>49530</xdr:rowOff>
    </xdr:from>
    <xdr:to>
      <xdr:col>11</xdr:col>
      <xdr:colOff>114300</xdr:colOff>
      <xdr:row>15</xdr:row>
      <xdr:rowOff>49530</xdr:rowOff>
    </xdr:to>
    <xdr:graphicFrame macro="">
      <xdr:nvGraphicFramePr>
        <xdr:cNvPr id="2" name="Chart 1">
          <a:extLst>
            <a:ext uri="{FF2B5EF4-FFF2-40B4-BE49-F238E27FC236}">
              <a16:creationId xmlns:a16="http://schemas.microsoft.com/office/drawing/2014/main" id="{718EB17C-43AB-B03D-DDAA-B96658FFD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433553</xdr:colOff>
      <xdr:row>0</xdr:row>
      <xdr:rowOff>168166</xdr:rowOff>
    </xdr:from>
    <xdr:to>
      <xdr:col>8</xdr:col>
      <xdr:colOff>493987</xdr:colOff>
      <xdr:row>12</xdr:row>
      <xdr:rowOff>110360</xdr:rowOff>
    </xdr:to>
    <xdr:graphicFrame macro="">
      <xdr:nvGraphicFramePr>
        <xdr:cNvPr id="2" name="Chart 1">
          <a:extLst>
            <a:ext uri="{FF2B5EF4-FFF2-40B4-BE49-F238E27FC236}">
              <a16:creationId xmlns:a16="http://schemas.microsoft.com/office/drawing/2014/main" id="{446C176F-8996-5CB6-A04F-F25386D573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7</xdr:col>
      <xdr:colOff>0</xdr:colOff>
      <xdr:row>33</xdr:row>
      <xdr:rowOff>33303</xdr:rowOff>
    </xdr:from>
    <xdr:to>
      <xdr:col>11</xdr:col>
      <xdr:colOff>35411</xdr:colOff>
      <xdr:row>39</xdr:row>
      <xdr:rowOff>23184</xdr:rowOff>
    </xdr:to>
    <xdr:sp macro="" textlink="">
      <xdr:nvSpPr>
        <xdr:cNvPr id="12" name="Rectangle: Rounded Corners 11">
          <a:extLst>
            <a:ext uri="{FF2B5EF4-FFF2-40B4-BE49-F238E27FC236}">
              <a16:creationId xmlns:a16="http://schemas.microsoft.com/office/drawing/2014/main" id="{55313E7A-54B4-48D8-BF4A-4E6F79E30221}"/>
            </a:ext>
          </a:extLst>
        </xdr:cNvPr>
        <xdr:cNvSpPr/>
      </xdr:nvSpPr>
      <xdr:spPr>
        <a:xfrm>
          <a:off x="5638800" y="5950009"/>
          <a:ext cx="3101340" cy="1065646"/>
        </a:xfrm>
        <a:prstGeom prst="round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endParaRPr lang="en-IN" sz="1800" b="1">
            <a:solidFill>
              <a:schemeClr val="tx2">
                <a:lumMod val="90000"/>
                <a:lumOff val="10000"/>
              </a:schemeClr>
            </a:solidFill>
            <a:latin typeface="+mn-lt"/>
            <a:ea typeface="+mn-ea"/>
            <a:cs typeface="+mn-cs"/>
          </a:endParaRPr>
        </a:p>
      </xdr:txBody>
    </xdr:sp>
    <xdr:clientData/>
  </xdr:twoCellAnchor>
  <xdr:twoCellAnchor>
    <xdr:from>
      <xdr:col>8</xdr:col>
      <xdr:colOff>150287</xdr:colOff>
      <xdr:row>33</xdr:row>
      <xdr:rowOff>62753</xdr:rowOff>
    </xdr:from>
    <xdr:to>
      <xdr:col>10</xdr:col>
      <xdr:colOff>375172</xdr:colOff>
      <xdr:row>35</xdr:row>
      <xdr:rowOff>101177</xdr:rowOff>
    </xdr:to>
    <xdr:sp macro="" textlink="">
      <xdr:nvSpPr>
        <xdr:cNvPr id="13" name="TextBox 12">
          <a:extLst>
            <a:ext uri="{FF2B5EF4-FFF2-40B4-BE49-F238E27FC236}">
              <a16:creationId xmlns:a16="http://schemas.microsoft.com/office/drawing/2014/main" id="{1AB192C1-DD89-4C05-98B7-89C47BC17FDA}"/>
            </a:ext>
          </a:extLst>
        </xdr:cNvPr>
        <xdr:cNvSpPr txBox="1"/>
      </xdr:nvSpPr>
      <xdr:spPr>
        <a:xfrm>
          <a:off x="6398687" y="5979459"/>
          <a:ext cx="1444085" cy="39701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tx2">
                  <a:lumMod val="90000"/>
                  <a:lumOff val="10000"/>
                </a:schemeClr>
              </a:solidFill>
            </a:rPr>
            <a:t>Achievement</a:t>
          </a:r>
        </a:p>
      </xdr:txBody>
    </xdr:sp>
    <xdr:clientData/>
  </xdr:twoCellAnchor>
  <xdr:twoCellAnchor>
    <xdr:from>
      <xdr:col>7</xdr:col>
      <xdr:colOff>251539</xdr:colOff>
      <xdr:row>35</xdr:row>
      <xdr:rowOff>6735</xdr:rowOff>
    </xdr:from>
    <xdr:to>
      <xdr:col>9</xdr:col>
      <xdr:colOff>198120</xdr:colOff>
      <xdr:row>36</xdr:row>
      <xdr:rowOff>128778</xdr:rowOff>
    </xdr:to>
    <xdr:sp macro="" textlink="K6">
      <xdr:nvSpPr>
        <xdr:cNvPr id="14" name="TextBox 13">
          <a:extLst>
            <a:ext uri="{FF2B5EF4-FFF2-40B4-BE49-F238E27FC236}">
              <a16:creationId xmlns:a16="http://schemas.microsoft.com/office/drawing/2014/main" id="{893359BA-F7BD-482D-BE5D-54A64D4B720E}"/>
            </a:ext>
          </a:extLst>
        </xdr:cNvPr>
        <xdr:cNvSpPr txBox="1"/>
      </xdr:nvSpPr>
      <xdr:spPr>
        <a:xfrm>
          <a:off x="5890339" y="6282029"/>
          <a:ext cx="1165781" cy="301337"/>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914A106-45EC-47B6-932F-15F8685E07DA}" type="TxLink">
            <a:rPr lang="en-US" sz="1100" b="0" i="0" u="none" strike="noStrike">
              <a:solidFill>
                <a:srgbClr val="000000"/>
              </a:solidFill>
              <a:latin typeface="Aptos Narrow"/>
              <a:ea typeface="+mn-ea"/>
              <a:cs typeface="+mn-cs"/>
            </a:rPr>
            <a:pPr marL="0" indent="0"/>
            <a:t> 3,05,41,605 </a:t>
          </a:fld>
          <a:endParaRPr lang="en-IN" sz="1800" b="1">
            <a:solidFill>
              <a:schemeClr val="tx2">
                <a:lumMod val="90000"/>
                <a:lumOff val="10000"/>
              </a:schemeClr>
            </a:solidFill>
            <a:latin typeface="+mn-lt"/>
            <a:ea typeface="+mn-ea"/>
            <a:cs typeface="+mn-cs"/>
          </a:endParaRPr>
        </a:p>
      </xdr:txBody>
    </xdr:sp>
    <xdr:clientData/>
  </xdr:twoCellAnchor>
  <xdr:twoCellAnchor>
    <xdr:from>
      <xdr:col>9</xdr:col>
      <xdr:colOff>501655</xdr:colOff>
      <xdr:row>35</xdr:row>
      <xdr:rowOff>41249</xdr:rowOff>
    </xdr:from>
    <xdr:to>
      <xdr:col>10</xdr:col>
      <xdr:colOff>1065456</xdr:colOff>
      <xdr:row>36</xdr:row>
      <xdr:rowOff>163292</xdr:rowOff>
    </xdr:to>
    <xdr:sp macro="" textlink="L6">
      <xdr:nvSpPr>
        <xdr:cNvPr id="15" name="TextBox 14">
          <a:extLst>
            <a:ext uri="{FF2B5EF4-FFF2-40B4-BE49-F238E27FC236}">
              <a16:creationId xmlns:a16="http://schemas.microsoft.com/office/drawing/2014/main" id="{8C0BE09B-8E50-4293-8577-E88FC6437B1B}"/>
            </a:ext>
          </a:extLst>
        </xdr:cNvPr>
        <xdr:cNvSpPr txBox="1"/>
      </xdr:nvSpPr>
      <xdr:spPr>
        <a:xfrm>
          <a:off x="7359655" y="6316543"/>
          <a:ext cx="1173401" cy="301337"/>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04C605B-611E-4B11-AB51-C5293EA5F64A}" type="TxLink">
            <a:rPr lang="en-US" sz="1100" b="0" i="0" u="none" strike="noStrike">
              <a:solidFill>
                <a:srgbClr val="000000"/>
              </a:solidFill>
              <a:latin typeface="Aptos Narrow"/>
              <a:ea typeface="+mn-ea"/>
              <a:cs typeface="+mn-cs"/>
            </a:rPr>
            <a:pPr marL="0" indent="0"/>
            <a:t> 2,99,10,959 </a:t>
          </a:fld>
          <a:endParaRPr lang="en-IN" sz="1800" b="1">
            <a:solidFill>
              <a:schemeClr val="tx2">
                <a:lumMod val="90000"/>
                <a:lumOff val="10000"/>
              </a:schemeClr>
            </a:solidFill>
            <a:latin typeface="+mn-lt"/>
            <a:ea typeface="+mn-ea"/>
            <a:cs typeface="+mn-cs"/>
          </a:endParaRPr>
        </a:p>
      </xdr:txBody>
    </xdr:sp>
    <xdr:clientData/>
  </xdr:twoCellAnchor>
  <xdr:twoCellAnchor>
    <xdr:from>
      <xdr:col>9</xdr:col>
      <xdr:colOff>167719</xdr:colOff>
      <xdr:row>36</xdr:row>
      <xdr:rowOff>163169</xdr:rowOff>
    </xdr:from>
    <xdr:to>
      <xdr:col>10</xdr:col>
      <xdr:colOff>22860</xdr:colOff>
      <xdr:row>38</xdr:row>
      <xdr:rowOff>109504</xdr:rowOff>
    </xdr:to>
    <xdr:sp macro="" textlink="M6">
      <xdr:nvSpPr>
        <xdr:cNvPr id="16" name="TextBox 15">
          <a:extLst>
            <a:ext uri="{FF2B5EF4-FFF2-40B4-BE49-F238E27FC236}">
              <a16:creationId xmlns:a16="http://schemas.microsoft.com/office/drawing/2014/main" id="{404EE4FB-140F-4116-9B74-F3D6BD0BBF71}"/>
            </a:ext>
          </a:extLst>
        </xdr:cNvPr>
        <xdr:cNvSpPr txBox="1"/>
      </xdr:nvSpPr>
      <xdr:spPr>
        <a:xfrm>
          <a:off x="7025719" y="6617757"/>
          <a:ext cx="464741" cy="3049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1F6B620-5192-4D2F-B714-7135864D5413}" type="TxLink">
            <a:rPr lang="en-US" sz="1100" b="0" i="0" u="none" strike="noStrike">
              <a:solidFill>
                <a:srgbClr val="000000"/>
              </a:solidFill>
              <a:latin typeface="Aptos Narrow"/>
              <a:ea typeface="+mn-ea"/>
              <a:cs typeface="+mn-cs"/>
            </a:rPr>
            <a:pPr marL="0" indent="0"/>
            <a:t>98%</a:t>
          </a:fld>
          <a:endParaRPr lang="en-IN" sz="1800" b="1">
            <a:solidFill>
              <a:schemeClr val="tx2">
                <a:lumMod val="90000"/>
                <a:lumOff val="10000"/>
              </a:schemeClr>
            </a:solidFill>
            <a:latin typeface="+mn-lt"/>
            <a:ea typeface="+mn-ea"/>
            <a:cs typeface="+mn-cs"/>
          </a:endParaRPr>
        </a:p>
      </xdr:txBody>
    </xdr:sp>
    <xdr:clientData/>
  </xdr:twoCellAnchor>
  <xdr:twoCellAnchor editAs="oneCell">
    <xdr:from>
      <xdr:col>4</xdr:col>
      <xdr:colOff>12551</xdr:colOff>
      <xdr:row>29</xdr:row>
      <xdr:rowOff>168089</xdr:rowOff>
    </xdr:from>
    <xdr:to>
      <xdr:col>6</xdr:col>
      <xdr:colOff>424927</xdr:colOff>
      <xdr:row>44</xdr:row>
      <xdr:rowOff>59952</xdr:rowOff>
    </xdr:to>
    <mc:AlternateContent xmlns:mc="http://schemas.openxmlformats.org/markup-compatibility/2006" xmlns:a14="http://schemas.microsoft.com/office/drawing/2010/main">
      <mc:Choice Requires="a14">
        <xdr:graphicFrame macro="">
          <xdr:nvGraphicFramePr>
            <xdr:cNvPr id="17" name="Product Category">
              <a:extLst>
                <a:ext uri="{FF2B5EF4-FFF2-40B4-BE49-F238E27FC236}">
                  <a16:creationId xmlns:a16="http://schemas.microsoft.com/office/drawing/2014/main" id="{3886E783-89D2-9D4F-1B97-A9EC3B9F29E0}"/>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3625327" y="5367618"/>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393999</xdr:colOff>
      <xdr:row>35</xdr:row>
      <xdr:rowOff>38548</xdr:rowOff>
    </xdr:from>
    <xdr:to>
      <xdr:col>13</xdr:col>
      <xdr:colOff>994634</xdr:colOff>
      <xdr:row>49</xdr:row>
      <xdr:rowOff>109705</xdr:rowOff>
    </xdr:to>
    <mc:AlternateContent xmlns:mc="http://schemas.openxmlformats.org/markup-compatibility/2006" xmlns:a14="http://schemas.microsoft.com/office/drawing/2010/main">
      <mc:Choice Requires="a14">
        <xdr:graphicFrame macro="">
          <xdr:nvGraphicFramePr>
            <xdr:cNvPr id="18" name="Channel">
              <a:extLst>
                <a:ext uri="{FF2B5EF4-FFF2-40B4-BE49-F238E27FC236}">
                  <a16:creationId xmlns:a16="http://schemas.microsoft.com/office/drawing/2014/main" id="{FDF10AE5-FC8A-B734-6690-81254DF7038C}"/>
                </a:ext>
              </a:extLst>
            </xdr:cNvPr>
            <xdr:cNvGraphicFramePr/>
          </xdr:nvGraphicFramePr>
          <xdr:xfrm>
            <a:off x="0" y="0"/>
            <a:ext cx="0" cy="0"/>
          </xdr:xfrm>
          <a:graphic>
            <a:graphicData uri="http://schemas.microsoft.com/office/drawing/2010/slicer">
              <sle:slicer xmlns:sle="http://schemas.microsoft.com/office/drawing/2010/slicer" name="Channel"/>
            </a:graphicData>
          </a:graphic>
        </xdr:graphicFrame>
      </mc:Choice>
      <mc:Fallback xmlns="">
        <xdr:sp macro="" textlink="">
          <xdr:nvSpPr>
            <xdr:cNvPr id="0" name=""/>
            <xdr:cNvSpPr>
              <a:spLocks noTextEdit="1"/>
            </xdr:cNvSpPr>
          </xdr:nvSpPr>
          <xdr:spPr>
            <a:xfrm>
              <a:off x="10326893" y="6313842"/>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05T07:37:49.187"/>
    </inkml:context>
    <inkml:brush xml:id="br0">
      <inkml:brushProperty name="width" value="0.05" units="cm"/>
      <inkml:brushProperty name="height" value="0.05" units="cm"/>
    </inkml:brush>
  </inkml:definitions>
  <inkml:trace contextRef="#ctx0" brushRef="#br0">43 5 8168,'0'0'571,"-3"-1"-534,2 0-31,1 1-1,-1 0 0,1-1 1,-1 1-1,1 0 0,-1 0 1,1 0-1,-1-1 0,1 1 1,-1 0-1,0 0 0,1 0 1,-1 0-1,1 0 0,-1 0 1,1 0-1,-1 0 0,1 0 1,-1 0-1,0 0 0,1 1 1,-1-1-1,1 0 0,-1 0 1,1 0-1,-1 1 0,1-1 1,-1 0-1,1 1 0,0-1 1,-1 1-1,-2 19 379,3 4-416,-2-13-114,2-4-451,-1-1 1,0 0-1,0 1 0,-1-1 1,-1 6-1,-7 8-3054</inkml:trace>
</inkm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N" refreshedDate="45507.699659953701" createdVersion="8" refreshedVersion="8" minRefreshableVersion="3" recordCount="1000" xr:uid="{F2D164CF-259C-43EF-A9E1-92B4EB3550B5}">
  <cacheSource type="worksheet">
    <worksheetSource ref="A2:V1002" sheet="Order Details"/>
  </cacheSource>
  <cacheFields count="23">
    <cacheField name="Order ID" numFmtId="0">
      <sharedItems/>
    </cacheField>
    <cacheField name="Cust ID" numFmtId="0">
      <sharedItems containsSemiMixedTypes="0" containsString="0" containsNumber="1" containsInteger="1" minValue="1002847" maxValue="9991819"/>
    </cacheField>
    <cacheField name="Gender and Age" numFmtId="0">
      <sharedItems/>
    </cacheField>
    <cacheField name="Gender" numFmtId="0">
      <sharedItems count="2">
        <s v="Female"/>
        <s v="Male"/>
      </sharedItems>
    </cacheField>
    <cacheField name="Age" numFmtId="0">
      <sharedItems containsSemiMixedTypes="0" containsString="0" containsNumber="1" containsInteger="1" minValue="18" maxValue="75" count="58">
        <n v="27"/>
        <n v="23"/>
        <n v="24"/>
        <n v="71"/>
        <n v="40"/>
        <n v="21"/>
        <n v="38"/>
        <n v="30"/>
        <n v="26"/>
        <n v="51"/>
        <n v="19"/>
        <n v="65"/>
        <n v="35"/>
        <n v="36"/>
        <n v="22"/>
        <n v="75"/>
        <n v="34"/>
        <n v="28"/>
        <n v="69"/>
        <n v="60"/>
        <n v="42"/>
        <n v="62"/>
        <n v="73"/>
        <n v="58"/>
        <n v="54"/>
        <n v="59"/>
        <n v="41"/>
        <n v="57"/>
        <n v="39"/>
        <n v="29"/>
        <n v="70"/>
        <n v="72"/>
        <n v="45"/>
        <n v="66"/>
        <n v="63"/>
        <n v="46"/>
        <n v="74"/>
        <n v="33"/>
        <n v="37"/>
        <n v="47"/>
        <n v="25"/>
        <n v="64"/>
        <n v="50"/>
        <n v="43"/>
        <n v="49"/>
        <n v="67"/>
        <n v="18"/>
        <n v="20"/>
        <n v="31"/>
        <n v="68"/>
        <n v="52"/>
        <n v="53"/>
        <n v="32"/>
        <n v="56"/>
        <n v="44"/>
        <n v="48"/>
        <n v="61"/>
        <n v="55"/>
      </sharedItems>
      <fieldGroup base="4">
        <rangePr startNum="18" endNum="75" groupInterval="10"/>
        <groupItems count="8">
          <s v="&lt;18"/>
          <s v="18-27"/>
          <s v="28-37"/>
          <s v="38-47"/>
          <s v="48-57"/>
          <s v="58-67"/>
          <s v="68-77"/>
          <s v="&gt;78"/>
        </groupItems>
      </fieldGroup>
    </cacheField>
    <cacheField name="Date MDY" numFmtId="0">
      <sharedItems/>
    </cacheField>
    <cacheField name="Date DMY" numFmtId="0">
      <sharedItems containsSemiMixedTypes="0" containsNonDate="0" containsDate="1" containsString="0" minDate="2024-01-01T00:00:00" maxDate="2024-12-29T00:00:00" count="322">
        <d v="2024-12-11T00:00:00"/>
        <d v="2024-12-18T00:00:00"/>
        <d v="2024-12-10T00:00:00"/>
        <d v="2024-10-22T00:00:00"/>
        <d v="2024-01-04T00:00:00"/>
        <d v="2024-11-26T00:00:00"/>
        <d v="2024-03-05T00:00:00"/>
        <d v="2024-06-07T00:00:00"/>
        <d v="2024-03-16T00:00:00"/>
        <d v="2024-12-16T00:00:00"/>
        <d v="2024-04-01T00:00:00"/>
        <d v="2024-03-09T00:00:00"/>
        <d v="2024-11-07T00:00:00"/>
        <d v="2024-10-02T00:00:00"/>
        <d v="2024-02-03T00:00:00"/>
        <d v="2024-07-01T00:00:00"/>
        <d v="2024-08-13T00:00:00"/>
        <d v="2024-05-09T00:00:00"/>
        <d v="2024-06-03T00:00:00"/>
        <d v="2024-09-13T00:00:00"/>
        <d v="2024-11-10T00:00:00"/>
        <d v="2024-11-28T00:00:00"/>
        <d v="2024-01-07T00:00:00"/>
        <d v="2024-08-28T00:00:00"/>
        <d v="2024-07-15T00:00:00"/>
        <d v="2024-02-02T00:00:00"/>
        <d v="2024-11-16T00:00:00"/>
        <d v="2024-08-26T00:00:00"/>
        <d v="2024-02-28T00:00:00"/>
        <d v="2024-05-04T00:00:00"/>
        <d v="2024-10-08T00:00:00"/>
        <d v="2024-09-22T00:00:00"/>
        <d v="2024-12-09T00:00:00"/>
        <d v="2024-09-02T00:00:00"/>
        <d v="2024-05-15T00:00:00"/>
        <d v="2024-09-23T00:00:00"/>
        <d v="2024-05-12T00:00:00"/>
        <d v="2024-12-19T00:00:00"/>
        <d v="2024-11-19T00:00:00"/>
        <d v="2024-04-23T00:00:00"/>
        <d v="2024-10-07T00:00:00"/>
        <d v="2024-06-11T00:00:00"/>
        <d v="2024-04-28T00:00:00"/>
        <d v="2024-03-14T00:00:00"/>
        <d v="2024-08-15T00:00:00"/>
        <d v="2024-07-16T00:00:00"/>
        <d v="2024-08-14T00:00:00"/>
        <d v="2024-08-04T00:00:00"/>
        <d v="2024-07-11T00:00:00"/>
        <d v="2024-09-28T00:00:00"/>
        <d v="2024-02-23T00:00:00"/>
        <d v="2024-10-16T00:00:00"/>
        <d v="2024-04-05T00:00:00"/>
        <d v="2024-08-21T00:00:00"/>
        <d v="2024-07-23T00:00:00"/>
        <d v="2024-10-25T00:00:00"/>
        <d v="2024-07-14T00:00:00"/>
        <d v="2024-02-09T00:00:00"/>
        <d v="2024-05-27T00:00:00"/>
        <d v="2024-09-12T00:00:00"/>
        <d v="2024-02-01T00:00:00"/>
        <d v="2024-12-28T00:00:00"/>
        <d v="2024-05-21T00:00:00"/>
        <d v="2024-07-27T00:00:00"/>
        <d v="2024-09-16T00:00:00"/>
        <d v="2024-02-15T00:00:00"/>
        <d v="2024-06-02T00:00:00"/>
        <d v="2024-11-15T00:00:00"/>
        <d v="2024-01-14T00:00:00"/>
        <d v="2024-11-21T00:00:00"/>
        <d v="2024-04-07T00:00:00"/>
        <d v="2024-07-25T00:00:00"/>
        <d v="2024-02-10T00:00:00"/>
        <d v="2024-12-03T00:00:00"/>
        <d v="2024-09-25T00:00:00"/>
        <d v="2024-03-26T00:00:00"/>
        <d v="2024-07-13T00:00:00"/>
        <d v="2024-09-10T00:00:00"/>
        <d v="2024-06-20T00:00:00"/>
        <d v="2024-05-08T00:00:00"/>
        <d v="2024-12-04T00:00:00"/>
        <d v="2024-01-17T00:00:00"/>
        <d v="2024-06-18T00:00:00"/>
        <d v="2024-05-02T00:00:00"/>
        <d v="2024-04-13T00:00:00"/>
        <d v="2024-11-27T00:00:00"/>
        <d v="2024-05-28T00:00:00"/>
        <d v="2024-06-13T00:00:00"/>
        <d v="2024-04-03T00:00:00"/>
        <d v="2024-09-14T00:00:00"/>
        <d v="2024-08-24T00:00:00"/>
        <d v="2024-02-27T00:00:00"/>
        <d v="2024-10-04T00:00:00"/>
        <d v="2024-05-19T00:00:00"/>
        <d v="2024-01-24T00:00:00"/>
        <d v="2024-02-13T00:00:00"/>
        <d v="2024-09-07T00:00:00"/>
        <d v="2024-03-12T00:00:00"/>
        <d v="2024-02-20T00:00:00"/>
        <d v="2024-03-08T00:00:00"/>
        <d v="2024-08-01T00:00:00"/>
        <d v="2024-06-06T00:00:00"/>
        <d v="2024-07-02T00:00:00"/>
        <d v="2024-01-01T00:00:00"/>
        <d v="2024-04-27T00:00:00"/>
        <d v="2024-04-16T00:00:00"/>
        <d v="2024-12-24T00:00:00"/>
        <d v="2024-11-23T00:00:00"/>
        <d v="2024-02-12T00:00:00"/>
        <d v="2024-11-09T00:00:00"/>
        <d v="2024-11-06T00:00:00"/>
        <d v="2024-12-07T00:00:00"/>
        <d v="2024-06-26T00:00:00"/>
        <d v="2024-12-12T00:00:00"/>
        <d v="2024-04-15T00:00:00"/>
        <d v="2024-03-25T00:00:00"/>
        <d v="2024-01-23T00:00:00"/>
        <d v="2024-05-26T00:00:00"/>
        <d v="2024-01-28T00:00:00"/>
        <d v="2024-09-05T00:00:00"/>
        <d v="2024-04-06T00:00:00"/>
        <d v="2024-10-24T00:00:00"/>
        <d v="2024-03-07T00:00:00"/>
        <d v="2024-11-04T00:00:00"/>
        <d v="2024-12-22T00:00:00"/>
        <d v="2024-08-02T00:00:00"/>
        <d v="2024-11-22T00:00:00"/>
        <d v="2024-12-27T00:00:00"/>
        <d v="2024-03-01T00:00:00"/>
        <d v="2024-08-22T00:00:00"/>
        <d v="2024-05-24T00:00:00"/>
        <d v="2024-06-09T00:00:00"/>
        <d v="2024-03-28T00:00:00"/>
        <d v="2024-02-22T00:00:00"/>
        <d v="2024-02-18T00:00:00"/>
        <d v="2024-03-13T00:00:00"/>
        <d v="2024-01-06T00:00:00"/>
        <d v="2024-04-22T00:00:00"/>
        <d v="2024-11-02T00:00:00"/>
        <d v="2024-09-08T00:00:00"/>
        <d v="2024-02-26T00:00:00"/>
        <d v="2024-01-11T00:00:00"/>
        <d v="2024-12-13T00:00:00"/>
        <d v="2024-09-09T00:00:00"/>
        <d v="2024-03-22T00:00:00"/>
        <d v="2024-08-11T00:00:00"/>
        <d v="2024-04-20T00:00:00"/>
        <d v="2024-10-05T00:00:00"/>
        <d v="2024-06-14T00:00:00"/>
        <d v="2024-08-20T00:00:00"/>
        <d v="2024-06-01T00:00:00"/>
        <d v="2024-10-20T00:00:00"/>
        <d v="2024-05-23T00:00:00"/>
        <d v="2024-03-06T00:00:00"/>
        <d v="2024-06-12T00:00:00"/>
        <d v="2024-09-17T00:00:00"/>
        <d v="2024-10-21T00:00:00"/>
        <d v="2024-10-17T00:00:00"/>
        <d v="2024-03-27T00:00:00"/>
        <d v="2024-03-20T00:00:00"/>
        <d v="2024-10-15T00:00:00"/>
        <d v="2024-07-07T00:00:00"/>
        <d v="2024-01-22T00:00:00"/>
        <d v="2024-07-22T00:00:00"/>
        <d v="2024-03-02T00:00:00"/>
        <d v="2024-06-22T00:00:00"/>
        <d v="2024-11-17T00:00:00"/>
        <d v="2024-10-26T00:00:00"/>
        <d v="2024-04-19T00:00:00"/>
        <d v="2024-06-05T00:00:00"/>
        <d v="2024-12-02T00:00:00"/>
        <d v="2024-07-06T00:00:00"/>
        <d v="2024-06-19T00:00:00"/>
        <d v="2024-01-20T00:00:00"/>
        <d v="2024-05-07T00:00:00"/>
        <d v="2024-09-26T00:00:00"/>
        <d v="2024-02-19T00:00:00"/>
        <d v="2024-11-14T00:00:00"/>
        <d v="2024-04-09T00:00:00"/>
        <d v="2024-01-15T00:00:00"/>
        <d v="2024-02-14T00:00:00"/>
        <d v="2024-07-04T00:00:00"/>
        <d v="2024-12-01T00:00:00"/>
        <d v="2024-10-12T00:00:00"/>
        <d v="2024-02-25T00:00:00"/>
        <d v="2024-05-16T00:00:00"/>
        <d v="2024-08-06T00:00:00"/>
        <d v="2024-05-18T00:00:00"/>
        <d v="2024-01-26T00:00:00"/>
        <d v="2024-08-18T00:00:00"/>
        <d v="2024-04-08T00:00:00"/>
        <d v="2024-08-25T00:00:00"/>
        <d v="2024-01-27T00:00:00"/>
        <d v="2024-04-11T00:00:00"/>
        <d v="2024-06-28T00:00:00"/>
        <d v="2024-05-22T00:00:00"/>
        <d v="2024-10-28T00:00:00"/>
        <d v="2024-04-17T00:00:00"/>
        <d v="2024-03-17T00:00:00"/>
        <d v="2024-09-03T00:00:00"/>
        <d v="2024-03-04T00:00:00"/>
        <d v="2024-02-21T00:00:00"/>
        <d v="2024-10-27T00:00:00"/>
        <d v="2024-05-05T00:00:00"/>
        <d v="2024-07-08T00:00:00"/>
        <d v="2024-07-28T00:00:00"/>
        <d v="2024-11-03T00:00:00"/>
        <d v="2024-05-11T00:00:00"/>
        <d v="2024-03-18T00:00:00"/>
        <d v="2024-06-21T00:00:00"/>
        <d v="2024-04-25T00:00:00"/>
        <d v="2024-12-06T00:00:00"/>
        <d v="2024-10-06T00:00:00"/>
        <d v="2024-04-02T00:00:00"/>
        <d v="2024-03-19T00:00:00"/>
        <d v="2024-11-05T00:00:00"/>
        <d v="2024-08-19T00:00:00"/>
        <d v="2024-10-23T00:00:00"/>
        <d v="2024-11-13T00:00:00"/>
        <d v="2024-07-21T00:00:00"/>
        <d v="2024-10-19T00:00:00"/>
        <d v="2024-02-17T00:00:00"/>
        <d v="2024-09-21T00:00:00"/>
        <d v="2024-01-21T00:00:00"/>
        <d v="2024-05-06T00:00:00"/>
        <d v="2024-06-24T00:00:00"/>
        <d v="2024-11-20T00:00:00"/>
        <d v="2024-03-03T00:00:00"/>
        <d v="2024-01-25T00:00:00"/>
        <d v="2024-05-17T00:00:00"/>
        <d v="2024-03-23T00:00:00"/>
        <d v="2024-08-03T00:00:00"/>
        <d v="2024-07-20T00:00:00"/>
        <d v="2024-05-03T00:00:00"/>
        <d v="2024-12-15T00:00:00"/>
        <d v="2024-10-01T00:00:00"/>
        <d v="2024-09-19T00:00:00"/>
        <d v="2024-07-24T00:00:00"/>
        <d v="2024-10-03T00:00:00"/>
        <d v="2024-09-04T00:00:00"/>
        <d v="2024-01-13T00:00:00"/>
        <d v="2024-02-07T00:00:00"/>
        <d v="2024-01-18T00:00:00"/>
        <d v="2024-01-19T00:00:00"/>
        <d v="2024-10-11T00:00:00"/>
        <d v="2024-10-18T00:00:00"/>
        <d v="2024-11-01T00:00:00"/>
        <d v="2024-03-10T00:00:00"/>
        <d v="2024-08-12T00:00:00"/>
        <d v="2024-08-07T00:00:00"/>
        <d v="2024-10-14T00:00:00"/>
        <d v="2024-12-05T00:00:00"/>
        <d v="2024-02-11T00:00:00"/>
        <d v="2024-09-06T00:00:00"/>
        <d v="2024-01-08T00:00:00"/>
        <d v="2024-11-08T00:00:00"/>
        <d v="2024-08-23T00:00:00"/>
        <d v="2024-04-10T00:00:00"/>
        <d v="2024-08-17T00:00:00"/>
        <d v="2024-11-11T00:00:00"/>
        <d v="2024-01-05T00:00:00"/>
        <d v="2024-03-11T00:00:00"/>
        <d v="2024-05-20T00:00:00"/>
        <d v="2024-02-08T00:00:00"/>
        <d v="2024-01-02T00:00:00"/>
        <d v="2024-01-03T00:00:00"/>
        <d v="2024-01-16T00:00:00"/>
        <d v="2024-07-10T00:00:00"/>
        <d v="2024-12-25T00:00:00"/>
        <d v="2024-04-24T00:00:00"/>
        <d v="2024-12-21T00:00:00"/>
        <d v="2024-08-08T00:00:00"/>
        <d v="2024-05-13T00:00:00"/>
        <d v="2024-09-01T00:00:00"/>
        <d v="2024-02-04T00:00:00"/>
        <d v="2024-07-17T00:00:00"/>
        <d v="2024-05-10T00:00:00"/>
        <d v="2024-02-06T00:00:00"/>
        <d v="2024-11-18T00:00:00"/>
        <d v="2024-11-12T00:00:00"/>
        <d v="2024-05-25T00:00:00"/>
        <d v="2024-09-15T00:00:00"/>
        <d v="2024-09-27T00:00:00"/>
        <d v="2024-09-24T00:00:00"/>
        <d v="2024-04-21T00:00:00"/>
        <d v="2024-02-16T00:00:00"/>
        <d v="2024-12-23T00:00:00"/>
        <d v="2024-02-05T00:00:00"/>
        <d v="2024-11-25T00:00:00"/>
        <d v="2024-10-10T00:00:00"/>
        <d v="2024-05-01T00:00:00"/>
        <d v="2024-12-20T00:00:00"/>
        <d v="2024-06-17T00:00:00"/>
        <d v="2024-09-18T00:00:00"/>
        <d v="2024-03-15T00:00:00"/>
        <d v="2024-03-24T00:00:00"/>
        <d v="2024-06-23T00:00:00"/>
        <d v="2024-07-03T00:00:00"/>
        <d v="2024-08-09T00:00:00"/>
        <d v="2024-04-14T00:00:00"/>
        <d v="2024-07-12T00:00:00"/>
        <d v="2024-12-14T00:00:00"/>
        <d v="2024-11-24T00:00:00"/>
        <d v="2024-07-19T00:00:00"/>
        <d v="2024-02-24T00:00:00"/>
        <d v="2024-07-26T00:00:00"/>
        <d v="2024-12-17T00:00:00"/>
        <d v="2024-10-13T00:00:00"/>
        <d v="2024-06-15T00:00:00"/>
        <d v="2024-06-08T00:00:00"/>
        <d v="2024-06-04T00:00:00"/>
        <d v="2024-07-18T00:00:00"/>
        <d v="2024-06-10T00:00:00"/>
        <d v="2024-04-18T00:00:00"/>
        <d v="2024-07-09T00:00:00"/>
        <d v="2024-09-11T00:00:00"/>
        <d v="2024-08-05T00:00:00"/>
        <d v="2024-08-10T00:00:00"/>
        <d v="2024-12-26T00:00:00"/>
        <d v="2024-05-14T00:00:00"/>
        <d v="2024-01-10T00:00:00"/>
        <d v="2024-06-25T00:00:00"/>
      </sharedItems>
      <fieldGroup par="22"/>
    </cacheField>
    <cacheField name="Order Status" numFmtId="0">
      <sharedItems count="3">
        <s v="Cancelled"/>
        <s v="Delivered"/>
        <s v="Returned"/>
      </sharedItems>
    </cacheField>
    <cacheField name="Payment Status" numFmtId="0">
      <sharedItems count="2">
        <s v="Paid"/>
        <s v="Refunded"/>
      </sharedItems>
    </cacheField>
    <cacheField name="Channel" numFmtId="0">
      <sharedItems count="5">
        <s v="TataCliq"/>
        <s v="Ajio"/>
        <s v="Myntra"/>
        <s v="Flipkart"/>
        <s v="Amazon"/>
      </sharedItems>
    </cacheField>
    <cacheField name="Category" numFmtId="0">
      <sharedItems count="5">
        <s v="Laptop"/>
        <s v="Washing Machine"/>
        <s v="Headphones"/>
        <s v="LED TV"/>
        <s v="Smartphone"/>
      </sharedItems>
    </cacheField>
    <cacheField name="Product" numFmtId="0">
      <sharedItems count="15">
        <s v="HP Pavilion"/>
        <s v="Samsung Top Load 6.5kg"/>
        <s v="Bose Bluetooth"/>
        <s v="LG Front Load 7kg"/>
        <s v="Samsung Smart TV 50&quot;"/>
        <s v="Samsung Galaxy S9"/>
        <s v="JBL Bluetooth"/>
        <s v="Sony Bluetooth"/>
        <s v="OnePlus Nord"/>
        <s v="Mi LED TV 32&quot;"/>
        <s v="MacBook Pro"/>
        <s v="Apple iPhone 12"/>
        <s v="Whirlpool Fully Automatic"/>
        <s v="Dell Inspiron 15"/>
        <s v="Sony Bravia 43&quot;"/>
      </sharedItems>
    </cacheField>
    <cacheField name="Qty" numFmtId="0">
      <sharedItems containsSemiMixedTypes="0" containsString="0" containsNumber="1" containsInteger="1" minValue="1" maxValue="23"/>
    </cacheField>
    <cacheField name="Price PerUnit" numFmtId="0">
      <sharedItems containsSemiMixedTypes="0" containsString="0" containsNumber="1" containsInteger="1" minValue="9500" maxValue="132000"/>
    </cacheField>
    <cacheField name="Ship-City" numFmtId="0">
      <sharedItems/>
    </cacheField>
    <cacheField name="Ship-State" numFmtId="0">
      <sharedItems containsMixedTypes="1" containsNumber="1" containsInteger="1" minValue="0" maxValue="0" count="9">
        <s v="Haryana"/>
        <s v="Punjab"/>
        <s v="Karnataka"/>
        <s v="Tamil Nadu"/>
        <n v="0"/>
        <s v="UP"/>
        <s v="Delhi"/>
        <s v="Maharashtra"/>
        <s v="West Bengal"/>
      </sharedItems>
    </cacheField>
    <cacheField name="Ship-Postal-Code" numFmtId="0">
      <sharedItems containsSemiMixedTypes="0" containsString="0" containsNumber="1" containsInteger="1" minValue="100258" maxValue="998746"/>
    </cacheField>
    <cacheField name="Ship-Country" numFmtId="0">
      <sharedItems/>
    </cacheField>
    <cacheField name="B2B" numFmtId="0">
      <sharedItems count="2">
        <b v="1"/>
        <b v="0"/>
      </sharedItems>
    </cacheField>
    <cacheField name="Total Sales" numFmtId="0">
      <sharedItems containsSemiMixedTypes="0" containsString="0" containsNumber="1" containsInteger="1" minValue="9500" maxValue="1099980"/>
    </cacheField>
    <cacheField name="Revenue to be recognised" numFmtId="0">
      <sharedItems containsSemiMixedTypes="0" containsString="0" containsNumber="1" containsInteger="1" minValue="0" maxValue="1099980"/>
    </cacheField>
    <cacheField name="Refunds Yet to be processed" numFmtId="0">
      <sharedItems containsSemiMixedTypes="0" containsString="0" containsNumber="1" containsInteger="1" minValue="0" maxValue="220000"/>
    </cacheField>
    <cacheField name="Months (Date DMY)" numFmtId="0" databaseField="0">
      <fieldGroup base="6">
        <rangePr groupBy="months" startDate="2024-01-01T00:00:00" endDate="2024-12-29T00:00:00"/>
        <groupItems count="14">
          <s v="&lt;01-01-2024"/>
          <s v="Jan"/>
          <s v="Feb"/>
          <s v="Mar"/>
          <s v="Apr"/>
          <s v="May"/>
          <s v="Jun"/>
          <s v="Jul"/>
          <s v="Aug"/>
          <s v="Sep"/>
          <s v="Oct"/>
          <s v="Nov"/>
          <s v="Dec"/>
          <s v="&gt;29-12-2024"/>
        </groupItems>
      </fieldGroup>
    </cacheField>
  </cacheFields>
  <extLst>
    <ext xmlns:x14="http://schemas.microsoft.com/office/spreadsheetml/2009/9/main" uri="{725AE2AE-9491-48be-B2B4-4EB974FC3084}">
      <x14:pivotCacheDefinition pivotCacheId="208714003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N" refreshedDate="45508.64662615741" createdVersion="8" refreshedVersion="8" minRefreshableVersion="3" recordCount="25" xr:uid="{BE53AFAD-8277-4AA8-A099-838CFD45E2DE}">
  <cacheSource type="worksheet">
    <worksheetSource name="Table1"/>
  </cacheSource>
  <cacheFields count="7">
    <cacheField name="Product Category" numFmtId="0">
      <sharedItems count="5">
        <s v="Headphones"/>
        <s v="Laptop"/>
        <s v="LED TV"/>
        <s v="Smartphone"/>
        <s v="Washing Machine"/>
      </sharedItems>
    </cacheField>
    <cacheField name="Channel" numFmtId="0">
      <sharedItems count="5">
        <s v="Ajio"/>
        <s v="Amazon"/>
        <s v="Flipkart"/>
        <s v="Myntra"/>
        <s v="TataCliq"/>
      </sharedItems>
    </cacheField>
    <cacheField name="Target Value" numFmtId="0">
      <sharedItems containsSemiMixedTypes="0" containsString="0" containsNumber="1" containsInteger="1" minValue="227337" maxValue="4024409"/>
    </cacheField>
    <cacheField name="Actual sales" numFmtId="0">
      <sharedItems containsSemiMixedTypes="0" containsString="0" containsNumber="1" containsInteger="1" minValue="213500" maxValue="3548000"/>
    </cacheField>
    <cacheField name="Difference" numFmtId="0">
      <sharedItems containsSemiMixedTypes="0" containsString="0" containsNumber="1" containsInteger="1" minValue="-180091" maxValue="476409"/>
    </cacheField>
    <cacheField name="%" numFmtId="9">
      <sharedItems containsSemiMixedTypes="0" containsString="0" containsNumber="1" minValue="-0.14855182595857397" maxValue="0.14358044119291302"/>
    </cacheField>
    <cacheField name="Achievement%" numFmtId="0" formula="'Actual sales'/'Target Value'" databaseField="0"/>
  </cacheFields>
  <extLst>
    <ext xmlns:x14="http://schemas.microsoft.com/office/spreadsheetml/2009/9/main" uri="{725AE2AE-9491-48be-B2B4-4EB974FC3084}">
      <x14:pivotCacheDefinition pivotCacheId="4069049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100-1634776"/>
    <n v="7551231"/>
    <s v="Female|27"/>
    <x v="0"/>
    <x v="0"/>
    <s v="12-11-2024"/>
    <x v="0"/>
    <x v="0"/>
    <x v="0"/>
    <x v="0"/>
    <x v="0"/>
    <x v="0"/>
    <n v="1"/>
    <n v="45000"/>
    <s v="Noida"/>
    <x v="0"/>
    <n v="666366"/>
    <s v="IN"/>
    <x v="0"/>
    <n v="45000"/>
    <n v="0"/>
    <n v="45000"/>
  </r>
  <r>
    <s v="101-6829443"/>
    <n v="7192640"/>
    <s v="Female|23"/>
    <x v="0"/>
    <x v="1"/>
    <s v="12-18-2024"/>
    <x v="1"/>
    <x v="0"/>
    <x v="0"/>
    <x v="1"/>
    <x v="1"/>
    <x v="1"/>
    <n v="1"/>
    <n v="24500"/>
    <s v="Mohali"/>
    <x v="1"/>
    <n v="963955"/>
    <s v="IN"/>
    <x v="1"/>
    <n v="24500"/>
    <n v="0"/>
    <n v="24500"/>
  </r>
  <r>
    <s v="101-9070163"/>
    <n v="4245034"/>
    <s v="Male|24"/>
    <x v="1"/>
    <x v="2"/>
    <s v="12-10-2024"/>
    <x v="2"/>
    <x v="0"/>
    <x v="1"/>
    <x v="2"/>
    <x v="2"/>
    <x v="2"/>
    <n v="1"/>
    <n v="15200"/>
    <s v="Noida"/>
    <x v="2"/>
    <n v="200757"/>
    <s v="IN"/>
    <x v="1"/>
    <n v="15200"/>
    <n v="0"/>
    <n v="0"/>
  </r>
  <r>
    <s v="102-1213899"/>
    <n v="2493219"/>
    <s v="Male|71"/>
    <x v="1"/>
    <x v="3"/>
    <s v="10-22-2024"/>
    <x v="3"/>
    <x v="1"/>
    <x v="0"/>
    <x v="3"/>
    <x v="1"/>
    <x v="3"/>
    <n v="1"/>
    <n v="30500"/>
    <s v="Mumbai"/>
    <x v="3"/>
    <n v="578938"/>
    <s v="IN"/>
    <x v="1"/>
    <n v="30500"/>
    <n v="30500"/>
    <n v="0"/>
  </r>
  <r>
    <s v="105-6867356"/>
    <n v="4123208"/>
    <s v="Female|40"/>
    <x v="0"/>
    <x v="4"/>
    <s v="1-4-2024"/>
    <x v="4"/>
    <x v="1"/>
    <x v="0"/>
    <x v="4"/>
    <x v="3"/>
    <x v="4"/>
    <n v="1"/>
    <n v="60000"/>
    <s v="Kolkata"/>
    <x v="4"/>
    <n v="229858"/>
    <s v="IN"/>
    <x v="1"/>
    <n v="60000"/>
    <n v="60000"/>
    <n v="0"/>
  </r>
  <r>
    <s v="105-7779356"/>
    <n v="1927904"/>
    <s v="Female|40"/>
    <x v="0"/>
    <x v="4"/>
    <s v="11-26-2024"/>
    <x v="5"/>
    <x v="0"/>
    <x v="1"/>
    <x v="2"/>
    <x v="3"/>
    <x v="4"/>
    <n v="1"/>
    <n v="60500"/>
    <s v="Thanjavur"/>
    <x v="4"/>
    <n v="409116"/>
    <s v="IN"/>
    <x v="0"/>
    <n v="60500"/>
    <n v="0"/>
    <n v="0"/>
  </r>
  <r>
    <s v="106-5105605"/>
    <n v="5665960"/>
    <s v="Male|21"/>
    <x v="1"/>
    <x v="5"/>
    <s v="3-5-2024"/>
    <x v="6"/>
    <x v="1"/>
    <x v="0"/>
    <x v="3"/>
    <x v="4"/>
    <x v="5"/>
    <n v="1"/>
    <n v="30500"/>
    <s v="Mumbai"/>
    <x v="2"/>
    <n v="191962"/>
    <s v="IN"/>
    <x v="1"/>
    <n v="30500"/>
    <n v="30500"/>
    <n v="0"/>
  </r>
  <r>
    <s v="108-1885043"/>
    <n v="6561791"/>
    <s v="Male|38"/>
    <x v="1"/>
    <x v="6"/>
    <s v="6-7-2024"/>
    <x v="7"/>
    <x v="1"/>
    <x v="0"/>
    <x v="4"/>
    <x v="2"/>
    <x v="6"/>
    <n v="2"/>
    <n v="10000"/>
    <s v="Bengaluru"/>
    <x v="5"/>
    <n v="598165"/>
    <s v="IN"/>
    <x v="1"/>
    <n v="20000"/>
    <n v="20000"/>
    <n v="0"/>
  </r>
  <r>
    <s v="109-2784071"/>
    <n v="6677240"/>
    <s v="Male|30"/>
    <x v="1"/>
    <x v="7"/>
    <s v="3-16-2024"/>
    <x v="8"/>
    <x v="1"/>
    <x v="0"/>
    <x v="4"/>
    <x v="2"/>
    <x v="7"/>
    <n v="6"/>
    <n v="12000"/>
    <s v="Kolkata"/>
    <x v="3"/>
    <n v="158589"/>
    <s v="IN"/>
    <x v="1"/>
    <n v="72000"/>
    <n v="72000"/>
    <n v="0"/>
  </r>
  <r>
    <s v="109-3146616"/>
    <n v="9701033"/>
    <s v="Male|26"/>
    <x v="1"/>
    <x v="8"/>
    <s v="12-16-2024"/>
    <x v="9"/>
    <x v="0"/>
    <x v="0"/>
    <x v="0"/>
    <x v="4"/>
    <x v="8"/>
    <n v="1"/>
    <n v="25000"/>
    <s v="Bengaluru"/>
    <x v="6"/>
    <n v="963240"/>
    <s v="IN"/>
    <x v="1"/>
    <n v="25000"/>
    <n v="0"/>
    <n v="25000"/>
  </r>
  <r>
    <s v="110-4285584"/>
    <n v="8416881"/>
    <s v="Female|51"/>
    <x v="0"/>
    <x v="9"/>
    <s v="4-1-2024"/>
    <x v="10"/>
    <x v="2"/>
    <x v="1"/>
    <x v="2"/>
    <x v="3"/>
    <x v="9"/>
    <n v="1"/>
    <n v="20200"/>
    <s v="Mohali"/>
    <x v="7"/>
    <n v="135156"/>
    <s v="IN"/>
    <x v="1"/>
    <n v="20200"/>
    <n v="0"/>
    <n v="0"/>
  </r>
  <r>
    <s v="113-8962478"/>
    <n v="8179349"/>
    <s v="Female|19"/>
    <x v="0"/>
    <x v="10"/>
    <s v="3-9-2024"/>
    <x v="11"/>
    <x v="2"/>
    <x v="0"/>
    <x v="3"/>
    <x v="1"/>
    <x v="1"/>
    <n v="1"/>
    <n v="25500"/>
    <s v="Mohali"/>
    <x v="5"/>
    <n v="359533"/>
    <s v="IN"/>
    <x v="1"/>
    <n v="25500"/>
    <n v="0"/>
    <n v="25500"/>
  </r>
  <r>
    <s v="115-5527477"/>
    <n v="7929728"/>
    <s v="Male|65"/>
    <x v="1"/>
    <x v="11"/>
    <s v="11-7-2024"/>
    <x v="12"/>
    <x v="1"/>
    <x v="0"/>
    <x v="4"/>
    <x v="0"/>
    <x v="10"/>
    <n v="1"/>
    <n v="130000"/>
    <s v="Bengaluru"/>
    <x v="5"/>
    <n v="358771"/>
    <s v="IN"/>
    <x v="1"/>
    <n v="130000"/>
    <n v="130000"/>
    <n v="0"/>
  </r>
  <r>
    <s v="116-5037710"/>
    <n v="4457475"/>
    <s v="Male|24"/>
    <x v="1"/>
    <x v="2"/>
    <s v="10-2-2024"/>
    <x v="13"/>
    <x v="2"/>
    <x v="0"/>
    <x v="4"/>
    <x v="3"/>
    <x v="9"/>
    <n v="1"/>
    <n v="20000"/>
    <s v="Thanjavur"/>
    <x v="3"/>
    <n v="891030"/>
    <s v="IN"/>
    <x v="0"/>
    <n v="20000"/>
    <n v="0"/>
    <n v="20000"/>
  </r>
  <r>
    <s v="116-6927978"/>
    <n v="1750496"/>
    <s v="Male|40"/>
    <x v="1"/>
    <x v="4"/>
    <s v="2-3-2024"/>
    <x v="14"/>
    <x v="2"/>
    <x v="1"/>
    <x v="3"/>
    <x v="1"/>
    <x v="3"/>
    <n v="1"/>
    <n v="30500"/>
    <s v="Thanjavur"/>
    <x v="2"/>
    <n v="698071"/>
    <s v="IN"/>
    <x v="1"/>
    <n v="30500"/>
    <n v="0"/>
    <n v="0"/>
  </r>
  <r>
    <s v="116-7564784"/>
    <n v="8923681"/>
    <s v="Male|35"/>
    <x v="1"/>
    <x v="12"/>
    <s v="6-7-2024"/>
    <x v="7"/>
    <x v="1"/>
    <x v="0"/>
    <x v="4"/>
    <x v="4"/>
    <x v="11"/>
    <n v="20"/>
    <n v="54999"/>
    <s v="Mumbai"/>
    <x v="3"/>
    <n v="299172"/>
    <s v="IN"/>
    <x v="0"/>
    <n v="1099980"/>
    <n v="1099980"/>
    <n v="0"/>
  </r>
  <r>
    <s v="116-9646569"/>
    <n v="5059048"/>
    <s v="Male|36"/>
    <x v="1"/>
    <x v="13"/>
    <s v="7-1-2024"/>
    <x v="15"/>
    <x v="1"/>
    <x v="0"/>
    <x v="4"/>
    <x v="1"/>
    <x v="1"/>
    <n v="6"/>
    <n v="25000"/>
    <s v="Gurugram"/>
    <x v="2"/>
    <n v="170966"/>
    <s v="IN"/>
    <x v="1"/>
    <n v="150000"/>
    <n v="150000"/>
    <n v="0"/>
  </r>
  <r>
    <s v="119-4494064"/>
    <n v="6565326"/>
    <s v="Female|22"/>
    <x v="0"/>
    <x v="14"/>
    <s v="3-9-2024"/>
    <x v="11"/>
    <x v="1"/>
    <x v="0"/>
    <x v="1"/>
    <x v="1"/>
    <x v="3"/>
    <n v="1"/>
    <n v="29500"/>
    <s v="Noida"/>
    <x v="8"/>
    <n v="724103"/>
    <s v="IN"/>
    <x v="1"/>
    <n v="29500"/>
    <n v="29500"/>
    <n v="0"/>
  </r>
  <r>
    <s v="119-6078638"/>
    <n v="7386601"/>
    <s v="Male|75"/>
    <x v="1"/>
    <x v="15"/>
    <s v="8-13-2024"/>
    <x v="16"/>
    <x v="0"/>
    <x v="0"/>
    <x v="2"/>
    <x v="0"/>
    <x v="0"/>
    <n v="1"/>
    <n v="45500"/>
    <s v="Noida"/>
    <x v="6"/>
    <n v="841637"/>
    <s v="IN"/>
    <x v="1"/>
    <n v="45500"/>
    <n v="0"/>
    <n v="45500"/>
  </r>
  <r>
    <s v="120-2056423"/>
    <n v="2797161"/>
    <s v="Male|75"/>
    <x v="1"/>
    <x v="15"/>
    <s v="5-9-2024"/>
    <x v="17"/>
    <x v="1"/>
    <x v="0"/>
    <x v="1"/>
    <x v="1"/>
    <x v="3"/>
    <n v="1"/>
    <n v="29500"/>
    <s v="Mohali"/>
    <x v="2"/>
    <n v="905823"/>
    <s v="IN"/>
    <x v="1"/>
    <n v="29500"/>
    <n v="29500"/>
    <n v="0"/>
  </r>
  <r>
    <s v="120-9250481"/>
    <n v="6768490"/>
    <s v="Female|23"/>
    <x v="0"/>
    <x v="1"/>
    <s v="6-3-2024"/>
    <x v="18"/>
    <x v="1"/>
    <x v="0"/>
    <x v="0"/>
    <x v="2"/>
    <x v="2"/>
    <n v="1"/>
    <n v="14800"/>
    <s v="Kolkata"/>
    <x v="0"/>
    <n v="929389"/>
    <s v="IN"/>
    <x v="1"/>
    <n v="14800"/>
    <n v="14800"/>
    <n v="0"/>
  </r>
  <r>
    <s v="121-1584005"/>
    <n v="1917249"/>
    <s v="Male|34"/>
    <x v="1"/>
    <x v="16"/>
    <s v="9-13-2024"/>
    <x v="19"/>
    <x v="1"/>
    <x v="0"/>
    <x v="3"/>
    <x v="1"/>
    <x v="3"/>
    <n v="1"/>
    <n v="30500"/>
    <s v="Noida"/>
    <x v="1"/>
    <n v="512064"/>
    <s v="IN"/>
    <x v="1"/>
    <n v="30500"/>
    <n v="30500"/>
    <n v="0"/>
  </r>
  <r>
    <s v="121-2668660"/>
    <n v="3178982"/>
    <s v="Female|28"/>
    <x v="0"/>
    <x v="17"/>
    <s v="11-10-2024"/>
    <x v="20"/>
    <x v="1"/>
    <x v="0"/>
    <x v="4"/>
    <x v="4"/>
    <x v="11"/>
    <n v="1"/>
    <n v="54999"/>
    <s v="Kolkata"/>
    <x v="2"/>
    <n v="202345"/>
    <s v="IN"/>
    <x v="1"/>
    <n v="54999"/>
    <n v="54999"/>
    <n v="0"/>
  </r>
  <r>
    <s v="125-4009172"/>
    <n v="6573147"/>
    <s v="Female|69"/>
    <x v="0"/>
    <x v="18"/>
    <s v="11-28-2024"/>
    <x v="21"/>
    <x v="0"/>
    <x v="0"/>
    <x v="2"/>
    <x v="4"/>
    <x v="8"/>
    <n v="1"/>
    <n v="25200"/>
    <s v="Noida"/>
    <x v="1"/>
    <n v="593554"/>
    <s v="IN"/>
    <x v="1"/>
    <n v="25200"/>
    <n v="0"/>
    <n v="25200"/>
  </r>
  <r>
    <s v="125-7389943"/>
    <n v="3438177"/>
    <s v="Male|60"/>
    <x v="1"/>
    <x v="19"/>
    <s v="1-7-2024"/>
    <x v="22"/>
    <x v="1"/>
    <x v="0"/>
    <x v="2"/>
    <x v="2"/>
    <x v="6"/>
    <n v="1"/>
    <n v="10200"/>
    <s v="Mumbai"/>
    <x v="3"/>
    <n v="890200"/>
    <s v="IN"/>
    <x v="1"/>
    <n v="10200"/>
    <n v="10200"/>
    <n v="0"/>
  </r>
  <r>
    <s v="126-4472094"/>
    <n v="3866088"/>
    <s v="Female|23"/>
    <x v="0"/>
    <x v="1"/>
    <s v="8-28-2024"/>
    <x v="23"/>
    <x v="1"/>
    <x v="0"/>
    <x v="1"/>
    <x v="0"/>
    <x v="0"/>
    <n v="1"/>
    <n v="44000"/>
    <s v="Gurugram"/>
    <x v="6"/>
    <n v="293862"/>
    <s v="IN"/>
    <x v="1"/>
    <n v="44000"/>
    <n v="44000"/>
    <n v="0"/>
  </r>
  <r>
    <s v="131-2539438"/>
    <n v="9900022"/>
    <s v="Male|42"/>
    <x v="1"/>
    <x v="20"/>
    <s v="7-15-2024"/>
    <x v="24"/>
    <x v="1"/>
    <x v="0"/>
    <x v="2"/>
    <x v="2"/>
    <x v="2"/>
    <n v="1"/>
    <n v="15200"/>
    <s v="Gurugram"/>
    <x v="1"/>
    <n v="263137"/>
    <s v="IN"/>
    <x v="0"/>
    <n v="15200"/>
    <n v="15200"/>
    <n v="0"/>
  </r>
  <r>
    <s v="132-4390323"/>
    <n v="2796087"/>
    <s v="Female|30"/>
    <x v="0"/>
    <x v="7"/>
    <s v="2-2-2024"/>
    <x v="25"/>
    <x v="2"/>
    <x v="1"/>
    <x v="1"/>
    <x v="1"/>
    <x v="12"/>
    <n v="1"/>
    <n v="34000"/>
    <s v="Mumbai"/>
    <x v="1"/>
    <n v="484150"/>
    <s v="IN"/>
    <x v="0"/>
    <n v="34000"/>
    <n v="0"/>
    <n v="0"/>
  </r>
  <r>
    <s v="132-6543670"/>
    <n v="2188789"/>
    <s v="Male|35"/>
    <x v="1"/>
    <x v="12"/>
    <s v="11-16-2024"/>
    <x v="26"/>
    <x v="1"/>
    <x v="0"/>
    <x v="0"/>
    <x v="1"/>
    <x v="1"/>
    <n v="1"/>
    <n v="25000"/>
    <s v="Lucknow"/>
    <x v="6"/>
    <n v="299659"/>
    <s v="IN"/>
    <x v="1"/>
    <n v="25000"/>
    <n v="25000"/>
    <n v="0"/>
  </r>
  <r>
    <s v="132-7600047"/>
    <n v="6681731"/>
    <s v="Male|62"/>
    <x v="1"/>
    <x v="21"/>
    <s v="8-26-2024"/>
    <x v="27"/>
    <x v="0"/>
    <x v="1"/>
    <x v="0"/>
    <x v="2"/>
    <x v="7"/>
    <n v="1"/>
    <n v="11900"/>
    <s v="Noida"/>
    <x v="3"/>
    <n v="932839"/>
    <s v="IN"/>
    <x v="1"/>
    <n v="11900"/>
    <n v="0"/>
    <n v="0"/>
  </r>
  <r>
    <s v="137-3118060"/>
    <n v="9427047"/>
    <s v="Female|73"/>
    <x v="0"/>
    <x v="22"/>
    <s v="2-28-2024"/>
    <x v="28"/>
    <x v="1"/>
    <x v="0"/>
    <x v="0"/>
    <x v="0"/>
    <x v="13"/>
    <n v="1"/>
    <n v="50000"/>
    <s v="Noida"/>
    <x v="8"/>
    <n v="178463"/>
    <s v="IN"/>
    <x v="1"/>
    <n v="50000"/>
    <n v="50000"/>
    <n v="0"/>
  </r>
  <r>
    <s v="137-4471088"/>
    <n v="2231734"/>
    <s v="Female|71"/>
    <x v="0"/>
    <x v="3"/>
    <s v="5-4-2024"/>
    <x v="29"/>
    <x v="2"/>
    <x v="1"/>
    <x v="1"/>
    <x v="0"/>
    <x v="0"/>
    <n v="1"/>
    <n v="44000"/>
    <s v="Mohali"/>
    <x v="2"/>
    <n v="610888"/>
    <s v="IN"/>
    <x v="1"/>
    <n v="44000"/>
    <n v="0"/>
    <n v="0"/>
  </r>
  <r>
    <s v="139-8015549"/>
    <n v="5413646"/>
    <s v="Female|58"/>
    <x v="0"/>
    <x v="23"/>
    <s v="10-8-2024"/>
    <x v="30"/>
    <x v="0"/>
    <x v="1"/>
    <x v="1"/>
    <x v="1"/>
    <x v="12"/>
    <n v="1"/>
    <n v="34000"/>
    <s v="Mumbai"/>
    <x v="3"/>
    <n v="406305"/>
    <s v="IN"/>
    <x v="1"/>
    <n v="34000"/>
    <n v="0"/>
    <n v="0"/>
  </r>
  <r>
    <s v="139-8270870"/>
    <n v="2685083"/>
    <s v="Female|30"/>
    <x v="0"/>
    <x v="7"/>
    <s v="9-22-2024"/>
    <x v="31"/>
    <x v="1"/>
    <x v="0"/>
    <x v="3"/>
    <x v="4"/>
    <x v="5"/>
    <n v="1"/>
    <n v="30500"/>
    <s v="Noida"/>
    <x v="3"/>
    <n v="806056"/>
    <s v="IN"/>
    <x v="1"/>
    <n v="30500"/>
    <n v="30500"/>
    <n v="0"/>
  </r>
  <r>
    <s v="140-6437011"/>
    <n v="2731828"/>
    <s v="Female|71"/>
    <x v="0"/>
    <x v="3"/>
    <s v="12-9-2024"/>
    <x v="32"/>
    <x v="0"/>
    <x v="0"/>
    <x v="1"/>
    <x v="0"/>
    <x v="0"/>
    <n v="1"/>
    <n v="44000"/>
    <s v="Gurugram"/>
    <x v="7"/>
    <n v="494609"/>
    <s v="IN"/>
    <x v="0"/>
    <n v="44000"/>
    <n v="0"/>
    <n v="44000"/>
  </r>
  <r>
    <s v="140-6826801"/>
    <n v="8386086"/>
    <s v="Female|54"/>
    <x v="0"/>
    <x v="24"/>
    <s v="9-2-2024"/>
    <x v="33"/>
    <x v="2"/>
    <x v="1"/>
    <x v="3"/>
    <x v="4"/>
    <x v="8"/>
    <n v="1"/>
    <n v="25500"/>
    <s v="Mohali"/>
    <x v="2"/>
    <n v="203603"/>
    <s v="IN"/>
    <x v="1"/>
    <n v="25500"/>
    <n v="0"/>
    <n v="0"/>
  </r>
  <r>
    <s v="140-7499457"/>
    <n v="9659168"/>
    <s v="Male|30"/>
    <x v="1"/>
    <x v="7"/>
    <s v="5-15-2024"/>
    <x v="34"/>
    <x v="2"/>
    <x v="1"/>
    <x v="2"/>
    <x v="0"/>
    <x v="13"/>
    <n v="1"/>
    <n v="50500"/>
    <s v="Mumbai"/>
    <x v="1"/>
    <n v="823468"/>
    <s v="IN"/>
    <x v="0"/>
    <n v="50500"/>
    <n v="0"/>
    <n v="0"/>
  </r>
  <r>
    <s v="141-7133266"/>
    <n v="7147725"/>
    <s v="Male|59"/>
    <x v="1"/>
    <x v="25"/>
    <s v="9-23-2024"/>
    <x v="35"/>
    <x v="1"/>
    <x v="0"/>
    <x v="4"/>
    <x v="2"/>
    <x v="6"/>
    <n v="1"/>
    <n v="10000"/>
    <s v="Gurugram"/>
    <x v="5"/>
    <n v="873199"/>
    <s v="IN"/>
    <x v="1"/>
    <n v="10000"/>
    <n v="10000"/>
    <n v="0"/>
  </r>
  <r>
    <s v="141-9770751"/>
    <n v="3572022"/>
    <s v="Male|41"/>
    <x v="1"/>
    <x v="26"/>
    <s v="5-12-2024"/>
    <x v="36"/>
    <x v="2"/>
    <x v="1"/>
    <x v="1"/>
    <x v="3"/>
    <x v="14"/>
    <n v="1"/>
    <n v="39500"/>
    <s v="Noida"/>
    <x v="1"/>
    <n v="419987"/>
    <s v="IN"/>
    <x v="1"/>
    <n v="39500"/>
    <n v="0"/>
    <n v="0"/>
  </r>
  <r>
    <s v="142-7381619"/>
    <n v="6249548"/>
    <s v="Female|57"/>
    <x v="0"/>
    <x v="27"/>
    <s v="12-19-2024"/>
    <x v="37"/>
    <x v="2"/>
    <x v="0"/>
    <x v="0"/>
    <x v="3"/>
    <x v="9"/>
    <n v="1"/>
    <n v="20000"/>
    <s v="Mohali"/>
    <x v="3"/>
    <n v="643899"/>
    <s v="IN"/>
    <x v="1"/>
    <n v="20000"/>
    <n v="0"/>
    <n v="20000"/>
  </r>
  <r>
    <s v="144-6071360"/>
    <n v="4064824"/>
    <s v="Male|39"/>
    <x v="1"/>
    <x v="28"/>
    <s v="11-19-2024"/>
    <x v="38"/>
    <x v="1"/>
    <x v="0"/>
    <x v="1"/>
    <x v="3"/>
    <x v="14"/>
    <n v="1"/>
    <n v="39500"/>
    <s v="Kolkata"/>
    <x v="8"/>
    <n v="876319"/>
    <s v="IN"/>
    <x v="1"/>
    <n v="39500"/>
    <n v="39500"/>
    <n v="0"/>
  </r>
  <r>
    <s v="145-4598598"/>
    <n v="2655084"/>
    <s v="Female|29"/>
    <x v="0"/>
    <x v="29"/>
    <s v="4-23-2024"/>
    <x v="39"/>
    <x v="1"/>
    <x v="0"/>
    <x v="4"/>
    <x v="0"/>
    <x v="13"/>
    <n v="1"/>
    <n v="50000"/>
    <s v="Mohali"/>
    <x v="1"/>
    <n v="500019"/>
    <s v="IN"/>
    <x v="0"/>
    <n v="50000"/>
    <n v="50000"/>
    <n v="0"/>
  </r>
  <r>
    <s v="145-5880032"/>
    <n v="3517643"/>
    <s v="Male|24"/>
    <x v="1"/>
    <x v="2"/>
    <s v="10-7-2024"/>
    <x v="40"/>
    <x v="1"/>
    <x v="0"/>
    <x v="4"/>
    <x v="0"/>
    <x v="10"/>
    <n v="1"/>
    <n v="130000"/>
    <s v="Kolkata"/>
    <x v="6"/>
    <n v="899656"/>
    <s v="IN"/>
    <x v="1"/>
    <n v="130000"/>
    <n v="130000"/>
    <n v="0"/>
  </r>
  <r>
    <s v="145-7973953"/>
    <n v="9598324"/>
    <s v="Male|70"/>
    <x v="1"/>
    <x v="30"/>
    <s v="6-11-2024"/>
    <x v="41"/>
    <x v="0"/>
    <x v="0"/>
    <x v="0"/>
    <x v="4"/>
    <x v="8"/>
    <n v="1"/>
    <n v="25000"/>
    <s v="Noida"/>
    <x v="0"/>
    <n v="343697"/>
    <s v="IN"/>
    <x v="0"/>
    <n v="25000"/>
    <n v="0"/>
    <n v="25000"/>
  </r>
  <r>
    <s v="146-4823498"/>
    <n v="5855124"/>
    <s v="Male|72"/>
    <x v="1"/>
    <x v="31"/>
    <s v="4-28-2024"/>
    <x v="42"/>
    <x v="0"/>
    <x v="1"/>
    <x v="2"/>
    <x v="0"/>
    <x v="10"/>
    <n v="1"/>
    <n v="131500"/>
    <s v="Kolkata"/>
    <x v="2"/>
    <n v="472528"/>
    <s v="IN"/>
    <x v="1"/>
    <n v="131500"/>
    <n v="0"/>
    <n v="0"/>
  </r>
  <r>
    <s v="146-9245549"/>
    <n v="1390292"/>
    <s v="Female|45"/>
    <x v="0"/>
    <x v="32"/>
    <s v="3-14-2024"/>
    <x v="43"/>
    <x v="0"/>
    <x v="1"/>
    <x v="1"/>
    <x v="2"/>
    <x v="6"/>
    <n v="1"/>
    <n v="9500"/>
    <s v="Gurugram"/>
    <x v="8"/>
    <n v="399212"/>
    <s v="IN"/>
    <x v="0"/>
    <n v="9500"/>
    <n v="0"/>
    <n v="0"/>
  </r>
  <r>
    <s v="150-1526460"/>
    <n v="5230911"/>
    <s v="Female|29"/>
    <x v="0"/>
    <x v="29"/>
    <s v="8-15-2024"/>
    <x v="44"/>
    <x v="1"/>
    <x v="0"/>
    <x v="2"/>
    <x v="0"/>
    <x v="13"/>
    <n v="1"/>
    <n v="50500"/>
    <s v="Noida"/>
    <x v="2"/>
    <n v="888019"/>
    <s v="IN"/>
    <x v="1"/>
    <n v="50500"/>
    <n v="50500"/>
    <n v="0"/>
  </r>
  <r>
    <s v="150-2368710"/>
    <n v="5565128"/>
    <s v="Female|60"/>
    <x v="0"/>
    <x v="19"/>
    <s v="7-16-2024"/>
    <x v="45"/>
    <x v="1"/>
    <x v="0"/>
    <x v="1"/>
    <x v="2"/>
    <x v="6"/>
    <n v="1"/>
    <n v="9500"/>
    <s v="Gurugram"/>
    <x v="2"/>
    <n v="550797"/>
    <s v="IN"/>
    <x v="1"/>
    <n v="9500"/>
    <n v="9500"/>
    <n v="0"/>
  </r>
  <r>
    <s v="151-2674515"/>
    <n v="3931009"/>
    <s v="Male|72"/>
    <x v="1"/>
    <x v="31"/>
    <s v="5-12-2024"/>
    <x v="36"/>
    <x v="0"/>
    <x v="1"/>
    <x v="1"/>
    <x v="3"/>
    <x v="14"/>
    <n v="1"/>
    <n v="39500"/>
    <s v="Mohali"/>
    <x v="8"/>
    <n v="795578"/>
    <s v="IN"/>
    <x v="1"/>
    <n v="39500"/>
    <n v="0"/>
    <n v="0"/>
  </r>
  <r>
    <s v="152-9673779"/>
    <n v="3068593"/>
    <s v="Female|66"/>
    <x v="0"/>
    <x v="33"/>
    <s v="8-14-2024"/>
    <x v="46"/>
    <x v="0"/>
    <x v="0"/>
    <x v="0"/>
    <x v="1"/>
    <x v="12"/>
    <n v="1"/>
    <n v="35000"/>
    <s v="Kolkata"/>
    <x v="6"/>
    <n v="446189"/>
    <s v="IN"/>
    <x v="1"/>
    <n v="35000"/>
    <n v="0"/>
    <n v="35000"/>
  </r>
  <r>
    <s v="153-2681042"/>
    <n v="7934046"/>
    <s v="Female|63"/>
    <x v="0"/>
    <x v="34"/>
    <s v="8-4-2024"/>
    <x v="47"/>
    <x v="1"/>
    <x v="0"/>
    <x v="3"/>
    <x v="1"/>
    <x v="3"/>
    <n v="1"/>
    <n v="30500"/>
    <s v="Lucknow"/>
    <x v="5"/>
    <n v="782139"/>
    <s v="IN"/>
    <x v="0"/>
    <n v="30500"/>
    <n v="30500"/>
    <n v="0"/>
  </r>
  <r>
    <s v="153-3298057"/>
    <n v="9584989"/>
    <s v="Female|45"/>
    <x v="0"/>
    <x v="32"/>
    <s v="11-16-2024"/>
    <x v="26"/>
    <x v="1"/>
    <x v="0"/>
    <x v="0"/>
    <x v="3"/>
    <x v="14"/>
    <n v="1"/>
    <n v="40000"/>
    <s v="Noida"/>
    <x v="6"/>
    <n v="911513"/>
    <s v="IN"/>
    <x v="0"/>
    <n v="40000"/>
    <n v="40000"/>
    <n v="0"/>
  </r>
  <r>
    <s v="153-5006465"/>
    <n v="6144500"/>
    <s v="Female|46"/>
    <x v="0"/>
    <x v="35"/>
    <s v="7-11-2024"/>
    <x v="48"/>
    <x v="0"/>
    <x v="1"/>
    <x v="1"/>
    <x v="3"/>
    <x v="9"/>
    <n v="1"/>
    <n v="19500"/>
    <s v="Mohali"/>
    <x v="8"/>
    <n v="754489"/>
    <s v="IN"/>
    <x v="1"/>
    <n v="19500"/>
    <n v="0"/>
    <n v="0"/>
  </r>
  <r>
    <s v="153-6584506"/>
    <n v="4939985"/>
    <s v="Female|40"/>
    <x v="0"/>
    <x v="4"/>
    <s v="10-22-2024"/>
    <x v="3"/>
    <x v="0"/>
    <x v="0"/>
    <x v="3"/>
    <x v="2"/>
    <x v="2"/>
    <n v="1"/>
    <n v="14500"/>
    <s v="Mumbai"/>
    <x v="6"/>
    <n v="803869"/>
    <s v="IN"/>
    <x v="1"/>
    <n v="14500"/>
    <n v="0"/>
    <n v="14500"/>
  </r>
  <r>
    <s v="153-9062973"/>
    <n v="7227905"/>
    <s v="Male|63"/>
    <x v="1"/>
    <x v="34"/>
    <s v="9-28-2024"/>
    <x v="49"/>
    <x v="0"/>
    <x v="1"/>
    <x v="3"/>
    <x v="4"/>
    <x v="11"/>
    <n v="1"/>
    <n v="55500"/>
    <s v="Kolkata"/>
    <x v="6"/>
    <n v="196168"/>
    <s v="IN"/>
    <x v="1"/>
    <n v="55500"/>
    <n v="0"/>
    <n v="0"/>
  </r>
  <r>
    <s v="157-3327250"/>
    <n v="4347412"/>
    <s v="Male|29"/>
    <x v="1"/>
    <x v="29"/>
    <s v="2-23-2024"/>
    <x v="50"/>
    <x v="1"/>
    <x v="0"/>
    <x v="1"/>
    <x v="4"/>
    <x v="5"/>
    <n v="1"/>
    <n v="29999"/>
    <s v="Gurugram"/>
    <x v="6"/>
    <n v="435968"/>
    <s v="IN"/>
    <x v="0"/>
    <n v="29999"/>
    <n v="29999"/>
    <n v="0"/>
  </r>
  <r>
    <s v="159-2022698"/>
    <n v="6261415"/>
    <s v="Male|21"/>
    <x v="1"/>
    <x v="5"/>
    <s v="10-16-2024"/>
    <x v="51"/>
    <x v="0"/>
    <x v="0"/>
    <x v="3"/>
    <x v="1"/>
    <x v="3"/>
    <n v="1"/>
    <n v="30500"/>
    <s v="Gurugram"/>
    <x v="0"/>
    <n v="808011"/>
    <s v="IN"/>
    <x v="1"/>
    <n v="30500"/>
    <n v="0"/>
    <n v="30500"/>
  </r>
  <r>
    <s v="160-4065690"/>
    <n v="4219293"/>
    <s v="Female|75"/>
    <x v="0"/>
    <x v="15"/>
    <s v="7-15-2024"/>
    <x v="24"/>
    <x v="1"/>
    <x v="0"/>
    <x v="4"/>
    <x v="3"/>
    <x v="9"/>
    <n v="1"/>
    <n v="20000"/>
    <s v="Noida"/>
    <x v="0"/>
    <n v="390206"/>
    <s v="IN"/>
    <x v="0"/>
    <n v="20000"/>
    <n v="20000"/>
    <n v="0"/>
  </r>
  <r>
    <s v="161-3307798"/>
    <n v="7283463"/>
    <s v="Female|36"/>
    <x v="0"/>
    <x v="13"/>
    <s v="4-5-2024"/>
    <x v="52"/>
    <x v="0"/>
    <x v="0"/>
    <x v="3"/>
    <x v="4"/>
    <x v="8"/>
    <n v="1"/>
    <n v="25500"/>
    <s v="Lucknow"/>
    <x v="2"/>
    <n v="240789"/>
    <s v="IN"/>
    <x v="1"/>
    <n v="25500"/>
    <n v="0"/>
    <n v="25500"/>
  </r>
  <r>
    <s v="161-5764956"/>
    <n v="4367121"/>
    <s v="Female|21"/>
    <x v="0"/>
    <x v="5"/>
    <s v="8-21-2024"/>
    <x v="53"/>
    <x v="0"/>
    <x v="0"/>
    <x v="1"/>
    <x v="2"/>
    <x v="2"/>
    <n v="1"/>
    <n v="14000"/>
    <s v="Gurugram"/>
    <x v="1"/>
    <n v="406703"/>
    <s v="IN"/>
    <x v="1"/>
    <n v="14000"/>
    <n v="0"/>
    <n v="14000"/>
  </r>
  <r>
    <s v="161-5915104"/>
    <n v="7683988"/>
    <s v="Male|41"/>
    <x v="1"/>
    <x v="26"/>
    <s v="7-23-2024"/>
    <x v="54"/>
    <x v="1"/>
    <x v="0"/>
    <x v="1"/>
    <x v="3"/>
    <x v="14"/>
    <n v="1"/>
    <n v="39500"/>
    <s v="Mumbai"/>
    <x v="0"/>
    <n v="857065"/>
    <s v="IN"/>
    <x v="1"/>
    <n v="39500"/>
    <n v="39500"/>
    <n v="0"/>
  </r>
  <r>
    <s v="162-2518891"/>
    <n v="4650919"/>
    <s v="Male|74"/>
    <x v="1"/>
    <x v="36"/>
    <s v="10-25-2024"/>
    <x v="55"/>
    <x v="1"/>
    <x v="0"/>
    <x v="4"/>
    <x v="4"/>
    <x v="11"/>
    <n v="1"/>
    <n v="55000"/>
    <s v="Mumbai"/>
    <x v="6"/>
    <n v="745474"/>
    <s v="IN"/>
    <x v="1"/>
    <n v="55000"/>
    <n v="55000"/>
    <n v="0"/>
  </r>
  <r>
    <s v="162-4270602"/>
    <n v="9782909"/>
    <s v="Female|33"/>
    <x v="0"/>
    <x v="37"/>
    <s v="7-14-2024"/>
    <x v="56"/>
    <x v="0"/>
    <x v="0"/>
    <x v="2"/>
    <x v="2"/>
    <x v="6"/>
    <n v="2"/>
    <n v="10200"/>
    <s v="Mumbai"/>
    <x v="1"/>
    <n v="130221"/>
    <s v="IN"/>
    <x v="1"/>
    <n v="20400"/>
    <n v="0"/>
    <n v="20400"/>
  </r>
  <r>
    <s v="162-9554093"/>
    <n v="8165093"/>
    <s v="Male|37"/>
    <x v="1"/>
    <x v="38"/>
    <s v="2-9-2024"/>
    <x v="57"/>
    <x v="1"/>
    <x v="0"/>
    <x v="2"/>
    <x v="0"/>
    <x v="13"/>
    <n v="1"/>
    <n v="50500"/>
    <s v="Mohali"/>
    <x v="8"/>
    <n v="142875"/>
    <s v="IN"/>
    <x v="1"/>
    <n v="50500"/>
    <n v="50500"/>
    <n v="0"/>
  </r>
  <r>
    <s v="163-7422301"/>
    <n v="7519465"/>
    <s v="Female|21"/>
    <x v="0"/>
    <x v="5"/>
    <s v="5-27-2024"/>
    <x v="58"/>
    <x v="0"/>
    <x v="0"/>
    <x v="1"/>
    <x v="3"/>
    <x v="9"/>
    <n v="1"/>
    <n v="19500"/>
    <s v="Noida"/>
    <x v="8"/>
    <n v="776838"/>
    <s v="IN"/>
    <x v="1"/>
    <n v="19500"/>
    <n v="0"/>
    <n v="19500"/>
  </r>
  <r>
    <s v="165-5411563"/>
    <n v="2293020"/>
    <s v="Female|47"/>
    <x v="0"/>
    <x v="39"/>
    <s v="9-12-2024"/>
    <x v="59"/>
    <x v="1"/>
    <x v="0"/>
    <x v="0"/>
    <x v="4"/>
    <x v="11"/>
    <n v="1"/>
    <n v="55000"/>
    <s v="Mumbai"/>
    <x v="0"/>
    <n v="701790"/>
    <s v="IN"/>
    <x v="1"/>
    <n v="55000"/>
    <n v="55000"/>
    <n v="0"/>
  </r>
  <r>
    <s v="166-3583794"/>
    <n v="4975282"/>
    <s v="Male|73"/>
    <x v="1"/>
    <x v="22"/>
    <s v="2-1-2024"/>
    <x v="60"/>
    <x v="2"/>
    <x v="0"/>
    <x v="2"/>
    <x v="1"/>
    <x v="3"/>
    <n v="1"/>
    <n v="30200"/>
    <s v="Lucknow"/>
    <x v="2"/>
    <n v="924318"/>
    <s v="IN"/>
    <x v="1"/>
    <n v="30200"/>
    <n v="0"/>
    <n v="30200"/>
  </r>
  <r>
    <s v="166-5912917"/>
    <n v="8898995"/>
    <s v="Male|25"/>
    <x v="1"/>
    <x v="40"/>
    <s v="12-28-2024"/>
    <x v="61"/>
    <x v="0"/>
    <x v="1"/>
    <x v="3"/>
    <x v="0"/>
    <x v="10"/>
    <n v="1"/>
    <n v="130000"/>
    <s v="Thanjavur"/>
    <x v="1"/>
    <n v="214611"/>
    <s v="IN"/>
    <x v="1"/>
    <n v="130000"/>
    <n v="0"/>
    <n v="0"/>
  </r>
  <r>
    <s v="168-5205840"/>
    <n v="2647562"/>
    <s v="Male|64"/>
    <x v="1"/>
    <x v="41"/>
    <s v="10-16-2024"/>
    <x v="51"/>
    <x v="1"/>
    <x v="0"/>
    <x v="4"/>
    <x v="4"/>
    <x v="5"/>
    <n v="1"/>
    <n v="30000"/>
    <s v="Gurugram"/>
    <x v="3"/>
    <n v="433222"/>
    <s v="IN"/>
    <x v="1"/>
    <n v="30000"/>
    <n v="30000"/>
    <n v="0"/>
  </r>
  <r>
    <s v="168-7069317"/>
    <n v="9061215"/>
    <s v="Female|73"/>
    <x v="0"/>
    <x v="22"/>
    <s v="5-21-2024"/>
    <x v="62"/>
    <x v="2"/>
    <x v="1"/>
    <x v="3"/>
    <x v="2"/>
    <x v="2"/>
    <n v="1"/>
    <n v="14500"/>
    <s v="Mohali"/>
    <x v="7"/>
    <n v="270757"/>
    <s v="IN"/>
    <x v="0"/>
    <n v="14500"/>
    <n v="0"/>
    <n v="0"/>
  </r>
  <r>
    <s v="170-9488613"/>
    <n v="6724909"/>
    <s v="Male|72"/>
    <x v="1"/>
    <x v="31"/>
    <s v="7-27-2024"/>
    <x v="63"/>
    <x v="0"/>
    <x v="0"/>
    <x v="1"/>
    <x v="2"/>
    <x v="2"/>
    <n v="1"/>
    <n v="14000"/>
    <s v="Kolkata"/>
    <x v="6"/>
    <n v="284692"/>
    <s v="IN"/>
    <x v="0"/>
    <n v="14000"/>
    <n v="0"/>
    <n v="14000"/>
  </r>
  <r>
    <s v="171-1115482"/>
    <n v="1542282"/>
    <s v="Female|73"/>
    <x v="0"/>
    <x v="22"/>
    <s v="9-16-2024"/>
    <x v="64"/>
    <x v="1"/>
    <x v="0"/>
    <x v="1"/>
    <x v="2"/>
    <x v="2"/>
    <n v="1"/>
    <n v="14000"/>
    <s v="Gurugram"/>
    <x v="1"/>
    <n v="559822"/>
    <s v="IN"/>
    <x v="1"/>
    <n v="14000"/>
    <n v="14000"/>
    <n v="0"/>
  </r>
  <r>
    <s v="172-1219548"/>
    <n v="4502044"/>
    <s v="Female|74"/>
    <x v="0"/>
    <x v="36"/>
    <s v="2-15-2024"/>
    <x v="65"/>
    <x v="1"/>
    <x v="0"/>
    <x v="2"/>
    <x v="1"/>
    <x v="12"/>
    <n v="1"/>
    <n v="35200"/>
    <s v="Bengaluru"/>
    <x v="1"/>
    <n v="963652"/>
    <s v="IN"/>
    <x v="1"/>
    <n v="35200"/>
    <n v="35200"/>
    <n v="0"/>
  </r>
  <r>
    <s v="173-3579573"/>
    <n v="1398508"/>
    <s v="Female|63"/>
    <x v="0"/>
    <x v="34"/>
    <s v="6-2-2024"/>
    <x v="66"/>
    <x v="1"/>
    <x v="0"/>
    <x v="3"/>
    <x v="4"/>
    <x v="11"/>
    <n v="1"/>
    <n v="55500"/>
    <s v="Gurugram"/>
    <x v="3"/>
    <n v="371212"/>
    <s v="IN"/>
    <x v="1"/>
    <n v="55500"/>
    <n v="55500"/>
    <n v="0"/>
  </r>
  <r>
    <s v="176-1365746"/>
    <n v="2081661"/>
    <s v="Male|75"/>
    <x v="1"/>
    <x v="15"/>
    <s v="11-15-2024"/>
    <x v="67"/>
    <x v="0"/>
    <x v="0"/>
    <x v="2"/>
    <x v="3"/>
    <x v="14"/>
    <n v="1"/>
    <n v="40200"/>
    <s v="Mohali"/>
    <x v="8"/>
    <n v="701761"/>
    <s v="IN"/>
    <x v="0"/>
    <n v="40200"/>
    <n v="0"/>
    <n v="40200"/>
  </r>
  <r>
    <s v="176-2562037"/>
    <n v="6669869"/>
    <s v="Female|63"/>
    <x v="0"/>
    <x v="34"/>
    <s v="1-14-2024"/>
    <x v="68"/>
    <x v="1"/>
    <x v="0"/>
    <x v="0"/>
    <x v="0"/>
    <x v="13"/>
    <n v="1"/>
    <n v="50000"/>
    <s v="Gurugram"/>
    <x v="2"/>
    <n v="315535"/>
    <s v="IN"/>
    <x v="1"/>
    <n v="50000"/>
    <n v="50000"/>
    <n v="0"/>
  </r>
  <r>
    <s v="178-1209341"/>
    <n v="7987624"/>
    <s v="Male|66"/>
    <x v="1"/>
    <x v="33"/>
    <s v="3-16-2024"/>
    <x v="8"/>
    <x v="0"/>
    <x v="0"/>
    <x v="0"/>
    <x v="2"/>
    <x v="7"/>
    <n v="7"/>
    <n v="11900"/>
    <s v="Bengaluru"/>
    <x v="5"/>
    <n v="919354"/>
    <s v="IN"/>
    <x v="1"/>
    <n v="83300"/>
    <n v="0"/>
    <n v="83300"/>
  </r>
  <r>
    <s v="180-2565160"/>
    <n v="4885101"/>
    <s v="Male|69"/>
    <x v="1"/>
    <x v="18"/>
    <s v="11-21-2024"/>
    <x v="69"/>
    <x v="1"/>
    <x v="0"/>
    <x v="0"/>
    <x v="1"/>
    <x v="12"/>
    <n v="1"/>
    <n v="35000"/>
    <s v="Bengaluru"/>
    <x v="5"/>
    <n v="923501"/>
    <s v="IN"/>
    <x v="1"/>
    <n v="35000"/>
    <n v="35000"/>
    <n v="0"/>
  </r>
  <r>
    <s v="180-7415688"/>
    <n v="1424293"/>
    <s v="Male|47"/>
    <x v="1"/>
    <x v="39"/>
    <s v="11-21-2024"/>
    <x v="69"/>
    <x v="1"/>
    <x v="0"/>
    <x v="4"/>
    <x v="4"/>
    <x v="11"/>
    <n v="1"/>
    <n v="55000"/>
    <s v="Thanjavur"/>
    <x v="6"/>
    <n v="907814"/>
    <s v="IN"/>
    <x v="1"/>
    <n v="55000"/>
    <n v="55000"/>
    <n v="0"/>
  </r>
  <r>
    <s v="183-1425670"/>
    <n v="4785409"/>
    <s v="Female|22"/>
    <x v="0"/>
    <x v="14"/>
    <s v="4-7-2024"/>
    <x v="70"/>
    <x v="1"/>
    <x v="0"/>
    <x v="2"/>
    <x v="3"/>
    <x v="4"/>
    <n v="1"/>
    <n v="60500"/>
    <s v="Mohali"/>
    <x v="5"/>
    <n v="552931"/>
    <s v="IN"/>
    <x v="1"/>
    <n v="60500"/>
    <n v="60500"/>
    <n v="0"/>
  </r>
  <r>
    <s v="183-8896486"/>
    <n v="2088389"/>
    <s v="Male|50"/>
    <x v="1"/>
    <x v="42"/>
    <s v="7-25-2024"/>
    <x v="71"/>
    <x v="1"/>
    <x v="0"/>
    <x v="1"/>
    <x v="1"/>
    <x v="1"/>
    <n v="1"/>
    <n v="24500"/>
    <s v="Bengaluru"/>
    <x v="2"/>
    <n v="651001"/>
    <s v="IN"/>
    <x v="1"/>
    <n v="24500"/>
    <n v="24500"/>
    <n v="0"/>
  </r>
  <r>
    <s v="185-3377967"/>
    <n v="2161974"/>
    <s v="Female|43"/>
    <x v="0"/>
    <x v="43"/>
    <s v="2-10-2024"/>
    <x v="72"/>
    <x v="1"/>
    <x v="0"/>
    <x v="1"/>
    <x v="1"/>
    <x v="3"/>
    <n v="1"/>
    <n v="29500"/>
    <s v="Kolkata"/>
    <x v="1"/>
    <n v="196931"/>
    <s v="IN"/>
    <x v="1"/>
    <n v="29500"/>
    <n v="29500"/>
    <n v="0"/>
  </r>
  <r>
    <s v="185-6037049"/>
    <n v="3563536"/>
    <s v="Male|34"/>
    <x v="1"/>
    <x v="16"/>
    <s v="7-15-2024"/>
    <x v="24"/>
    <x v="1"/>
    <x v="0"/>
    <x v="2"/>
    <x v="0"/>
    <x v="10"/>
    <n v="1"/>
    <n v="131500"/>
    <s v="Gurugram"/>
    <x v="2"/>
    <n v="243294"/>
    <s v="IN"/>
    <x v="0"/>
    <n v="131500"/>
    <n v="131500"/>
    <n v="0"/>
  </r>
  <r>
    <s v="186-7540534"/>
    <n v="6190378"/>
    <s v="Male|33"/>
    <x v="1"/>
    <x v="37"/>
    <s v="12-10-2024"/>
    <x v="2"/>
    <x v="1"/>
    <x v="0"/>
    <x v="4"/>
    <x v="1"/>
    <x v="3"/>
    <n v="1"/>
    <n v="30000"/>
    <s v="Mohali"/>
    <x v="2"/>
    <n v="440998"/>
    <s v="IN"/>
    <x v="1"/>
    <n v="30000"/>
    <n v="30000"/>
    <n v="0"/>
  </r>
  <r>
    <s v="187-2018157"/>
    <n v="1559414"/>
    <s v="Female|38"/>
    <x v="0"/>
    <x v="6"/>
    <s v="12-3-2024"/>
    <x v="73"/>
    <x v="1"/>
    <x v="0"/>
    <x v="1"/>
    <x v="3"/>
    <x v="9"/>
    <n v="1"/>
    <n v="19500"/>
    <s v="Gurugram"/>
    <x v="0"/>
    <n v="810477"/>
    <s v="IN"/>
    <x v="1"/>
    <n v="19500"/>
    <n v="19500"/>
    <n v="0"/>
  </r>
  <r>
    <s v="187-3482081"/>
    <n v="8999013"/>
    <s v="Female|49"/>
    <x v="0"/>
    <x v="44"/>
    <s v="9-25-2024"/>
    <x v="74"/>
    <x v="1"/>
    <x v="0"/>
    <x v="4"/>
    <x v="2"/>
    <x v="2"/>
    <n v="1"/>
    <n v="15000"/>
    <s v="Bengaluru"/>
    <x v="6"/>
    <n v="591650"/>
    <s v="IN"/>
    <x v="1"/>
    <n v="15000"/>
    <n v="15000"/>
    <n v="0"/>
  </r>
  <r>
    <s v="188-4114839"/>
    <n v="6326787"/>
    <s v="Male|67"/>
    <x v="1"/>
    <x v="45"/>
    <s v="3-26-2024"/>
    <x v="75"/>
    <x v="0"/>
    <x v="0"/>
    <x v="2"/>
    <x v="0"/>
    <x v="13"/>
    <n v="1"/>
    <n v="50500"/>
    <s v="Mumbai"/>
    <x v="3"/>
    <n v="883714"/>
    <s v="IN"/>
    <x v="1"/>
    <n v="50500"/>
    <n v="0"/>
    <n v="50500"/>
  </r>
  <r>
    <s v="188-5629452"/>
    <n v="7701385"/>
    <s v="Female|60"/>
    <x v="0"/>
    <x v="19"/>
    <s v="7-13-2024"/>
    <x v="76"/>
    <x v="1"/>
    <x v="0"/>
    <x v="0"/>
    <x v="3"/>
    <x v="4"/>
    <n v="1"/>
    <n v="60000"/>
    <s v="Gurugram"/>
    <x v="7"/>
    <n v="861411"/>
    <s v="IN"/>
    <x v="1"/>
    <n v="60000"/>
    <n v="60000"/>
    <n v="0"/>
  </r>
  <r>
    <s v="189-2868688"/>
    <n v="2495511"/>
    <s v="Female|65"/>
    <x v="0"/>
    <x v="11"/>
    <s v="10-7-2024"/>
    <x v="40"/>
    <x v="0"/>
    <x v="0"/>
    <x v="0"/>
    <x v="2"/>
    <x v="6"/>
    <n v="1"/>
    <n v="9900"/>
    <s v="Noida"/>
    <x v="1"/>
    <n v="425896"/>
    <s v="IN"/>
    <x v="0"/>
    <n v="9900"/>
    <n v="0"/>
    <n v="9900"/>
  </r>
  <r>
    <s v="189-5307726"/>
    <n v="1587291"/>
    <s v="Male|25"/>
    <x v="1"/>
    <x v="40"/>
    <s v="9-10-2024"/>
    <x v="77"/>
    <x v="2"/>
    <x v="0"/>
    <x v="1"/>
    <x v="3"/>
    <x v="14"/>
    <n v="1"/>
    <n v="39500"/>
    <s v="Mohali"/>
    <x v="7"/>
    <n v="791176"/>
    <s v="IN"/>
    <x v="0"/>
    <n v="39500"/>
    <n v="0"/>
    <n v="39500"/>
  </r>
  <r>
    <s v="189-9586369"/>
    <n v="7617330"/>
    <s v="Male|49"/>
    <x v="1"/>
    <x v="44"/>
    <s v="6-20-2024"/>
    <x v="78"/>
    <x v="1"/>
    <x v="0"/>
    <x v="2"/>
    <x v="0"/>
    <x v="13"/>
    <n v="1"/>
    <n v="50500"/>
    <s v="Bengaluru"/>
    <x v="6"/>
    <n v="490941"/>
    <s v="IN"/>
    <x v="0"/>
    <n v="50500"/>
    <n v="50500"/>
    <n v="0"/>
  </r>
  <r>
    <s v="191-4477154"/>
    <n v="8524550"/>
    <s v="Male|25"/>
    <x v="1"/>
    <x v="40"/>
    <s v="5-8-2024"/>
    <x v="79"/>
    <x v="1"/>
    <x v="0"/>
    <x v="0"/>
    <x v="3"/>
    <x v="14"/>
    <n v="1"/>
    <n v="40000"/>
    <s v="Lucknow"/>
    <x v="1"/>
    <n v="144224"/>
    <s v="IN"/>
    <x v="0"/>
    <n v="40000"/>
    <n v="40000"/>
    <n v="0"/>
  </r>
  <r>
    <s v="192-5195684"/>
    <n v="6437072"/>
    <s v="Male|63"/>
    <x v="1"/>
    <x v="34"/>
    <s v="12-4-2024"/>
    <x v="80"/>
    <x v="1"/>
    <x v="0"/>
    <x v="1"/>
    <x v="2"/>
    <x v="6"/>
    <n v="1"/>
    <n v="9500"/>
    <s v="Noida"/>
    <x v="4"/>
    <n v="497073"/>
    <s v="IN"/>
    <x v="1"/>
    <n v="9500"/>
    <n v="9500"/>
    <n v="0"/>
  </r>
  <r>
    <s v="192-6591646"/>
    <n v="6917334"/>
    <s v="Male|59"/>
    <x v="1"/>
    <x v="25"/>
    <s v="1-17-2024"/>
    <x v="81"/>
    <x v="2"/>
    <x v="1"/>
    <x v="0"/>
    <x v="4"/>
    <x v="5"/>
    <n v="1"/>
    <n v="30000"/>
    <s v="Noida"/>
    <x v="3"/>
    <n v="404283"/>
    <s v="IN"/>
    <x v="1"/>
    <n v="30000"/>
    <n v="0"/>
    <n v="0"/>
  </r>
  <r>
    <s v="192-7788683"/>
    <n v="5418616"/>
    <s v="Male|63"/>
    <x v="1"/>
    <x v="34"/>
    <s v="6-18-2024"/>
    <x v="82"/>
    <x v="0"/>
    <x v="1"/>
    <x v="4"/>
    <x v="0"/>
    <x v="13"/>
    <n v="1"/>
    <n v="50000"/>
    <s v="Gurugram"/>
    <x v="2"/>
    <n v="335745"/>
    <s v="IN"/>
    <x v="1"/>
    <n v="50000"/>
    <n v="0"/>
    <n v="0"/>
  </r>
  <r>
    <s v="193-4187908"/>
    <n v="2068187"/>
    <s v="Male|51"/>
    <x v="1"/>
    <x v="9"/>
    <s v="5-2-2024"/>
    <x v="83"/>
    <x v="1"/>
    <x v="0"/>
    <x v="4"/>
    <x v="1"/>
    <x v="12"/>
    <n v="1"/>
    <n v="35000"/>
    <s v="Lucknow"/>
    <x v="0"/>
    <n v="663015"/>
    <s v="IN"/>
    <x v="0"/>
    <n v="35000"/>
    <n v="35000"/>
    <n v="0"/>
  </r>
  <r>
    <s v="194-9749335"/>
    <n v="7334410"/>
    <s v="Male|65"/>
    <x v="1"/>
    <x v="11"/>
    <s v="4-13-2024"/>
    <x v="84"/>
    <x v="1"/>
    <x v="0"/>
    <x v="4"/>
    <x v="0"/>
    <x v="13"/>
    <n v="1"/>
    <n v="50000"/>
    <s v="Gurugram"/>
    <x v="5"/>
    <n v="600607"/>
    <s v="IN"/>
    <x v="1"/>
    <n v="50000"/>
    <n v="50000"/>
    <n v="0"/>
  </r>
  <r>
    <s v="195-4769851"/>
    <n v="2903561"/>
    <s v="Female|25"/>
    <x v="0"/>
    <x v="40"/>
    <s v="11-27-2024"/>
    <x v="85"/>
    <x v="0"/>
    <x v="1"/>
    <x v="2"/>
    <x v="1"/>
    <x v="12"/>
    <n v="1"/>
    <n v="35200"/>
    <s v="Noida"/>
    <x v="5"/>
    <n v="595158"/>
    <s v="IN"/>
    <x v="1"/>
    <n v="35200"/>
    <n v="0"/>
    <n v="0"/>
  </r>
  <r>
    <s v="196-4105107"/>
    <n v="9442968"/>
    <s v="Female|65"/>
    <x v="0"/>
    <x v="11"/>
    <s v="5-28-2024"/>
    <x v="86"/>
    <x v="2"/>
    <x v="0"/>
    <x v="4"/>
    <x v="2"/>
    <x v="2"/>
    <n v="5"/>
    <n v="15000"/>
    <s v="Kolkata"/>
    <x v="8"/>
    <n v="448290"/>
    <s v="IN"/>
    <x v="1"/>
    <n v="75000"/>
    <n v="0"/>
    <n v="75000"/>
  </r>
  <r>
    <s v="196-7770534"/>
    <n v="7500351"/>
    <s v="Female|42"/>
    <x v="0"/>
    <x v="20"/>
    <s v="12-16-2024"/>
    <x v="9"/>
    <x v="1"/>
    <x v="0"/>
    <x v="4"/>
    <x v="3"/>
    <x v="9"/>
    <n v="1"/>
    <n v="20000"/>
    <s v="Kolkata"/>
    <x v="6"/>
    <n v="364255"/>
    <s v="IN"/>
    <x v="1"/>
    <n v="20000"/>
    <n v="20000"/>
    <n v="0"/>
  </r>
  <r>
    <s v="197-3827180"/>
    <n v="1029006"/>
    <s v="Male|18"/>
    <x v="1"/>
    <x v="46"/>
    <s v="6-13-2024"/>
    <x v="87"/>
    <x v="2"/>
    <x v="0"/>
    <x v="0"/>
    <x v="1"/>
    <x v="1"/>
    <n v="1"/>
    <n v="25000"/>
    <s v="Kolkata"/>
    <x v="3"/>
    <n v="767399"/>
    <s v="IN"/>
    <x v="0"/>
    <n v="25000"/>
    <n v="0"/>
    <n v="25000"/>
  </r>
  <r>
    <s v="197-7602695"/>
    <n v="1732568"/>
    <s v="Male|74"/>
    <x v="1"/>
    <x v="36"/>
    <s v="3-9-2024"/>
    <x v="11"/>
    <x v="0"/>
    <x v="1"/>
    <x v="3"/>
    <x v="4"/>
    <x v="11"/>
    <n v="1"/>
    <n v="55500"/>
    <s v="Gurugram"/>
    <x v="2"/>
    <n v="180251"/>
    <s v="IN"/>
    <x v="1"/>
    <n v="55500"/>
    <n v="0"/>
    <n v="0"/>
  </r>
  <r>
    <s v="197-7963867"/>
    <n v="6049913"/>
    <s v="Female|38"/>
    <x v="0"/>
    <x v="6"/>
    <s v="6-13-2024"/>
    <x v="87"/>
    <x v="1"/>
    <x v="0"/>
    <x v="1"/>
    <x v="1"/>
    <x v="3"/>
    <n v="1"/>
    <n v="29500"/>
    <s v="Mumbai"/>
    <x v="5"/>
    <n v="617300"/>
    <s v="IN"/>
    <x v="1"/>
    <n v="29500"/>
    <n v="29500"/>
    <n v="0"/>
  </r>
  <r>
    <s v="198-4204558"/>
    <n v="1394358"/>
    <s v="Male|19"/>
    <x v="1"/>
    <x v="10"/>
    <s v="5-4-2024"/>
    <x v="29"/>
    <x v="0"/>
    <x v="0"/>
    <x v="3"/>
    <x v="3"/>
    <x v="9"/>
    <n v="1"/>
    <n v="20500"/>
    <s v="Gurugram"/>
    <x v="4"/>
    <n v="474880"/>
    <s v="IN"/>
    <x v="1"/>
    <n v="20500"/>
    <n v="0"/>
    <n v="20500"/>
  </r>
  <r>
    <s v="200-4978185"/>
    <n v="7922203"/>
    <s v="Male|42"/>
    <x v="1"/>
    <x v="20"/>
    <s v="4-3-2024"/>
    <x v="88"/>
    <x v="1"/>
    <x v="0"/>
    <x v="3"/>
    <x v="0"/>
    <x v="13"/>
    <n v="1"/>
    <n v="51000"/>
    <s v="Lucknow"/>
    <x v="8"/>
    <n v="506145"/>
    <s v="IN"/>
    <x v="0"/>
    <n v="51000"/>
    <n v="51000"/>
    <n v="0"/>
  </r>
  <r>
    <s v="203-2377323"/>
    <n v="2380936"/>
    <s v="Male|27"/>
    <x v="1"/>
    <x v="0"/>
    <s v="9-14-2024"/>
    <x v="89"/>
    <x v="1"/>
    <x v="0"/>
    <x v="4"/>
    <x v="3"/>
    <x v="14"/>
    <n v="2"/>
    <n v="40000"/>
    <s v="Kolkata"/>
    <x v="1"/>
    <n v="239967"/>
    <s v="IN"/>
    <x v="1"/>
    <n v="80000"/>
    <n v="80000"/>
    <n v="0"/>
  </r>
  <r>
    <s v="204-5733096"/>
    <n v="5516344"/>
    <s v="Male|63"/>
    <x v="1"/>
    <x v="34"/>
    <s v="8-24-2024"/>
    <x v="90"/>
    <x v="1"/>
    <x v="0"/>
    <x v="3"/>
    <x v="4"/>
    <x v="5"/>
    <n v="1"/>
    <n v="30500"/>
    <s v="Thanjavur"/>
    <x v="2"/>
    <n v="540656"/>
    <s v="IN"/>
    <x v="1"/>
    <n v="30500"/>
    <n v="30500"/>
    <n v="0"/>
  </r>
  <r>
    <s v="205-7434909"/>
    <n v="9444584"/>
    <s v="Female|28"/>
    <x v="0"/>
    <x v="17"/>
    <s v="2-27-2024"/>
    <x v="91"/>
    <x v="1"/>
    <x v="0"/>
    <x v="2"/>
    <x v="0"/>
    <x v="10"/>
    <n v="1"/>
    <n v="131500"/>
    <s v="Bengaluru"/>
    <x v="6"/>
    <n v="820141"/>
    <s v="IN"/>
    <x v="1"/>
    <n v="131500"/>
    <n v="131500"/>
    <n v="0"/>
  </r>
  <r>
    <s v="206-9184965"/>
    <n v="7305252"/>
    <s v="Female|20"/>
    <x v="0"/>
    <x v="47"/>
    <s v="10-4-2024"/>
    <x v="92"/>
    <x v="1"/>
    <x v="0"/>
    <x v="0"/>
    <x v="3"/>
    <x v="14"/>
    <n v="1"/>
    <n v="40000"/>
    <s v="Bengaluru"/>
    <x v="6"/>
    <n v="954886"/>
    <s v="IN"/>
    <x v="1"/>
    <n v="40000"/>
    <n v="40000"/>
    <n v="0"/>
  </r>
  <r>
    <s v="207-4822259"/>
    <n v="6844222"/>
    <s v="Male|47"/>
    <x v="1"/>
    <x v="39"/>
    <s v="5-19-2024"/>
    <x v="93"/>
    <x v="1"/>
    <x v="0"/>
    <x v="0"/>
    <x v="0"/>
    <x v="0"/>
    <n v="1"/>
    <n v="45000"/>
    <s v="Noida"/>
    <x v="0"/>
    <n v="279664"/>
    <s v="IN"/>
    <x v="0"/>
    <n v="45000"/>
    <n v="45000"/>
    <n v="0"/>
  </r>
  <r>
    <s v="211-8583392"/>
    <n v="9453010"/>
    <s v="Male|57"/>
    <x v="1"/>
    <x v="27"/>
    <s v="1-24-2024"/>
    <x v="94"/>
    <x v="1"/>
    <x v="0"/>
    <x v="1"/>
    <x v="3"/>
    <x v="14"/>
    <n v="1"/>
    <n v="39500"/>
    <s v="Noida"/>
    <x v="6"/>
    <n v="819425"/>
    <s v="IN"/>
    <x v="1"/>
    <n v="39500"/>
    <n v="39500"/>
    <n v="0"/>
  </r>
  <r>
    <s v="212-5734685"/>
    <n v="1523193"/>
    <s v="Male|45"/>
    <x v="1"/>
    <x v="32"/>
    <s v="12-19-2024"/>
    <x v="37"/>
    <x v="1"/>
    <x v="0"/>
    <x v="1"/>
    <x v="0"/>
    <x v="0"/>
    <n v="1"/>
    <n v="44000"/>
    <s v="Thanjavur"/>
    <x v="8"/>
    <n v="597938"/>
    <s v="IN"/>
    <x v="1"/>
    <n v="44000"/>
    <n v="44000"/>
    <n v="0"/>
  </r>
  <r>
    <s v="213-3166570"/>
    <n v="8019808"/>
    <s v="Female|65"/>
    <x v="0"/>
    <x v="11"/>
    <s v="2-13-2024"/>
    <x v="95"/>
    <x v="0"/>
    <x v="0"/>
    <x v="4"/>
    <x v="2"/>
    <x v="7"/>
    <n v="1"/>
    <n v="12000"/>
    <s v="Kolkata"/>
    <x v="7"/>
    <n v="716029"/>
    <s v="IN"/>
    <x v="1"/>
    <n v="12000"/>
    <n v="0"/>
    <n v="12000"/>
  </r>
  <r>
    <s v="213-4180407"/>
    <n v="5779824"/>
    <s v="Male|26"/>
    <x v="1"/>
    <x v="8"/>
    <s v="7-14-2024"/>
    <x v="56"/>
    <x v="1"/>
    <x v="0"/>
    <x v="3"/>
    <x v="4"/>
    <x v="8"/>
    <n v="1"/>
    <n v="25500"/>
    <s v="Lucknow"/>
    <x v="7"/>
    <n v="224562"/>
    <s v="IN"/>
    <x v="1"/>
    <n v="25500"/>
    <n v="25500"/>
    <n v="0"/>
  </r>
  <r>
    <s v="213-5653119"/>
    <n v="9394071"/>
    <s v="Female|28"/>
    <x v="0"/>
    <x v="17"/>
    <s v="9-7-2024"/>
    <x v="96"/>
    <x v="1"/>
    <x v="0"/>
    <x v="3"/>
    <x v="1"/>
    <x v="3"/>
    <n v="1"/>
    <n v="30500"/>
    <s v="Kolkata"/>
    <x v="7"/>
    <n v="697586"/>
    <s v="IN"/>
    <x v="0"/>
    <n v="30500"/>
    <n v="30500"/>
    <n v="0"/>
  </r>
  <r>
    <s v="216-1655350"/>
    <n v="8116596"/>
    <s v="Female|28"/>
    <x v="0"/>
    <x v="17"/>
    <s v="11-26-2024"/>
    <x v="5"/>
    <x v="0"/>
    <x v="1"/>
    <x v="4"/>
    <x v="1"/>
    <x v="1"/>
    <n v="1"/>
    <n v="25000"/>
    <s v="Mohali"/>
    <x v="7"/>
    <n v="223295"/>
    <s v="IN"/>
    <x v="0"/>
    <n v="25000"/>
    <n v="0"/>
    <n v="0"/>
  </r>
  <r>
    <s v="217-1255965"/>
    <n v="9624506"/>
    <s v="Male|31"/>
    <x v="1"/>
    <x v="48"/>
    <s v="9-12-2024"/>
    <x v="59"/>
    <x v="1"/>
    <x v="0"/>
    <x v="2"/>
    <x v="4"/>
    <x v="8"/>
    <n v="1"/>
    <n v="25200"/>
    <s v="Thanjavur"/>
    <x v="8"/>
    <n v="174703"/>
    <s v="IN"/>
    <x v="1"/>
    <n v="25200"/>
    <n v="25200"/>
    <n v="0"/>
  </r>
  <r>
    <s v="217-4018292"/>
    <n v="6413691"/>
    <s v="Female|68"/>
    <x v="0"/>
    <x v="49"/>
    <s v="3-12-2024"/>
    <x v="97"/>
    <x v="2"/>
    <x v="0"/>
    <x v="4"/>
    <x v="2"/>
    <x v="7"/>
    <n v="1"/>
    <n v="12000"/>
    <s v="Bengaluru"/>
    <x v="0"/>
    <n v="110100"/>
    <s v="IN"/>
    <x v="1"/>
    <n v="12000"/>
    <n v="0"/>
    <n v="12000"/>
  </r>
  <r>
    <s v="218-5382463"/>
    <n v="3995870"/>
    <s v="Female|20"/>
    <x v="0"/>
    <x v="47"/>
    <s v="2-20-2024"/>
    <x v="98"/>
    <x v="0"/>
    <x v="1"/>
    <x v="2"/>
    <x v="0"/>
    <x v="10"/>
    <n v="1"/>
    <n v="131500"/>
    <s v="Gurugram"/>
    <x v="6"/>
    <n v="704596"/>
    <s v="IN"/>
    <x v="1"/>
    <n v="131500"/>
    <n v="0"/>
    <n v="0"/>
  </r>
  <r>
    <s v="219-2098296"/>
    <n v="6676469"/>
    <s v="Male|41"/>
    <x v="1"/>
    <x v="26"/>
    <s v="3-8-2024"/>
    <x v="99"/>
    <x v="1"/>
    <x v="0"/>
    <x v="1"/>
    <x v="3"/>
    <x v="9"/>
    <n v="1"/>
    <n v="19500"/>
    <s v="Lucknow"/>
    <x v="0"/>
    <n v="988955"/>
    <s v="IN"/>
    <x v="1"/>
    <n v="19500"/>
    <n v="19500"/>
    <n v="0"/>
  </r>
  <r>
    <s v="219-3345069"/>
    <n v="1760793"/>
    <s v="Male|37"/>
    <x v="1"/>
    <x v="38"/>
    <s v="8-4-2024"/>
    <x v="47"/>
    <x v="2"/>
    <x v="0"/>
    <x v="0"/>
    <x v="4"/>
    <x v="11"/>
    <n v="4"/>
    <n v="55000"/>
    <s v="Bengaluru"/>
    <x v="6"/>
    <n v="715870"/>
    <s v="IN"/>
    <x v="1"/>
    <n v="220000"/>
    <n v="0"/>
    <n v="220000"/>
  </r>
  <r>
    <s v="219-3786787"/>
    <n v="3557220"/>
    <s v="Female|49"/>
    <x v="0"/>
    <x v="44"/>
    <s v="8-1-2024"/>
    <x v="100"/>
    <x v="2"/>
    <x v="0"/>
    <x v="4"/>
    <x v="2"/>
    <x v="2"/>
    <n v="1"/>
    <n v="15000"/>
    <s v="Mohali"/>
    <x v="2"/>
    <n v="108256"/>
    <s v="IN"/>
    <x v="1"/>
    <n v="15000"/>
    <n v="0"/>
    <n v="15000"/>
  </r>
  <r>
    <s v="219-5872802"/>
    <n v="1079503"/>
    <s v="Male|60"/>
    <x v="1"/>
    <x v="19"/>
    <s v="6-6-2024"/>
    <x v="101"/>
    <x v="0"/>
    <x v="0"/>
    <x v="2"/>
    <x v="0"/>
    <x v="13"/>
    <n v="1"/>
    <n v="50500"/>
    <s v="Kolkata"/>
    <x v="3"/>
    <n v="751966"/>
    <s v="IN"/>
    <x v="1"/>
    <n v="50500"/>
    <n v="0"/>
    <n v="50500"/>
  </r>
  <r>
    <s v="220-7169127"/>
    <n v="6902041"/>
    <s v="Male|39"/>
    <x v="1"/>
    <x v="28"/>
    <s v="7-2-2024"/>
    <x v="102"/>
    <x v="1"/>
    <x v="0"/>
    <x v="3"/>
    <x v="1"/>
    <x v="3"/>
    <n v="1"/>
    <n v="30500"/>
    <s v="Noida"/>
    <x v="1"/>
    <n v="940713"/>
    <s v="IN"/>
    <x v="1"/>
    <n v="30500"/>
    <n v="30500"/>
    <n v="0"/>
  </r>
  <r>
    <s v="221-7436241"/>
    <n v="8551685"/>
    <s v="Female|72"/>
    <x v="0"/>
    <x v="31"/>
    <s v="7-15-2024"/>
    <x v="24"/>
    <x v="1"/>
    <x v="0"/>
    <x v="3"/>
    <x v="4"/>
    <x v="8"/>
    <n v="1"/>
    <n v="25500"/>
    <s v="Kolkata"/>
    <x v="5"/>
    <n v="551601"/>
    <s v="IN"/>
    <x v="0"/>
    <n v="25500"/>
    <n v="25500"/>
    <n v="0"/>
  </r>
  <r>
    <s v="223-5961248"/>
    <n v="3118949"/>
    <s v="Female|37"/>
    <x v="0"/>
    <x v="38"/>
    <s v="8-14-2024"/>
    <x v="46"/>
    <x v="0"/>
    <x v="0"/>
    <x v="0"/>
    <x v="4"/>
    <x v="11"/>
    <n v="1"/>
    <n v="55000"/>
    <s v="Thanjavur"/>
    <x v="8"/>
    <n v="980817"/>
    <s v="IN"/>
    <x v="0"/>
    <n v="55000"/>
    <n v="0"/>
    <n v="55000"/>
  </r>
  <r>
    <s v="223-9694039"/>
    <n v="8718703"/>
    <s v="Female|62"/>
    <x v="0"/>
    <x v="21"/>
    <s v="1-1-2024"/>
    <x v="103"/>
    <x v="1"/>
    <x v="0"/>
    <x v="1"/>
    <x v="1"/>
    <x v="3"/>
    <n v="1"/>
    <n v="29500"/>
    <s v="Bengaluru"/>
    <x v="7"/>
    <n v="296243"/>
    <s v="IN"/>
    <x v="0"/>
    <n v="29500"/>
    <n v="29500"/>
    <n v="0"/>
  </r>
  <r>
    <s v="224-6031885"/>
    <n v="7787345"/>
    <s v="Female|29"/>
    <x v="0"/>
    <x v="29"/>
    <s v="4-27-2024"/>
    <x v="104"/>
    <x v="0"/>
    <x v="1"/>
    <x v="3"/>
    <x v="0"/>
    <x v="10"/>
    <n v="1"/>
    <n v="130000"/>
    <s v="Noida"/>
    <x v="8"/>
    <n v="767101"/>
    <s v="IN"/>
    <x v="1"/>
    <n v="130000"/>
    <n v="0"/>
    <n v="0"/>
  </r>
  <r>
    <s v="225-2288554"/>
    <n v="2281408"/>
    <s v="Female|52"/>
    <x v="0"/>
    <x v="50"/>
    <s v="4-16-2024"/>
    <x v="105"/>
    <x v="2"/>
    <x v="1"/>
    <x v="4"/>
    <x v="0"/>
    <x v="10"/>
    <n v="1"/>
    <n v="130000"/>
    <s v="Bengaluru"/>
    <x v="7"/>
    <n v="785395"/>
    <s v="IN"/>
    <x v="1"/>
    <n v="130000"/>
    <n v="0"/>
    <n v="0"/>
  </r>
  <r>
    <s v="225-6258152"/>
    <n v="6524500"/>
    <s v="Female|69"/>
    <x v="0"/>
    <x v="18"/>
    <s v="12-24-2024"/>
    <x v="106"/>
    <x v="1"/>
    <x v="0"/>
    <x v="4"/>
    <x v="4"/>
    <x v="5"/>
    <n v="5"/>
    <n v="30000"/>
    <s v="Thanjavur"/>
    <x v="7"/>
    <n v="560823"/>
    <s v="IN"/>
    <x v="1"/>
    <n v="150000"/>
    <n v="150000"/>
    <n v="0"/>
  </r>
  <r>
    <s v="225-8272245"/>
    <n v="8634097"/>
    <s v="Female|36"/>
    <x v="0"/>
    <x v="13"/>
    <s v="2-1-2024"/>
    <x v="60"/>
    <x v="0"/>
    <x v="0"/>
    <x v="1"/>
    <x v="4"/>
    <x v="8"/>
    <n v="1"/>
    <n v="24999"/>
    <s v="Kolkata"/>
    <x v="7"/>
    <n v="610472"/>
    <s v="IN"/>
    <x v="1"/>
    <n v="24999"/>
    <n v="0"/>
    <n v="24999"/>
  </r>
  <r>
    <s v="226-1355809"/>
    <n v="1747019"/>
    <s v="Male|52"/>
    <x v="1"/>
    <x v="50"/>
    <s v="5-4-2024"/>
    <x v="29"/>
    <x v="2"/>
    <x v="1"/>
    <x v="4"/>
    <x v="3"/>
    <x v="14"/>
    <n v="1"/>
    <n v="40000"/>
    <s v="Thanjavur"/>
    <x v="6"/>
    <n v="504103"/>
    <s v="IN"/>
    <x v="0"/>
    <n v="40000"/>
    <n v="0"/>
    <n v="0"/>
  </r>
  <r>
    <s v="227-6882321"/>
    <n v="8783741"/>
    <s v="Female|70"/>
    <x v="0"/>
    <x v="30"/>
    <s v="11-23-2024"/>
    <x v="107"/>
    <x v="0"/>
    <x v="1"/>
    <x v="3"/>
    <x v="2"/>
    <x v="6"/>
    <n v="1"/>
    <n v="9800"/>
    <s v="Mumbai"/>
    <x v="7"/>
    <n v="790677"/>
    <s v="IN"/>
    <x v="0"/>
    <n v="9800"/>
    <n v="0"/>
    <n v="0"/>
  </r>
  <r>
    <s v="227-8623020"/>
    <n v="3578265"/>
    <s v="Male|74"/>
    <x v="1"/>
    <x v="36"/>
    <s v="12-11-2024"/>
    <x v="0"/>
    <x v="0"/>
    <x v="0"/>
    <x v="1"/>
    <x v="2"/>
    <x v="6"/>
    <n v="1"/>
    <n v="9500"/>
    <s v="Noida"/>
    <x v="8"/>
    <n v="844238"/>
    <s v="IN"/>
    <x v="1"/>
    <n v="9500"/>
    <n v="0"/>
    <n v="9500"/>
  </r>
  <r>
    <s v="229-1902483"/>
    <n v="4854361"/>
    <s v="Male|53"/>
    <x v="1"/>
    <x v="51"/>
    <s v="8-13-2024"/>
    <x v="16"/>
    <x v="0"/>
    <x v="0"/>
    <x v="3"/>
    <x v="1"/>
    <x v="3"/>
    <n v="1"/>
    <n v="30500"/>
    <s v="Thanjavur"/>
    <x v="8"/>
    <n v="352164"/>
    <s v="IN"/>
    <x v="1"/>
    <n v="30500"/>
    <n v="0"/>
    <n v="30500"/>
  </r>
  <r>
    <s v="229-3426728"/>
    <n v="9278722"/>
    <s v="Female|75"/>
    <x v="0"/>
    <x v="15"/>
    <s v="5-12-2024"/>
    <x v="36"/>
    <x v="2"/>
    <x v="0"/>
    <x v="0"/>
    <x v="1"/>
    <x v="1"/>
    <n v="1"/>
    <n v="25000"/>
    <s v="Gurugram"/>
    <x v="2"/>
    <n v="490904"/>
    <s v="IN"/>
    <x v="0"/>
    <n v="25000"/>
    <n v="0"/>
    <n v="25000"/>
  </r>
  <r>
    <s v="229-5489424"/>
    <n v="5591361"/>
    <s v="Female|30"/>
    <x v="0"/>
    <x v="7"/>
    <s v="2-12-2024"/>
    <x v="108"/>
    <x v="0"/>
    <x v="1"/>
    <x v="1"/>
    <x v="0"/>
    <x v="0"/>
    <n v="1"/>
    <n v="44000"/>
    <s v="Noida"/>
    <x v="3"/>
    <n v="362241"/>
    <s v="IN"/>
    <x v="0"/>
    <n v="44000"/>
    <n v="0"/>
    <n v="0"/>
  </r>
  <r>
    <s v="229-9460029"/>
    <n v="2985964"/>
    <s v="Female|71"/>
    <x v="0"/>
    <x v="3"/>
    <s v="11-9-2024"/>
    <x v="109"/>
    <x v="1"/>
    <x v="0"/>
    <x v="2"/>
    <x v="4"/>
    <x v="5"/>
    <n v="1"/>
    <n v="30200"/>
    <s v="Mohali"/>
    <x v="6"/>
    <n v="112098"/>
    <s v="IN"/>
    <x v="1"/>
    <n v="30200"/>
    <n v="30200"/>
    <n v="0"/>
  </r>
  <r>
    <s v="230-9042423"/>
    <n v="9548784"/>
    <s v="Female|59"/>
    <x v="0"/>
    <x v="25"/>
    <s v="11-6-2024"/>
    <x v="110"/>
    <x v="1"/>
    <x v="0"/>
    <x v="1"/>
    <x v="3"/>
    <x v="9"/>
    <n v="1"/>
    <n v="19500"/>
    <s v="Mohali"/>
    <x v="6"/>
    <n v="169556"/>
    <s v="IN"/>
    <x v="1"/>
    <n v="19500"/>
    <n v="19500"/>
    <n v="0"/>
  </r>
  <r>
    <s v="230-9375364"/>
    <n v="5714408"/>
    <s v="Female|45"/>
    <x v="0"/>
    <x v="32"/>
    <s v="5-9-2024"/>
    <x v="17"/>
    <x v="1"/>
    <x v="0"/>
    <x v="0"/>
    <x v="2"/>
    <x v="7"/>
    <n v="1"/>
    <n v="11900"/>
    <s v="Bengaluru"/>
    <x v="5"/>
    <n v="900771"/>
    <s v="IN"/>
    <x v="1"/>
    <n v="11900"/>
    <n v="11900"/>
    <n v="0"/>
  </r>
  <r>
    <s v="232-5859627"/>
    <n v="1762444"/>
    <s v="Male|68"/>
    <x v="1"/>
    <x v="49"/>
    <s v="12-7-2024"/>
    <x v="111"/>
    <x v="1"/>
    <x v="0"/>
    <x v="1"/>
    <x v="1"/>
    <x v="12"/>
    <n v="1"/>
    <n v="34000"/>
    <s v="Kolkata"/>
    <x v="5"/>
    <n v="887195"/>
    <s v="IN"/>
    <x v="1"/>
    <n v="34000"/>
    <n v="34000"/>
    <n v="0"/>
  </r>
  <r>
    <s v="233-4972370"/>
    <n v="5893511"/>
    <s v="Female|72"/>
    <x v="0"/>
    <x v="31"/>
    <s v="6-26-2024"/>
    <x v="112"/>
    <x v="1"/>
    <x v="0"/>
    <x v="2"/>
    <x v="0"/>
    <x v="0"/>
    <n v="1"/>
    <n v="45500"/>
    <s v="Gurugram"/>
    <x v="3"/>
    <n v="242723"/>
    <s v="IN"/>
    <x v="1"/>
    <n v="45500"/>
    <n v="45500"/>
    <n v="0"/>
  </r>
  <r>
    <s v="234-1291577"/>
    <n v="9044980"/>
    <s v="Female|37"/>
    <x v="0"/>
    <x v="38"/>
    <s v="12-12-2024"/>
    <x v="113"/>
    <x v="1"/>
    <x v="0"/>
    <x v="0"/>
    <x v="1"/>
    <x v="1"/>
    <n v="1"/>
    <n v="25000"/>
    <s v="Mumbai"/>
    <x v="1"/>
    <n v="880623"/>
    <s v="IN"/>
    <x v="1"/>
    <n v="25000"/>
    <n v="25000"/>
    <n v="0"/>
  </r>
  <r>
    <s v="235-5058837"/>
    <n v="7160440"/>
    <s v="Female|47"/>
    <x v="0"/>
    <x v="39"/>
    <s v="4-15-2024"/>
    <x v="114"/>
    <x v="1"/>
    <x v="0"/>
    <x v="4"/>
    <x v="4"/>
    <x v="8"/>
    <n v="1"/>
    <n v="25000"/>
    <s v="Gurugram"/>
    <x v="6"/>
    <n v="242505"/>
    <s v="IN"/>
    <x v="0"/>
    <n v="25000"/>
    <n v="25000"/>
    <n v="0"/>
  </r>
  <r>
    <s v="235-7732414"/>
    <n v="1643681"/>
    <s v="Female|30"/>
    <x v="0"/>
    <x v="7"/>
    <s v="3-14-2024"/>
    <x v="43"/>
    <x v="1"/>
    <x v="0"/>
    <x v="3"/>
    <x v="3"/>
    <x v="9"/>
    <n v="1"/>
    <n v="20500"/>
    <s v="Mumbai"/>
    <x v="3"/>
    <n v="332548"/>
    <s v="IN"/>
    <x v="1"/>
    <n v="20500"/>
    <n v="20500"/>
    <n v="0"/>
  </r>
  <r>
    <s v="236-9618195"/>
    <n v="6927248"/>
    <s v="Male|45"/>
    <x v="1"/>
    <x v="32"/>
    <s v="8-13-2024"/>
    <x v="16"/>
    <x v="1"/>
    <x v="0"/>
    <x v="3"/>
    <x v="2"/>
    <x v="2"/>
    <n v="3"/>
    <n v="14500"/>
    <s v="Gurugram"/>
    <x v="7"/>
    <n v="413710"/>
    <s v="IN"/>
    <x v="1"/>
    <n v="43500"/>
    <n v="43500"/>
    <n v="0"/>
  </r>
  <r>
    <s v="240-1642620"/>
    <n v="5813037"/>
    <s v="Female|62"/>
    <x v="0"/>
    <x v="21"/>
    <s v="3-25-2024"/>
    <x v="115"/>
    <x v="2"/>
    <x v="1"/>
    <x v="1"/>
    <x v="1"/>
    <x v="3"/>
    <n v="1"/>
    <n v="29500"/>
    <s v="Mohali"/>
    <x v="7"/>
    <n v="326130"/>
    <s v="IN"/>
    <x v="1"/>
    <n v="29500"/>
    <n v="0"/>
    <n v="0"/>
  </r>
  <r>
    <s v="240-4880644"/>
    <n v="7890994"/>
    <s v="Male|31"/>
    <x v="1"/>
    <x v="48"/>
    <s v="8-14-2024"/>
    <x v="46"/>
    <x v="1"/>
    <x v="0"/>
    <x v="3"/>
    <x v="1"/>
    <x v="1"/>
    <n v="1"/>
    <n v="25500"/>
    <s v="Thanjavur"/>
    <x v="3"/>
    <n v="329082"/>
    <s v="IN"/>
    <x v="1"/>
    <n v="25500"/>
    <n v="25500"/>
    <n v="0"/>
  </r>
  <r>
    <s v="240-6583525"/>
    <n v="7017462"/>
    <s v="Female|46"/>
    <x v="0"/>
    <x v="35"/>
    <s v="9-28-2024"/>
    <x v="49"/>
    <x v="0"/>
    <x v="0"/>
    <x v="3"/>
    <x v="2"/>
    <x v="2"/>
    <n v="1"/>
    <n v="14500"/>
    <s v="Bengaluru"/>
    <x v="8"/>
    <n v="992440"/>
    <s v="IN"/>
    <x v="1"/>
    <n v="14500"/>
    <n v="0"/>
    <n v="14500"/>
  </r>
  <r>
    <s v="241-2966890"/>
    <n v="3400426"/>
    <s v="Female|64"/>
    <x v="0"/>
    <x v="41"/>
    <s v="1-23-2024"/>
    <x v="116"/>
    <x v="1"/>
    <x v="0"/>
    <x v="3"/>
    <x v="3"/>
    <x v="4"/>
    <n v="1"/>
    <n v="61000"/>
    <s v="Gurugram"/>
    <x v="4"/>
    <n v="978116"/>
    <s v="IN"/>
    <x v="1"/>
    <n v="61000"/>
    <n v="61000"/>
    <n v="0"/>
  </r>
  <r>
    <s v="241-5445763"/>
    <n v="7158628"/>
    <s v="Male|32"/>
    <x v="1"/>
    <x v="52"/>
    <s v="5-26-2024"/>
    <x v="117"/>
    <x v="0"/>
    <x v="0"/>
    <x v="3"/>
    <x v="0"/>
    <x v="10"/>
    <n v="1"/>
    <n v="130000"/>
    <s v="Gurugram"/>
    <x v="2"/>
    <n v="931420"/>
    <s v="IN"/>
    <x v="1"/>
    <n v="130000"/>
    <n v="0"/>
    <n v="130000"/>
  </r>
  <r>
    <s v="241-9548432"/>
    <n v="9279821"/>
    <s v="Male|66"/>
    <x v="1"/>
    <x v="33"/>
    <s v="1-28-2024"/>
    <x v="118"/>
    <x v="1"/>
    <x v="0"/>
    <x v="4"/>
    <x v="0"/>
    <x v="10"/>
    <n v="1"/>
    <n v="130000"/>
    <s v="Noida"/>
    <x v="6"/>
    <n v="724834"/>
    <s v="IN"/>
    <x v="1"/>
    <n v="130000"/>
    <n v="130000"/>
    <n v="0"/>
  </r>
  <r>
    <s v="243-8077999"/>
    <n v="4078418"/>
    <s v="Female|47"/>
    <x v="0"/>
    <x v="39"/>
    <s v="4-28-2024"/>
    <x v="42"/>
    <x v="0"/>
    <x v="1"/>
    <x v="0"/>
    <x v="3"/>
    <x v="14"/>
    <n v="1"/>
    <n v="40000"/>
    <s v="Mohali"/>
    <x v="0"/>
    <n v="890170"/>
    <s v="IN"/>
    <x v="1"/>
    <n v="40000"/>
    <n v="0"/>
    <n v="0"/>
  </r>
  <r>
    <s v="245-5694689"/>
    <n v="2560728"/>
    <s v="Male|32"/>
    <x v="1"/>
    <x v="52"/>
    <s v="9-14-2024"/>
    <x v="89"/>
    <x v="2"/>
    <x v="1"/>
    <x v="4"/>
    <x v="3"/>
    <x v="4"/>
    <n v="1"/>
    <n v="58000"/>
    <s v="Kolkata"/>
    <x v="6"/>
    <n v="178465"/>
    <s v="IN"/>
    <x v="1"/>
    <n v="58000"/>
    <n v="0"/>
    <n v="0"/>
  </r>
  <r>
    <s v="247-6000558"/>
    <n v="7260091"/>
    <s v="Male|53"/>
    <x v="1"/>
    <x v="51"/>
    <s v="9-5-2024"/>
    <x v="119"/>
    <x v="1"/>
    <x v="0"/>
    <x v="3"/>
    <x v="1"/>
    <x v="12"/>
    <n v="1"/>
    <n v="35500"/>
    <s v="Gurugram"/>
    <x v="7"/>
    <n v="320256"/>
    <s v="IN"/>
    <x v="0"/>
    <n v="35500"/>
    <n v="35500"/>
    <n v="0"/>
  </r>
  <r>
    <s v="248-1574205"/>
    <n v="7459731"/>
    <s v="Male|68"/>
    <x v="1"/>
    <x v="49"/>
    <s v="4-6-2024"/>
    <x v="120"/>
    <x v="2"/>
    <x v="0"/>
    <x v="3"/>
    <x v="4"/>
    <x v="5"/>
    <n v="1"/>
    <n v="30500"/>
    <s v="Bengaluru"/>
    <x v="1"/>
    <n v="699876"/>
    <s v="IN"/>
    <x v="0"/>
    <n v="30500"/>
    <n v="0"/>
    <n v="30500"/>
  </r>
  <r>
    <s v="248-7435505"/>
    <n v="4197911"/>
    <s v="Male|73"/>
    <x v="1"/>
    <x v="22"/>
    <s v="2-9-2024"/>
    <x v="57"/>
    <x v="1"/>
    <x v="0"/>
    <x v="0"/>
    <x v="2"/>
    <x v="6"/>
    <n v="1"/>
    <n v="9900"/>
    <s v="Mumbai"/>
    <x v="5"/>
    <n v="255813"/>
    <s v="IN"/>
    <x v="1"/>
    <n v="9900"/>
    <n v="9900"/>
    <n v="0"/>
  </r>
  <r>
    <s v="249-4581434"/>
    <n v="6371840"/>
    <s v="Male|56"/>
    <x v="1"/>
    <x v="53"/>
    <s v="7-2-2024"/>
    <x v="102"/>
    <x v="1"/>
    <x v="0"/>
    <x v="1"/>
    <x v="4"/>
    <x v="5"/>
    <n v="1"/>
    <n v="29999"/>
    <s v="Mohali"/>
    <x v="6"/>
    <n v="382956"/>
    <s v="IN"/>
    <x v="1"/>
    <n v="29999"/>
    <n v="29999"/>
    <n v="0"/>
  </r>
  <r>
    <s v="249-5096953"/>
    <n v="9911492"/>
    <s v="Female|54"/>
    <x v="0"/>
    <x v="24"/>
    <s v="11-26-2024"/>
    <x v="5"/>
    <x v="1"/>
    <x v="0"/>
    <x v="4"/>
    <x v="3"/>
    <x v="4"/>
    <n v="1"/>
    <n v="60000"/>
    <s v="Thanjavur"/>
    <x v="5"/>
    <n v="711484"/>
    <s v="IN"/>
    <x v="1"/>
    <n v="60000"/>
    <n v="60000"/>
    <n v="0"/>
  </r>
  <r>
    <s v="251-6396474"/>
    <n v="2364116"/>
    <s v="Female|47"/>
    <x v="0"/>
    <x v="39"/>
    <s v="10-24-2024"/>
    <x v="121"/>
    <x v="0"/>
    <x v="0"/>
    <x v="1"/>
    <x v="0"/>
    <x v="13"/>
    <n v="1"/>
    <n v="49500"/>
    <s v="Kolkata"/>
    <x v="2"/>
    <n v="988954"/>
    <s v="IN"/>
    <x v="0"/>
    <n v="49500"/>
    <n v="0"/>
    <n v="49500"/>
  </r>
  <r>
    <s v="251-7256474"/>
    <n v="8523391"/>
    <s v="Male|52"/>
    <x v="1"/>
    <x v="50"/>
    <s v="5-4-2024"/>
    <x v="29"/>
    <x v="0"/>
    <x v="1"/>
    <x v="4"/>
    <x v="4"/>
    <x v="11"/>
    <n v="5"/>
    <n v="54999"/>
    <s v="Kolkata"/>
    <x v="1"/>
    <n v="874368"/>
    <s v="IN"/>
    <x v="1"/>
    <n v="274995"/>
    <n v="0"/>
    <n v="0"/>
  </r>
  <r>
    <s v="251-9291304"/>
    <n v="4323637"/>
    <s v="Male|74"/>
    <x v="1"/>
    <x v="36"/>
    <s v="8-1-2024"/>
    <x v="100"/>
    <x v="1"/>
    <x v="0"/>
    <x v="1"/>
    <x v="2"/>
    <x v="2"/>
    <n v="1"/>
    <n v="14000"/>
    <s v="Gurugram"/>
    <x v="4"/>
    <n v="135730"/>
    <s v="IN"/>
    <x v="1"/>
    <n v="14000"/>
    <n v="14000"/>
    <n v="0"/>
  </r>
  <r>
    <s v="252-2494200"/>
    <n v="7172675"/>
    <s v="Male|54"/>
    <x v="1"/>
    <x v="24"/>
    <s v="2-1-2024"/>
    <x v="60"/>
    <x v="1"/>
    <x v="0"/>
    <x v="1"/>
    <x v="0"/>
    <x v="13"/>
    <n v="1"/>
    <n v="49500"/>
    <s v="Thanjavur"/>
    <x v="3"/>
    <n v="952924"/>
    <s v="IN"/>
    <x v="1"/>
    <n v="49500"/>
    <n v="49500"/>
    <n v="0"/>
  </r>
  <r>
    <s v="252-7777894"/>
    <n v="5110434"/>
    <s v="Male|25"/>
    <x v="1"/>
    <x v="40"/>
    <s v="4-13-2024"/>
    <x v="84"/>
    <x v="1"/>
    <x v="0"/>
    <x v="0"/>
    <x v="4"/>
    <x v="8"/>
    <n v="1"/>
    <n v="25000"/>
    <s v="Gurugram"/>
    <x v="5"/>
    <n v="957939"/>
    <s v="IN"/>
    <x v="1"/>
    <n v="25000"/>
    <n v="25000"/>
    <n v="0"/>
  </r>
  <r>
    <s v="255-9128681"/>
    <n v="4139098"/>
    <s v="Female|36"/>
    <x v="0"/>
    <x v="13"/>
    <s v="3-7-2024"/>
    <x v="122"/>
    <x v="1"/>
    <x v="0"/>
    <x v="0"/>
    <x v="4"/>
    <x v="5"/>
    <n v="1"/>
    <n v="30000"/>
    <s v="Gurugram"/>
    <x v="5"/>
    <n v="684829"/>
    <s v="IN"/>
    <x v="1"/>
    <n v="30000"/>
    <n v="30000"/>
    <n v="0"/>
  </r>
  <r>
    <s v="256-3309771"/>
    <n v="9398403"/>
    <s v="Female|38"/>
    <x v="0"/>
    <x v="6"/>
    <s v="7-25-2024"/>
    <x v="71"/>
    <x v="0"/>
    <x v="1"/>
    <x v="3"/>
    <x v="1"/>
    <x v="1"/>
    <n v="1"/>
    <n v="25500"/>
    <s v="Mohali"/>
    <x v="4"/>
    <n v="676749"/>
    <s v="IN"/>
    <x v="1"/>
    <n v="25500"/>
    <n v="0"/>
    <n v="0"/>
  </r>
  <r>
    <s v="256-4447632"/>
    <n v="1156104"/>
    <s v="Female|44"/>
    <x v="0"/>
    <x v="54"/>
    <s v="11-4-2024"/>
    <x v="123"/>
    <x v="0"/>
    <x v="1"/>
    <x v="0"/>
    <x v="1"/>
    <x v="12"/>
    <n v="1"/>
    <n v="35000"/>
    <s v="Noida"/>
    <x v="0"/>
    <n v="636435"/>
    <s v="IN"/>
    <x v="1"/>
    <n v="35000"/>
    <n v="0"/>
    <n v="0"/>
  </r>
  <r>
    <s v="256-8956894"/>
    <n v="2126310"/>
    <s v="Male|71"/>
    <x v="1"/>
    <x v="3"/>
    <s v="2-3-2024"/>
    <x v="14"/>
    <x v="1"/>
    <x v="0"/>
    <x v="2"/>
    <x v="4"/>
    <x v="8"/>
    <n v="1"/>
    <n v="25200"/>
    <s v="Bengaluru"/>
    <x v="0"/>
    <n v="530764"/>
    <s v="IN"/>
    <x v="1"/>
    <n v="25200"/>
    <n v="25200"/>
    <n v="0"/>
  </r>
  <r>
    <s v="257-1484433"/>
    <n v="2360015"/>
    <s v="Female|71"/>
    <x v="0"/>
    <x v="3"/>
    <s v="12-22-2024"/>
    <x v="124"/>
    <x v="0"/>
    <x v="1"/>
    <x v="2"/>
    <x v="1"/>
    <x v="12"/>
    <n v="1"/>
    <n v="35200"/>
    <s v="Bengaluru"/>
    <x v="1"/>
    <n v="788047"/>
    <s v="IN"/>
    <x v="0"/>
    <n v="35200"/>
    <n v="0"/>
    <n v="0"/>
  </r>
  <r>
    <s v="257-3722056"/>
    <n v="4034091"/>
    <s v="Male|64"/>
    <x v="1"/>
    <x v="41"/>
    <s v="8-2-2024"/>
    <x v="125"/>
    <x v="1"/>
    <x v="0"/>
    <x v="4"/>
    <x v="0"/>
    <x v="10"/>
    <n v="1"/>
    <n v="130000"/>
    <s v="Lucknow"/>
    <x v="3"/>
    <n v="659951"/>
    <s v="IN"/>
    <x v="1"/>
    <n v="130000"/>
    <n v="130000"/>
    <n v="0"/>
  </r>
  <r>
    <s v="257-5406989"/>
    <n v="6036006"/>
    <s v="Female|25"/>
    <x v="0"/>
    <x v="40"/>
    <s v="11-22-2024"/>
    <x v="126"/>
    <x v="1"/>
    <x v="0"/>
    <x v="4"/>
    <x v="0"/>
    <x v="10"/>
    <n v="1"/>
    <n v="130000"/>
    <s v="Mohali"/>
    <x v="0"/>
    <n v="901865"/>
    <s v="IN"/>
    <x v="1"/>
    <n v="130000"/>
    <n v="130000"/>
    <n v="0"/>
  </r>
  <r>
    <s v="257-7963431"/>
    <n v="2819316"/>
    <s v="Female|32"/>
    <x v="0"/>
    <x v="52"/>
    <s v="12-27-2024"/>
    <x v="127"/>
    <x v="1"/>
    <x v="0"/>
    <x v="0"/>
    <x v="1"/>
    <x v="12"/>
    <n v="1"/>
    <n v="35000"/>
    <s v="Bengaluru"/>
    <x v="5"/>
    <n v="265042"/>
    <s v="IN"/>
    <x v="1"/>
    <n v="35000"/>
    <n v="35000"/>
    <n v="0"/>
  </r>
  <r>
    <s v="259-2006646"/>
    <n v="1538869"/>
    <s v="Male|50"/>
    <x v="1"/>
    <x v="42"/>
    <s v="3-1-2024"/>
    <x v="128"/>
    <x v="1"/>
    <x v="0"/>
    <x v="1"/>
    <x v="1"/>
    <x v="12"/>
    <n v="1"/>
    <n v="34000"/>
    <s v="Mumbai"/>
    <x v="3"/>
    <n v="544250"/>
    <s v="IN"/>
    <x v="1"/>
    <n v="34000"/>
    <n v="34000"/>
    <n v="0"/>
  </r>
  <r>
    <s v="259-5569244"/>
    <n v="5727085"/>
    <s v="Male|63"/>
    <x v="1"/>
    <x v="34"/>
    <s v="6-7-2024"/>
    <x v="7"/>
    <x v="1"/>
    <x v="0"/>
    <x v="0"/>
    <x v="0"/>
    <x v="0"/>
    <n v="1"/>
    <n v="45000"/>
    <s v="Gurugram"/>
    <x v="4"/>
    <n v="969634"/>
    <s v="IN"/>
    <x v="1"/>
    <n v="45000"/>
    <n v="45000"/>
    <n v="0"/>
  </r>
  <r>
    <s v="262-1707762"/>
    <n v="9739692"/>
    <s v="Male|34"/>
    <x v="1"/>
    <x v="16"/>
    <s v="8-21-2024"/>
    <x v="53"/>
    <x v="1"/>
    <x v="0"/>
    <x v="2"/>
    <x v="3"/>
    <x v="4"/>
    <n v="1"/>
    <n v="60500"/>
    <s v="Gurugram"/>
    <x v="3"/>
    <n v="763653"/>
    <s v="IN"/>
    <x v="0"/>
    <n v="60500"/>
    <n v="60500"/>
    <n v="0"/>
  </r>
  <r>
    <s v="262-7698813"/>
    <n v="2224379"/>
    <s v="Male|42"/>
    <x v="1"/>
    <x v="20"/>
    <s v="8-22-2024"/>
    <x v="129"/>
    <x v="1"/>
    <x v="0"/>
    <x v="4"/>
    <x v="0"/>
    <x v="10"/>
    <n v="1"/>
    <n v="128000"/>
    <s v="Lucknow"/>
    <x v="0"/>
    <n v="189991"/>
    <s v="IN"/>
    <x v="0"/>
    <n v="128000"/>
    <n v="128000"/>
    <n v="0"/>
  </r>
  <r>
    <s v="263-1392951"/>
    <n v="1467937"/>
    <s v="Female|33"/>
    <x v="0"/>
    <x v="37"/>
    <s v="5-24-2024"/>
    <x v="130"/>
    <x v="1"/>
    <x v="0"/>
    <x v="3"/>
    <x v="2"/>
    <x v="7"/>
    <n v="1"/>
    <n v="11800"/>
    <s v="Bengaluru"/>
    <x v="0"/>
    <n v="150051"/>
    <s v="IN"/>
    <x v="1"/>
    <n v="11800"/>
    <n v="11800"/>
    <n v="0"/>
  </r>
  <r>
    <s v="263-4382050"/>
    <n v="5299635"/>
    <s v="Female|30"/>
    <x v="0"/>
    <x v="7"/>
    <s v="6-9-2024"/>
    <x v="131"/>
    <x v="1"/>
    <x v="0"/>
    <x v="2"/>
    <x v="0"/>
    <x v="13"/>
    <n v="1"/>
    <n v="50500"/>
    <s v="Noida"/>
    <x v="3"/>
    <n v="293810"/>
    <s v="IN"/>
    <x v="1"/>
    <n v="50500"/>
    <n v="50500"/>
    <n v="0"/>
  </r>
  <r>
    <s v="265-8705487"/>
    <n v="1409590"/>
    <s v="Female|47"/>
    <x v="0"/>
    <x v="39"/>
    <s v="3-28-2024"/>
    <x v="132"/>
    <x v="1"/>
    <x v="0"/>
    <x v="4"/>
    <x v="2"/>
    <x v="2"/>
    <n v="1"/>
    <n v="15000"/>
    <s v="Mohali"/>
    <x v="0"/>
    <n v="503575"/>
    <s v="IN"/>
    <x v="1"/>
    <n v="15000"/>
    <n v="15000"/>
    <n v="0"/>
  </r>
  <r>
    <s v="266-1668009"/>
    <n v="5870201"/>
    <s v="Female|45"/>
    <x v="0"/>
    <x v="32"/>
    <s v="2-22-2024"/>
    <x v="133"/>
    <x v="1"/>
    <x v="0"/>
    <x v="4"/>
    <x v="0"/>
    <x v="0"/>
    <n v="1"/>
    <n v="45000"/>
    <s v="Mohali"/>
    <x v="6"/>
    <n v="913422"/>
    <s v="IN"/>
    <x v="1"/>
    <n v="45000"/>
    <n v="45000"/>
    <n v="0"/>
  </r>
  <r>
    <s v="268-8542478"/>
    <n v="8819107"/>
    <s v="Female|44"/>
    <x v="0"/>
    <x v="54"/>
    <s v="2-18-2024"/>
    <x v="134"/>
    <x v="1"/>
    <x v="0"/>
    <x v="1"/>
    <x v="2"/>
    <x v="7"/>
    <n v="1"/>
    <n v="11500"/>
    <s v="Gurugram"/>
    <x v="0"/>
    <n v="265271"/>
    <s v="IN"/>
    <x v="1"/>
    <n v="11500"/>
    <n v="11500"/>
    <n v="0"/>
  </r>
  <r>
    <s v="269-9279258"/>
    <n v="2916579"/>
    <s v="Male|60"/>
    <x v="1"/>
    <x v="19"/>
    <s v="8-26-2024"/>
    <x v="27"/>
    <x v="1"/>
    <x v="0"/>
    <x v="1"/>
    <x v="2"/>
    <x v="2"/>
    <n v="1"/>
    <n v="14000"/>
    <s v="Bengaluru"/>
    <x v="2"/>
    <n v="652294"/>
    <s v="IN"/>
    <x v="0"/>
    <n v="14000"/>
    <n v="14000"/>
    <n v="0"/>
  </r>
  <r>
    <s v="271-4963537"/>
    <n v="1288262"/>
    <s v="Male|56"/>
    <x v="1"/>
    <x v="53"/>
    <s v="12-3-2024"/>
    <x v="73"/>
    <x v="2"/>
    <x v="0"/>
    <x v="2"/>
    <x v="4"/>
    <x v="8"/>
    <n v="1"/>
    <n v="25200"/>
    <s v="Lucknow"/>
    <x v="2"/>
    <n v="858339"/>
    <s v="IN"/>
    <x v="1"/>
    <n v="25200"/>
    <n v="0"/>
    <n v="25200"/>
  </r>
  <r>
    <s v="271-5632190"/>
    <n v="3007387"/>
    <s v="Female|68"/>
    <x v="0"/>
    <x v="49"/>
    <s v="4-1-2024"/>
    <x v="10"/>
    <x v="1"/>
    <x v="0"/>
    <x v="0"/>
    <x v="4"/>
    <x v="11"/>
    <n v="1"/>
    <n v="55000"/>
    <s v="Thanjavur"/>
    <x v="8"/>
    <n v="624203"/>
    <s v="IN"/>
    <x v="0"/>
    <n v="55000"/>
    <n v="55000"/>
    <n v="0"/>
  </r>
  <r>
    <s v="273-4484322"/>
    <n v="9217672"/>
    <s v="Male|23"/>
    <x v="1"/>
    <x v="1"/>
    <s v="3-13-2024"/>
    <x v="135"/>
    <x v="1"/>
    <x v="0"/>
    <x v="0"/>
    <x v="1"/>
    <x v="3"/>
    <n v="1"/>
    <n v="30000"/>
    <s v="Lucknow"/>
    <x v="7"/>
    <n v="531865"/>
    <s v="IN"/>
    <x v="0"/>
    <n v="30000"/>
    <n v="30000"/>
    <n v="0"/>
  </r>
  <r>
    <s v="273-5839871"/>
    <n v="5352496"/>
    <s v="Male|32"/>
    <x v="1"/>
    <x v="52"/>
    <s v="11-9-2024"/>
    <x v="109"/>
    <x v="1"/>
    <x v="0"/>
    <x v="4"/>
    <x v="1"/>
    <x v="12"/>
    <n v="1"/>
    <n v="35000"/>
    <s v="Mohali"/>
    <x v="4"/>
    <n v="666052"/>
    <s v="IN"/>
    <x v="1"/>
    <n v="35000"/>
    <n v="35000"/>
    <n v="0"/>
  </r>
  <r>
    <s v="273-7144765"/>
    <n v="9662755"/>
    <s v="Male|60"/>
    <x v="1"/>
    <x v="19"/>
    <s v="7-14-2024"/>
    <x v="56"/>
    <x v="0"/>
    <x v="0"/>
    <x v="3"/>
    <x v="4"/>
    <x v="8"/>
    <n v="1"/>
    <n v="25500"/>
    <s v="Mumbai"/>
    <x v="0"/>
    <n v="280968"/>
    <s v="IN"/>
    <x v="1"/>
    <n v="25500"/>
    <n v="0"/>
    <n v="25500"/>
  </r>
  <r>
    <s v="274-2500416"/>
    <n v="2769487"/>
    <s v="Female|63"/>
    <x v="0"/>
    <x v="34"/>
    <s v="1-6-2024"/>
    <x v="136"/>
    <x v="1"/>
    <x v="0"/>
    <x v="2"/>
    <x v="4"/>
    <x v="8"/>
    <n v="1"/>
    <n v="25200"/>
    <s v="Lucknow"/>
    <x v="0"/>
    <n v="797802"/>
    <s v="IN"/>
    <x v="1"/>
    <n v="25200"/>
    <n v="25200"/>
    <n v="0"/>
  </r>
  <r>
    <s v="274-5735492"/>
    <n v="6848796"/>
    <s v="Male|50"/>
    <x v="1"/>
    <x v="42"/>
    <s v="2-13-2024"/>
    <x v="95"/>
    <x v="0"/>
    <x v="0"/>
    <x v="2"/>
    <x v="1"/>
    <x v="12"/>
    <n v="1"/>
    <n v="35200"/>
    <s v="Mumbai"/>
    <x v="5"/>
    <n v="520286"/>
    <s v="IN"/>
    <x v="1"/>
    <n v="35200"/>
    <n v="0"/>
    <n v="35200"/>
  </r>
  <r>
    <s v="275-1072627"/>
    <n v="2655671"/>
    <s v="Male|50"/>
    <x v="1"/>
    <x v="42"/>
    <s v="12-16-2024"/>
    <x v="9"/>
    <x v="0"/>
    <x v="0"/>
    <x v="1"/>
    <x v="3"/>
    <x v="14"/>
    <n v="1"/>
    <n v="39500"/>
    <s v="Noida"/>
    <x v="6"/>
    <n v="324682"/>
    <s v="IN"/>
    <x v="1"/>
    <n v="39500"/>
    <n v="0"/>
    <n v="39500"/>
  </r>
  <r>
    <s v="276-6054678"/>
    <n v="6159442"/>
    <s v="Male|29"/>
    <x v="1"/>
    <x v="29"/>
    <s v="4-28-2024"/>
    <x v="42"/>
    <x v="0"/>
    <x v="1"/>
    <x v="3"/>
    <x v="4"/>
    <x v="5"/>
    <n v="1"/>
    <n v="30500"/>
    <s v="Bengaluru"/>
    <x v="1"/>
    <n v="600531"/>
    <s v="IN"/>
    <x v="0"/>
    <n v="30500"/>
    <n v="0"/>
    <n v="0"/>
  </r>
  <r>
    <s v="277-4696718"/>
    <n v="5688740"/>
    <s v="Male|18"/>
    <x v="1"/>
    <x v="46"/>
    <s v="4-22-2024"/>
    <x v="137"/>
    <x v="1"/>
    <x v="0"/>
    <x v="0"/>
    <x v="1"/>
    <x v="1"/>
    <n v="1"/>
    <n v="25000"/>
    <s v="Thanjavur"/>
    <x v="3"/>
    <n v="205242"/>
    <s v="IN"/>
    <x v="0"/>
    <n v="25000"/>
    <n v="25000"/>
    <n v="0"/>
  </r>
  <r>
    <s v="278-3464602"/>
    <n v="1831808"/>
    <s v="Male|25"/>
    <x v="1"/>
    <x v="40"/>
    <s v="11-2-2024"/>
    <x v="138"/>
    <x v="2"/>
    <x v="1"/>
    <x v="0"/>
    <x v="2"/>
    <x v="6"/>
    <n v="3"/>
    <n v="9900"/>
    <s v="Thanjavur"/>
    <x v="1"/>
    <n v="849259"/>
    <s v="IN"/>
    <x v="1"/>
    <n v="29700"/>
    <n v="0"/>
    <n v="0"/>
  </r>
  <r>
    <s v="278-4673288"/>
    <n v="5395611"/>
    <s v="Male|39"/>
    <x v="1"/>
    <x v="28"/>
    <s v="9-8-2024"/>
    <x v="139"/>
    <x v="0"/>
    <x v="0"/>
    <x v="3"/>
    <x v="4"/>
    <x v="11"/>
    <n v="1"/>
    <n v="55500"/>
    <s v="Mohali"/>
    <x v="8"/>
    <n v="497329"/>
    <s v="IN"/>
    <x v="1"/>
    <n v="55500"/>
    <n v="0"/>
    <n v="55500"/>
  </r>
  <r>
    <s v="278-6986539"/>
    <n v="4745298"/>
    <s v="Male|42"/>
    <x v="1"/>
    <x v="20"/>
    <s v="5-24-2024"/>
    <x v="130"/>
    <x v="2"/>
    <x v="1"/>
    <x v="4"/>
    <x v="4"/>
    <x v="8"/>
    <n v="2"/>
    <n v="25000"/>
    <s v="Noida"/>
    <x v="1"/>
    <n v="290926"/>
    <s v="IN"/>
    <x v="0"/>
    <n v="50000"/>
    <n v="0"/>
    <n v="0"/>
  </r>
  <r>
    <s v="278-9700658"/>
    <n v="3539743"/>
    <s v="Male|41"/>
    <x v="1"/>
    <x v="26"/>
    <s v="2-26-2024"/>
    <x v="140"/>
    <x v="1"/>
    <x v="0"/>
    <x v="4"/>
    <x v="4"/>
    <x v="11"/>
    <n v="1"/>
    <n v="54999"/>
    <s v="Bengaluru"/>
    <x v="4"/>
    <n v="752123"/>
    <s v="IN"/>
    <x v="0"/>
    <n v="54999"/>
    <n v="54999"/>
    <n v="0"/>
  </r>
  <r>
    <s v="279-3575047"/>
    <n v="3705405"/>
    <s v="Male|25"/>
    <x v="1"/>
    <x v="40"/>
    <s v="1-11-2024"/>
    <x v="141"/>
    <x v="0"/>
    <x v="0"/>
    <x v="1"/>
    <x v="2"/>
    <x v="7"/>
    <n v="1"/>
    <n v="11500"/>
    <s v="Thanjavur"/>
    <x v="1"/>
    <n v="797883"/>
    <s v="IN"/>
    <x v="1"/>
    <n v="11500"/>
    <n v="0"/>
    <n v="11500"/>
  </r>
  <r>
    <s v="280-1659867"/>
    <n v="7445196"/>
    <s v="Male|37"/>
    <x v="1"/>
    <x v="38"/>
    <s v="12-13-2024"/>
    <x v="142"/>
    <x v="1"/>
    <x v="0"/>
    <x v="4"/>
    <x v="3"/>
    <x v="4"/>
    <n v="1"/>
    <n v="58000"/>
    <s v="Thanjavur"/>
    <x v="4"/>
    <n v="137432"/>
    <s v="IN"/>
    <x v="1"/>
    <n v="58000"/>
    <n v="58000"/>
    <n v="0"/>
  </r>
  <r>
    <s v="280-3651565"/>
    <n v="1487633"/>
    <s v="Female|50"/>
    <x v="0"/>
    <x v="42"/>
    <s v="2-3-2024"/>
    <x v="14"/>
    <x v="1"/>
    <x v="0"/>
    <x v="0"/>
    <x v="1"/>
    <x v="1"/>
    <n v="1"/>
    <n v="25000"/>
    <s v="Thanjavur"/>
    <x v="2"/>
    <n v="341238"/>
    <s v="IN"/>
    <x v="1"/>
    <n v="25000"/>
    <n v="25000"/>
    <n v="0"/>
  </r>
  <r>
    <s v="281-8962169"/>
    <n v="6867997"/>
    <s v="Female|28"/>
    <x v="0"/>
    <x v="17"/>
    <s v="5-24-2024"/>
    <x v="130"/>
    <x v="0"/>
    <x v="0"/>
    <x v="2"/>
    <x v="3"/>
    <x v="9"/>
    <n v="1"/>
    <n v="20200"/>
    <s v="Kolkata"/>
    <x v="3"/>
    <n v="998746"/>
    <s v="IN"/>
    <x v="0"/>
    <n v="20200"/>
    <n v="0"/>
    <n v="20200"/>
  </r>
  <r>
    <s v="282-3402439"/>
    <n v="1703542"/>
    <s v="Male|45"/>
    <x v="1"/>
    <x v="32"/>
    <s v="9-9-2024"/>
    <x v="143"/>
    <x v="0"/>
    <x v="1"/>
    <x v="3"/>
    <x v="2"/>
    <x v="7"/>
    <n v="1"/>
    <n v="11800"/>
    <s v="Gurugram"/>
    <x v="7"/>
    <n v="387150"/>
    <s v="IN"/>
    <x v="1"/>
    <n v="11800"/>
    <n v="0"/>
    <n v="0"/>
  </r>
  <r>
    <s v="282-3706755"/>
    <n v="5771113"/>
    <s v="Male|47"/>
    <x v="1"/>
    <x v="39"/>
    <s v="12-19-2024"/>
    <x v="37"/>
    <x v="0"/>
    <x v="0"/>
    <x v="3"/>
    <x v="2"/>
    <x v="7"/>
    <n v="7"/>
    <n v="11800"/>
    <s v="Noida"/>
    <x v="0"/>
    <n v="895284"/>
    <s v="IN"/>
    <x v="1"/>
    <n v="82600"/>
    <n v="0"/>
    <n v="82600"/>
  </r>
  <r>
    <s v="282-8191191"/>
    <n v="9899988"/>
    <s v="Female|56"/>
    <x v="0"/>
    <x v="53"/>
    <s v="3-22-2024"/>
    <x v="144"/>
    <x v="1"/>
    <x v="0"/>
    <x v="2"/>
    <x v="1"/>
    <x v="1"/>
    <n v="1"/>
    <n v="25200"/>
    <s v="Gurugram"/>
    <x v="7"/>
    <n v="623502"/>
    <s v="IN"/>
    <x v="0"/>
    <n v="25200"/>
    <n v="25200"/>
    <n v="0"/>
  </r>
  <r>
    <s v="283-2099905"/>
    <n v="8248007"/>
    <s v="Female|24"/>
    <x v="0"/>
    <x v="2"/>
    <s v="8-11-2024"/>
    <x v="145"/>
    <x v="1"/>
    <x v="0"/>
    <x v="4"/>
    <x v="3"/>
    <x v="14"/>
    <n v="1"/>
    <n v="40000"/>
    <s v="Mumbai"/>
    <x v="7"/>
    <n v="435560"/>
    <s v="IN"/>
    <x v="1"/>
    <n v="40000"/>
    <n v="40000"/>
    <n v="0"/>
  </r>
  <r>
    <s v="283-2795437"/>
    <n v="2615878"/>
    <s v="Male|33"/>
    <x v="1"/>
    <x v="37"/>
    <s v="4-20-2024"/>
    <x v="146"/>
    <x v="2"/>
    <x v="1"/>
    <x v="2"/>
    <x v="2"/>
    <x v="7"/>
    <n v="1"/>
    <n v="12200"/>
    <s v="Bengaluru"/>
    <x v="6"/>
    <n v="581294"/>
    <s v="IN"/>
    <x v="1"/>
    <n v="12200"/>
    <n v="0"/>
    <n v="0"/>
  </r>
  <r>
    <s v="283-5919745"/>
    <n v="6987542"/>
    <s v="Female|19"/>
    <x v="0"/>
    <x v="10"/>
    <s v="8-11-2024"/>
    <x v="145"/>
    <x v="1"/>
    <x v="0"/>
    <x v="0"/>
    <x v="3"/>
    <x v="9"/>
    <n v="1"/>
    <n v="20000"/>
    <s v="Noida"/>
    <x v="3"/>
    <n v="283745"/>
    <s v="IN"/>
    <x v="1"/>
    <n v="20000"/>
    <n v="20000"/>
    <n v="0"/>
  </r>
  <r>
    <s v="285-7441777"/>
    <n v="9123384"/>
    <s v="Female|37"/>
    <x v="0"/>
    <x v="38"/>
    <s v="10-5-2024"/>
    <x v="147"/>
    <x v="1"/>
    <x v="0"/>
    <x v="3"/>
    <x v="1"/>
    <x v="3"/>
    <n v="1"/>
    <n v="30500"/>
    <s v="Mohali"/>
    <x v="6"/>
    <n v="683071"/>
    <s v="IN"/>
    <x v="0"/>
    <n v="30500"/>
    <n v="30500"/>
    <n v="0"/>
  </r>
  <r>
    <s v="285-8312936"/>
    <n v="9249789"/>
    <s v="Male|48"/>
    <x v="1"/>
    <x v="55"/>
    <s v="6-14-2024"/>
    <x v="148"/>
    <x v="2"/>
    <x v="1"/>
    <x v="3"/>
    <x v="4"/>
    <x v="11"/>
    <n v="1"/>
    <n v="55500"/>
    <s v="Lucknow"/>
    <x v="7"/>
    <n v="794769"/>
    <s v="IN"/>
    <x v="1"/>
    <n v="55500"/>
    <n v="0"/>
    <n v="0"/>
  </r>
  <r>
    <s v="286-3292170"/>
    <n v="5858602"/>
    <s v="Male|58"/>
    <x v="1"/>
    <x v="23"/>
    <s v="8-20-2024"/>
    <x v="149"/>
    <x v="0"/>
    <x v="1"/>
    <x v="0"/>
    <x v="0"/>
    <x v="13"/>
    <n v="1"/>
    <n v="50000"/>
    <s v="Mohali"/>
    <x v="8"/>
    <n v="152042"/>
    <s v="IN"/>
    <x v="1"/>
    <n v="50000"/>
    <n v="0"/>
    <n v="0"/>
  </r>
  <r>
    <s v="288-1112833"/>
    <n v="7087061"/>
    <s v="Male|22"/>
    <x v="1"/>
    <x v="14"/>
    <s v="6-1-2024"/>
    <x v="150"/>
    <x v="1"/>
    <x v="0"/>
    <x v="4"/>
    <x v="2"/>
    <x v="7"/>
    <n v="1"/>
    <n v="12000"/>
    <s v="Bengaluru"/>
    <x v="1"/>
    <n v="131127"/>
    <s v="IN"/>
    <x v="1"/>
    <n v="12000"/>
    <n v="12000"/>
    <n v="0"/>
  </r>
  <r>
    <s v="290-5856449"/>
    <n v="1628578"/>
    <s v="Male|37"/>
    <x v="1"/>
    <x v="38"/>
    <s v="10-20-2024"/>
    <x v="151"/>
    <x v="1"/>
    <x v="0"/>
    <x v="2"/>
    <x v="0"/>
    <x v="10"/>
    <n v="1"/>
    <n v="131500"/>
    <s v="Lucknow"/>
    <x v="8"/>
    <n v="992400"/>
    <s v="IN"/>
    <x v="1"/>
    <n v="131500"/>
    <n v="131500"/>
    <n v="0"/>
  </r>
  <r>
    <s v="291-5121265"/>
    <n v="1146741"/>
    <s v="Female|72"/>
    <x v="0"/>
    <x v="31"/>
    <s v="3-25-2024"/>
    <x v="115"/>
    <x v="1"/>
    <x v="0"/>
    <x v="0"/>
    <x v="1"/>
    <x v="3"/>
    <n v="1"/>
    <n v="30000"/>
    <s v="Kolkata"/>
    <x v="8"/>
    <n v="150692"/>
    <s v="IN"/>
    <x v="1"/>
    <n v="30000"/>
    <n v="30000"/>
    <n v="0"/>
  </r>
  <r>
    <s v="291-5185358"/>
    <n v="5716726"/>
    <s v="Male|73"/>
    <x v="1"/>
    <x v="22"/>
    <s v="5-23-2024"/>
    <x v="152"/>
    <x v="1"/>
    <x v="0"/>
    <x v="4"/>
    <x v="0"/>
    <x v="10"/>
    <n v="1"/>
    <n v="130000"/>
    <s v="Kolkata"/>
    <x v="3"/>
    <n v="996398"/>
    <s v="IN"/>
    <x v="0"/>
    <n v="130000"/>
    <n v="130000"/>
    <n v="0"/>
  </r>
  <r>
    <s v="292-8193952"/>
    <n v="8007639"/>
    <s v="Male|46"/>
    <x v="1"/>
    <x v="35"/>
    <s v="8-28-2024"/>
    <x v="23"/>
    <x v="1"/>
    <x v="0"/>
    <x v="2"/>
    <x v="4"/>
    <x v="8"/>
    <n v="1"/>
    <n v="25200"/>
    <s v="Mumbai"/>
    <x v="1"/>
    <n v="624078"/>
    <s v="IN"/>
    <x v="1"/>
    <n v="25200"/>
    <n v="25200"/>
    <n v="0"/>
  </r>
  <r>
    <s v="294-1070138"/>
    <n v="1215323"/>
    <s v="Female|49"/>
    <x v="0"/>
    <x v="44"/>
    <s v="7-14-2024"/>
    <x v="56"/>
    <x v="1"/>
    <x v="0"/>
    <x v="1"/>
    <x v="0"/>
    <x v="0"/>
    <n v="1"/>
    <n v="44000"/>
    <s v="Gurugram"/>
    <x v="6"/>
    <n v="140712"/>
    <s v="IN"/>
    <x v="1"/>
    <n v="44000"/>
    <n v="44000"/>
    <n v="0"/>
  </r>
  <r>
    <s v="294-7512001"/>
    <n v="8108481"/>
    <s v="Female|67"/>
    <x v="0"/>
    <x v="45"/>
    <s v="6-26-2024"/>
    <x v="112"/>
    <x v="1"/>
    <x v="0"/>
    <x v="0"/>
    <x v="1"/>
    <x v="12"/>
    <n v="1"/>
    <n v="35000"/>
    <s v="Gurugram"/>
    <x v="6"/>
    <n v="109634"/>
    <s v="IN"/>
    <x v="0"/>
    <n v="35000"/>
    <n v="35000"/>
    <n v="0"/>
  </r>
  <r>
    <s v="295-2226138"/>
    <n v="8230086"/>
    <s v="Female|47"/>
    <x v="0"/>
    <x v="39"/>
    <s v="8-24-2024"/>
    <x v="90"/>
    <x v="0"/>
    <x v="1"/>
    <x v="3"/>
    <x v="4"/>
    <x v="8"/>
    <n v="1"/>
    <n v="25500"/>
    <s v="Bengaluru"/>
    <x v="5"/>
    <n v="653348"/>
    <s v="IN"/>
    <x v="1"/>
    <n v="25500"/>
    <n v="0"/>
    <n v="0"/>
  </r>
  <r>
    <s v="296-8872548"/>
    <n v="6768801"/>
    <s v="Female|32"/>
    <x v="0"/>
    <x v="52"/>
    <s v="9-8-2024"/>
    <x v="139"/>
    <x v="2"/>
    <x v="1"/>
    <x v="0"/>
    <x v="0"/>
    <x v="13"/>
    <n v="1"/>
    <n v="50000"/>
    <s v="Noida"/>
    <x v="6"/>
    <n v="973548"/>
    <s v="IN"/>
    <x v="1"/>
    <n v="50000"/>
    <n v="0"/>
    <n v="0"/>
  </r>
  <r>
    <s v="297-1495854"/>
    <n v="9991819"/>
    <s v="Male|51"/>
    <x v="1"/>
    <x v="9"/>
    <s v="9-25-2024"/>
    <x v="74"/>
    <x v="0"/>
    <x v="0"/>
    <x v="2"/>
    <x v="3"/>
    <x v="14"/>
    <n v="1"/>
    <n v="40200"/>
    <s v="Bengaluru"/>
    <x v="8"/>
    <n v="330436"/>
    <s v="IN"/>
    <x v="1"/>
    <n v="40200"/>
    <n v="0"/>
    <n v="40200"/>
  </r>
  <r>
    <s v="297-6373956"/>
    <n v="9621722"/>
    <s v="Male|24"/>
    <x v="1"/>
    <x v="2"/>
    <s v="3-25-2024"/>
    <x v="115"/>
    <x v="2"/>
    <x v="0"/>
    <x v="3"/>
    <x v="4"/>
    <x v="8"/>
    <n v="1"/>
    <n v="25500"/>
    <s v="Noida"/>
    <x v="0"/>
    <n v="315565"/>
    <s v="IN"/>
    <x v="1"/>
    <n v="25500"/>
    <n v="0"/>
    <n v="25500"/>
  </r>
  <r>
    <s v="298-2890441"/>
    <n v="3503452"/>
    <s v="Female|49"/>
    <x v="0"/>
    <x v="44"/>
    <s v="3-6-2024"/>
    <x v="153"/>
    <x v="1"/>
    <x v="0"/>
    <x v="3"/>
    <x v="2"/>
    <x v="7"/>
    <n v="7"/>
    <n v="11800"/>
    <s v="Noida"/>
    <x v="7"/>
    <n v="450533"/>
    <s v="IN"/>
    <x v="1"/>
    <n v="82600"/>
    <n v="82600"/>
    <n v="0"/>
  </r>
  <r>
    <s v="300-5108472"/>
    <n v="6447814"/>
    <s v="Male|72"/>
    <x v="1"/>
    <x v="31"/>
    <s v="6-12-2024"/>
    <x v="154"/>
    <x v="1"/>
    <x v="0"/>
    <x v="0"/>
    <x v="2"/>
    <x v="7"/>
    <n v="1"/>
    <n v="11900"/>
    <s v="Noida"/>
    <x v="1"/>
    <n v="823233"/>
    <s v="IN"/>
    <x v="0"/>
    <n v="11900"/>
    <n v="11900"/>
    <n v="0"/>
  </r>
  <r>
    <s v="302-9309761"/>
    <n v="4121650"/>
    <s v="Female|36"/>
    <x v="0"/>
    <x v="13"/>
    <s v="12-22-2024"/>
    <x v="124"/>
    <x v="1"/>
    <x v="0"/>
    <x v="1"/>
    <x v="4"/>
    <x v="8"/>
    <n v="1"/>
    <n v="24999"/>
    <s v="Gurugram"/>
    <x v="8"/>
    <n v="307324"/>
    <s v="IN"/>
    <x v="1"/>
    <n v="24999"/>
    <n v="24999"/>
    <n v="0"/>
  </r>
  <r>
    <s v="303-6938069"/>
    <n v="9817680"/>
    <s v="Male|54"/>
    <x v="1"/>
    <x v="24"/>
    <s v="9-17-2024"/>
    <x v="155"/>
    <x v="1"/>
    <x v="0"/>
    <x v="0"/>
    <x v="4"/>
    <x v="8"/>
    <n v="1"/>
    <n v="25000"/>
    <s v="Kolkata"/>
    <x v="2"/>
    <n v="266461"/>
    <s v="IN"/>
    <x v="0"/>
    <n v="25000"/>
    <n v="25000"/>
    <n v="0"/>
  </r>
  <r>
    <s v="304-6050986"/>
    <n v="6116985"/>
    <s v="Male|37"/>
    <x v="1"/>
    <x v="38"/>
    <s v="10-21-2024"/>
    <x v="156"/>
    <x v="1"/>
    <x v="0"/>
    <x v="1"/>
    <x v="0"/>
    <x v="13"/>
    <n v="1"/>
    <n v="49500"/>
    <s v="Lucknow"/>
    <x v="2"/>
    <n v="628288"/>
    <s v="IN"/>
    <x v="1"/>
    <n v="49500"/>
    <n v="49500"/>
    <n v="0"/>
  </r>
  <r>
    <s v="306-5561067"/>
    <n v="9072704"/>
    <s v="Male|41"/>
    <x v="1"/>
    <x v="26"/>
    <s v="7-13-2024"/>
    <x v="76"/>
    <x v="0"/>
    <x v="1"/>
    <x v="4"/>
    <x v="0"/>
    <x v="10"/>
    <n v="1"/>
    <n v="128000"/>
    <s v="Kolkata"/>
    <x v="5"/>
    <n v="120773"/>
    <s v="IN"/>
    <x v="1"/>
    <n v="128000"/>
    <n v="0"/>
    <n v="0"/>
  </r>
  <r>
    <s v="306-9693169"/>
    <n v="5798393"/>
    <s v="Male|20"/>
    <x v="1"/>
    <x v="47"/>
    <s v="10-17-2024"/>
    <x v="157"/>
    <x v="1"/>
    <x v="0"/>
    <x v="0"/>
    <x v="4"/>
    <x v="8"/>
    <n v="8"/>
    <n v="25000"/>
    <s v="Bengaluru"/>
    <x v="3"/>
    <n v="786837"/>
    <s v="IN"/>
    <x v="1"/>
    <n v="200000"/>
    <n v="200000"/>
    <n v="0"/>
  </r>
  <r>
    <s v="308-5728448"/>
    <n v="8155525"/>
    <s v="Female|51"/>
    <x v="0"/>
    <x v="9"/>
    <s v="3-27-2024"/>
    <x v="158"/>
    <x v="0"/>
    <x v="1"/>
    <x v="3"/>
    <x v="3"/>
    <x v="9"/>
    <n v="1"/>
    <n v="20500"/>
    <s v="Lucknow"/>
    <x v="7"/>
    <n v="191083"/>
    <s v="IN"/>
    <x v="0"/>
    <n v="20500"/>
    <n v="0"/>
    <n v="0"/>
  </r>
  <r>
    <s v="310-3343985"/>
    <n v="4699507"/>
    <s v="Male|51"/>
    <x v="1"/>
    <x v="9"/>
    <s v="3-20-2024"/>
    <x v="159"/>
    <x v="1"/>
    <x v="0"/>
    <x v="1"/>
    <x v="1"/>
    <x v="3"/>
    <n v="1"/>
    <n v="29500"/>
    <s v="Lucknow"/>
    <x v="8"/>
    <n v="814435"/>
    <s v="IN"/>
    <x v="1"/>
    <n v="29500"/>
    <n v="29500"/>
    <n v="0"/>
  </r>
  <r>
    <s v="311-8737309"/>
    <n v="8703978"/>
    <s v="Male|61"/>
    <x v="1"/>
    <x v="56"/>
    <s v="10-15-2024"/>
    <x v="160"/>
    <x v="1"/>
    <x v="0"/>
    <x v="1"/>
    <x v="1"/>
    <x v="12"/>
    <n v="1"/>
    <n v="34000"/>
    <s v="Bengaluru"/>
    <x v="8"/>
    <n v="356757"/>
    <s v="IN"/>
    <x v="1"/>
    <n v="34000"/>
    <n v="34000"/>
    <n v="0"/>
  </r>
  <r>
    <s v="313-7382330"/>
    <n v="1825678"/>
    <s v="Female|46"/>
    <x v="0"/>
    <x v="35"/>
    <s v="7-7-2024"/>
    <x v="161"/>
    <x v="1"/>
    <x v="0"/>
    <x v="0"/>
    <x v="3"/>
    <x v="14"/>
    <n v="1"/>
    <n v="40000"/>
    <s v="Gurugram"/>
    <x v="8"/>
    <n v="893359"/>
    <s v="IN"/>
    <x v="1"/>
    <n v="40000"/>
    <n v="40000"/>
    <n v="0"/>
  </r>
  <r>
    <s v="314-4315927"/>
    <n v="3225131"/>
    <s v="Female|47"/>
    <x v="0"/>
    <x v="39"/>
    <s v="1-22-2024"/>
    <x v="162"/>
    <x v="0"/>
    <x v="0"/>
    <x v="0"/>
    <x v="4"/>
    <x v="5"/>
    <n v="1"/>
    <n v="30000"/>
    <s v="Thanjavur"/>
    <x v="2"/>
    <n v="757594"/>
    <s v="IN"/>
    <x v="1"/>
    <n v="30000"/>
    <n v="0"/>
    <n v="30000"/>
  </r>
  <r>
    <s v="314-8356053"/>
    <n v="5887726"/>
    <s v="Male|70"/>
    <x v="1"/>
    <x v="30"/>
    <s v="7-22-2024"/>
    <x v="163"/>
    <x v="1"/>
    <x v="0"/>
    <x v="2"/>
    <x v="4"/>
    <x v="11"/>
    <n v="1"/>
    <n v="55200"/>
    <s v="Noida"/>
    <x v="6"/>
    <n v="177558"/>
    <s v="IN"/>
    <x v="0"/>
    <n v="55200"/>
    <n v="55200"/>
    <n v="0"/>
  </r>
  <r>
    <s v="315-5037961"/>
    <n v="8739107"/>
    <s v="Male|63"/>
    <x v="1"/>
    <x v="34"/>
    <s v="3-2-2024"/>
    <x v="164"/>
    <x v="0"/>
    <x v="0"/>
    <x v="0"/>
    <x v="3"/>
    <x v="14"/>
    <n v="1"/>
    <n v="40000"/>
    <s v="Lucknow"/>
    <x v="8"/>
    <n v="256580"/>
    <s v="IN"/>
    <x v="0"/>
    <n v="40000"/>
    <n v="0"/>
    <n v="40000"/>
  </r>
  <r>
    <s v="315-6118265"/>
    <n v="8653827"/>
    <s v="Male|41"/>
    <x v="1"/>
    <x v="26"/>
    <s v="6-22-2024"/>
    <x v="165"/>
    <x v="1"/>
    <x v="0"/>
    <x v="3"/>
    <x v="3"/>
    <x v="14"/>
    <n v="1"/>
    <n v="40500"/>
    <s v="Thanjavur"/>
    <x v="3"/>
    <n v="658424"/>
    <s v="IN"/>
    <x v="1"/>
    <n v="40500"/>
    <n v="40500"/>
    <n v="0"/>
  </r>
  <r>
    <s v="316-7516960"/>
    <n v="4229140"/>
    <s v="Female|40"/>
    <x v="0"/>
    <x v="4"/>
    <s v="3-13-2024"/>
    <x v="135"/>
    <x v="2"/>
    <x v="1"/>
    <x v="0"/>
    <x v="2"/>
    <x v="7"/>
    <n v="1"/>
    <n v="11900"/>
    <s v="Gurugram"/>
    <x v="6"/>
    <n v="367386"/>
    <s v="IN"/>
    <x v="1"/>
    <n v="11900"/>
    <n v="0"/>
    <n v="0"/>
  </r>
  <r>
    <s v="318-1037485"/>
    <n v="7603872"/>
    <s v="Male|37"/>
    <x v="1"/>
    <x v="38"/>
    <s v="11-17-2024"/>
    <x v="166"/>
    <x v="0"/>
    <x v="1"/>
    <x v="0"/>
    <x v="0"/>
    <x v="13"/>
    <n v="1"/>
    <n v="50000"/>
    <s v="Mohali"/>
    <x v="5"/>
    <n v="444511"/>
    <s v="IN"/>
    <x v="0"/>
    <n v="50000"/>
    <n v="0"/>
    <n v="0"/>
  </r>
  <r>
    <s v="319-6733317"/>
    <n v="9158272"/>
    <s v="Male|32"/>
    <x v="1"/>
    <x v="52"/>
    <s v="3-5-2024"/>
    <x v="6"/>
    <x v="1"/>
    <x v="0"/>
    <x v="3"/>
    <x v="1"/>
    <x v="12"/>
    <n v="1"/>
    <n v="35500"/>
    <s v="Mohali"/>
    <x v="2"/>
    <n v="903531"/>
    <s v="IN"/>
    <x v="1"/>
    <n v="35500"/>
    <n v="35500"/>
    <n v="0"/>
  </r>
  <r>
    <s v="320-8307107"/>
    <n v="3469105"/>
    <s v="Female|73"/>
    <x v="0"/>
    <x v="22"/>
    <s v="10-26-2024"/>
    <x v="167"/>
    <x v="1"/>
    <x v="0"/>
    <x v="2"/>
    <x v="0"/>
    <x v="13"/>
    <n v="1"/>
    <n v="50500"/>
    <s v="Mohali"/>
    <x v="3"/>
    <n v="560352"/>
    <s v="IN"/>
    <x v="1"/>
    <n v="50500"/>
    <n v="50500"/>
    <n v="0"/>
  </r>
  <r>
    <s v="320-8585176"/>
    <n v="6198005"/>
    <s v="Female|39"/>
    <x v="0"/>
    <x v="28"/>
    <s v="4-19-2024"/>
    <x v="168"/>
    <x v="2"/>
    <x v="1"/>
    <x v="4"/>
    <x v="1"/>
    <x v="12"/>
    <n v="1"/>
    <n v="35000"/>
    <s v="Bengaluru"/>
    <x v="1"/>
    <n v="739206"/>
    <s v="IN"/>
    <x v="1"/>
    <n v="35000"/>
    <n v="0"/>
    <n v="0"/>
  </r>
  <r>
    <s v="320-9305150"/>
    <n v="5890476"/>
    <s v="Female|21"/>
    <x v="0"/>
    <x v="5"/>
    <s v="6-5-2024"/>
    <x v="169"/>
    <x v="0"/>
    <x v="0"/>
    <x v="4"/>
    <x v="3"/>
    <x v="14"/>
    <n v="1"/>
    <n v="40000"/>
    <s v="Noida"/>
    <x v="7"/>
    <n v="954602"/>
    <s v="IN"/>
    <x v="0"/>
    <n v="40000"/>
    <n v="0"/>
    <n v="40000"/>
  </r>
  <r>
    <s v="321-1577888"/>
    <n v="9930492"/>
    <s v="Male|46"/>
    <x v="1"/>
    <x v="35"/>
    <s v="12-2-2024"/>
    <x v="170"/>
    <x v="0"/>
    <x v="0"/>
    <x v="1"/>
    <x v="2"/>
    <x v="7"/>
    <n v="1"/>
    <n v="11500"/>
    <s v="Mohali"/>
    <x v="1"/>
    <n v="909930"/>
    <s v="IN"/>
    <x v="1"/>
    <n v="11500"/>
    <n v="0"/>
    <n v="11500"/>
  </r>
  <r>
    <s v="321-4035319"/>
    <n v="6602449"/>
    <s v="Male|49"/>
    <x v="1"/>
    <x v="44"/>
    <s v="12-13-2024"/>
    <x v="142"/>
    <x v="1"/>
    <x v="0"/>
    <x v="4"/>
    <x v="0"/>
    <x v="10"/>
    <n v="1"/>
    <n v="128000"/>
    <s v="Lucknow"/>
    <x v="5"/>
    <n v="688072"/>
    <s v="IN"/>
    <x v="1"/>
    <n v="128000"/>
    <n v="128000"/>
    <n v="0"/>
  </r>
  <r>
    <s v="322-6665383"/>
    <n v="3629314"/>
    <s v="Female|51"/>
    <x v="0"/>
    <x v="9"/>
    <s v="7-6-2024"/>
    <x v="171"/>
    <x v="1"/>
    <x v="0"/>
    <x v="4"/>
    <x v="0"/>
    <x v="10"/>
    <n v="1"/>
    <n v="130000"/>
    <s v="Mumbai"/>
    <x v="8"/>
    <n v="772386"/>
    <s v="IN"/>
    <x v="1"/>
    <n v="130000"/>
    <n v="130000"/>
    <n v="0"/>
  </r>
  <r>
    <s v="323-5639723"/>
    <n v="2889341"/>
    <s v="Male|59"/>
    <x v="1"/>
    <x v="25"/>
    <s v="4-23-2024"/>
    <x v="39"/>
    <x v="0"/>
    <x v="0"/>
    <x v="1"/>
    <x v="3"/>
    <x v="9"/>
    <n v="1"/>
    <n v="19500"/>
    <s v="Lucknow"/>
    <x v="8"/>
    <n v="254127"/>
    <s v="IN"/>
    <x v="1"/>
    <n v="19500"/>
    <n v="0"/>
    <n v="19500"/>
  </r>
  <r>
    <s v="323-6792299"/>
    <n v="2626815"/>
    <s v="Male|56"/>
    <x v="1"/>
    <x v="53"/>
    <s v="6-19-2024"/>
    <x v="172"/>
    <x v="1"/>
    <x v="0"/>
    <x v="4"/>
    <x v="1"/>
    <x v="3"/>
    <n v="1"/>
    <n v="30000"/>
    <s v="Mohali"/>
    <x v="1"/>
    <n v="663703"/>
    <s v="IN"/>
    <x v="1"/>
    <n v="30000"/>
    <n v="30000"/>
    <n v="0"/>
  </r>
  <r>
    <s v="324-1334336"/>
    <n v="9832340"/>
    <s v="Female|18"/>
    <x v="0"/>
    <x v="46"/>
    <s v="6-20-2024"/>
    <x v="78"/>
    <x v="1"/>
    <x v="0"/>
    <x v="2"/>
    <x v="4"/>
    <x v="11"/>
    <n v="1"/>
    <n v="55200"/>
    <s v="Mohali"/>
    <x v="8"/>
    <n v="715104"/>
    <s v="IN"/>
    <x v="1"/>
    <n v="55200"/>
    <n v="55200"/>
    <n v="0"/>
  </r>
  <r>
    <s v="325-5900455"/>
    <n v="1548532"/>
    <s v="Female|32"/>
    <x v="0"/>
    <x v="52"/>
    <s v="9-10-2024"/>
    <x v="77"/>
    <x v="1"/>
    <x v="0"/>
    <x v="3"/>
    <x v="0"/>
    <x v="10"/>
    <n v="1"/>
    <n v="130000"/>
    <s v="Gurugram"/>
    <x v="0"/>
    <n v="380901"/>
    <s v="IN"/>
    <x v="0"/>
    <n v="130000"/>
    <n v="130000"/>
    <n v="0"/>
  </r>
  <r>
    <s v="325-8482180"/>
    <n v="6996068"/>
    <s v="Male|38"/>
    <x v="1"/>
    <x v="6"/>
    <s v="1-20-2024"/>
    <x v="173"/>
    <x v="0"/>
    <x v="0"/>
    <x v="0"/>
    <x v="1"/>
    <x v="3"/>
    <n v="1"/>
    <n v="30000"/>
    <s v="Thanjavur"/>
    <x v="1"/>
    <n v="187649"/>
    <s v="IN"/>
    <x v="1"/>
    <n v="30000"/>
    <n v="0"/>
    <n v="30000"/>
  </r>
  <r>
    <s v="326-1331881"/>
    <n v="5716653"/>
    <s v="Female|30"/>
    <x v="0"/>
    <x v="7"/>
    <s v="2-27-2024"/>
    <x v="91"/>
    <x v="1"/>
    <x v="0"/>
    <x v="4"/>
    <x v="4"/>
    <x v="11"/>
    <n v="1"/>
    <n v="55000"/>
    <s v="Mohali"/>
    <x v="7"/>
    <n v="616777"/>
    <s v="IN"/>
    <x v="1"/>
    <n v="55000"/>
    <n v="55000"/>
    <n v="0"/>
  </r>
  <r>
    <s v="326-4579482"/>
    <n v="6568081"/>
    <s v="Female|41"/>
    <x v="0"/>
    <x v="26"/>
    <s v="5-7-2024"/>
    <x v="174"/>
    <x v="1"/>
    <x v="0"/>
    <x v="0"/>
    <x v="3"/>
    <x v="14"/>
    <n v="1"/>
    <n v="40000"/>
    <s v="Lucknow"/>
    <x v="3"/>
    <n v="773462"/>
    <s v="IN"/>
    <x v="0"/>
    <n v="40000"/>
    <n v="40000"/>
    <n v="0"/>
  </r>
  <r>
    <s v="326-4676367"/>
    <n v="3240912"/>
    <s v="Female|27"/>
    <x v="0"/>
    <x v="0"/>
    <s v="8-24-2024"/>
    <x v="90"/>
    <x v="1"/>
    <x v="0"/>
    <x v="1"/>
    <x v="1"/>
    <x v="1"/>
    <n v="1"/>
    <n v="24500"/>
    <s v="Thanjavur"/>
    <x v="3"/>
    <n v="813390"/>
    <s v="IN"/>
    <x v="1"/>
    <n v="24500"/>
    <n v="24500"/>
    <n v="0"/>
  </r>
  <r>
    <s v="327-6960666"/>
    <n v="4746820"/>
    <s v="Female|44"/>
    <x v="0"/>
    <x v="54"/>
    <s v="6-12-2024"/>
    <x v="154"/>
    <x v="0"/>
    <x v="1"/>
    <x v="1"/>
    <x v="3"/>
    <x v="9"/>
    <n v="1"/>
    <n v="19500"/>
    <s v="Gurugram"/>
    <x v="5"/>
    <n v="303993"/>
    <s v="IN"/>
    <x v="1"/>
    <n v="19500"/>
    <n v="0"/>
    <n v="0"/>
  </r>
  <r>
    <s v="328-1051224"/>
    <n v="6489746"/>
    <s v="Female|70"/>
    <x v="0"/>
    <x v="30"/>
    <s v="10-16-2024"/>
    <x v="51"/>
    <x v="1"/>
    <x v="0"/>
    <x v="2"/>
    <x v="2"/>
    <x v="7"/>
    <n v="1"/>
    <n v="12200"/>
    <s v="Thanjavur"/>
    <x v="3"/>
    <n v="726615"/>
    <s v="IN"/>
    <x v="1"/>
    <n v="12200"/>
    <n v="12200"/>
    <n v="0"/>
  </r>
  <r>
    <s v="328-7352484"/>
    <n v="7765865"/>
    <s v="Male|23"/>
    <x v="1"/>
    <x v="1"/>
    <s v="8-15-2024"/>
    <x v="44"/>
    <x v="1"/>
    <x v="0"/>
    <x v="3"/>
    <x v="0"/>
    <x v="0"/>
    <n v="1"/>
    <n v="46000"/>
    <s v="Gurugram"/>
    <x v="5"/>
    <n v="881439"/>
    <s v="IN"/>
    <x v="1"/>
    <n v="46000"/>
    <n v="46000"/>
    <n v="0"/>
  </r>
  <r>
    <s v="329-9447259"/>
    <n v="8014220"/>
    <s v="Male|72"/>
    <x v="1"/>
    <x v="31"/>
    <s v="9-26-2024"/>
    <x v="175"/>
    <x v="0"/>
    <x v="1"/>
    <x v="0"/>
    <x v="1"/>
    <x v="1"/>
    <n v="1"/>
    <n v="25000"/>
    <s v="Mumbai"/>
    <x v="3"/>
    <n v="976618"/>
    <s v="IN"/>
    <x v="0"/>
    <n v="25000"/>
    <n v="0"/>
    <n v="0"/>
  </r>
  <r>
    <s v="330-4340845"/>
    <n v="3472189"/>
    <s v="Male|20"/>
    <x v="1"/>
    <x v="47"/>
    <s v="4-16-2024"/>
    <x v="105"/>
    <x v="0"/>
    <x v="0"/>
    <x v="4"/>
    <x v="0"/>
    <x v="10"/>
    <n v="1"/>
    <n v="128000"/>
    <s v="Thanjavur"/>
    <x v="6"/>
    <n v="618392"/>
    <s v="IN"/>
    <x v="1"/>
    <n v="128000"/>
    <n v="0"/>
    <n v="128000"/>
  </r>
  <r>
    <s v="330-9771788"/>
    <n v="2728894"/>
    <s v="Male|64"/>
    <x v="1"/>
    <x v="41"/>
    <s v="10-20-2024"/>
    <x v="151"/>
    <x v="0"/>
    <x v="0"/>
    <x v="1"/>
    <x v="0"/>
    <x v="0"/>
    <n v="1"/>
    <n v="44000"/>
    <s v="Gurugram"/>
    <x v="7"/>
    <n v="983241"/>
    <s v="IN"/>
    <x v="1"/>
    <n v="44000"/>
    <n v="0"/>
    <n v="44000"/>
  </r>
  <r>
    <s v="331-2542796"/>
    <n v="2589366"/>
    <s v="Female|35"/>
    <x v="0"/>
    <x v="12"/>
    <s v="2-19-2024"/>
    <x v="176"/>
    <x v="2"/>
    <x v="1"/>
    <x v="4"/>
    <x v="4"/>
    <x v="11"/>
    <n v="2"/>
    <n v="54999"/>
    <s v="Mumbai"/>
    <x v="7"/>
    <n v="553939"/>
    <s v="IN"/>
    <x v="1"/>
    <n v="109998"/>
    <n v="0"/>
    <n v="0"/>
  </r>
  <r>
    <s v="331-6032739"/>
    <n v="2352527"/>
    <s v="Male|23"/>
    <x v="1"/>
    <x v="1"/>
    <s v="7-13-2024"/>
    <x v="76"/>
    <x v="0"/>
    <x v="1"/>
    <x v="3"/>
    <x v="3"/>
    <x v="4"/>
    <n v="1"/>
    <n v="61000"/>
    <s v="Gurugram"/>
    <x v="5"/>
    <n v="986392"/>
    <s v="IN"/>
    <x v="1"/>
    <n v="61000"/>
    <n v="0"/>
    <n v="0"/>
  </r>
  <r>
    <s v="332-3024809"/>
    <n v="4759700"/>
    <s v="Female|34"/>
    <x v="0"/>
    <x v="16"/>
    <s v="6-26-2024"/>
    <x v="112"/>
    <x v="1"/>
    <x v="0"/>
    <x v="0"/>
    <x v="2"/>
    <x v="6"/>
    <n v="2"/>
    <n v="9900"/>
    <s v="Gurugram"/>
    <x v="1"/>
    <n v="559094"/>
    <s v="IN"/>
    <x v="1"/>
    <n v="19800"/>
    <n v="19800"/>
    <n v="0"/>
  </r>
  <r>
    <s v="337-7795568"/>
    <n v="4094587"/>
    <s v="Male|58"/>
    <x v="1"/>
    <x v="23"/>
    <s v="11-14-2024"/>
    <x v="177"/>
    <x v="1"/>
    <x v="0"/>
    <x v="0"/>
    <x v="4"/>
    <x v="11"/>
    <n v="1"/>
    <n v="55000"/>
    <s v="Noida"/>
    <x v="6"/>
    <n v="104666"/>
    <s v="IN"/>
    <x v="1"/>
    <n v="55000"/>
    <n v="55000"/>
    <n v="0"/>
  </r>
  <r>
    <s v="338-2406225"/>
    <n v="5752426"/>
    <s v="Female|34"/>
    <x v="0"/>
    <x v="16"/>
    <s v="4-1-2024"/>
    <x v="10"/>
    <x v="0"/>
    <x v="0"/>
    <x v="0"/>
    <x v="1"/>
    <x v="3"/>
    <n v="1"/>
    <n v="30000"/>
    <s v="Mohali"/>
    <x v="6"/>
    <n v="786341"/>
    <s v="IN"/>
    <x v="1"/>
    <n v="30000"/>
    <n v="0"/>
    <n v="30000"/>
  </r>
  <r>
    <s v="338-3678059"/>
    <n v="2679975"/>
    <s v="Male|60"/>
    <x v="1"/>
    <x v="19"/>
    <s v="4-9-2024"/>
    <x v="178"/>
    <x v="2"/>
    <x v="0"/>
    <x v="4"/>
    <x v="1"/>
    <x v="1"/>
    <n v="1"/>
    <n v="25000"/>
    <s v="Kolkata"/>
    <x v="8"/>
    <n v="348041"/>
    <s v="IN"/>
    <x v="1"/>
    <n v="25000"/>
    <n v="0"/>
    <n v="25000"/>
  </r>
  <r>
    <s v="338-5873580"/>
    <n v="4247321"/>
    <s v="Male|25"/>
    <x v="1"/>
    <x v="40"/>
    <s v="1-15-2024"/>
    <x v="179"/>
    <x v="1"/>
    <x v="0"/>
    <x v="4"/>
    <x v="1"/>
    <x v="1"/>
    <n v="1"/>
    <n v="25000"/>
    <s v="Mohali"/>
    <x v="4"/>
    <n v="466634"/>
    <s v="IN"/>
    <x v="1"/>
    <n v="25000"/>
    <n v="25000"/>
    <n v="0"/>
  </r>
  <r>
    <s v="340-2541145"/>
    <n v="7045114"/>
    <s v="Female|39"/>
    <x v="0"/>
    <x v="28"/>
    <s v="2-14-2024"/>
    <x v="180"/>
    <x v="1"/>
    <x v="0"/>
    <x v="4"/>
    <x v="0"/>
    <x v="10"/>
    <n v="1"/>
    <n v="128000"/>
    <s v="Noida"/>
    <x v="6"/>
    <n v="828326"/>
    <s v="IN"/>
    <x v="1"/>
    <n v="128000"/>
    <n v="128000"/>
    <n v="0"/>
  </r>
  <r>
    <s v="340-5221936"/>
    <n v="2343263"/>
    <s v="Male|28"/>
    <x v="1"/>
    <x v="17"/>
    <s v="7-4-2024"/>
    <x v="181"/>
    <x v="2"/>
    <x v="0"/>
    <x v="1"/>
    <x v="1"/>
    <x v="3"/>
    <n v="1"/>
    <n v="29500"/>
    <s v="Noida"/>
    <x v="0"/>
    <n v="208976"/>
    <s v="IN"/>
    <x v="1"/>
    <n v="29500"/>
    <n v="0"/>
    <n v="29500"/>
  </r>
  <r>
    <s v="342-1873083"/>
    <n v="6740173"/>
    <s v="Female|56"/>
    <x v="0"/>
    <x v="53"/>
    <s v="12-1-2024"/>
    <x v="182"/>
    <x v="1"/>
    <x v="0"/>
    <x v="2"/>
    <x v="2"/>
    <x v="7"/>
    <n v="1"/>
    <n v="12200"/>
    <s v="Noida"/>
    <x v="3"/>
    <n v="747614"/>
    <s v="IN"/>
    <x v="0"/>
    <n v="12200"/>
    <n v="12200"/>
    <n v="0"/>
  </r>
  <r>
    <s v="342-4521171"/>
    <n v="6882609"/>
    <s v="Female|28"/>
    <x v="0"/>
    <x v="17"/>
    <s v="10-5-2024"/>
    <x v="147"/>
    <x v="1"/>
    <x v="0"/>
    <x v="3"/>
    <x v="1"/>
    <x v="1"/>
    <n v="1"/>
    <n v="25500"/>
    <s v="Mumbai"/>
    <x v="8"/>
    <n v="439375"/>
    <s v="IN"/>
    <x v="1"/>
    <n v="25500"/>
    <n v="25500"/>
    <n v="0"/>
  </r>
  <r>
    <s v="342-9417612"/>
    <n v="5517272"/>
    <s v="Female|52"/>
    <x v="0"/>
    <x v="50"/>
    <s v="10-12-2024"/>
    <x v="183"/>
    <x v="0"/>
    <x v="0"/>
    <x v="3"/>
    <x v="0"/>
    <x v="10"/>
    <n v="1"/>
    <n v="130000"/>
    <s v="Gurugram"/>
    <x v="5"/>
    <n v="824038"/>
    <s v="IN"/>
    <x v="1"/>
    <n v="130000"/>
    <n v="0"/>
    <n v="130000"/>
  </r>
  <r>
    <s v="344-6380354"/>
    <n v="2062698"/>
    <s v="Female|30"/>
    <x v="0"/>
    <x v="7"/>
    <s v="9-22-2024"/>
    <x v="31"/>
    <x v="1"/>
    <x v="0"/>
    <x v="0"/>
    <x v="2"/>
    <x v="7"/>
    <n v="5"/>
    <n v="11900"/>
    <s v="Bengaluru"/>
    <x v="4"/>
    <n v="200932"/>
    <s v="IN"/>
    <x v="1"/>
    <n v="59500"/>
    <n v="59500"/>
    <n v="0"/>
  </r>
  <r>
    <s v="345-2570911"/>
    <n v="3770138"/>
    <s v="Male|23"/>
    <x v="1"/>
    <x v="1"/>
    <s v="12-10-2024"/>
    <x v="2"/>
    <x v="1"/>
    <x v="0"/>
    <x v="3"/>
    <x v="0"/>
    <x v="10"/>
    <n v="1"/>
    <n v="132000"/>
    <s v="Kolkata"/>
    <x v="5"/>
    <n v="621986"/>
    <s v="IN"/>
    <x v="0"/>
    <n v="132000"/>
    <n v="132000"/>
    <n v="0"/>
  </r>
  <r>
    <s v="346-2321324"/>
    <n v="2437026"/>
    <s v="Female|70"/>
    <x v="0"/>
    <x v="30"/>
    <s v="2-25-2024"/>
    <x v="184"/>
    <x v="1"/>
    <x v="0"/>
    <x v="4"/>
    <x v="0"/>
    <x v="10"/>
    <n v="1"/>
    <n v="130000"/>
    <s v="Mumbai"/>
    <x v="6"/>
    <n v="322086"/>
    <s v="IN"/>
    <x v="1"/>
    <n v="130000"/>
    <n v="130000"/>
    <n v="0"/>
  </r>
  <r>
    <s v="346-4609524"/>
    <n v="6920597"/>
    <s v="Male|21"/>
    <x v="1"/>
    <x v="5"/>
    <s v="5-16-2024"/>
    <x v="185"/>
    <x v="0"/>
    <x v="1"/>
    <x v="2"/>
    <x v="1"/>
    <x v="3"/>
    <n v="1"/>
    <n v="30200"/>
    <s v="Noida"/>
    <x v="8"/>
    <n v="377319"/>
    <s v="IN"/>
    <x v="0"/>
    <n v="30200"/>
    <n v="0"/>
    <n v="0"/>
  </r>
  <r>
    <s v="348-3725382"/>
    <n v="9072754"/>
    <s v="Male|67"/>
    <x v="1"/>
    <x v="45"/>
    <s v="6-2-2024"/>
    <x v="66"/>
    <x v="0"/>
    <x v="1"/>
    <x v="4"/>
    <x v="4"/>
    <x v="11"/>
    <n v="1"/>
    <n v="54999"/>
    <s v="Mohali"/>
    <x v="2"/>
    <n v="488371"/>
    <s v="IN"/>
    <x v="1"/>
    <n v="54999"/>
    <n v="0"/>
    <n v="0"/>
  </r>
  <r>
    <s v="349-3667917"/>
    <n v="9092903"/>
    <s v="Female|22"/>
    <x v="0"/>
    <x v="14"/>
    <s v="6-7-2024"/>
    <x v="7"/>
    <x v="1"/>
    <x v="0"/>
    <x v="1"/>
    <x v="1"/>
    <x v="1"/>
    <n v="1"/>
    <n v="24500"/>
    <s v="Thanjavur"/>
    <x v="8"/>
    <n v="794799"/>
    <s v="IN"/>
    <x v="1"/>
    <n v="24500"/>
    <n v="24500"/>
    <n v="0"/>
  </r>
  <r>
    <s v="351-3600666"/>
    <n v="5593405"/>
    <s v="Male|49"/>
    <x v="1"/>
    <x v="44"/>
    <s v="4-27-2024"/>
    <x v="104"/>
    <x v="0"/>
    <x v="0"/>
    <x v="4"/>
    <x v="4"/>
    <x v="11"/>
    <n v="1"/>
    <n v="55000"/>
    <s v="Kolkata"/>
    <x v="1"/>
    <n v="411210"/>
    <s v="IN"/>
    <x v="1"/>
    <n v="55000"/>
    <n v="0"/>
    <n v="55000"/>
  </r>
  <r>
    <s v="352-5157921"/>
    <n v="6491114"/>
    <s v="Female|55"/>
    <x v="0"/>
    <x v="57"/>
    <s v="4-19-2024"/>
    <x v="168"/>
    <x v="1"/>
    <x v="0"/>
    <x v="1"/>
    <x v="3"/>
    <x v="14"/>
    <n v="3"/>
    <n v="39500"/>
    <s v="Mohali"/>
    <x v="6"/>
    <n v="656921"/>
    <s v="IN"/>
    <x v="0"/>
    <n v="118500"/>
    <n v="118500"/>
    <n v="0"/>
  </r>
  <r>
    <s v="355-1554840"/>
    <n v="8657937"/>
    <s v="Male|41"/>
    <x v="1"/>
    <x v="26"/>
    <s v="12-7-2024"/>
    <x v="111"/>
    <x v="1"/>
    <x v="0"/>
    <x v="1"/>
    <x v="1"/>
    <x v="1"/>
    <n v="1"/>
    <n v="24500"/>
    <s v="Mohali"/>
    <x v="3"/>
    <n v="490559"/>
    <s v="IN"/>
    <x v="1"/>
    <n v="24500"/>
    <n v="24500"/>
    <n v="0"/>
  </r>
  <r>
    <s v="355-1954349"/>
    <n v="2285330"/>
    <s v="Male|26"/>
    <x v="1"/>
    <x v="8"/>
    <s v="8-6-2024"/>
    <x v="186"/>
    <x v="1"/>
    <x v="0"/>
    <x v="2"/>
    <x v="2"/>
    <x v="2"/>
    <n v="1"/>
    <n v="15200"/>
    <s v="Mumbai"/>
    <x v="8"/>
    <n v="735566"/>
    <s v="IN"/>
    <x v="1"/>
    <n v="15200"/>
    <n v="15200"/>
    <n v="0"/>
  </r>
  <r>
    <s v="355-7285495"/>
    <n v="5002042"/>
    <s v="Male|23"/>
    <x v="1"/>
    <x v="1"/>
    <s v="1-14-2024"/>
    <x v="68"/>
    <x v="1"/>
    <x v="0"/>
    <x v="2"/>
    <x v="4"/>
    <x v="8"/>
    <n v="1"/>
    <n v="25200"/>
    <s v="Thanjavur"/>
    <x v="0"/>
    <n v="935635"/>
    <s v="IN"/>
    <x v="1"/>
    <n v="25200"/>
    <n v="25200"/>
    <n v="0"/>
  </r>
  <r>
    <s v="356-1662507"/>
    <n v="9142018"/>
    <s v="Female|53"/>
    <x v="0"/>
    <x v="51"/>
    <s v="5-18-2024"/>
    <x v="187"/>
    <x v="0"/>
    <x v="1"/>
    <x v="4"/>
    <x v="1"/>
    <x v="3"/>
    <n v="1"/>
    <n v="30000"/>
    <s v="Bengaluru"/>
    <x v="2"/>
    <n v="867979"/>
    <s v="IN"/>
    <x v="1"/>
    <n v="30000"/>
    <n v="0"/>
    <n v="0"/>
  </r>
  <r>
    <s v="356-6784096"/>
    <n v="5039461"/>
    <s v="Male|59"/>
    <x v="1"/>
    <x v="25"/>
    <s v="11-9-2024"/>
    <x v="109"/>
    <x v="1"/>
    <x v="0"/>
    <x v="3"/>
    <x v="3"/>
    <x v="14"/>
    <n v="1"/>
    <n v="40500"/>
    <s v="Bengaluru"/>
    <x v="1"/>
    <n v="749954"/>
    <s v="IN"/>
    <x v="1"/>
    <n v="40500"/>
    <n v="40500"/>
    <n v="0"/>
  </r>
  <r>
    <s v="356-9209786"/>
    <n v="9342869"/>
    <s v="Male|58"/>
    <x v="1"/>
    <x v="23"/>
    <s v="3-1-2024"/>
    <x v="128"/>
    <x v="0"/>
    <x v="0"/>
    <x v="3"/>
    <x v="0"/>
    <x v="10"/>
    <n v="1"/>
    <n v="132000"/>
    <s v="Kolkata"/>
    <x v="6"/>
    <n v="733952"/>
    <s v="IN"/>
    <x v="0"/>
    <n v="132000"/>
    <n v="0"/>
    <n v="132000"/>
  </r>
  <r>
    <s v="358-1051294"/>
    <n v="8269456"/>
    <s v="Female|28"/>
    <x v="0"/>
    <x v="17"/>
    <s v="1-26-2024"/>
    <x v="188"/>
    <x v="0"/>
    <x v="1"/>
    <x v="0"/>
    <x v="2"/>
    <x v="6"/>
    <n v="3"/>
    <n v="9900"/>
    <s v="Gurugram"/>
    <x v="7"/>
    <n v="247532"/>
    <s v="IN"/>
    <x v="1"/>
    <n v="29700"/>
    <n v="0"/>
    <n v="0"/>
  </r>
  <r>
    <s v="358-6827390"/>
    <n v="7140662"/>
    <s v="Female|58"/>
    <x v="0"/>
    <x v="23"/>
    <s v="12-4-2024"/>
    <x v="80"/>
    <x v="1"/>
    <x v="0"/>
    <x v="4"/>
    <x v="0"/>
    <x v="10"/>
    <n v="1"/>
    <n v="128000"/>
    <s v="Mohali"/>
    <x v="8"/>
    <n v="728258"/>
    <s v="IN"/>
    <x v="1"/>
    <n v="128000"/>
    <n v="128000"/>
    <n v="0"/>
  </r>
  <r>
    <s v="359-1204812"/>
    <n v="8694746"/>
    <s v="Female|72"/>
    <x v="0"/>
    <x v="31"/>
    <s v="8-18-2024"/>
    <x v="189"/>
    <x v="1"/>
    <x v="0"/>
    <x v="4"/>
    <x v="4"/>
    <x v="8"/>
    <n v="1"/>
    <n v="25000"/>
    <s v="Lucknow"/>
    <x v="6"/>
    <n v="563339"/>
    <s v="IN"/>
    <x v="0"/>
    <n v="25000"/>
    <n v="25000"/>
    <n v="0"/>
  </r>
  <r>
    <s v="362-1196256"/>
    <n v="7864199"/>
    <s v="Male|35"/>
    <x v="1"/>
    <x v="12"/>
    <s v="11-19-2024"/>
    <x v="38"/>
    <x v="1"/>
    <x v="0"/>
    <x v="3"/>
    <x v="2"/>
    <x v="6"/>
    <n v="2"/>
    <n v="9800"/>
    <s v="Gurugram"/>
    <x v="7"/>
    <n v="929527"/>
    <s v="IN"/>
    <x v="1"/>
    <n v="19600"/>
    <n v="19600"/>
    <n v="0"/>
  </r>
  <r>
    <s v="362-4961601"/>
    <n v="7809300"/>
    <s v="Male|25"/>
    <x v="1"/>
    <x v="40"/>
    <s v="3-7-2024"/>
    <x v="122"/>
    <x v="0"/>
    <x v="0"/>
    <x v="2"/>
    <x v="0"/>
    <x v="0"/>
    <n v="1"/>
    <n v="45500"/>
    <s v="Noida"/>
    <x v="6"/>
    <n v="778346"/>
    <s v="IN"/>
    <x v="0"/>
    <n v="45500"/>
    <n v="0"/>
    <n v="45500"/>
  </r>
  <r>
    <s v="363-2786719"/>
    <n v="3482557"/>
    <s v="Male|72"/>
    <x v="1"/>
    <x v="31"/>
    <s v="4-8-2024"/>
    <x v="190"/>
    <x v="2"/>
    <x v="0"/>
    <x v="3"/>
    <x v="1"/>
    <x v="12"/>
    <n v="1"/>
    <n v="35500"/>
    <s v="Noida"/>
    <x v="6"/>
    <n v="539659"/>
    <s v="IN"/>
    <x v="1"/>
    <n v="35500"/>
    <n v="0"/>
    <n v="35500"/>
  </r>
  <r>
    <s v="363-5196677"/>
    <n v="8428425"/>
    <s v="Female|54"/>
    <x v="0"/>
    <x v="24"/>
    <s v="8-25-2024"/>
    <x v="191"/>
    <x v="1"/>
    <x v="0"/>
    <x v="4"/>
    <x v="0"/>
    <x v="10"/>
    <n v="1"/>
    <n v="128000"/>
    <s v="Lucknow"/>
    <x v="0"/>
    <n v="370343"/>
    <s v="IN"/>
    <x v="1"/>
    <n v="128000"/>
    <n v="128000"/>
    <n v="0"/>
  </r>
  <r>
    <s v="363-9162003"/>
    <n v="5253642"/>
    <s v="Female|47"/>
    <x v="0"/>
    <x v="39"/>
    <s v="1-27-2024"/>
    <x v="192"/>
    <x v="0"/>
    <x v="1"/>
    <x v="2"/>
    <x v="1"/>
    <x v="12"/>
    <n v="1"/>
    <n v="35200"/>
    <s v="Lucknow"/>
    <x v="0"/>
    <n v="383049"/>
    <s v="IN"/>
    <x v="0"/>
    <n v="35200"/>
    <n v="0"/>
    <n v="0"/>
  </r>
  <r>
    <s v="366-7734840"/>
    <n v="4365631"/>
    <s v="Male|40"/>
    <x v="1"/>
    <x v="4"/>
    <s v="11-21-2024"/>
    <x v="69"/>
    <x v="0"/>
    <x v="1"/>
    <x v="4"/>
    <x v="3"/>
    <x v="4"/>
    <n v="1"/>
    <n v="58000"/>
    <s v="Mohali"/>
    <x v="1"/>
    <n v="684191"/>
    <s v="IN"/>
    <x v="1"/>
    <n v="58000"/>
    <n v="0"/>
    <n v="0"/>
  </r>
  <r>
    <s v="368-3710895"/>
    <n v="8412769"/>
    <s v="Female|53"/>
    <x v="0"/>
    <x v="51"/>
    <s v="1-4-2024"/>
    <x v="4"/>
    <x v="1"/>
    <x v="0"/>
    <x v="0"/>
    <x v="3"/>
    <x v="9"/>
    <n v="1"/>
    <n v="20000"/>
    <s v="Kolkata"/>
    <x v="6"/>
    <n v="233636"/>
    <s v="IN"/>
    <x v="0"/>
    <n v="20000"/>
    <n v="20000"/>
    <n v="0"/>
  </r>
  <r>
    <s v="369-4720687"/>
    <n v="7221581"/>
    <s v="Male|56"/>
    <x v="1"/>
    <x v="53"/>
    <s v="1-24-2024"/>
    <x v="94"/>
    <x v="1"/>
    <x v="0"/>
    <x v="0"/>
    <x v="1"/>
    <x v="1"/>
    <n v="1"/>
    <n v="25000"/>
    <s v="Mohali"/>
    <x v="8"/>
    <n v="771394"/>
    <s v="IN"/>
    <x v="1"/>
    <n v="25000"/>
    <n v="25000"/>
    <n v="0"/>
  </r>
  <r>
    <s v="369-8236259"/>
    <n v="7211403"/>
    <s v="Female|75"/>
    <x v="0"/>
    <x v="15"/>
    <s v="4-11-2024"/>
    <x v="193"/>
    <x v="1"/>
    <x v="0"/>
    <x v="3"/>
    <x v="4"/>
    <x v="11"/>
    <n v="1"/>
    <n v="55500"/>
    <s v="Kolkata"/>
    <x v="0"/>
    <n v="922312"/>
    <s v="IN"/>
    <x v="1"/>
    <n v="55500"/>
    <n v="55500"/>
    <n v="0"/>
  </r>
  <r>
    <s v="370-5969984"/>
    <n v="2389057"/>
    <s v="Female|53"/>
    <x v="0"/>
    <x v="51"/>
    <s v="4-22-2024"/>
    <x v="137"/>
    <x v="2"/>
    <x v="0"/>
    <x v="3"/>
    <x v="3"/>
    <x v="9"/>
    <n v="1"/>
    <n v="20500"/>
    <s v="Thanjavur"/>
    <x v="1"/>
    <n v="803069"/>
    <s v="IN"/>
    <x v="1"/>
    <n v="20500"/>
    <n v="0"/>
    <n v="20500"/>
  </r>
  <r>
    <s v="371-6680114"/>
    <n v="7668663"/>
    <s v="Male|72"/>
    <x v="1"/>
    <x v="31"/>
    <s v="6-28-2024"/>
    <x v="194"/>
    <x v="1"/>
    <x v="0"/>
    <x v="2"/>
    <x v="0"/>
    <x v="10"/>
    <n v="1"/>
    <n v="131500"/>
    <s v="Gurugram"/>
    <x v="3"/>
    <n v="761820"/>
    <s v="IN"/>
    <x v="1"/>
    <n v="131500"/>
    <n v="131500"/>
    <n v="0"/>
  </r>
  <r>
    <s v="373-6349565"/>
    <n v="9446412"/>
    <s v="Male|21"/>
    <x v="1"/>
    <x v="5"/>
    <s v="6-14-2024"/>
    <x v="148"/>
    <x v="1"/>
    <x v="0"/>
    <x v="2"/>
    <x v="3"/>
    <x v="14"/>
    <n v="1"/>
    <n v="40200"/>
    <s v="Thanjavur"/>
    <x v="7"/>
    <n v="877947"/>
    <s v="IN"/>
    <x v="0"/>
    <n v="40200"/>
    <n v="40200"/>
    <n v="0"/>
  </r>
  <r>
    <s v="373-9630451"/>
    <n v="2597613"/>
    <s v="Male|66"/>
    <x v="1"/>
    <x v="33"/>
    <s v="7-2-2024"/>
    <x v="102"/>
    <x v="1"/>
    <x v="0"/>
    <x v="4"/>
    <x v="4"/>
    <x v="5"/>
    <n v="2"/>
    <n v="30000"/>
    <s v="Thanjavur"/>
    <x v="6"/>
    <n v="613234"/>
    <s v="IN"/>
    <x v="1"/>
    <n v="60000"/>
    <n v="60000"/>
    <n v="0"/>
  </r>
  <r>
    <s v="374-2998223"/>
    <n v="3870734"/>
    <s v="Male|20"/>
    <x v="1"/>
    <x v="47"/>
    <s v="9-8-2024"/>
    <x v="139"/>
    <x v="2"/>
    <x v="0"/>
    <x v="4"/>
    <x v="2"/>
    <x v="6"/>
    <n v="1"/>
    <n v="10000"/>
    <s v="Mohali"/>
    <x v="3"/>
    <n v="963408"/>
    <s v="IN"/>
    <x v="0"/>
    <n v="10000"/>
    <n v="0"/>
    <n v="10000"/>
  </r>
  <r>
    <s v="375-4837345"/>
    <n v="5409982"/>
    <s v="Female|72"/>
    <x v="0"/>
    <x v="31"/>
    <s v="5-12-2024"/>
    <x v="36"/>
    <x v="1"/>
    <x v="0"/>
    <x v="2"/>
    <x v="2"/>
    <x v="2"/>
    <n v="1"/>
    <n v="15200"/>
    <s v="Lucknow"/>
    <x v="7"/>
    <n v="545957"/>
    <s v="IN"/>
    <x v="1"/>
    <n v="15200"/>
    <n v="15200"/>
    <n v="0"/>
  </r>
  <r>
    <s v="375-7949543"/>
    <n v="7294347"/>
    <s v="Female|22"/>
    <x v="0"/>
    <x v="14"/>
    <s v="11-26-2024"/>
    <x v="5"/>
    <x v="1"/>
    <x v="0"/>
    <x v="0"/>
    <x v="2"/>
    <x v="2"/>
    <n v="1"/>
    <n v="14800"/>
    <s v="Lucknow"/>
    <x v="5"/>
    <n v="443187"/>
    <s v="IN"/>
    <x v="1"/>
    <n v="14800"/>
    <n v="14800"/>
    <n v="0"/>
  </r>
  <r>
    <s v="376-2715158"/>
    <n v="3223098"/>
    <s v="Male|29"/>
    <x v="1"/>
    <x v="29"/>
    <s v="7-15-2024"/>
    <x v="24"/>
    <x v="1"/>
    <x v="0"/>
    <x v="3"/>
    <x v="3"/>
    <x v="14"/>
    <n v="1"/>
    <n v="40500"/>
    <s v="Gurugram"/>
    <x v="2"/>
    <n v="503951"/>
    <s v="IN"/>
    <x v="0"/>
    <n v="40500"/>
    <n v="40500"/>
    <n v="0"/>
  </r>
  <r>
    <s v="379-3288926"/>
    <n v="1488919"/>
    <s v="Female|68"/>
    <x v="0"/>
    <x v="49"/>
    <s v="5-22-2024"/>
    <x v="195"/>
    <x v="1"/>
    <x v="0"/>
    <x v="3"/>
    <x v="0"/>
    <x v="13"/>
    <n v="1"/>
    <n v="51000"/>
    <s v="Gurugram"/>
    <x v="2"/>
    <n v="730823"/>
    <s v="IN"/>
    <x v="0"/>
    <n v="51000"/>
    <n v="51000"/>
    <n v="0"/>
  </r>
  <r>
    <s v="381-2391894"/>
    <n v="3412052"/>
    <s v="Male|58"/>
    <x v="1"/>
    <x v="23"/>
    <s v="10-28-2024"/>
    <x v="196"/>
    <x v="1"/>
    <x v="0"/>
    <x v="1"/>
    <x v="1"/>
    <x v="3"/>
    <n v="1"/>
    <n v="29500"/>
    <s v="Kolkata"/>
    <x v="7"/>
    <n v="374721"/>
    <s v="IN"/>
    <x v="1"/>
    <n v="29500"/>
    <n v="29500"/>
    <n v="0"/>
  </r>
  <r>
    <s v="382-2879460"/>
    <n v="3482256"/>
    <s v="Female|27"/>
    <x v="0"/>
    <x v="0"/>
    <s v="4-17-2024"/>
    <x v="197"/>
    <x v="1"/>
    <x v="0"/>
    <x v="2"/>
    <x v="0"/>
    <x v="10"/>
    <n v="1"/>
    <n v="131500"/>
    <s v="Kolkata"/>
    <x v="5"/>
    <n v="463541"/>
    <s v="IN"/>
    <x v="0"/>
    <n v="131500"/>
    <n v="131500"/>
    <n v="0"/>
  </r>
  <r>
    <s v="382-4184459"/>
    <n v="3049499"/>
    <s v="Female|23"/>
    <x v="0"/>
    <x v="1"/>
    <s v="11-7-2024"/>
    <x v="12"/>
    <x v="0"/>
    <x v="0"/>
    <x v="3"/>
    <x v="2"/>
    <x v="6"/>
    <n v="1"/>
    <n v="9800"/>
    <s v="Thanjavur"/>
    <x v="0"/>
    <n v="970127"/>
    <s v="IN"/>
    <x v="0"/>
    <n v="9800"/>
    <n v="0"/>
    <n v="9800"/>
  </r>
  <r>
    <s v="383-5767885"/>
    <n v="8210891"/>
    <s v="Male|32"/>
    <x v="1"/>
    <x v="52"/>
    <s v="4-20-2024"/>
    <x v="146"/>
    <x v="2"/>
    <x v="1"/>
    <x v="0"/>
    <x v="2"/>
    <x v="6"/>
    <n v="1"/>
    <n v="9900"/>
    <s v="Mohali"/>
    <x v="2"/>
    <n v="899383"/>
    <s v="IN"/>
    <x v="1"/>
    <n v="9900"/>
    <n v="0"/>
    <n v="0"/>
  </r>
  <r>
    <s v="384-6835728"/>
    <n v="6908990"/>
    <s v="Male|72"/>
    <x v="1"/>
    <x v="31"/>
    <s v="9-25-2024"/>
    <x v="74"/>
    <x v="1"/>
    <x v="0"/>
    <x v="0"/>
    <x v="1"/>
    <x v="3"/>
    <n v="1"/>
    <n v="30000"/>
    <s v="Mohali"/>
    <x v="3"/>
    <n v="850582"/>
    <s v="IN"/>
    <x v="1"/>
    <n v="30000"/>
    <n v="30000"/>
    <n v="0"/>
  </r>
  <r>
    <s v="385-3427123"/>
    <n v="2517449"/>
    <s v="Female|26"/>
    <x v="0"/>
    <x v="8"/>
    <s v="3-25-2024"/>
    <x v="115"/>
    <x v="2"/>
    <x v="1"/>
    <x v="2"/>
    <x v="0"/>
    <x v="0"/>
    <n v="1"/>
    <n v="45500"/>
    <s v="Noida"/>
    <x v="2"/>
    <n v="244935"/>
    <s v="IN"/>
    <x v="0"/>
    <n v="45500"/>
    <n v="0"/>
    <n v="0"/>
  </r>
  <r>
    <s v="385-4120898"/>
    <n v="4843470"/>
    <s v="Female|37"/>
    <x v="0"/>
    <x v="38"/>
    <s v="3-17-2024"/>
    <x v="198"/>
    <x v="0"/>
    <x v="0"/>
    <x v="3"/>
    <x v="1"/>
    <x v="3"/>
    <n v="1"/>
    <n v="30500"/>
    <s v="Kolkata"/>
    <x v="7"/>
    <n v="674555"/>
    <s v="IN"/>
    <x v="1"/>
    <n v="30500"/>
    <n v="0"/>
    <n v="30500"/>
  </r>
  <r>
    <s v="386-3965125"/>
    <n v="5294752"/>
    <s v="Male|52"/>
    <x v="1"/>
    <x v="50"/>
    <s v="11-28-2024"/>
    <x v="21"/>
    <x v="0"/>
    <x v="0"/>
    <x v="1"/>
    <x v="2"/>
    <x v="2"/>
    <n v="1"/>
    <n v="14000"/>
    <s v="Thanjavur"/>
    <x v="5"/>
    <n v="331356"/>
    <s v="IN"/>
    <x v="1"/>
    <n v="14000"/>
    <n v="0"/>
    <n v="14000"/>
  </r>
  <r>
    <s v="386-4784649"/>
    <n v="3545240"/>
    <s v="Female|75"/>
    <x v="0"/>
    <x v="15"/>
    <s v="7-22-2024"/>
    <x v="163"/>
    <x v="1"/>
    <x v="0"/>
    <x v="1"/>
    <x v="1"/>
    <x v="12"/>
    <n v="1"/>
    <n v="34000"/>
    <s v="Noida"/>
    <x v="3"/>
    <n v="700727"/>
    <s v="IN"/>
    <x v="0"/>
    <n v="34000"/>
    <n v="34000"/>
    <n v="0"/>
  </r>
  <r>
    <s v="387-6703266"/>
    <n v="7912713"/>
    <s v="Male|51"/>
    <x v="1"/>
    <x v="9"/>
    <s v="6-3-2024"/>
    <x v="18"/>
    <x v="1"/>
    <x v="0"/>
    <x v="2"/>
    <x v="0"/>
    <x v="13"/>
    <n v="1"/>
    <n v="50500"/>
    <s v="Mumbai"/>
    <x v="2"/>
    <n v="293751"/>
    <s v="IN"/>
    <x v="1"/>
    <n v="50500"/>
    <n v="50500"/>
    <n v="0"/>
  </r>
  <r>
    <s v="392-4934149"/>
    <n v="5558623"/>
    <s v="Female|38"/>
    <x v="0"/>
    <x v="6"/>
    <s v="9-3-2024"/>
    <x v="199"/>
    <x v="2"/>
    <x v="0"/>
    <x v="4"/>
    <x v="0"/>
    <x v="10"/>
    <n v="1"/>
    <n v="130000"/>
    <s v="Thanjavur"/>
    <x v="0"/>
    <n v="535020"/>
    <s v="IN"/>
    <x v="1"/>
    <n v="130000"/>
    <n v="0"/>
    <n v="130000"/>
  </r>
  <r>
    <s v="393-4789711"/>
    <n v="7454929"/>
    <s v="Male|49"/>
    <x v="1"/>
    <x v="44"/>
    <s v="3-4-2024"/>
    <x v="200"/>
    <x v="1"/>
    <x v="0"/>
    <x v="2"/>
    <x v="2"/>
    <x v="6"/>
    <n v="1"/>
    <n v="10200"/>
    <s v="Gurugram"/>
    <x v="2"/>
    <n v="188923"/>
    <s v="IN"/>
    <x v="0"/>
    <n v="10200"/>
    <n v="10200"/>
    <n v="0"/>
  </r>
  <r>
    <s v="394-6388299"/>
    <n v="5788474"/>
    <s v="Male|67"/>
    <x v="1"/>
    <x v="45"/>
    <s v="2-21-2024"/>
    <x v="201"/>
    <x v="0"/>
    <x v="0"/>
    <x v="0"/>
    <x v="3"/>
    <x v="14"/>
    <n v="1"/>
    <n v="40000"/>
    <s v="Kolkata"/>
    <x v="1"/>
    <n v="976822"/>
    <s v="IN"/>
    <x v="1"/>
    <n v="40000"/>
    <n v="0"/>
    <n v="40000"/>
  </r>
  <r>
    <s v="394-8655554"/>
    <n v="6818033"/>
    <s v="Female|43"/>
    <x v="0"/>
    <x v="43"/>
    <s v="10-27-2024"/>
    <x v="202"/>
    <x v="1"/>
    <x v="0"/>
    <x v="4"/>
    <x v="4"/>
    <x v="8"/>
    <n v="1"/>
    <n v="25000"/>
    <s v="Lucknow"/>
    <x v="6"/>
    <n v="791095"/>
    <s v="IN"/>
    <x v="1"/>
    <n v="25000"/>
    <n v="25000"/>
    <n v="0"/>
  </r>
  <r>
    <s v="396-4928578"/>
    <n v="6350316"/>
    <s v="Female|33"/>
    <x v="0"/>
    <x v="37"/>
    <s v="5-5-2024"/>
    <x v="203"/>
    <x v="1"/>
    <x v="0"/>
    <x v="1"/>
    <x v="2"/>
    <x v="7"/>
    <n v="1"/>
    <n v="11500"/>
    <s v="Kolkata"/>
    <x v="6"/>
    <n v="682851"/>
    <s v="IN"/>
    <x v="1"/>
    <n v="11500"/>
    <n v="11500"/>
    <n v="0"/>
  </r>
  <r>
    <s v="396-6087531"/>
    <n v="2702878"/>
    <s v="Male|75"/>
    <x v="1"/>
    <x v="15"/>
    <s v="3-6-2024"/>
    <x v="153"/>
    <x v="1"/>
    <x v="0"/>
    <x v="0"/>
    <x v="1"/>
    <x v="1"/>
    <n v="1"/>
    <n v="25000"/>
    <s v="Lucknow"/>
    <x v="7"/>
    <n v="823479"/>
    <s v="IN"/>
    <x v="1"/>
    <n v="25000"/>
    <n v="25000"/>
    <n v="0"/>
  </r>
  <r>
    <s v="397-4873783"/>
    <n v="7366014"/>
    <s v="Female|19"/>
    <x v="0"/>
    <x v="10"/>
    <s v="11-19-2024"/>
    <x v="38"/>
    <x v="1"/>
    <x v="0"/>
    <x v="1"/>
    <x v="3"/>
    <x v="9"/>
    <n v="1"/>
    <n v="19500"/>
    <s v="Bengaluru"/>
    <x v="2"/>
    <n v="499476"/>
    <s v="IN"/>
    <x v="1"/>
    <n v="19500"/>
    <n v="19500"/>
    <n v="0"/>
  </r>
  <r>
    <s v="397-7444964"/>
    <n v="8015136"/>
    <s v="Male|73"/>
    <x v="1"/>
    <x v="22"/>
    <s v="3-27-2024"/>
    <x v="158"/>
    <x v="1"/>
    <x v="0"/>
    <x v="4"/>
    <x v="4"/>
    <x v="11"/>
    <n v="2"/>
    <n v="55000"/>
    <s v="Lucknow"/>
    <x v="5"/>
    <n v="423528"/>
    <s v="IN"/>
    <x v="1"/>
    <n v="110000"/>
    <n v="110000"/>
    <n v="0"/>
  </r>
  <r>
    <s v="398-9237735"/>
    <n v="5067204"/>
    <s v="Female|42"/>
    <x v="0"/>
    <x v="20"/>
    <s v="5-27-2024"/>
    <x v="58"/>
    <x v="1"/>
    <x v="0"/>
    <x v="3"/>
    <x v="1"/>
    <x v="3"/>
    <n v="1"/>
    <n v="30500"/>
    <s v="Kolkata"/>
    <x v="1"/>
    <n v="862538"/>
    <s v="IN"/>
    <x v="0"/>
    <n v="30500"/>
    <n v="30500"/>
    <n v="0"/>
  </r>
  <r>
    <s v="398-9482469"/>
    <n v="2067859"/>
    <s v="Male|29"/>
    <x v="1"/>
    <x v="29"/>
    <s v="11-7-2024"/>
    <x v="12"/>
    <x v="0"/>
    <x v="1"/>
    <x v="3"/>
    <x v="0"/>
    <x v="13"/>
    <n v="1"/>
    <n v="51000"/>
    <s v="Mumbai"/>
    <x v="8"/>
    <n v="250327"/>
    <s v="IN"/>
    <x v="1"/>
    <n v="51000"/>
    <n v="0"/>
    <n v="0"/>
  </r>
  <r>
    <s v="401-1261597"/>
    <n v="8614476"/>
    <s v="Male|31"/>
    <x v="1"/>
    <x v="48"/>
    <s v="5-27-2024"/>
    <x v="58"/>
    <x v="2"/>
    <x v="0"/>
    <x v="3"/>
    <x v="0"/>
    <x v="0"/>
    <n v="1"/>
    <n v="46000"/>
    <s v="Noida"/>
    <x v="2"/>
    <n v="792325"/>
    <s v="IN"/>
    <x v="0"/>
    <n v="46000"/>
    <n v="0"/>
    <n v="46000"/>
  </r>
  <r>
    <s v="401-7399761"/>
    <n v="7739123"/>
    <s v="Male|57"/>
    <x v="1"/>
    <x v="27"/>
    <s v="7-8-2024"/>
    <x v="204"/>
    <x v="0"/>
    <x v="0"/>
    <x v="1"/>
    <x v="0"/>
    <x v="0"/>
    <n v="1"/>
    <n v="44000"/>
    <s v="Gurugram"/>
    <x v="2"/>
    <n v="782540"/>
    <s v="IN"/>
    <x v="1"/>
    <n v="44000"/>
    <n v="0"/>
    <n v="44000"/>
  </r>
  <r>
    <s v="402-3630468"/>
    <n v="3851044"/>
    <s v="Male|23"/>
    <x v="1"/>
    <x v="1"/>
    <s v="7-28-2024"/>
    <x v="205"/>
    <x v="1"/>
    <x v="0"/>
    <x v="4"/>
    <x v="1"/>
    <x v="1"/>
    <n v="1"/>
    <n v="25000"/>
    <s v="Mumbai"/>
    <x v="1"/>
    <n v="865479"/>
    <s v="IN"/>
    <x v="0"/>
    <n v="25000"/>
    <n v="25000"/>
    <n v="0"/>
  </r>
  <r>
    <s v="402-6481437"/>
    <n v="7970985"/>
    <s v="Male|30"/>
    <x v="1"/>
    <x v="7"/>
    <s v="3-26-2024"/>
    <x v="75"/>
    <x v="0"/>
    <x v="1"/>
    <x v="0"/>
    <x v="1"/>
    <x v="1"/>
    <n v="1"/>
    <n v="25000"/>
    <s v="Mumbai"/>
    <x v="5"/>
    <n v="945664"/>
    <s v="IN"/>
    <x v="1"/>
    <n v="25000"/>
    <n v="0"/>
    <n v="0"/>
  </r>
  <r>
    <s v="402-8950901"/>
    <n v="5862493"/>
    <s v="Male|69"/>
    <x v="1"/>
    <x v="18"/>
    <s v="10-24-2024"/>
    <x v="121"/>
    <x v="2"/>
    <x v="1"/>
    <x v="3"/>
    <x v="0"/>
    <x v="13"/>
    <n v="1"/>
    <n v="51000"/>
    <s v="Gurugram"/>
    <x v="7"/>
    <n v="126000"/>
    <s v="IN"/>
    <x v="1"/>
    <n v="51000"/>
    <n v="0"/>
    <n v="0"/>
  </r>
  <r>
    <s v="403-8145454"/>
    <n v="5526314"/>
    <s v="Male|68"/>
    <x v="1"/>
    <x v="49"/>
    <s v="11-3-2024"/>
    <x v="206"/>
    <x v="1"/>
    <x v="0"/>
    <x v="3"/>
    <x v="1"/>
    <x v="12"/>
    <n v="1"/>
    <n v="35500"/>
    <s v="Mohali"/>
    <x v="0"/>
    <n v="501557"/>
    <s v="IN"/>
    <x v="0"/>
    <n v="35500"/>
    <n v="35500"/>
    <n v="0"/>
  </r>
  <r>
    <s v="404-6267145"/>
    <n v="8633602"/>
    <s v="Female|57"/>
    <x v="0"/>
    <x v="27"/>
    <s v="5-11-2024"/>
    <x v="207"/>
    <x v="1"/>
    <x v="0"/>
    <x v="4"/>
    <x v="3"/>
    <x v="4"/>
    <n v="1"/>
    <n v="60000"/>
    <s v="Gurugram"/>
    <x v="4"/>
    <n v="660333"/>
    <s v="IN"/>
    <x v="1"/>
    <n v="60000"/>
    <n v="60000"/>
    <n v="0"/>
  </r>
  <r>
    <s v="405-9517169"/>
    <n v="4337174"/>
    <s v="Male|41"/>
    <x v="1"/>
    <x v="26"/>
    <s v="3-18-2024"/>
    <x v="208"/>
    <x v="1"/>
    <x v="0"/>
    <x v="0"/>
    <x v="2"/>
    <x v="7"/>
    <n v="2"/>
    <n v="11900"/>
    <s v="Gurugram"/>
    <x v="2"/>
    <n v="972064"/>
    <s v="IN"/>
    <x v="1"/>
    <n v="23800"/>
    <n v="23800"/>
    <n v="0"/>
  </r>
  <r>
    <s v="407-1005932"/>
    <n v="2256118"/>
    <s v="Female|63"/>
    <x v="0"/>
    <x v="34"/>
    <s v="9-22-2024"/>
    <x v="31"/>
    <x v="1"/>
    <x v="0"/>
    <x v="0"/>
    <x v="1"/>
    <x v="3"/>
    <n v="1"/>
    <n v="30000"/>
    <s v="Noida"/>
    <x v="8"/>
    <n v="250776"/>
    <s v="IN"/>
    <x v="1"/>
    <n v="30000"/>
    <n v="30000"/>
    <n v="0"/>
  </r>
  <r>
    <s v="407-1749657"/>
    <n v="2930810"/>
    <s v="Male|72"/>
    <x v="1"/>
    <x v="31"/>
    <s v="6-21-2024"/>
    <x v="209"/>
    <x v="0"/>
    <x v="0"/>
    <x v="4"/>
    <x v="1"/>
    <x v="3"/>
    <n v="1"/>
    <n v="30000"/>
    <s v="Kolkata"/>
    <x v="2"/>
    <n v="687044"/>
    <s v="IN"/>
    <x v="1"/>
    <n v="30000"/>
    <n v="0"/>
    <n v="30000"/>
  </r>
  <r>
    <s v="407-4528113"/>
    <n v="3593718"/>
    <s v="Female|28"/>
    <x v="0"/>
    <x v="17"/>
    <s v="4-25-2024"/>
    <x v="210"/>
    <x v="1"/>
    <x v="0"/>
    <x v="4"/>
    <x v="1"/>
    <x v="12"/>
    <n v="1"/>
    <n v="35000"/>
    <s v="Bengaluru"/>
    <x v="5"/>
    <n v="785234"/>
    <s v="IN"/>
    <x v="1"/>
    <n v="35000"/>
    <n v="35000"/>
    <n v="0"/>
  </r>
  <r>
    <s v="407-5210645"/>
    <n v="1800429"/>
    <s v="Female|24"/>
    <x v="0"/>
    <x v="2"/>
    <s v="12-6-2024"/>
    <x v="211"/>
    <x v="1"/>
    <x v="0"/>
    <x v="2"/>
    <x v="0"/>
    <x v="10"/>
    <n v="1"/>
    <n v="131500"/>
    <s v="Lucknow"/>
    <x v="2"/>
    <n v="372387"/>
    <s v="IN"/>
    <x v="1"/>
    <n v="131500"/>
    <n v="131500"/>
    <n v="0"/>
  </r>
  <r>
    <s v="407-8670955"/>
    <n v="6304573"/>
    <s v="Male|18"/>
    <x v="1"/>
    <x v="46"/>
    <s v="8-20-2024"/>
    <x v="149"/>
    <x v="1"/>
    <x v="0"/>
    <x v="3"/>
    <x v="1"/>
    <x v="3"/>
    <n v="1"/>
    <n v="30500"/>
    <s v="Mumbai"/>
    <x v="8"/>
    <n v="465962"/>
    <s v="IN"/>
    <x v="0"/>
    <n v="30500"/>
    <n v="30500"/>
    <n v="0"/>
  </r>
  <r>
    <s v="407-9205525"/>
    <n v="6259232"/>
    <s v="Male|32"/>
    <x v="1"/>
    <x v="52"/>
    <s v="10-6-2024"/>
    <x v="212"/>
    <x v="0"/>
    <x v="1"/>
    <x v="1"/>
    <x v="0"/>
    <x v="0"/>
    <n v="1"/>
    <n v="44000"/>
    <s v="Noida"/>
    <x v="5"/>
    <n v="586950"/>
    <s v="IN"/>
    <x v="1"/>
    <n v="44000"/>
    <n v="0"/>
    <n v="0"/>
  </r>
  <r>
    <s v="408-2413999"/>
    <n v="1620256"/>
    <s v="Female|42"/>
    <x v="0"/>
    <x v="20"/>
    <s v="12-24-2024"/>
    <x v="106"/>
    <x v="1"/>
    <x v="0"/>
    <x v="0"/>
    <x v="1"/>
    <x v="1"/>
    <n v="1"/>
    <n v="25000"/>
    <s v="Gurugram"/>
    <x v="7"/>
    <n v="646660"/>
    <s v="IN"/>
    <x v="1"/>
    <n v="25000"/>
    <n v="25000"/>
    <n v="0"/>
  </r>
  <r>
    <s v="409-1110206"/>
    <n v="6038767"/>
    <s v="Male|31"/>
    <x v="1"/>
    <x v="48"/>
    <s v="6-1-2024"/>
    <x v="150"/>
    <x v="0"/>
    <x v="1"/>
    <x v="0"/>
    <x v="1"/>
    <x v="12"/>
    <n v="1"/>
    <n v="35000"/>
    <s v="Kolkata"/>
    <x v="0"/>
    <n v="139569"/>
    <s v="IN"/>
    <x v="0"/>
    <n v="35000"/>
    <n v="0"/>
    <n v="0"/>
  </r>
  <r>
    <s v="409-1191859"/>
    <n v="5388133"/>
    <s v="Female|62"/>
    <x v="0"/>
    <x v="21"/>
    <s v="4-2-2024"/>
    <x v="213"/>
    <x v="1"/>
    <x v="0"/>
    <x v="1"/>
    <x v="2"/>
    <x v="6"/>
    <n v="2"/>
    <n v="9500"/>
    <s v="Mumbai"/>
    <x v="0"/>
    <n v="769737"/>
    <s v="IN"/>
    <x v="1"/>
    <n v="19000"/>
    <n v="19000"/>
    <n v="0"/>
  </r>
  <r>
    <s v="410-8962686"/>
    <n v="9813089"/>
    <s v="Female|22"/>
    <x v="0"/>
    <x v="14"/>
    <s v="10-25-2024"/>
    <x v="55"/>
    <x v="1"/>
    <x v="0"/>
    <x v="3"/>
    <x v="0"/>
    <x v="10"/>
    <n v="1"/>
    <n v="132000"/>
    <s v="Noida"/>
    <x v="8"/>
    <n v="682813"/>
    <s v="IN"/>
    <x v="1"/>
    <n v="132000"/>
    <n v="132000"/>
    <n v="0"/>
  </r>
  <r>
    <s v="410-9624152"/>
    <n v="5089486"/>
    <s v="Male|41"/>
    <x v="1"/>
    <x v="26"/>
    <s v="10-16-2024"/>
    <x v="51"/>
    <x v="2"/>
    <x v="1"/>
    <x v="2"/>
    <x v="4"/>
    <x v="11"/>
    <n v="1"/>
    <n v="55200"/>
    <s v="Mohali"/>
    <x v="6"/>
    <n v="290065"/>
    <s v="IN"/>
    <x v="1"/>
    <n v="55200"/>
    <n v="0"/>
    <n v="0"/>
  </r>
  <r>
    <s v="417-7575963"/>
    <n v="3163449"/>
    <s v="Male|37"/>
    <x v="1"/>
    <x v="38"/>
    <s v="9-13-2024"/>
    <x v="19"/>
    <x v="1"/>
    <x v="0"/>
    <x v="4"/>
    <x v="1"/>
    <x v="3"/>
    <n v="1"/>
    <n v="30000"/>
    <s v="Bengaluru"/>
    <x v="1"/>
    <n v="480211"/>
    <s v="IN"/>
    <x v="1"/>
    <n v="30000"/>
    <n v="30000"/>
    <n v="0"/>
  </r>
  <r>
    <s v="418-1108226"/>
    <n v="9136197"/>
    <s v="Male|25"/>
    <x v="1"/>
    <x v="40"/>
    <s v="2-1-2024"/>
    <x v="60"/>
    <x v="0"/>
    <x v="0"/>
    <x v="0"/>
    <x v="3"/>
    <x v="14"/>
    <n v="1"/>
    <n v="40000"/>
    <s v="Gurugram"/>
    <x v="5"/>
    <n v="125854"/>
    <s v="IN"/>
    <x v="0"/>
    <n v="40000"/>
    <n v="0"/>
    <n v="40000"/>
  </r>
  <r>
    <s v="418-6491198"/>
    <n v="2449308"/>
    <s v="Female|18"/>
    <x v="0"/>
    <x v="46"/>
    <s v="6-7-2024"/>
    <x v="7"/>
    <x v="1"/>
    <x v="0"/>
    <x v="0"/>
    <x v="4"/>
    <x v="11"/>
    <n v="1"/>
    <n v="55000"/>
    <s v="Lucknow"/>
    <x v="3"/>
    <n v="868043"/>
    <s v="IN"/>
    <x v="1"/>
    <n v="55000"/>
    <n v="55000"/>
    <n v="0"/>
  </r>
  <r>
    <s v="419-5889399"/>
    <n v="2808163"/>
    <s v="Female|61"/>
    <x v="0"/>
    <x v="56"/>
    <s v="3-19-2024"/>
    <x v="214"/>
    <x v="1"/>
    <x v="0"/>
    <x v="3"/>
    <x v="0"/>
    <x v="13"/>
    <n v="1"/>
    <n v="51000"/>
    <s v="Bengaluru"/>
    <x v="5"/>
    <n v="790474"/>
    <s v="IN"/>
    <x v="0"/>
    <n v="51000"/>
    <n v="51000"/>
    <n v="0"/>
  </r>
  <r>
    <s v="419-6524481"/>
    <n v="8535808"/>
    <s v="Male|31"/>
    <x v="1"/>
    <x v="48"/>
    <s v="11-5-2024"/>
    <x v="215"/>
    <x v="0"/>
    <x v="0"/>
    <x v="4"/>
    <x v="2"/>
    <x v="2"/>
    <n v="1"/>
    <n v="15000"/>
    <s v="Kolkata"/>
    <x v="6"/>
    <n v="907455"/>
    <s v="IN"/>
    <x v="1"/>
    <n v="15000"/>
    <n v="0"/>
    <n v="15000"/>
  </r>
  <r>
    <s v="419-6575607"/>
    <n v="4324357"/>
    <s v="Male|66"/>
    <x v="1"/>
    <x v="33"/>
    <s v="8-19-2024"/>
    <x v="216"/>
    <x v="1"/>
    <x v="0"/>
    <x v="1"/>
    <x v="3"/>
    <x v="9"/>
    <n v="1"/>
    <n v="19500"/>
    <s v="Lucknow"/>
    <x v="5"/>
    <n v="342948"/>
    <s v="IN"/>
    <x v="0"/>
    <n v="19500"/>
    <n v="19500"/>
    <n v="0"/>
  </r>
  <r>
    <s v="419-7296605"/>
    <n v="7654757"/>
    <s v="Male|22"/>
    <x v="1"/>
    <x v="14"/>
    <s v="10-23-2024"/>
    <x v="217"/>
    <x v="1"/>
    <x v="0"/>
    <x v="3"/>
    <x v="2"/>
    <x v="2"/>
    <n v="7"/>
    <n v="14500"/>
    <s v="Gurugram"/>
    <x v="1"/>
    <n v="464069"/>
    <s v="IN"/>
    <x v="1"/>
    <n v="101500"/>
    <n v="101500"/>
    <n v="0"/>
  </r>
  <r>
    <s v="421-6316334"/>
    <n v="5888148"/>
    <s v="Female|56"/>
    <x v="0"/>
    <x v="53"/>
    <s v="11-13-2024"/>
    <x v="218"/>
    <x v="0"/>
    <x v="1"/>
    <x v="2"/>
    <x v="1"/>
    <x v="12"/>
    <n v="1"/>
    <n v="35200"/>
    <s v="Noida"/>
    <x v="8"/>
    <n v="292818"/>
    <s v="IN"/>
    <x v="1"/>
    <n v="35200"/>
    <n v="0"/>
    <n v="0"/>
  </r>
  <r>
    <s v="423-7859282"/>
    <n v="7077878"/>
    <s v="Male|27"/>
    <x v="1"/>
    <x v="0"/>
    <s v="7-21-2024"/>
    <x v="219"/>
    <x v="1"/>
    <x v="0"/>
    <x v="2"/>
    <x v="1"/>
    <x v="1"/>
    <n v="1"/>
    <n v="25200"/>
    <s v="Bengaluru"/>
    <x v="7"/>
    <n v="813666"/>
    <s v="IN"/>
    <x v="0"/>
    <n v="25200"/>
    <n v="25200"/>
    <n v="0"/>
  </r>
  <r>
    <s v="424-2244282"/>
    <n v="8549319"/>
    <s v="Female|61"/>
    <x v="0"/>
    <x v="56"/>
    <s v="9-12-2024"/>
    <x v="59"/>
    <x v="0"/>
    <x v="0"/>
    <x v="4"/>
    <x v="0"/>
    <x v="10"/>
    <n v="1"/>
    <n v="130000"/>
    <s v="Gurugram"/>
    <x v="8"/>
    <n v="418897"/>
    <s v="IN"/>
    <x v="0"/>
    <n v="130000"/>
    <n v="0"/>
    <n v="130000"/>
  </r>
  <r>
    <s v="425-8206488"/>
    <n v="5102862"/>
    <s v="Male|66"/>
    <x v="1"/>
    <x v="33"/>
    <s v="10-19-2024"/>
    <x v="220"/>
    <x v="1"/>
    <x v="0"/>
    <x v="4"/>
    <x v="2"/>
    <x v="6"/>
    <n v="1"/>
    <n v="10000"/>
    <s v="Mumbai"/>
    <x v="8"/>
    <n v="992865"/>
    <s v="IN"/>
    <x v="1"/>
    <n v="10000"/>
    <n v="10000"/>
    <n v="0"/>
  </r>
  <r>
    <s v="426-3483052"/>
    <n v="7933921"/>
    <s v="Female|60"/>
    <x v="0"/>
    <x v="19"/>
    <s v="2-17-2024"/>
    <x v="221"/>
    <x v="1"/>
    <x v="0"/>
    <x v="3"/>
    <x v="0"/>
    <x v="10"/>
    <n v="1"/>
    <n v="130000"/>
    <s v="Mumbai"/>
    <x v="2"/>
    <n v="910175"/>
    <s v="IN"/>
    <x v="1"/>
    <n v="130000"/>
    <n v="130000"/>
    <n v="0"/>
  </r>
  <r>
    <s v="428-5904810"/>
    <n v="2393728"/>
    <s v="Female|56"/>
    <x v="0"/>
    <x v="53"/>
    <s v="8-1-2024"/>
    <x v="100"/>
    <x v="0"/>
    <x v="1"/>
    <x v="4"/>
    <x v="2"/>
    <x v="7"/>
    <n v="1"/>
    <n v="12000"/>
    <s v="Mumbai"/>
    <x v="1"/>
    <n v="613392"/>
    <s v="IN"/>
    <x v="1"/>
    <n v="12000"/>
    <n v="0"/>
    <n v="0"/>
  </r>
  <r>
    <s v="428-9847254"/>
    <n v="9924232"/>
    <s v="Female|66"/>
    <x v="0"/>
    <x v="33"/>
    <s v="9-21-2024"/>
    <x v="222"/>
    <x v="1"/>
    <x v="0"/>
    <x v="2"/>
    <x v="4"/>
    <x v="11"/>
    <n v="1"/>
    <n v="55200"/>
    <s v="Mumbai"/>
    <x v="6"/>
    <n v="523874"/>
    <s v="IN"/>
    <x v="1"/>
    <n v="55200"/>
    <n v="55200"/>
    <n v="0"/>
  </r>
  <r>
    <s v="430-1284478"/>
    <n v="3078947"/>
    <s v="Male|73"/>
    <x v="1"/>
    <x v="22"/>
    <s v="6-18-2024"/>
    <x v="82"/>
    <x v="1"/>
    <x v="0"/>
    <x v="4"/>
    <x v="2"/>
    <x v="2"/>
    <n v="2"/>
    <n v="15000"/>
    <s v="Mohali"/>
    <x v="6"/>
    <n v="777724"/>
    <s v="IN"/>
    <x v="1"/>
    <n v="30000"/>
    <n v="30000"/>
    <n v="0"/>
  </r>
  <r>
    <s v="431-1908038"/>
    <n v="6101515"/>
    <s v="Female|59"/>
    <x v="0"/>
    <x v="25"/>
    <s v="3-19-2024"/>
    <x v="214"/>
    <x v="1"/>
    <x v="0"/>
    <x v="1"/>
    <x v="2"/>
    <x v="6"/>
    <n v="3"/>
    <n v="9500"/>
    <s v="Thanjavur"/>
    <x v="3"/>
    <n v="871037"/>
    <s v="IN"/>
    <x v="0"/>
    <n v="28500"/>
    <n v="28500"/>
    <n v="0"/>
  </r>
  <r>
    <s v="431-2503148"/>
    <n v="2887937"/>
    <s v="Female|45"/>
    <x v="0"/>
    <x v="32"/>
    <s v="6-12-2024"/>
    <x v="154"/>
    <x v="2"/>
    <x v="1"/>
    <x v="2"/>
    <x v="1"/>
    <x v="12"/>
    <n v="1"/>
    <n v="35200"/>
    <s v="Mumbai"/>
    <x v="8"/>
    <n v="466704"/>
    <s v="IN"/>
    <x v="1"/>
    <n v="35200"/>
    <n v="0"/>
    <n v="0"/>
  </r>
  <r>
    <s v="431-3912886"/>
    <n v="1251567"/>
    <s v="Female|59"/>
    <x v="0"/>
    <x v="25"/>
    <s v="6-1-2024"/>
    <x v="150"/>
    <x v="2"/>
    <x v="0"/>
    <x v="1"/>
    <x v="4"/>
    <x v="5"/>
    <n v="1"/>
    <n v="29999"/>
    <s v="Bengaluru"/>
    <x v="1"/>
    <n v="170601"/>
    <s v="IN"/>
    <x v="1"/>
    <n v="29999"/>
    <n v="0"/>
    <n v="29999"/>
  </r>
  <r>
    <s v="431-5327419"/>
    <n v="7300065"/>
    <s v="Male|21"/>
    <x v="1"/>
    <x v="5"/>
    <s v="4-8-2024"/>
    <x v="190"/>
    <x v="0"/>
    <x v="0"/>
    <x v="1"/>
    <x v="1"/>
    <x v="12"/>
    <n v="1"/>
    <n v="34000"/>
    <s v="Gurugram"/>
    <x v="7"/>
    <n v="163577"/>
    <s v="IN"/>
    <x v="0"/>
    <n v="34000"/>
    <n v="0"/>
    <n v="34000"/>
  </r>
  <r>
    <s v="432-7897563"/>
    <n v="7353945"/>
    <s v="Female|46"/>
    <x v="0"/>
    <x v="35"/>
    <s v="11-7-2024"/>
    <x v="12"/>
    <x v="0"/>
    <x v="0"/>
    <x v="4"/>
    <x v="0"/>
    <x v="0"/>
    <n v="1"/>
    <n v="45000"/>
    <s v="Thanjavur"/>
    <x v="5"/>
    <n v="612662"/>
    <s v="IN"/>
    <x v="0"/>
    <n v="45000"/>
    <n v="0"/>
    <n v="45000"/>
  </r>
  <r>
    <s v="434-1579384"/>
    <n v="5746424"/>
    <s v="Female|54"/>
    <x v="0"/>
    <x v="24"/>
    <s v="10-2-2024"/>
    <x v="13"/>
    <x v="2"/>
    <x v="0"/>
    <x v="4"/>
    <x v="0"/>
    <x v="13"/>
    <n v="1"/>
    <n v="50000"/>
    <s v="Kolkata"/>
    <x v="8"/>
    <n v="207220"/>
    <s v="IN"/>
    <x v="1"/>
    <n v="50000"/>
    <n v="0"/>
    <n v="50000"/>
  </r>
  <r>
    <s v="434-7423283"/>
    <n v="4966501"/>
    <s v="Male|36"/>
    <x v="1"/>
    <x v="13"/>
    <s v="1-21-2024"/>
    <x v="223"/>
    <x v="0"/>
    <x v="0"/>
    <x v="1"/>
    <x v="2"/>
    <x v="6"/>
    <n v="1"/>
    <n v="9500"/>
    <s v="Mohali"/>
    <x v="1"/>
    <n v="453778"/>
    <s v="IN"/>
    <x v="0"/>
    <n v="9500"/>
    <n v="0"/>
    <n v="9500"/>
  </r>
  <r>
    <s v="435-6290464"/>
    <n v="4860502"/>
    <s v="Male|30"/>
    <x v="1"/>
    <x v="7"/>
    <s v="5-6-2024"/>
    <x v="224"/>
    <x v="1"/>
    <x v="0"/>
    <x v="4"/>
    <x v="4"/>
    <x v="11"/>
    <n v="1"/>
    <n v="55000"/>
    <s v="Kolkata"/>
    <x v="5"/>
    <n v="229090"/>
    <s v="IN"/>
    <x v="1"/>
    <n v="55000"/>
    <n v="55000"/>
    <n v="0"/>
  </r>
  <r>
    <s v="436-1266331"/>
    <n v="3243545"/>
    <s v="Male|56"/>
    <x v="1"/>
    <x v="53"/>
    <s v="8-1-2024"/>
    <x v="100"/>
    <x v="1"/>
    <x v="0"/>
    <x v="1"/>
    <x v="1"/>
    <x v="12"/>
    <n v="1"/>
    <n v="34000"/>
    <s v="Noida"/>
    <x v="0"/>
    <n v="925549"/>
    <s v="IN"/>
    <x v="1"/>
    <n v="34000"/>
    <n v="34000"/>
    <n v="0"/>
  </r>
  <r>
    <s v="436-4229300"/>
    <n v="2812049"/>
    <s v="Male|18"/>
    <x v="1"/>
    <x v="46"/>
    <s v="10-23-2024"/>
    <x v="217"/>
    <x v="0"/>
    <x v="0"/>
    <x v="0"/>
    <x v="4"/>
    <x v="8"/>
    <n v="1"/>
    <n v="25000"/>
    <s v="Mumbai"/>
    <x v="2"/>
    <n v="541457"/>
    <s v="IN"/>
    <x v="1"/>
    <n v="25000"/>
    <n v="0"/>
    <n v="25000"/>
  </r>
  <r>
    <s v="436-5078093"/>
    <n v="7072764"/>
    <s v="Male|47"/>
    <x v="1"/>
    <x v="39"/>
    <s v="6-24-2024"/>
    <x v="225"/>
    <x v="1"/>
    <x v="0"/>
    <x v="1"/>
    <x v="0"/>
    <x v="0"/>
    <n v="1"/>
    <n v="44000"/>
    <s v="Bengaluru"/>
    <x v="0"/>
    <n v="479895"/>
    <s v="IN"/>
    <x v="1"/>
    <n v="44000"/>
    <n v="44000"/>
    <n v="0"/>
  </r>
  <r>
    <s v="437-8385715"/>
    <n v="6615941"/>
    <s v="Female|70"/>
    <x v="0"/>
    <x v="30"/>
    <s v="11-20-2024"/>
    <x v="226"/>
    <x v="1"/>
    <x v="0"/>
    <x v="2"/>
    <x v="1"/>
    <x v="12"/>
    <n v="1"/>
    <n v="35200"/>
    <s v="Lucknow"/>
    <x v="2"/>
    <n v="286266"/>
    <s v="IN"/>
    <x v="1"/>
    <n v="35200"/>
    <n v="35200"/>
    <n v="0"/>
  </r>
  <r>
    <s v="438-2589046"/>
    <n v="2025218"/>
    <s v="Female|56"/>
    <x v="0"/>
    <x v="53"/>
    <s v="3-3-2024"/>
    <x v="227"/>
    <x v="1"/>
    <x v="0"/>
    <x v="2"/>
    <x v="3"/>
    <x v="14"/>
    <n v="1"/>
    <n v="40200"/>
    <s v="Mumbai"/>
    <x v="6"/>
    <n v="712859"/>
    <s v="IN"/>
    <x v="1"/>
    <n v="40200"/>
    <n v="40200"/>
    <n v="0"/>
  </r>
  <r>
    <s v="438-3270615"/>
    <n v="3755459"/>
    <s v="Female|18"/>
    <x v="0"/>
    <x v="46"/>
    <s v="6-14-2024"/>
    <x v="148"/>
    <x v="2"/>
    <x v="0"/>
    <x v="1"/>
    <x v="3"/>
    <x v="14"/>
    <n v="1"/>
    <n v="39500"/>
    <s v="Thanjavur"/>
    <x v="3"/>
    <n v="827759"/>
    <s v="IN"/>
    <x v="0"/>
    <n v="39500"/>
    <n v="0"/>
    <n v="39500"/>
  </r>
  <r>
    <s v="438-8556058"/>
    <n v="5327209"/>
    <s v="Female|56"/>
    <x v="0"/>
    <x v="53"/>
    <s v="1-25-2024"/>
    <x v="228"/>
    <x v="1"/>
    <x v="0"/>
    <x v="0"/>
    <x v="2"/>
    <x v="6"/>
    <n v="1"/>
    <n v="9900"/>
    <s v="Bengaluru"/>
    <x v="2"/>
    <n v="848476"/>
    <s v="IN"/>
    <x v="0"/>
    <n v="9900"/>
    <n v="9900"/>
    <n v="0"/>
  </r>
  <r>
    <s v="439-2599906"/>
    <n v="9861040"/>
    <s v="Male|32"/>
    <x v="1"/>
    <x v="52"/>
    <s v="4-28-2024"/>
    <x v="42"/>
    <x v="0"/>
    <x v="1"/>
    <x v="2"/>
    <x v="3"/>
    <x v="14"/>
    <n v="1"/>
    <n v="40200"/>
    <s v="Mohali"/>
    <x v="4"/>
    <n v="991737"/>
    <s v="IN"/>
    <x v="1"/>
    <n v="40200"/>
    <n v="0"/>
    <n v="0"/>
  </r>
  <r>
    <s v="439-7935621"/>
    <n v="4617421"/>
    <s v="Male|18"/>
    <x v="1"/>
    <x v="46"/>
    <s v="1-28-2024"/>
    <x v="118"/>
    <x v="0"/>
    <x v="0"/>
    <x v="0"/>
    <x v="0"/>
    <x v="0"/>
    <n v="1"/>
    <n v="45000"/>
    <s v="Kolkata"/>
    <x v="7"/>
    <n v="416110"/>
    <s v="IN"/>
    <x v="1"/>
    <n v="45000"/>
    <n v="0"/>
    <n v="45000"/>
  </r>
  <r>
    <s v="439-8221845"/>
    <n v="2777454"/>
    <s v="Male|24"/>
    <x v="1"/>
    <x v="2"/>
    <s v="5-8-2024"/>
    <x v="79"/>
    <x v="2"/>
    <x v="0"/>
    <x v="1"/>
    <x v="2"/>
    <x v="7"/>
    <n v="1"/>
    <n v="11500"/>
    <s v="Kolkata"/>
    <x v="2"/>
    <n v="125755"/>
    <s v="IN"/>
    <x v="1"/>
    <n v="11500"/>
    <n v="0"/>
    <n v="11500"/>
  </r>
  <r>
    <s v="440-6367876"/>
    <n v="5014016"/>
    <s v="Female|45"/>
    <x v="0"/>
    <x v="32"/>
    <s v="7-4-2024"/>
    <x v="181"/>
    <x v="0"/>
    <x v="1"/>
    <x v="4"/>
    <x v="0"/>
    <x v="10"/>
    <n v="1"/>
    <n v="130000"/>
    <s v="Bengaluru"/>
    <x v="8"/>
    <n v="509777"/>
    <s v="IN"/>
    <x v="1"/>
    <n v="130000"/>
    <n v="0"/>
    <n v="0"/>
  </r>
  <r>
    <s v="440-8086125"/>
    <n v="2684358"/>
    <s v="Male|62"/>
    <x v="1"/>
    <x v="21"/>
    <s v="5-17-2024"/>
    <x v="229"/>
    <x v="1"/>
    <x v="0"/>
    <x v="1"/>
    <x v="1"/>
    <x v="12"/>
    <n v="1"/>
    <n v="34000"/>
    <s v="Bengaluru"/>
    <x v="5"/>
    <n v="828980"/>
    <s v="IN"/>
    <x v="1"/>
    <n v="34000"/>
    <n v="34000"/>
    <n v="0"/>
  </r>
  <r>
    <s v="441-4338417"/>
    <n v="5345732"/>
    <s v="Female|56"/>
    <x v="0"/>
    <x v="53"/>
    <s v="12-1-2024"/>
    <x v="182"/>
    <x v="0"/>
    <x v="0"/>
    <x v="1"/>
    <x v="0"/>
    <x v="0"/>
    <n v="1"/>
    <n v="44000"/>
    <s v="Mohali"/>
    <x v="4"/>
    <n v="637145"/>
    <s v="IN"/>
    <x v="1"/>
    <n v="44000"/>
    <n v="0"/>
    <n v="44000"/>
  </r>
  <r>
    <s v="441-5584424"/>
    <n v="3455003"/>
    <s v="Male|35"/>
    <x v="1"/>
    <x v="12"/>
    <s v="1-4-2024"/>
    <x v="4"/>
    <x v="1"/>
    <x v="0"/>
    <x v="1"/>
    <x v="3"/>
    <x v="14"/>
    <n v="1"/>
    <n v="39500"/>
    <s v="Mumbai"/>
    <x v="5"/>
    <n v="200181"/>
    <s v="IN"/>
    <x v="1"/>
    <n v="39500"/>
    <n v="39500"/>
    <n v="0"/>
  </r>
  <r>
    <s v="445-1502647"/>
    <n v="1555428"/>
    <s v="Male|67"/>
    <x v="1"/>
    <x v="45"/>
    <s v="1-25-2024"/>
    <x v="228"/>
    <x v="1"/>
    <x v="0"/>
    <x v="3"/>
    <x v="3"/>
    <x v="9"/>
    <n v="1"/>
    <n v="20500"/>
    <s v="Gurugram"/>
    <x v="0"/>
    <n v="821374"/>
    <s v="IN"/>
    <x v="1"/>
    <n v="20500"/>
    <n v="20500"/>
    <n v="0"/>
  </r>
  <r>
    <s v="446-2007511"/>
    <n v="2002860"/>
    <s v="Female|59"/>
    <x v="0"/>
    <x v="25"/>
    <s v="3-23-2024"/>
    <x v="230"/>
    <x v="1"/>
    <x v="0"/>
    <x v="4"/>
    <x v="0"/>
    <x v="13"/>
    <n v="1"/>
    <n v="50000"/>
    <s v="Bengaluru"/>
    <x v="5"/>
    <n v="868804"/>
    <s v="IN"/>
    <x v="0"/>
    <n v="50000"/>
    <n v="50000"/>
    <n v="0"/>
  </r>
  <r>
    <s v="446-2932227"/>
    <n v="8857296"/>
    <s v="Male|27"/>
    <x v="1"/>
    <x v="0"/>
    <s v="4-28-2024"/>
    <x v="42"/>
    <x v="1"/>
    <x v="0"/>
    <x v="0"/>
    <x v="2"/>
    <x v="6"/>
    <n v="1"/>
    <n v="9900"/>
    <s v="Mohali"/>
    <x v="7"/>
    <n v="662636"/>
    <s v="IN"/>
    <x v="1"/>
    <n v="9900"/>
    <n v="9900"/>
    <n v="0"/>
  </r>
  <r>
    <s v="446-7971498"/>
    <n v="1124785"/>
    <s v="Female|73"/>
    <x v="0"/>
    <x v="22"/>
    <s v="8-3-2024"/>
    <x v="231"/>
    <x v="1"/>
    <x v="0"/>
    <x v="0"/>
    <x v="1"/>
    <x v="12"/>
    <n v="1"/>
    <n v="35000"/>
    <s v="Kolkata"/>
    <x v="5"/>
    <n v="618358"/>
    <s v="IN"/>
    <x v="1"/>
    <n v="35000"/>
    <n v="35000"/>
    <n v="0"/>
  </r>
  <r>
    <s v="446-8443172"/>
    <n v="1851044"/>
    <s v="Male|19"/>
    <x v="1"/>
    <x v="10"/>
    <s v="8-22-2024"/>
    <x v="129"/>
    <x v="0"/>
    <x v="0"/>
    <x v="1"/>
    <x v="3"/>
    <x v="14"/>
    <n v="1"/>
    <n v="39500"/>
    <s v="Noida"/>
    <x v="8"/>
    <n v="838908"/>
    <s v="IN"/>
    <x v="1"/>
    <n v="39500"/>
    <n v="0"/>
    <n v="39500"/>
  </r>
  <r>
    <s v="451-5883242"/>
    <n v="7187940"/>
    <s v="Male|51"/>
    <x v="1"/>
    <x v="9"/>
    <s v="10-22-2024"/>
    <x v="3"/>
    <x v="2"/>
    <x v="0"/>
    <x v="3"/>
    <x v="4"/>
    <x v="8"/>
    <n v="1"/>
    <n v="25500"/>
    <s v="Mohali"/>
    <x v="6"/>
    <n v="460517"/>
    <s v="IN"/>
    <x v="1"/>
    <n v="25500"/>
    <n v="0"/>
    <n v="25500"/>
  </r>
  <r>
    <s v="451-5935413"/>
    <n v="8597490"/>
    <s v="Male|26"/>
    <x v="1"/>
    <x v="8"/>
    <s v="7-20-2024"/>
    <x v="232"/>
    <x v="0"/>
    <x v="1"/>
    <x v="0"/>
    <x v="2"/>
    <x v="2"/>
    <n v="1"/>
    <n v="14800"/>
    <s v="Thanjavur"/>
    <x v="3"/>
    <n v="319899"/>
    <s v="IN"/>
    <x v="0"/>
    <n v="14800"/>
    <n v="0"/>
    <n v="0"/>
  </r>
  <r>
    <s v="452-4149893"/>
    <n v="7805792"/>
    <s v="Female|31"/>
    <x v="0"/>
    <x v="48"/>
    <s v="8-20-2024"/>
    <x v="149"/>
    <x v="1"/>
    <x v="0"/>
    <x v="3"/>
    <x v="2"/>
    <x v="2"/>
    <n v="1"/>
    <n v="14500"/>
    <s v="Bengaluru"/>
    <x v="2"/>
    <n v="295370"/>
    <s v="IN"/>
    <x v="0"/>
    <n v="14500"/>
    <n v="14500"/>
    <n v="0"/>
  </r>
  <r>
    <s v="453-6577416"/>
    <n v="7328534"/>
    <s v="Female|38"/>
    <x v="0"/>
    <x v="6"/>
    <s v="4-23-2024"/>
    <x v="39"/>
    <x v="1"/>
    <x v="0"/>
    <x v="4"/>
    <x v="0"/>
    <x v="13"/>
    <n v="1"/>
    <n v="50000"/>
    <s v="Lucknow"/>
    <x v="6"/>
    <n v="504832"/>
    <s v="IN"/>
    <x v="1"/>
    <n v="50000"/>
    <n v="50000"/>
    <n v="0"/>
  </r>
  <r>
    <s v="454-5388717"/>
    <n v="4236382"/>
    <s v="Female|36"/>
    <x v="0"/>
    <x v="13"/>
    <s v="5-3-2024"/>
    <x v="233"/>
    <x v="2"/>
    <x v="0"/>
    <x v="2"/>
    <x v="1"/>
    <x v="3"/>
    <n v="1"/>
    <n v="30200"/>
    <s v="Kolkata"/>
    <x v="0"/>
    <n v="354763"/>
    <s v="IN"/>
    <x v="0"/>
    <n v="30200"/>
    <n v="0"/>
    <n v="30200"/>
  </r>
  <r>
    <s v="456-6139660"/>
    <n v="4218650"/>
    <s v="Female|51"/>
    <x v="0"/>
    <x v="9"/>
    <s v="11-14-2024"/>
    <x v="177"/>
    <x v="1"/>
    <x v="0"/>
    <x v="3"/>
    <x v="0"/>
    <x v="10"/>
    <n v="1"/>
    <n v="130000"/>
    <s v="Kolkata"/>
    <x v="7"/>
    <n v="299193"/>
    <s v="IN"/>
    <x v="0"/>
    <n v="130000"/>
    <n v="130000"/>
    <n v="0"/>
  </r>
  <r>
    <s v="457-1447451"/>
    <n v="7960815"/>
    <s v="Male|43"/>
    <x v="1"/>
    <x v="43"/>
    <s v="9-12-2024"/>
    <x v="59"/>
    <x v="2"/>
    <x v="1"/>
    <x v="3"/>
    <x v="2"/>
    <x v="6"/>
    <n v="1"/>
    <n v="9800"/>
    <s v="Bengaluru"/>
    <x v="0"/>
    <n v="979940"/>
    <s v="IN"/>
    <x v="1"/>
    <n v="9800"/>
    <n v="0"/>
    <n v="0"/>
  </r>
  <r>
    <s v="459-6168814"/>
    <n v="8475525"/>
    <s v="Male|31"/>
    <x v="1"/>
    <x v="48"/>
    <s v="12-15-2024"/>
    <x v="234"/>
    <x v="1"/>
    <x v="0"/>
    <x v="1"/>
    <x v="2"/>
    <x v="6"/>
    <n v="1"/>
    <n v="9500"/>
    <s v="Noida"/>
    <x v="8"/>
    <n v="976097"/>
    <s v="IN"/>
    <x v="0"/>
    <n v="9500"/>
    <n v="9500"/>
    <n v="0"/>
  </r>
  <r>
    <s v="460-4653282"/>
    <n v="8015896"/>
    <s v="Female|38"/>
    <x v="0"/>
    <x v="6"/>
    <s v="6-21-2024"/>
    <x v="209"/>
    <x v="1"/>
    <x v="0"/>
    <x v="0"/>
    <x v="1"/>
    <x v="12"/>
    <n v="1"/>
    <n v="35000"/>
    <s v="Thanjavur"/>
    <x v="6"/>
    <n v="618870"/>
    <s v="IN"/>
    <x v="0"/>
    <n v="35000"/>
    <n v="35000"/>
    <n v="0"/>
  </r>
  <r>
    <s v="461-6788681"/>
    <n v="9168181"/>
    <s v="Female|74"/>
    <x v="0"/>
    <x v="36"/>
    <s v="10-1-2024"/>
    <x v="235"/>
    <x v="0"/>
    <x v="0"/>
    <x v="1"/>
    <x v="4"/>
    <x v="5"/>
    <n v="1"/>
    <n v="29999"/>
    <s v="Mumbai"/>
    <x v="3"/>
    <n v="257538"/>
    <s v="IN"/>
    <x v="1"/>
    <n v="29999"/>
    <n v="0"/>
    <n v="29999"/>
  </r>
  <r>
    <s v="462-4666931"/>
    <n v="5514342"/>
    <s v="Male|65"/>
    <x v="1"/>
    <x v="11"/>
    <s v="11-7-2024"/>
    <x v="12"/>
    <x v="1"/>
    <x v="0"/>
    <x v="4"/>
    <x v="4"/>
    <x v="11"/>
    <n v="1"/>
    <n v="55000"/>
    <s v="Thanjavur"/>
    <x v="3"/>
    <n v="975498"/>
    <s v="IN"/>
    <x v="0"/>
    <n v="55000"/>
    <n v="55000"/>
    <n v="0"/>
  </r>
  <r>
    <s v="463-6230495"/>
    <n v="9757466"/>
    <s v="Female|51"/>
    <x v="0"/>
    <x v="9"/>
    <s v="2-20-2024"/>
    <x v="98"/>
    <x v="1"/>
    <x v="0"/>
    <x v="2"/>
    <x v="4"/>
    <x v="11"/>
    <n v="1"/>
    <n v="55200"/>
    <s v="Lucknow"/>
    <x v="5"/>
    <n v="828864"/>
    <s v="IN"/>
    <x v="1"/>
    <n v="55200"/>
    <n v="55200"/>
    <n v="0"/>
  </r>
  <r>
    <s v="464-3617171"/>
    <n v="2789949"/>
    <s v="Male|23"/>
    <x v="1"/>
    <x v="1"/>
    <s v="11-22-2024"/>
    <x v="126"/>
    <x v="1"/>
    <x v="0"/>
    <x v="0"/>
    <x v="3"/>
    <x v="9"/>
    <n v="1"/>
    <n v="20000"/>
    <s v="Bengaluru"/>
    <x v="5"/>
    <n v="702427"/>
    <s v="IN"/>
    <x v="1"/>
    <n v="20000"/>
    <n v="20000"/>
    <n v="0"/>
  </r>
  <r>
    <s v="465-7911031"/>
    <n v="6893320"/>
    <s v="Male|60"/>
    <x v="1"/>
    <x v="19"/>
    <s v="4-8-2024"/>
    <x v="190"/>
    <x v="1"/>
    <x v="0"/>
    <x v="0"/>
    <x v="3"/>
    <x v="4"/>
    <n v="1"/>
    <n v="60000"/>
    <s v="Mumbai"/>
    <x v="4"/>
    <n v="453993"/>
    <s v="IN"/>
    <x v="1"/>
    <n v="60000"/>
    <n v="60000"/>
    <n v="0"/>
  </r>
  <r>
    <s v="465-9368311"/>
    <n v="8706139"/>
    <s v="Male|71"/>
    <x v="1"/>
    <x v="3"/>
    <s v="12-28-2024"/>
    <x v="61"/>
    <x v="1"/>
    <x v="0"/>
    <x v="4"/>
    <x v="2"/>
    <x v="2"/>
    <n v="1"/>
    <n v="15000"/>
    <s v="Noida"/>
    <x v="0"/>
    <n v="445521"/>
    <s v="IN"/>
    <x v="1"/>
    <n v="15000"/>
    <n v="15000"/>
    <n v="0"/>
  </r>
  <r>
    <s v="466-2140059"/>
    <n v="3648501"/>
    <s v="Female|22"/>
    <x v="0"/>
    <x v="14"/>
    <s v="9-19-2024"/>
    <x v="236"/>
    <x v="1"/>
    <x v="0"/>
    <x v="1"/>
    <x v="1"/>
    <x v="3"/>
    <n v="1"/>
    <n v="29500"/>
    <s v="Gurugram"/>
    <x v="4"/>
    <n v="375831"/>
    <s v="IN"/>
    <x v="1"/>
    <n v="29500"/>
    <n v="29500"/>
    <n v="0"/>
  </r>
  <r>
    <s v="466-3007953"/>
    <n v="2191407"/>
    <s v="Male|51"/>
    <x v="1"/>
    <x v="9"/>
    <s v="7-24-2024"/>
    <x v="237"/>
    <x v="0"/>
    <x v="0"/>
    <x v="4"/>
    <x v="1"/>
    <x v="3"/>
    <n v="1"/>
    <n v="30000"/>
    <s v="Mohali"/>
    <x v="5"/>
    <n v="864062"/>
    <s v="IN"/>
    <x v="0"/>
    <n v="30000"/>
    <n v="0"/>
    <n v="30000"/>
  </r>
  <r>
    <s v="467-9056551"/>
    <n v="4654790"/>
    <s v="Female|21"/>
    <x v="0"/>
    <x v="5"/>
    <s v="10-3-2024"/>
    <x v="238"/>
    <x v="0"/>
    <x v="1"/>
    <x v="3"/>
    <x v="0"/>
    <x v="13"/>
    <n v="1"/>
    <n v="51000"/>
    <s v="Mumbai"/>
    <x v="7"/>
    <n v="618970"/>
    <s v="IN"/>
    <x v="0"/>
    <n v="51000"/>
    <n v="0"/>
    <n v="0"/>
  </r>
  <r>
    <s v="468-8229326"/>
    <n v="1671305"/>
    <s v="Female|33"/>
    <x v="0"/>
    <x v="37"/>
    <s v="4-20-2024"/>
    <x v="146"/>
    <x v="1"/>
    <x v="0"/>
    <x v="4"/>
    <x v="1"/>
    <x v="12"/>
    <n v="1"/>
    <n v="35000"/>
    <s v="Gurugram"/>
    <x v="1"/>
    <n v="249550"/>
    <s v="IN"/>
    <x v="1"/>
    <n v="35000"/>
    <n v="35000"/>
    <n v="0"/>
  </r>
  <r>
    <s v="470-1914394"/>
    <n v="1688446"/>
    <s v="Male|35"/>
    <x v="1"/>
    <x v="12"/>
    <s v="2-18-2024"/>
    <x v="134"/>
    <x v="1"/>
    <x v="0"/>
    <x v="4"/>
    <x v="3"/>
    <x v="4"/>
    <n v="1"/>
    <n v="60000"/>
    <s v="Thanjavur"/>
    <x v="1"/>
    <n v="792371"/>
    <s v="IN"/>
    <x v="0"/>
    <n v="60000"/>
    <n v="60000"/>
    <n v="0"/>
  </r>
  <r>
    <s v="472-1271644"/>
    <n v="6065787"/>
    <s v="Female|50"/>
    <x v="0"/>
    <x v="42"/>
    <s v="2-23-2024"/>
    <x v="50"/>
    <x v="1"/>
    <x v="0"/>
    <x v="1"/>
    <x v="0"/>
    <x v="0"/>
    <n v="1"/>
    <n v="44000"/>
    <s v="Noida"/>
    <x v="2"/>
    <n v="218887"/>
    <s v="IN"/>
    <x v="0"/>
    <n v="44000"/>
    <n v="44000"/>
    <n v="0"/>
  </r>
  <r>
    <s v="473-8759239"/>
    <n v="3478727"/>
    <s v="Male|27"/>
    <x v="1"/>
    <x v="0"/>
    <s v="12-22-2024"/>
    <x v="124"/>
    <x v="0"/>
    <x v="1"/>
    <x v="1"/>
    <x v="2"/>
    <x v="6"/>
    <n v="1"/>
    <n v="9500"/>
    <s v="Noida"/>
    <x v="7"/>
    <n v="963723"/>
    <s v="IN"/>
    <x v="0"/>
    <n v="9500"/>
    <n v="0"/>
    <n v="0"/>
  </r>
  <r>
    <s v="474-1759041"/>
    <n v="7720644"/>
    <s v="Male|54"/>
    <x v="1"/>
    <x v="24"/>
    <s v="9-7-2024"/>
    <x v="96"/>
    <x v="1"/>
    <x v="0"/>
    <x v="3"/>
    <x v="0"/>
    <x v="10"/>
    <n v="1"/>
    <n v="132000"/>
    <s v="Mumbai"/>
    <x v="0"/>
    <n v="234913"/>
    <s v="IN"/>
    <x v="1"/>
    <n v="132000"/>
    <n v="132000"/>
    <n v="0"/>
  </r>
  <r>
    <s v="475-6993668"/>
    <n v="2468345"/>
    <s v="Male|28"/>
    <x v="1"/>
    <x v="17"/>
    <s v="5-11-2024"/>
    <x v="207"/>
    <x v="0"/>
    <x v="0"/>
    <x v="0"/>
    <x v="3"/>
    <x v="14"/>
    <n v="1"/>
    <n v="40000"/>
    <s v="Thanjavur"/>
    <x v="8"/>
    <n v="509850"/>
    <s v="IN"/>
    <x v="1"/>
    <n v="40000"/>
    <n v="0"/>
    <n v="40000"/>
  </r>
  <r>
    <s v="475-8213757"/>
    <n v="1344563"/>
    <s v="Female|58"/>
    <x v="0"/>
    <x v="23"/>
    <s v="9-4-2024"/>
    <x v="239"/>
    <x v="1"/>
    <x v="0"/>
    <x v="3"/>
    <x v="2"/>
    <x v="7"/>
    <n v="1"/>
    <n v="11800"/>
    <s v="Noida"/>
    <x v="0"/>
    <n v="168341"/>
    <s v="IN"/>
    <x v="0"/>
    <n v="11800"/>
    <n v="11800"/>
    <n v="0"/>
  </r>
  <r>
    <s v="476-4612279"/>
    <n v="4200848"/>
    <s v="Female|65"/>
    <x v="0"/>
    <x v="11"/>
    <s v="6-3-2024"/>
    <x v="18"/>
    <x v="2"/>
    <x v="1"/>
    <x v="3"/>
    <x v="2"/>
    <x v="6"/>
    <n v="1"/>
    <n v="9800"/>
    <s v="Mumbai"/>
    <x v="8"/>
    <n v="375487"/>
    <s v="IN"/>
    <x v="1"/>
    <n v="9800"/>
    <n v="0"/>
    <n v="0"/>
  </r>
  <r>
    <s v="478-4130342"/>
    <n v="8478868"/>
    <s v="Male|34"/>
    <x v="1"/>
    <x v="16"/>
    <s v="8-15-2024"/>
    <x v="44"/>
    <x v="1"/>
    <x v="0"/>
    <x v="2"/>
    <x v="1"/>
    <x v="3"/>
    <n v="1"/>
    <n v="30200"/>
    <s v="Gurugram"/>
    <x v="0"/>
    <n v="800596"/>
    <s v="IN"/>
    <x v="1"/>
    <n v="30200"/>
    <n v="30200"/>
    <n v="0"/>
  </r>
  <r>
    <s v="478-5781295"/>
    <n v="3646552"/>
    <s v="Female|71"/>
    <x v="0"/>
    <x v="3"/>
    <s v="9-23-2024"/>
    <x v="35"/>
    <x v="0"/>
    <x v="0"/>
    <x v="0"/>
    <x v="2"/>
    <x v="2"/>
    <n v="1"/>
    <n v="14800"/>
    <s v="Kolkata"/>
    <x v="7"/>
    <n v="221035"/>
    <s v="IN"/>
    <x v="1"/>
    <n v="14800"/>
    <n v="0"/>
    <n v="14800"/>
  </r>
  <r>
    <s v="481-2817044"/>
    <n v="8587837"/>
    <s v="Male|54"/>
    <x v="1"/>
    <x v="24"/>
    <s v="1-13-2024"/>
    <x v="240"/>
    <x v="0"/>
    <x v="1"/>
    <x v="2"/>
    <x v="0"/>
    <x v="10"/>
    <n v="1"/>
    <n v="131500"/>
    <s v="Mumbai"/>
    <x v="2"/>
    <n v="250755"/>
    <s v="IN"/>
    <x v="0"/>
    <n v="131500"/>
    <n v="0"/>
    <n v="0"/>
  </r>
  <r>
    <s v="481-7340280"/>
    <n v="1567905"/>
    <s v="Female|62"/>
    <x v="0"/>
    <x v="21"/>
    <s v="2-21-2024"/>
    <x v="201"/>
    <x v="0"/>
    <x v="0"/>
    <x v="4"/>
    <x v="0"/>
    <x v="0"/>
    <n v="1"/>
    <n v="45000"/>
    <s v="Bengaluru"/>
    <x v="0"/>
    <n v="296200"/>
    <s v="IN"/>
    <x v="1"/>
    <n v="45000"/>
    <n v="0"/>
    <n v="45000"/>
  </r>
  <r>
    <s v="481-7962689"/>
    <n v="7050592"/>
    <s v="Male|27"/>
    <x v="1"/>
    <x v="0"/>
    <s v="9-14-2024"/>
    <x v="89"/>
    <x v="1"/>
    <x v="0"/>
    <x v="1"/>
    <x v="0"/>
    <x v="0"/>
    <n v="1"/>
    <n v="44000"/>
    <s v="Bengaluru"/>
    <x v="1"/>
    <n v="564077"/>
    <s v="IN"/>
    <x v="1"/>
    <n v="44000"/>
    <n v="44000"/>
    <n v="0"/>
  </r>
  <r>
    <s v="481-9135255"/>
    <n v="7912120"/>
    <s v="Female|28"/>
    <x v="0"/>
    <x v="17"/>
    <s v="2-7-2024"/>
    <x v="241"/>
    <x v="1"/>
    <x v="0"/>
    <x v="4"/>
    <x v="1"/>
    <x v="12"/>
    <n v="1"/>
    <n v="35000"/>
    <s v="Gurugram"/>
    <x v="6"/>
    <n v="582860"/>
    <s v="IN"/>
    <x v="1"/>
    <n v="35000"/>
    <n v="35000"/>
    <n v="0"/>
  </r>
  <r>
    <s v="482-2014184"/>
    <n v="9106820"/>
    <s v="Female|19"/>
    <x v="0"/>
    <x v="10"/>
    <s v="1-18-2024"/>
    <x v="242"/>
    <x v="1"/>
    <x v="0"/>
    <x v="3"/>
    <x v="3"/>
    <x v="4"/>
    <n v="1"/>
    <n v="61000"/>
    <s v="Mumbai"/>
    <x v="1"/>
    <n v="626611"/>
    <s v="IN"/>
    <x v="1"/>
    <n v="61000"/>
    <n v="61000"/>
    <n v="0"/>
  </r>
  <r>
    <s v="482-2783791"/>
    <n v="1768029"/>
    <s v="Male|49"/>
    <x v="1"/>
    <x v="44"/>
    <s v="3-27-2024"/>
    <x v="158"/>
    <x v="1"/>
    <x v="0"/>
    <x v="3"/>
    <x v="2"/>
    <x v="2"/>
    <n v="1"/>
    <n v="14500"/>
    <s v="Thanjavur"/>
    <x v="0"/>
    <n v="993590"/>
    <s v="IN"/>
    <x v="1"/>
    <n v="14500"/>
    <n v="14500"/>
    <n v="0"/>
  </r>
  <r>
    <s v="482-3967808"/>
    <n v="3728933"/>
    <s v="Female|42"/>
    <x v="0"/>
    <x v="20"/>
    <s v="5-28-2024"/>
    <x v="86"/>
    <x v="1"/>
    <x v="0"/>
    <x v="2"/>
    <x v="1"/>
    <x v="3"/>
    <n v="1"/>
    <n v="30200"/>
    <s v="Gurugram"/>
    <x v="0"/>
    <n v="781180"/>
    <s v="IN"/>
    <x v="1"/>
    <n v="30200"/>
    <n v="30200"/>
    <n v="0"/>
  </r>
  <r>
    <s v="483-4497183"/>
    <n v="6096693"/>
    <s v="Female|57"/>
    <x v="0"/>
    <x v="27"/>
    <s v="10-16-2024"/>
    <x v="51"/>
    <x v="1"/>
    <x v="0"/>
    <x v="1"/>
    <x v="3"/>
    <x v="9"/>
    <n v="1"/>
    <n v="19500"/>
    <s v="Bengaluru"/>
    <x v="1"/>
    <n v="368207"/>
    <s v="IN"/>
    <x v="1"/>
    <n v="19500"/>
    <n v="19500"/>
    <n v="0"/>
  </r>
  <r>
    <s v="484-2701688"/>
    <n v="9044494"/>
    <s v="Male|28"/>
    <x v="1"/>
    <x v="17"/>
    <s v="8-3-2024"/>
    <x v="231"/>
    <x v="1"/>
    <x v="0"/>
    <x v="3"/>
    <x v="2"/>
    <x v="7"/>
    <n v="1"/>
    <n v="11800"/>
    <s v="Gurugram"/>
    <x v="2"/>
    <n v="278368"/>
    <s v="IN"/>
    <x v="1"/>
    <n v="11800"/>
    <n v="11800"/>
    <n v="0"/>
  </r>
  <r>
    <s v="486-4766269"/>
    <n v="1347869"/>
    <s v="Male|53"/>
    <x v="1"/>
    <x v="51"/>
    <s v="11-20-2024"/>
    <x v="226"/>
    <x v="1"/>
    <x v="0"/>
    <x v="3"/>
    <x v="0"/>
    <x v="13"/>
    <n v="1"/>
    <n v="51000"/>
    <s v="Kolkata"/>
    <x v="1"/>
    <n v="520515"/>
    <s v="IN"/>
    <x v="1"/>
    <n v="51000"/>
    <n v="51000"/>
    <n v="0"/>
  </r>
  <r>
    <s v="486-6918393"/>
    <n v="5772070"/>
    <s v="Female|21"/>
    <x v="0"/>
    <x v="5"/>
    <s v="1-19-2024"/>
    <x v="243"/>
    <x v="1"/>
    <x v="0"/>
    <x v="2"/>
    <x v="2"/>
    <x v="2"/>
    <n v="1"/>
    <n v="15200"/>
    <s v="Mohali"/>
    <x v="2"/>
    <n v="499060"/>
    <s v="IN"/>
    <x v="1"/>
    <n v="15200"/>
    <n v="15200"/>
    <n v="0"/>
  </r>
  <r>
    <s v="488-5122665"/>
    <n v="9376888"/>
    <s v="Female|34"/>
    <x v="0"/>
    <x v="16"/>
    <s v="8-24-2024"/>
    <x v="90"/>
    <x v="1"/>
    <x v="0"/>
    <x v="1"/>
    <x v="4"/>
    <x v="8"/>
    <n v="4"/>
    <n v="24999"/>
    <s v="Kolkata"/>
    <x v="8"/>
    <n v="855303"/>
    <s v="IN"/>
    <x v="1"/>
    <n v="99996"/>
    <n v="99996"/>
    <n v="0"/>
  </r>
  <r>
    <s v="488-5816345"/>
    <n v="3986412"/>
    <s v="Female|26"/>
    <x v="0"/>
    <x v="8"/>
    <s v="10-11-2024"/>
    <x v="244"/>
    <x v="1"/>
    <x v="0"/>
    <x v="4"/>
    <x v="2"/>
    <x v="6"/>
    <n v="1"/>
    <n v="10000"/>
    <s v="Mumbai"/>
    <x v="7"/>
    <n v="831442"/>
    <s v="IN"/>
    <x v="1"/>
    <n v="10000"/>
    <n v="10000"/>
    <n v="0"/>
  </r>
  <r>
    <s v="489-2622631"/>
    <n v="7022674"/>
    <s v="Female|56"/>
    <x v="0"/>
    <x v="53"/>
    <s v="5-26-2024"/>
    <x v="117"/>
    <x v="0"/>
    <x v="1"/>
    <x v="0"/>
    <x v="3"/>
    <x v="9"/>
    <n v="3"/>
    <n v="20000"/>
    <s v="Mumbai"/>
    <x v="2"/>
    <n v="705397"/>
    <s v="IN"/>
    <x v="1"/>
    <n v="60000"/>
    <n v="0"/>
    <n v="0"/>
  </r>
  <r>
    <s v="489-9531890"/>
    <n v="2671072"/>
    <s v="Female|49"/>
    <x v="0"/>
    <x v="44"/>
    <s v="10-18-2024"/>
    <x v="245"/>
    <x v="1"/>
    <x v="0"/>
    <x v="4"/>
    <x v="1"/>
    <x v="1"/>
    <n v="1"/>
    <n v="25000"/>
    <s v="Mohali"/>
    <x v="1"/>
    <n v="359409"/>
    <s v="IN"/>
    <x v="1"/>
    <n v="25000"/>
    <n v="25000"/>
    <n v="0"/>
  </r>
  <r>
    <s v="490-7116500"/>
    <n v="1804946"/>
    <s v="Male|23"/>
    <x v="1"/>
    <x v="1"/>
    <s v="12-6-2024"/>
    <x v="211"/>
    <x v="1"/>
    <x v="0"/>
    <x v="2"/>
    <x v="3"/>
    <x v="4"/>
    <n v="1"/>
    <n v="60500"/>
    <s v="Lucknow"/>
    <x v="8"/>
    <n v="407393"/>
    <s v="IN"/>
    <x v="0"/>
    <n v="60500"/>
    <n v="60500"/>
    <n v="0"/>
  </r>
  <r>
    <s v="490-9748847"/>
    <n v="6396173"/>
    <s v="Male|46"/>
    <x v="1"/>
    <x v="35"/>
    <s v="11-1-2024"/>
    <x v="246"/>
    <x v="1"/>
    <x v="0"/>
    <x v="3"/>
    <x v="4"/>
    <x v="5"/>
    <n v="1"/>
    <n v="30500"/>
    <s v="Thanjavur"/>
    <x v="8"/>
    <n v="196216"/>
    <s v="IN"/>
    <x v="1"/>
    <n v="30500"/>
    <n v="30500"/>
    <n v="0"/>
  </r>
  <r>
    <s v="490-9799030"/>
    <n v="6347476"/>
    <s v="Female|44"/>
    <x v="0"/>
    <x v="54"/>
    <s v="3-10-2024"/>
    <x v="247"/>
    <x v="1"/>
    <x v="0"/>
    <x v="0"/>
    <x v="0"/>
    <x v="13"/>
    <n v="1"/>
    <n v="50000"/>
    <s v="Mumbai"/>
    <x v="8"/>
    <n v="944917"/>
    <s v="IN"/>
    <x v="1"/>
    <n v="50000"/>
    <n v="50000"/>
    <n v="0"/>
  </r>
  <r>
    <s v="490-9889215"/>
    <n v="6005578"/>
    <s v="Female|21"/>
    <x v="0"/>
    <x v="5"/>
    <s v="3-5-2024"/>
    <x v="6"/>
    <x v="1"/>
    <x v="0"/>
    <x v="1"/>
    <x v="1"/>
    <x v="1"/>
    <n v="1"/>
    <n v="24500"/>
    <s v="Bengaluru"/>
    <x v="8"/>
    <n v="916779"/>
    <s v="IN"/>
    <x v="1"/>
    <n v="24500"/>
    <n v="24500"/>
    <n v="0"/>
  </r>
  <r>
    <s v="492-2644281"/>
    <n v="8091757"/>
    <s v="Female|61"/>
    <x v="0"/>
    <x v="56"/>
    <s v="8-1-2024"/>
    <x v="100"/>
    <x v="1"/>
    <x v="0"/>
    <x v="1"/>
    <x v="3"/>
    <x v="9"/>
    <n v="1"/>
    <n v="19500"/>
    <s v="Gurugram"/>
    <x v="0"/>
    <n v="357309"/>
    <s v="IN"/>
    <x v="1"/>
    <n v="19500"/>
    <n v="19500"/>
    <n v="0"/>
  </r>
  <r>
    <s v="493-7044627"/>
    <n v="8000050"/>
    <s v="Male|36"/>
    <x v="1"/>
    <x v="13"/>
    <s v="11-5-2024"/>
    <x v="215"/>
    <x v="0"/>
    <x v="0"/>
    <x v="3"/>
    <x v="3"/>
    <x v="14"/>
    <n v="1"/>
    <n v="40500"/>
    <s v="Noida"/>
    <x v="8"/>
    <n v="188776"/>
    <s v="IN"/>
    <x v="1"/>
    <n v="40500"/>
    <n v="0"/>
    <n v="40500"/>
  </r>
  <r>
    <s v="493-7671743"/>
    <n v="2348021"/>
    <s v="Male|74"/>
    <x v="1"/>
    <x v="36"/>
    <s v="7-6-2024"/>
    <x v="171"/>
    <x v="1"/>
    <x v="0"/>
    <x v="2"/>
    <x v="1"/>
    <x v="12"/>
    <n v="1"/>
    <n v="35200"/>
    <s v="Mumbai"/>
    <x v="6"/>
    <n v="889013"/>
    <s v="IN"/>
    <x v="0"/>
    <n v="35200"/>
    <n v="35200"/>
    <n v="0"/>
  </r>
  <r>
    <s v="494-3218169"/>
    <n v="2821504"/>
    <s v="Male|30"/>
    <x v="1"/>
    <x v="7"/>
    <s v="9-28-2024"/>
    <x v="49"/>
    <x v="1"/>
    <x v="0"/>
    <x v="4"/>
    <x v="1"/>
    <x v="3"/>
    <n v="1"/>
    <n v="30000"/>
    <s v="Lucknow"/>
    <x v="1"/>
    <n v="921945"/>
    <s v="IN"/>
    <x v="1"/>
    <n v="30000"/>
    <n v="30000"/>
    <n v="0"/>
  </r>
  <r>
    <s v="494-4152731"/>
    <n v="9181335"/>
    <s v="Male|39"/>
    <x v="1"/>
    <x v="28"/>
    <s v="4-27-2024"/>
    <x v="104"/>
    <x v="1"/>
    <x v="0"/>
    <x v="2"/>
    <x v="0"/>
    <x v="10"/>
    <n v="1"/>
    <n v="131500"/>
    <s v="Gurugram"/>
    <x v="8"/>
    <n v="329412"/>
    <s v="IN"/>
    <x v="1"/>
    <n v="131500"/>
    <n v="131500"/>
    <n v="0"/>
  </r>
  <r>
    <s v="495-4159798"/>
    <n v="8965447"/>
    <s v="Male|39"/>
    <x v="1"/>
    <x v="28"/>
    <s v="10-15-2024"/>
    <x v="160"/>
    <x v="1"/>
    <x v="0"/>
    <x v="3"/>
    <x v="4"/>
    <x v="5"/>
    <n v="1"/>
    <n v="30500"/>
    <s v="Kolkata"/>
    <x v="1"/>
    <n v="966621"/>
    <s v="IN"/>
    <x v="1"/>
    <n v="30500"/>
    <n v="30500"/>
    <n v="0"/>
  </r>
  <r>
    <s v="495-5761669"/>
    <n v="4454299"/>
    <s v="Male|36"/>
    <x v="1"/>
    <x v="13"/>
    <s v="11-17-2024"/>
    <x v="166"/>
    <x v="2"/>
    <x v="1"/>
    <x v="3"/>
    <x v="2"/>
    <x v="2"/>
    <n v="8"/>
    <n v="14500"/>
    <s v="Kolkata"/>
    <x v="2"/>
    <n v="530819"/>
    <s v="IN"/>
    <x v="0"/>
    <n v="116000"/>
    <n v="0"/>
    <n v="0"/>
  </r>
  <r>
    <s v="495-6688090"/>
    <n v="4134272"/>
    <s v="Female|62"/>
    <x v="0"/>
    <x v="21"/>
    <s v="8-12-2024"/>
    <x v="248"/>
    <x v="1"/>
    <x v="0"/>
    <x v="3"/>
    <x v="0"/>
    <x v="13"/>
    <n v="1"/>
    <n v="51000"/>
    <s v="Kolkata"/>
    <x v="7"/>
    <n v="436814"/>
    <s v="IN"/>
    <x v="1"/>
    <n v="51000"/>
    <n v="51000"/>
    <n v="0"/>
  </r>
  <r>
    <s v="496-2975701"/>
    <n v="5391883"/>
    <s v="Female|63"/>
    <x v="0"/>
    <x v="34"/>
    <s v="8-7-2024"/>
    <x v="249"/>
    <x v="1"/>
    <x v="0"/>
    <x v="1"/>
    <x v="4"/>
    <x v="5"/>
    <n v="2"/>
    <n v="29999"/>
    <s v="Gurugram"/>
    <x v="5"/>
    <n v="281043"/>
    <s v="IN"/>
    <x v="1"/>
    <n v="59998"/>
    <n v="59998"/>
    <n v="0"/>
  </r>
  <r>
    <s v="496-9064003"/>
    <n v="1584294"/>
    <s v="Female|44"/>
    <x v="0"/>
    <x v="54"/>
    <s v="3-6-2024"/>
    <x v="153"/>
    <x v="1"/>
    <x v="0"/>
    <x v="1"/>
    <x v="3"/>
    <x v="9"/>
    <n v="1"/>
    <n v="19500"/>
    <s v="Noida"/>
    <x v="1"/>
    <n v="268698"/>
    <s v="IN"/>
    <x v="1"/>
    <n v="19500"/>
    <n v="19500"/>
    <n v="0"/>
  </r>
  <r>
    <s v="497-2421022"/>
    <n v="5072543"/>
    <s v="Male|61"/>
    <x v="1"/>
    <x v="56"/>
    <s v="7-6-2024"/>
    <x v="171"/>
    <x v="2"/>
    <x v="1"/>
    <x v="2"/>
    <x v="2"/>
    <x v="7"/>
    <n v="6"/>
    <n v="12200"/>
    <s v="Gurugram"/>
    <x v="8"/>
    <n v="555791"/>
    <s v="IN"/>
    <x v="1"/>
    <n v="73200"/>
    <n v="0"/>
    <n v="0"/>
  </r>
  <r>
    <s v="498-2056840"/>
    <n v="6162867"/>
    <s v="Female|52"/>
    <x v="0"/>
    <x v="50"/>
    <s v="8-1-2024"/>
    <x v="100"/>
    <x v="1"/>
    <x v="0"/>
    <x v="3"/>
    <x v="2"/>
    <x v="2"/>
    <n v="1"/>
    <n v="14500"/>
    <s v="Noida"/>
    <x v="0"/>
    <n v="321960"/>
    <s v="IN"/>
    <x v="1"/>
    <n v="14500"/>
    <n v="14500"/>
    <n v="0"/>
  </r>
  <r>
    <s v="498-9178136"/>
    <n v="2835125"/>
    <s v="Female|60"/>
    <x v="0"/>
    <x v="19"/>
    <s v="9-22-2024"/>
    <x v="31"/>
    <x v="2"/>
    <x v="1"/>
    <x v="1"/>
    <x v="1"/>
    <x v="3"/>
    <n v="1"/>
    <n v="29500"/>
    <s v="Mohali"/>
    <x v="6"/>
    <n v="376185"/>
    <s v="IN"/>
    <x v="1"/>
    <n v="29500"/>
    <n v="0"/>
    <n v="0"/>
  </r>
  <r>
    <s v="499-7725129"/>
    <n v="5554916"/>
    <s v="Male|29"/>
    <x v="1"/>
    <x v="29"/>
    <s v="1-6-2024"/>
    <x v="136"/>
    <x v="2"/>
    <x v="0"/>
    <x v="0"/>
    <x v="3"/>
    <x v="4"/>
    <n v="1"/>
    <n v="60000"/>
    <s v="Mumbai"/>
    <x v="7"/>
    <n v="993884"/>
    <s v="IN"/>
    <x v="1"/>
    <n v="60000"/>
    <n v="0"/>
    <n v="60000"/>
  </r>
  <r>
    <s v="500-4232305"/>
    <n v="7598776"/>
    <s v="Male|69"/>
    <x v="1"/>
    <x v="18"/>
    <s v="10-14-2024"/>
    <x v="250"/>
    <x v="1"/>
    <x v="0"/>
    <x v="4"/>
    <x v="0"/>
    <x v="0"/>
    <n v="1"/>
    <n v="45000"/>
    <s v="Kolkata"/>
    <x v="6"/>
    <n v="342189"/>
    <s v="IN"/>
    <x v="1"/>
    <n v="45000"/>
    <n v="45000"/>
    <n v="0"/>
  </r>
  <r>
    <s v="502-3634111"/>
    <n v="1308234"/>
    <s v="Female|61"/>
    <x v="0"/>
    <x v="56"/>
    <s v="6-12-2024"/>
    <x v="154"/>
    <x v="2"/>
    <x v="1"/>
    <x v="4"/>
    <x v="1"/>
    <x v="1"/>
    <n v="1"/>
    <n v="25000"/>
    <s v="Mumbai"/>
    <x v="6"/>
    <n v="954441"/>
    <s v="IN"/>
    <x v="1"/>
    <n v="25000"/>
    <n v="0"/>
    <n v="0"/>
  </r>
  <r>
    <s v="504-1647704"/>
    <n v="5601485"/>
    <s v="Female|35"/>
    <x v="0"/>
    <x v="12"/>
    <s v="11-9-2024"/>
    <x v="109"/>
    <x v="2"/>
    <x v="0"/>
    <x v="3"/>
    <x v="2"/>
    <x v="2"/>
    <n v="1"/>
    <n v="14500"/>
    <s v="Mumbai"/>
    <x v="4"/>
    <n v="565367"/>
    <s v="IN"/>
    <x v="1"/>
    <n v="14500"/>
    <n v="0"/>
    <n v="14500"/>
  </r>
  <r>
    <s v="504-9323619"/>
    <n v="1494630"/>
    <s v="Female|61"/>
    <x v="0"/>
    <x v="56"/>
    <s v="7-6-2024"/>
    <x v="171"/>
    <x v="1"/>
    <x v="0"/>
    <x v="4"/>
    <x v="2"/>
    <x v="7"/>
    <n v="2"/>
    <n v="12000"/>
    <s v="Kolkata"/>
    <x v="1"/>
    <n v="743937"/>
    <s v="IN"/>
    <x v="0"/>
    <n v="24000"/>
    <n v="24000"/>
    <n v="0"/>
  </r>
  <r>
    <s v="505-8349399"/>
    <n v="9768819"/>
    <s v="Male|25"/>
    <x v="1"/>
    <x v="40"/>
    <s v="3-13-2024"/>
    <x v="135"/>
    <x v="0"/>
    <x v="0"/>
    <x v="4"/>
    <x v="3"/>
    <x v="9"/>
    <n v="1"/>
    <n v="20000"/>
    <s v="Bengaluru"/>
    <x v="3"/>
    <n v="723861"/>
    <s v="IN"/>
    <x v="0"/>
    <n v="20000"/>
    <n v="0"/>
    <n v="20000"/>
  </r>
  <r>
    <s v="506-1633753"/>
    <n v="1180143"/>
    <s v="Female|25"/>
    <x v="0"/>
    <x v="40"/>
    <s v="12-5-2024"/>
    <x v="251"/>
    <x v="1"/>
    <x v="0"/>
    <x v="1"/>
    <x v="0"/>
    <x v="13"/>
    <n v="1"/>
    <n v="49500"/>
    <s v="Thanjavur"/>
    <x v="5"/>
    <n v="247068"/>
    <s v="IN"/>
    <x v="1"/>
    <n v="49500"/>
    <n v="49500"/>
    <n v="0"/>
  </r>
  <r>
    <s v="506-8266453"/>
    <n v="4346568"/>
    <s v="Female|39"/>
    <x v="0"/>
    <x v="28"/>
    <s v="2-11-2024"/>
    <x v="252"/>
    <x v="0"/>
    <x v="1"/>
    <x v="4"/>
    <x v="0"/>
    <x v="13"/>
    <n v="1"/>
    <n v="50000"/>
    <s v="Lucknow"/>
    <x v="1"/>
    <n v="671559"/>
    <s v="IN"/>
    <x v="1"/>
    <n v="50000"/>
    <n v="0"/>
    <n v="0"/>
  </r>
  <r>
    <s v="507-1736811"/>
    <n v="5245272"/>
    <s v="Female|58"/>
    <x v="0"/>
    <x v="23"/>
    <s v="1-19-2024"/>
    <x v="243"/>
    <x v="1"/>
    <x v="0"/>
    <x v="0"/>
    <x v="0"/>
    <x v="0"/>
    <n v="1"/>
    <n v="45000"/>
    <s v="Lucknow"/>
    <x v="4"/>
    <n v="140048"/>
    <s v="IN"/>
    <x v="1"/>
    <n v="45000"/>
    <n v="45000"/>
    <n v="0"/>
  </r>
  <r>
    <s v="508-7264956"/>
    <n v="8350099"/>
    <s v="Female|25"/>
    <x v="0"/>
    <x v="40"/>
    <s v="4-8-2024"/>
    <x v="190"/>
    <x v="1"/>
    <x v="0"/>
    <x v="3"/>
    <x v="1"/>
    <x v="12"/>
    <n v="2"/>
    <n v="35500"/>
    <s v="Thanjavur"/>
    <x v="1"/>
    <n v="174441"/>
    <s v="IN"/>
    <x v="1"/>
    <n v="71000"/>
    <n v="71000"/>
    <n v="0"/>
  </r>
  <r>
    <s v="509-2678829"/>
    <n v="6950561"/>
    <s v="Female|37"/>
    <x v="0"/>
    <x v="38"/>
    <s v="2-14-2024"/>
    <x v="180"/>
    <x v="1"/>
    <x v="0"/>
    <x v="4"/>
    <x v="3"/>
    <x v="4"/>
    <n v="1"/>
    <n v="60000"/>
    <s v="Lucknow"/>
    <x v="4"/>
    <n v="388060"/>
    <s v="IN"/>
    <x v="1"/>
    <n v="60000"/>
    <n v="60000"/>
    <n v="0"/>
  </r>
  <r>
    <s v="510-9250138"/>
    <n v="2242892"/>
    <s v="Male|27"/>
    <x v="1"/>
    <x v="0"/>
    <s v="3-26-2024"/>
    <x v="75"/>
    <x v="1"/>
    <x v="0"/>
    <x v="3"/>
    <x v="4"/>
    <x v="5"/>
    <n v="1"/>
    <n v="30500"/>
    <s v="Noida"/>
    <x v="3"/>
    <n v="913373"/>
    <s v="IN"/>
    <x v="1"/>
    <n v="30500"/>
    <n v="30500"/>
    <n v="0"/>
  </r>
  <r>
    <s v="511-5215523"/>
    <n v="9646460"/>
    <s v="Female|60"/>
    <x v="0"/>
    <x v="19"/>
    <s v="9-6-2024"/>
    <x v="253"/>
    <x v="1"/>
    <x v="0"/>
    <x v="0"/>
    <x v="0"/>
    <x v="13"/>
    <n v="1"/>
    <n v="50000"/>
    <s v="Mumbai"/>
    <x v="6"/>
    <n v="693616"/>
    <s v="IN"/>
    <x v="1"/>
    <n v="50000"/>
    <n v="50000"/>
    <n v="0"/>
  </r>
  <r>
    <s v="511-5929377"/>
    <n v="1106601"/>
    <s v="Female|19"/>
    <x v="0"/>
    <x v="10"/>
    <s v="1-8-2024"/>
    <x v="254"/>
    <x v="0"/>
    <x v="1"/>
    <x v="4"/>
    <x v="2"/>
    <x v="6"/>
    <n v="3"/>
    <n v="10000"/>
    <s v="Bengaluru"/>
    <x v="5"/>
    <n v="785362"/>
    <s v="IN"/>
    <x v="1"/>
    <n v="30000"/>
    <n v="0"/>
    <n v="0"/>
  </r>
  <r>
    <s v="514-7383228"/>
    <n v="3765293"/>
    <s v="Male|69"/>
    <x v="1"/>
    <x v="18"/>
    <s v="6-21-2024"/>
    <x v="209"/>
    <x v="1"/>
    <x v="0"/>
    <x v="2"/>
    <x v="3"/>
    <x v="14"/>
    <n v="1"/>
    <n v="40200"/>
    <s v="Bengaluru"/>
    <x v="2"/>
    <n v="129411"/>
    <s v="IN"/>
    <x v="1"/>
    <n v="40200"/>
    <n v="40200"/>
    <n v="0"/>
  </r>
  <r>
    <s v="516-2098206"/>
    <n v="9123050"/>
    <s v="Male|44"/>
    <x v="1"/>
    <x v="54"/>
    <s v="11-8-2024"/>
    <x v="255"/>
    <x v="0"/>
    <x v="1"/>
    <x v="0"/>
    <x v="1"/>
    <x v="12"/>
    <n v="1"/>
    <n v="35000"/>
    <s v="Thanjavur"/>
    <x v="8"/>
    <n v="419409"/>
    <s v="IN"/>
    <x v="1"/>
    <n v="35000"/>
    <n v="0"/>
    <n v="0"/>
  </r>
  <r>
    <s v="516-4475171"/>
    <n v="1314051"/>
    <s v="Female|60"/>
    <x v="0"/>
    <x v="19"/>
    <s v="3-9-2024"/>
    <x v="11"/>
    <x v="1"/>
    <x v="0"/>
    <x v="0"/>
    <x v="2"/>
    <x v="6"/>
    <n v="1"/>
    <n v="9900"/>
    <s v="Thanjavur"/>
    <x v="1"/>
    <n v="843449"/>
    <s v="IN"/>
    <x v="1"/>
    <n v="9900"/>
    <n v="9900"/>
    <n v="0"/>
  </r>
  <r>
    <s v="516-7097414"/>
    <n v="2515088"/>
    <s v="Female|71"/>
    <x v="0"/>
    <x v="3"/>
    <s v="12-27-2024"/>
    <x v="127"/>
    <x v="0"/>
    <x v="0"/>
    <x v="3"/>
    <x v="1"/>
    <x v="12"/>
    <n v="1"/>
    <n v="35500"/>
    <s v="Gurugram"/>
    <x v="7"/>
    <n v="620566"/>
    <s v="IN"/>
    <x v="0"/>
    <n v="35500"/>
    <n v="0"/>
    <n v="35500"/>
  </r>
  <r>
    <s v="518-8545615"/>
    <n v="8309667"/>
    <s v="Female|66"/>
    <x v="0"/>
    <x v="33"/>
    <s v="8-23-2024"/>
    <x v="256"/>
    <x v="0"/>
    <x v="0"/>
    <x v="0"/>
    <x v="1"/>
    <x v="3"/>
    <n v="1"/>
    <n v="30000"/>
    <s v="Mohali"/>
    <x v="2"/>
    <n v="806642"/>
    <s v="IN"/>
    <x v="1"/>
    <n v="30000"/>
    <n v="0"/>
    <n v="30000"/>
  </r>
  <r>
    <s v="518-8558197"/>
    <n v="8883823"/>
    <s v="Female|20"/>
    <x v="0"/>
    <x v="47"/>
    <s v="4-10-2024"/>
    <x v="257"/>
    <x v="1"/>
    <x v="0"/>
    <x v="4"/>
    <x v="3"/>
    <x v="4"/>
    <n v="1"/>
    <n v="58000"/>
    <s v="Mumbai"/>
    <x v="3"/>
    <n v="545790"/>
    <s v="IN"/>
    <x v="0"/>
    <n v="58000"/>
    <n v="58000"/>
    <n v="0"/>
  </r>
  <r>
    <s v="519-1401147"/>
    <n v="4909053"/>
    <s v="Female|58"/>
    <x v="0"/>
    <x v="23"/>
    <s v="12-1-2024"/>
    <x v="182"/>
    <x v="0"/>
    <x v="0"/>
    <x v="1"/>
    <x v="2"/>
    <x v="6"/>
    <n v="2"/>
    <n v="9500"/>
    <s v="Thanjavur"/>
    <x v="6"/>
    <n v="615929"/>
    <s v="IN"/>
    <x v="0"/>
    <n v="19000"/>
    <n v="0"/>
    <n v="19000"/>
  </r>
  <r>
    <s v="519-3901925"/>
    <n v="1054096"/>
    <s v="Female|35"/>
    <x v="0"/>
    <x v="12"/>
    <s v="9-12-2024"/>
    <x v="59"/>
    <x v="1"/>
    <x v="0"/>
    <x v="1"/>
    <x v="1"/>
    <x v="12"/>
    <n v="1"/>
    <n v="34000"/>
    <s v="Lucknow"/>
    <x v="0"/>
    <n v="221909"/>
    <s v="IN"/>
    <x v="1"/>
    <n v="34000"/>
    <n v="34000"/>
    <n v="0"/>
  </r>
  <r>
    <s v="520-4695275"/>
    <n v="3376209"/>
    <s v="Female|49"/>
    <x v="0"/>
    <x v="44"/>
    <s v="1-8-2024"/>
    <x v="254"/>
    <x v="1"/>
    <x v="0"/>
    <x v="2"/>
    <x v="4"/>
    <x v="8"/>
    <n v="1"/>
    <n v="25200"/>
    <s v="Thanjavur"/>
    <x v="6"/>
    <n v="769760"/>
    <s v="IN"/>
    <x v="1"/>
    <n v="25200"/>
    <n v="25200"/>
    <n v="0"/>
  </r>
  <r>
    <s v="521-2739382"/>
    <n v="9328292"/>
    <s v="Male|58"/>
    <x v="1"/>
    <x v="23"/>
    <s v="8-17-2024"/>
    <x v="258"/>
    <x v="1"/>
    <x v="0"/>
    <x v="2"/>
    <x v="0"/>
    <x v="13"/>
    <n v="1"/>
    <n v="50500"/>
    <s v="Lucknow"/>
    <x v="6"/>
    <n v="220063"/>
    <s v="IN"/>
    <x v="0"/>
    <n v="50500"/>
    <n v="50500"/>
    <n v="0"/>
  </r>
  <r>
    <s v="521-8393515"/>
    <n v="1771287"/>
    <s v="Male|34"/>
    <x v="1"/>
    <x v="16"/>
    <s v="11-11-2024"/>
    <x v="259"/>
    <x v="0"/>
    <x v="0"/>
    <x v="2"/>
    <x v="1"/>
    <x v="12"/>
    <n v="1"/>
    <n v="35200"/>
    <s v="Noida"/>
    <x v="3"/>
    <n v="605339"/>
    <s v="IN"/>
    <x v="1"/>
    <n v="35200"/>
    <n v="0"/>
    <n v="35200"/>
  </r>
  <r>
    <s v="522-1601160"/>
    <n v="1002847"/>
    <s v="Male|68"/>
    <x v="1"/>
    <x v="49"/>
    <s v="10-20-2024"/>
    <x v="151"/>
    <x v="0"/>
    <x v="1"/>
    <x v="0"/>
    <x v="1"/>
    <x v="3"/>
    <n v="1"/>
    <n v="30000"/>
    <s v="Bengaluru"/>
    <x v="2"/>
    <n v="965401"/>
    <s v="IN"/>
    <x v="1"/>
    <n v="30000"/>
    <n v="0"/>
    <n v="0"/>
  </r>
  <r>
    <s v="522-2585184"/>
    <n v="8795642"/>
    <s v="Female|40"/>
    <x v="0"/>
    <x v="4"/>
    <s v="5-19-2024"/>
    <x v="93"/>
    <x v="1"/>
    <x v="0"/>
    <x v="3"/>
    <x v="0"/>
    <x v="13"/>
    <n v="1"/>
    <n v="51000"/>
    <s v="Noida"/>
    <x v="1"/>
    <n v="187336"/>
    <s v="IN"/>
    <x v="1"/>
    <n v="51000"/>
    <n v="51000"/>
    <n v="0"/>
  </r>
  <r>
    <s v="522-8224069"/>
    <n v="6426605"/>
    <s v="Male|54"/>
    <x v="1"/>
    <x v="24"/>
    <s v="9-7-2024"/>
    <x v="96"/>
    <x v="1"/>
    <x v="0"/>
    <x v="2"/>
    <x v="0"/>
    <x v="0"/>
    <n v="1"/>
    <n v="45500"/>
    <s v="Mohali"/>
    <x v="1"/>
    <n v="398301"/>
    <s v="IN"/>
    <x v="1"/>
    <n v="45500"/>
    <n v="45500"/>
    <n v="0"/>
  </r>
  <r>
    <s v="523-4817030"/>
    <n v="2023137"/>
    <s v="Female|70"/>
    <x v="0"/>
    <x v="30"/>
    <s v="9-14-2024"/>
    <x v="89"/>
    <x v="1"/>
    <x v="0"/>
    <x v="0"/>
    <x v="4"/>
    <x v="11"/>
    <n v="1"/>
    <n v="55000"/>
    <s v="Gurugram"/>
    <x v="6"/>
    <n v="995420"/>
    <s v="IN"/>
    <x v="0"/>
    <n v="55000"/>
    <n v="55000"/>
    <n v="0"/>
  </r>
  <r>
    <s v="523-9094465"/>
    <n v="3998417"/>
    <s v="Female|53"/>
    <x v="0"/>
    <x v="51"/>
    <s v="9-16-2024"/>
    <x v="64"/>
    <x v="1"/>
    <x v="0"/>
    <x v="0"/>
    <x v="2"/>
    <x v="2"/>
    <n v="1"/>
    <n v="14800"/>
    <s v="Kolkata"/>
    <x v="0"/>
    <n v="884140"/>
    <s v="IN"/>
    <x v="0"/>
    <n v="14800"/>
    <n v="14800"/>
    <n v="0"/>
  </r>
  <r>
    <s v="525-2440404"/>
    <n v="2947320"/>
    <s v="Male|40"/>
    <x v="1"/>
    <x v="4"/>
    <s v="5-11-2024"/>
    <x v="207"/>
    <x v="1"/>
    <x v="0"/>
    <x v="0"/>
    <x v="0"/>
    <x v="0"/>
    <n v="1"/>
    <n v="45000"/>
    <s v="Gurugram"/>
    <x v="5"/>
    <n v="857065"/>
    <s v="IN"/>
    <x v="0"/>
    <n v="45000"/>
    <n v="45000"/>
    <n v="0"/>
  </r>
  <r>
    <s v="525-2563910"/>
    <n v="9168729"/>
    <s v="Female|27"/>
    <x v="0"/>
    <x v="0"/>
    <s v="1-5-2024"/>
    <x v="260"/>
    <x v="0"/>
    <x v="1"/>
    <x v="2"/>
    <x v="4"/>
    <x v="8"/>
    <n v="1"/>
    <n v="25200"/>
    <s v="Noida"/>
    <x v="1"/>
    <n v="908305"/>
    <s v="IN"/>
    <x v="1"/>
    <n v="25200"/>
    <n v="0"/>
    <n v="0"/>
  </r>
  <r>
    <s v="525-3819425"/>
    <n v="7206350"/>
    <s v="Male|46"/>
    <x v="1"/>
    <x v="35"/>
    <s v="4-19-2024"/>
    <x v="168"/>
    <x v="0"/>
    <x v="0"/>
    <x v="3"/>
    <x v="1"/>
    <x v="1"/>
    <n v="1"/>
    <n v="25500"/>
    <s v="Mohali"/>
    <x v="5"/>
    <n v="184643"/>
    <s v="IN"/>
    <x v="0"/>
    <n v="25500"/>
    <n v="0"/>
    <n v="25500"/>
  </r>
  <r>
    <s v="525-8650891"/>
    <n v="8142130"/>
    <s v="Male|47"/>
    <x v="1"/>
    <x v="39"/>
    <s v="9-14-2024"/>
    <x v="89"/>
    <x v="0"/>
    <x v="1"/>
    <x v="1"/>
    <x v="2"/>
    <x v="6"/>
    <n v="1"/>
    <n v="9500"/>
    <s v="Noida"/>
    <x v="1"/>
    <n v="706012"/>
    <s v="IN"/>
    <x v="1"/>
    <n v="9500"/>
    <n v="0"/>
    <n v="0"/>
  </r>
  <r>
    <s v="526-9229339"/>
    <n v="1217560"/>
    <s v="Female|58"/>
    <x v="0"/>
    <x v="23"/>
    <s v="3-11-2024"/>
    <x v="261"/>
    <x v="1"/>
    <x v="0"/>
    <x v="3"/>
    <x v="0"/>
    <x v="10"/>
    <n v="1"/>
    <n v="130000"/>
    <s v="Kolkata"/>
    <x v="7"/>
    <n v="457666"/>
    <s v="IN"/>
    <x v="0"/>
    <n v="130000"/>
    <n v="130000"/>
    <n v="0"/>
  </r>
  <r>
    <s v="528-3313029"/>
    <n v="7437584"/>
    <s v="Female|29"/>
    <x v="0"/>
    <x v="29"/>
    <s v="8-21-2024"/>
    <x v="53"/>
    <x v="1"/>
    <x v="0"/>
    <x v="0"/>
    <x v="4"/>
    <x v="11"/>
    <n v="1"/>
    <n v="55000"/>
    <s v="Kolkata"/>
    <x v="8"/>
    <n v="429861"/>
    <s v="IN"/>
    <x v="1"/>
    <n v="55000"/>
    <n v="55000"/>
    <n v="0"/>
  </r>
  <r>
    <s v="529-8142385"/>
    <n v="7767404"/>
    <s v="Female|38"/>
    <x v="0"/>
    <x v="6"/>
    <s v="10-1-2024"/>
    <x v="235"/>
    <x v="1"/>
    <x v="0"/>
    <x v="4"/>
    <x v="4"/>
    <x v="11"/>
    <n v="1"/>
    <n v="55000"/>
    <s v="Noida"/>
    <x v="6"/>
    <n v="314124"/>
    <s v="IN"/>
    <x v="1"/>
    <n v="55000"/>
    <n v="55000"/>
    <n v="0"/>
  </r>
  <r>
    <s v="532-6196562"/>
    <n v="4437253"/>
    <s v="Female|44"/>
    <x v="0"/>
    <x v="54"/>
    <s v="12-1-2024"/>
    <x v="182"/>
    <x v="1"/>
    <x v="0"/>
    <x v="1"/>
    <x v="2"/>
    <x v="6"/>
    <n v="1"/>
    <n v="9500"/>
    <s v="Mumbai"/>
    <x v="4"/>
    <n v="756971"/>
    <s v="IN"/>
    <x v="0"/>
    <n v="9500"/>
    <n v="9500"/>
    <n v="0"/>
  </r>
  <r>
    <s v="532-6299086"/>
    <n v="2065530"/>
    <s v="Female|75"/>
    <x v="0"/>
    <x v="15"/>
    <s v="11-14-2024"/>
    <x v="177"/>
    <x v="1"/>
    <x v="0"/>
    <x v="1"/>
    <x v="1"/>
    <x v="12"/>
    <n v="1"/>
    <n v="34000"/>
    <s v="Lucknow"/>
    <x v="6"/>
    <n v="121817"/>
    <s v="IN"/>
    <x v="1"/>
    <n v="34000"/>
    <n v="34000"/>
    <n v="0"/>
  </r>
  <r>
    <s v="535-3887946"/>
    <n v="8467132"/>
    <s v="Female|38"/>
    <x v="0"/>
    <x v="6"/>
    <s v="5-20-2024"/>
    <x v="262"/>
    <x v="0"/>
    <x v="0"/>
    <x v="4"/>
    <x v="0"/>
    <x v="0"/>
    <n v="1"/>
    <n v="45000"/>
    <s v="Lucknow"/>
    <x v="0"/>
    <n v="709644"/>
    <s v="IN"/>
    <x v="1"/>
    <n v="45000"/>
    <n v="0"/>
    <n v="45000"/>
  </r>
  <r>
    <s v="536-1230982"/>
    <n v="8939548"/>
    <s v="Male|55"/>
    <x v="1"/>
    <x v="57"/>
    <s v="8-12-2024"/>
    <x v="248"/>
    <x v="2"/>
    <x v="0"/>
    <x v="1"/>
    <x v="4"/>
    <x v="8"/>
    <n v="1"/>
    <n v="24999"/>
    <s v="Lucknow"/>
    <x v="6"/>
    <n v="382737"/>
    <s v="IN"/>
    <x v="1"/>
    <n v="24999"/>
    <n v="0"/>
    <n v="24999"/>
  </r>
  <r>
    <s v="537-8827453"/>
    <n v="8054914"/>
    <s v="Female|47"/>
    <x v="0"/>
    <x v="39"/>
    <s v="1-18-2024"/>
    <x v="242"/>
    <x v="2"/>
    <x v="1"/>
    <x v="3"/>
    <x v="4"/>
    <x v="8"/>
    <n v="1"/>
    <n v="25500"/>
    <s v="Thanjavur"/>
    <x v="2"/>
    <n v="233457"/>
    <s v="IN"/>
    <x v="1"/>
    <n v="25500"/>
    <n v="0"/>
    <n v="0"/>
  </r>
  <r>
    <s v="538-4394336"/>
    <n v="3213134"/>
    <s v="Female|28"/>
    <x v="0"/>
    <x v="17"/>
    <s v="5-3-2024"/>
    <x v="233"/>
    <x v="1"/>
    <x v="0"/>
    <x v="2"/>
    <x v="3"/>
    <x v="9"/>
    <n v="1"/>
    <n v="20200"/>
    <s v="Mohali"/>
    <x v="6"/>
    <n v="755993"/>
    <s v="IN"/>
    <x v="1"/>
    <n v="20200"/>
    <n v="20200"/>
    <n v="0"/>
  </r>
  <r>
    <s v="538-5682726"/>
    <n v="5433204"/>
    <s v="Male|28"/>
    <x v="1"/>
    <x v="17"/>
    <s v="10-28-2024"/>
    <x v="196"/>
    <x v="1"/>
    <x v="0"/>
    <x v="2"/>
    <x v="0"/>
    <x v="10"/>
    <n v="1"/>
    <n v="131500"/>
    <s v="Mohali"/>
    <x v="8"/>
    <n v="438302"/>
    <s v="IN"/>
    <x v="1"/>
    <n v="131500"/>
    <n v="131500"/>
    <n v="0"/>
  </r>
  <r>
    <s v="539-4350758"/>
    <n v="6920939"/>
    <s v="Female|75"/>
    <x v="0"/>
    <x v="15"/>
    <s v="11-27-2024"/>
    <x v="85"/>
    <x v="1"/>
    <x v="0"/>
    <x v="4"/>
    <x v="3"/>
    <x v="4"/>
    <n v="1"/>
    <n v="60000"/>
    <s v="Noida"/>
    <x v="7"/>
    <n v="733216"/>
    <s v="IN"/>
    <x v="1"/>
    <n v="60000"/>
    <n v="60000"/>
    <n v="0"/>
  </r>
  <r>
    <s v="541-6944126"/>
    <n v="8106470"/>
    <s v="Female|47"/>
    <x v="0"/>
    <x v="39"/>
    <s v="12-2-2024"/>
    <x v="170"/>
    <x v="0"/>
    <x v="0"/>
    <x v="3"/>
    <x v="0"/>
    <x v="10"/>
    <n v="1"/>
    <n v="132000"/>
    <s v="Gurugram"/>
    <x v="3"/>
    <n v="300896"/>
    <s v="IN"/>
    <x v="0"/>
    <n v="132000"/>
    <n v="0"/>
    <n v="132000"/>
  </r>
  <r>
    <s v="541-9521598"/>
    <n v="6599219"/>
    <s v="Male|46"/>
    <x v="1"/>
    <x v="35"/>
    <s v="5-12-2024"/>
    <x v="36"/>
    <x v="1"/>
    <x v="0"/>
    <x v="1"/>
    <x v="0"/>
    <x v="13"/>
    <n v="1"/>
    <n v="49500"/>
    <s v="Thanjavur"/>
    <x v="6"/>
    <n v="285225"/>
    <s v="IN"/>
    <x v="1"/>
    <n v="49500"/>
    <n v="49500"/>
    <n v="0"/>
  </r>
  <r>
    <s v="542-3582508"/>
    <n v="2061460"/>
    <s v="Male|48"/>
    <x v="1"/>
    <x v="55"/>
    <s v="7-1-2024"/>
    <x v="15"/>
    <x v="0"/>
    <x v="1"/>
    <x v="3"/>
    <x v="1"/>
    <x v="3"/>
    <n v="1"/>
    <n v="30500"/>
    <s v="Gurugram"/>
    <x v="0"/>
    <n v="901549"/>
    <s v="IN"/>
    <x v="1"/>
    <n v="30500"/>
    <n v="0"/>
    <n v="0"/>
  </r>
  <r>
    <s v="542-6030776"/>
    <n v="3415646"/>
    <s v="Male|47"/>
    <x v="1"/>
    <x v="39"/>
    <s v="7-23-2024"/>
    <x v="54"/>
    <x v="0"/>
    <x v="0"/>
    <x v="1"/>
    <x v="4"/>
    <x v="8"/>
    <n v="1"/>
    <n v="24999"/>
    <s v="Thanjavur"/>
    <x v="6"/>
    <n v="541597"/>
    <s v="IN"/>
    <x v="0"/>
    <n v="24999"/>
    <n v="0"/>
    <n v="24999"/>
  </r>
  <r>
    <s v="543-9102253"/>
    <n v="9528410"/>
    <s v="Male|62"/>
    <x v="1"/>
    <x v="21"/>
    <s v="10-6-2024"/>
    <x v="212"/>
    <x v="1"/>
    <x v="0"/>
    <x v="3"/>
    <x v="0"/>
    <x v="10"/>
    <n v="1"/>
    <n v="132000"/>
    <s v="Bengaluru"/>
    <x v="6"/>
    <n v="539001"/>
    <s v="IN"/>
    <x v="1"/>
    <n v="132000"/>
    <n v="132000"/>
    <n v="0"/>
  </r>
  <r>
    <s v="544-3187332"/>
    <n v="3262755"/>
    <s v="Female|53"/>
    <x v="0"/>
    <x v="51"/>
    <s v="4-16-2024"/>
    <x v="105"/>
    <x v="0"/>
    <x v="0"/>
    <x v="0"/>
    <x v="1"/>
    <x v="12"/>
    <n v="1"/>
    <n v="35000"/>
    <s v="Thanjavur"/>
    <x v="3"/>
    <n v="175124"/>
    <s v="IN"/>
    <x v="1"/>
    <n v="35000"/>
    <n v="0"/>
    <n v="35000"/>
  </r>
  <r>
    <s v="548-3239535"/>
    <n v="1287658"/>
    <s v="Male|59"/>
    <x v="1"/>
    <x v="25"/>
    <s v="8-13-2024"/>
    <x v="16"/>
    <x v="1"/>
    <x v="0"/>
    <x v="3"/>
    <x v="2"/>
    <x v="2"/>
    <n v="1"/>
    <n v="14500"/>
    <s v="Mumbai"/>
    <x v="0"/>
    <n v="385015"/>
    <s v="IN"/>
    <x v="1"/>
    <n v="14500"/>
    <n v="14500"/>
    <n v="0"/>
  </r>
  <r>
    <s v="548-5501484"/>
    <n v="2559464"/>
    <s v="Female|70"/>
    <x v="0"/>
    <x v="30"/>
    <s v="6-6-2024"/>
    <x v="101"/>
    <x v="1"/>
    <x v="0"/>
    <x v="1"/>
    <x v="0"/>
    <x v="0"/>
    <n v="1"/>
    <n v="44000"/>
    <s v="Lucknow"/>
    <x v="6"/>
    <n v="780364"/>
    <s v="IN"/>
    <x v="1"/>
    <n v="44000"/>
    <n v="44000"/>
    <n v="0"/>
  </r>
  <r>
    <s v="549-3964907"/>
    <n v="9534019"/>
    <s v="Female|67"/>
    <x v="0"/>
    <x v="45"/>
    <s v="2-8-2024"/>
    <x v="263"/>
    <x v="1"/>
    <x v="0"/>
    <x v="2"/>
    <x v="3"/>
    <x v="4"/>
    <n v="1"/>
    <n v="60500"/>
    <s v="Noida"/>
    <x v="7"/>
    <n v="438480"/>
    <s v="IN"/>
    <x v="0"/>
    <n v="60500"/>
    <n v="60500"/>
    <n v="0"/>
  </r>
  <r>
    <s v="551-1752920"/>
    <n v="4917305"/>
    <s v="Male|61"/>
    <x v="1"/>
    <x v="56"/>
    <s v="6-5-2024"/>
    <x v="169"/>
    <x v="1"/>
    <x v="0"/>
    <x v="3"/>
    <x v="3"/>
    <x v="14"/>
    <n v="1"/>
    <n v="40500"/>
    <s v="Mumbai"/>
    <x v="1"/>
    <n v="459946"/>
    <s v="IN"/>
    <x v="1"/>
    <n v="40500"/>
    <n v="40500"/>
    <n v="0"/>
  </r>
  <r>
    <s v="552-6165171"/>
    <n v="7136825"/>
    <s v="Female|34"/>
    <x v="0"/>
    <x v="16"/>
    <s v="3-10-2024"/>
    <x v="247"/>
    <x v="1"/>
    <x v="0"/>
    <x v="0"/>
    <x v="4"/>
    <x v="11"/>
    <n v="1"/>
    <n v="55000"/>
    <s v="Lucknow"/>
    <x v="1"/>
    <n v="821179"/>
    <s v="IN"/>
    <x v="1"/>
    <n v="55000"/>
    <n v="55000"/>
    <n v="0"/>
  </r>
  <r>
    <s v="553-5988757"/>
    <n v="8194570"/>
    <s v="Female|54"/>
    <x v="0"/>
    <x v="24"/>
    <s v="10-2-2024"/>
    <x v="13"/>
    <x v="0"/>
    <x v="0"/>
    <x v="4"/>
    <x v="4"/>
    <x v="11"/>
    <n v="2"/>
    <n v="55000"/>
    <s v="Kolkata"/>
    <x v="3"/>
    <n v="282256"/>
    <s v="IN"/>
    <x v="0"/>
    <n v="110000"/>
    <n v="0"/>
    <n v="110000"/>
  </r>
  <r>
    <s v="554-2232969"/>
    <n v="2355439"/>
    <s v="Female|56"/>
    <x v="0"/>
    <x v="53"/>
    <s v="3-3-2024"/>
    <x v="227"/>
    <x v="1"/>
    <x v="0"/>
    <x v="0"/>
    <x v="1"/>
    <x v="12"/>
    <n v="1"/>
    <n v="35000"/>
    <s v="Noida"/>
    <x v="7"/>
    <n v="575755"/>
    <s v="IN"/>
    <x v="1"/>
    <n v="35000"/>
    <n v="35000"/>
    <n v="0"/>
  </r>
  <r>
    <s v="554-8424380"/>
    <n v="3523050"/>
    <s v="Female|72"/>
    <x v="0"/>
    <x v="31"/>
    <s v="10-25-2024"/>
    <x v="55"/>
    <x v="1"/>
    <x v="0"/>
    <x v="0"/>
    <x v="2"/>
    <x v="6"/>
    <n v="1"/>
    <n v="9900"/>
    <s v="Noida"/>
    <x v="2"/>
    <n v="437725"/>
    <s v="IN"/>
    <x v="1"/>
    <n v="9900"/>
    <n v="9900"/>
    <n v="0"/>
  </r>
  <r>
    <s v="555-2159299"/>
    <n v="9423380"/>
    <s v="Male|47"/>
    <x v="1"/>
    <x v="39"/>
    <s v="5-23-2024"/>
    <x v="152"/>
    <x v="0"/>
    <x v="1"/>
    <x v="0"/>
    <x v="3"/>
    <x v="9"/>
    <n v="1"/>
    <n v="20000"/>
    <s v="Gurugram"/>
    <x v="5"/>
    <n v="282366"/>
    <s v="IN"/>
    <x v="0"/>
    <n v="20000"/>
    <n v="0"/>
    <n v="0"/>
  </r>
  <r>
    <s v="555-4119277"/>
    <n v="5079421"/>
    <s v="Male|69"/>
    <x v="1"/>
    <x v="18"/>
    <s v="1-2-2024"/>
    <x v="264"/>
    <x v="1"/>
    <x v="0"/>
    <x v="3"/>
    <x v="0"/>
    <x v="10"/>
    <n v="1"/>
    <n v="130000"/>
    <s v="Mumbai"/>
    <x v="8"/>
    <n v="254569"/>
    <s v="IN"/>
    <x v="1"/>
    <n v="130000"/>
    <n v="130000"/>
    <n v="0"/>
  </r>
  <r>
    <s v="559-7408965"/>
    <n v="6296376"/>
    <s v="Male|24"/>
    <x v="1"/>
    <x v="2"/>
    <s v="9-21-2024"/>
    <x v="222"/>
    <x v="2"/>
    <x v="1"/>
    <x v="0"/>
    <x v="2"/>
    <x v="7"/>
    <n v="1"/>
    <n v="11900"/>
    <s v="Mumbai"/>
    <x v="0"/>
    <n v="367747"/>
    <s v="IN"/>
    <x v="0"/>
    <n v="11900"/>
    <n v="0"/>
    <n v="0"/>
  </r>
  <r>
    <s v="559-8027140"/>
    <n v="4854788"/>
    <s v="Male|52"/>
    <x v="1"/>
    <x v="50"/>
    <s v="4-25-2024"/>
    <x v="210"/>
    <x v="1"/>
    <x v="0"/>
    <x v="0"/>
    <x v="2"/>
    <x v="7"/>
    <n v="1"/>
    <n v="11900"/>
    <s v="Bengaluru"/>
    <x v="0"/>
    <n v="185465"/>
    <s v="IN"/>
    <x v="1"/>
    <n v="11900"/>
    <n v="11900"/>
    <n v="0"/>
  </r>
  <r>
    <s v="560-3633482"/>
    <n v="3980080"/>
    <s v="Female|36"/>
    <x v="0"/>
    <x v="13"/>
    <s v="1-18-2024"/>
    <x v="242"/>
    <x v="0"/>
    <x v="1"/>
    <x v="4"/>
    <x v="3"/>
    <x v="9"/>
    <n v="1"/>
    <n v="20000"/>
    <s v="Noida"/>
    <x v="6"/>
    <n v="530224"/>
    <s v="IN"/>
    <x v="1"/>
    <n v="20000"/>
    <n v="0"/>
    <n v="0"/>
  </r>
  <r>
    <s v="560-5009418"/>
    <n v="7660222"/>
    <s v="Male|45"/>
    <x v="1"/>
    <x v="32"/>
    <s v="1-3-2024"/>
    <x v="265"/>
    <x v="2"/>
    <x v="1"/>
    <x v="3"/>
    <x v="1"/>
    <x v="12"/>
    <n v="1"/>
    <n v="35500"/>
    <s v="Mohali"/>
    <x v="5"/>
    <n v="708358"/>
    <s v="IN"/>
    <x v="1"/>
    <n v="35500"/>
    <n v="0"/>
    <n v="0"/>
  </r>
  <r>
    <s v="561-2736473"/>
    <n v="6761929"/>
    <s v="Male|50"/>
    <x v="1"/>
    <x v="42"/>
    <s v="11-6-2024"/>
    <x v="110"/>
    <x v="1"/>
    <x v="0"/>
    <x v="4"/>
    <x v="0"/>
    <x v="10"/>
    <n v="1"/>
    <n v="128000"/>
    <s v="Kolkata"/>
    <x v="2"/>
    <n v="490963"/>
    <s v="IN"/>
    <x v="0"/>
    <n v="128000"/>
    <n v="128000"/>
    <n v="0"/>
  </r>
  <r>
    <s v="561-3702870"/>
    <n v="4016651"/>
    <s v="Female|18"/>
    <x v="0"/>
    <x v="46"/>
    <s v="3-22-2024"/>
    <x v="144"/>
    <x v="0"/>
    <x v="0"/>
    <x v="3"/>
    <x v="2"/>
    <x v="7"/>
    <n v="1"/>
    <n v="11800"/>
    <s v="Mohali"/>
    <x v="8"/>
    <n v="647093"/>
    <s v="IN"/>
    <x v="1"/>
    <n v="11800"/>
    <n v="0"/>
    <n v="11800"/>
  </r>
  <r>
    <s v="561-5166084"/>
    <n v="7201492"/>
    <s v="Female|23"/>
    <x v="0"/>
    <x v="1"/>
    <s v="1-16-2024"/>
    <x v="266"/>
    <x v="1"/>
    <x v="0"/>
    <x v="1"/>
    <x v="4"/>
    <x v="8"/>
    <n v="1"/>
    <n v="24999"/>
    <s v="Noida"/>
    <x v="7"/>
    <n v="176604"/>
    <s v="IN"/>
    <x v="0"/>
    <n v="24999"/>
    <n v="24999"/>
    <n v="0"/>
  </r>
  <r>
    <s v="563-2719329"/>
    <n v="4763253"/>
    <s v="Female|33"/>
    <x v="0"/>
    <x v="37"/>
    <s v="9-26-2024"/>
    <x v="175"/>
    <x v="2"/>
    <x v="1"/>
    <x v="3"/>
    <x v="0"/>
    <x v="0"/>
    <n v="1"/>
    <n v="46000"/>
    <s v="Bengaluru"/>
    <x v="1"/>
    <n v="113595"/>
    <s v="IN"/>
    <x v="1"/>
    <n v="46000"/>
    <n v="0"/>
    <n v="0"/>
  </r>
  <r>
    <s v="563-8447286"/>
    <n v="7516989"/>
    <s v="Female|41"/>
    <x v="0"/>
    <x v="26"/>
    <s v="6-11-2024"/>
    <x v="41"/>
    <x v="1"/>
    <x v="0"/>
    <x v="4"/>
    <x v="1"/>
    <x v="3"/>
    <n v="1"/>
    <n v="30000"/>
    <s v="Thanjavur"/>
    <x v="3"/>
    <n v="695996"/>
    <s v="IN"/>
    <x v="0"/>
    <n v="30000"/>
    <n v="30000"/>
    <n v="0"/>
  </r>
  <r>
    <s v="563-9614497"/>
    <n v="4406122"/>
    <s v="Female|30"/>
    <x v="0"/>
    <x v="7"/>
    <s v="2-9-2024"/>
    <x v="57"/>
    <x v="1"/>
    <x v="0"/>
    <x v="2"/>
    <x v="1"/>
    <x v="12"/>
    <n v="1"/>
    <n v="35200"/>
    <s v="Kolkata"/>
    <x v="5"/>
    <n v="212379"/>
    <s v="IN"/>
    <x v="0"/>
    <n v="35200"/>
    <n v="35200"/>
    <n v="0"/>
  </r>
  <r>
    <s v="565-1707866"/>
    <n v="9320336"/>
    <s v="Male|18"/>
    <x v="1"/>
    <x v="46"/>
    <s v="11-8-2024"/>
    <x v="255"/>
    <x v="0"/>
    <x v="0"/>
    <x v="1"/>
    <x v="1"/>
    <x v="3"/>
    <n v="1"/>
    <n v="29500"/>
    <s v="Lucknow"/>
    <x v="2"/>
    <n v="946485"/>
    <s v="IN"/>
    <x v="1"/>
    <n v="29500"/>
    <n v="0"/>
    <n v="29500"/>
  </r>
  <r>
    <s v="565-5648826"/>
    <n v="9575143"/>
    <s v="Female|30"/>
    <x v="0"/>
    <x v="7"/>
    <s v="5-2-2024"/>
    <x v="83"/>
    <x v="0"/>
    <x v="1"/>
    <x v="0"/>
    <x v="3"/>
    <x v="9"/>
    <n v="1"/>
    <n v="20000"/>
    <s v="Noida"/>
    <x v="2"/>
    <n v="225246"/>
    <s v="IN"/>
    <x v="0"/>
    <n v="20000"/>
    <n v="0"/>
    <n v="0"/>
  </r>
  <r>
    <s v="567-6068760"/>
    <n v="4342306"/>
    <s v="Female|72"/>
    <x v="0"/>
    <x v="31"/>
    <s v="8-4-2024"/>
    <x v="47"/>
    <x v="1"/>
    <x v="0"/>
    <x v="0"/>
    <x v="2"/>
    <x v="2"/>
    <n v="1"/>
    <n v="14800"/>
    <s v="Mumbai"/>
    <x v="1"/>
    <n v="970357"/>
    <s v="IN"/>
    <x v="1"/>
    <n v="14800"/>
    <n v="14800"/>
    <n v="0"/>
  </r>
  <r>
    <s v="567-6234607"/>
    <n v="8448343"/>
    <s v="Male|53"/>
    <x v="1"/>
    <x v="51"/>
    <s v="7-10-2024"/>
    <x v="267"/>
    <x v="1"/>
    <x v="0"/>
    <x v="3"/>
    <x v="0"/>
    <x v="10"/>
    <n v="1"/>
    <n v="132000"/>
    <s v="Kolkata"/>
    <x v="1"/>
    <n v="806906"/>
    <s v="IN"/>
    <x v="1"/>
    <n v="132000"/>
    <n v="132000"/>
    <n v="0"/>
  </r>
  <r>
    <s v="568-3170723"/>
    <n v="9609823"/>
    <s v="Male|62"/>
    <x v="1"/>
    <x v="21"/>
    <s v="4-15-2024"/>
    <x v="114"/>
    <x v="2"/>
    <x v="0"/>
    <x v="4"/>
    <x v="1"/>
    <x v="1"/>
    <n v="1"/>
    <n v="25000"/>
    <s v="Noida"/>
    <x v="0"/>
    <n v="226737"/>
    <s v="IN"/>
    <x v="1"/>
    <n v="25000"/>
    <n v="0"/>
    <n v="25000"/>
  </r>
  <r>
    <s v="571-4137838"/>
    <n v="5475434"/>
    <s v="Male|48"/>
    <x v="1"/>
    <x v="55"/>
    <s v="11-17-2024"/>
    <x v="166"/>
    <x v="0"/>
    <x v="1"/>
    <x v="2"/>
    <x v="3"/>
    <x v="4"/>
    <n v="1"/>
    <n v="60500"/>
    <s v="Bengaluru"/>
    <x v="6"/>
    <n v="322367"/>
    <s v="IN"/>
    <x v="0"/>
    <n v="60500"/>
    <n v="0"/>
    <n v="0"/>
  </r>
  <r>
    <s v="571-5327583"/>
    <n v="8940001"/>
    <s v="Female|66"/>
    <x v="0"/>
    <x v="33"/>
    <s v="8-21-2024"/>
    <x v="53"/>
    <x v="1"/>
    <x v="0"/>
    <x v="0"/>
    <x v="0"/>
    <x v="13"/>
    <n v="1"/>
    <n v="50000"/>
    <s v="Mumbai"/>
    <x v="6"/>
    <n v="528902"/>
    <s v="IN"/>
    <x v="1"/>
    <n v="50000"/>
    <n v="50000"/>
    <n v="0"/>
  </r>
  <r>
    <s v="571-6866294"/>
    <n v="6120253"/>
    <s v="Male|32"/>
    <x v="1"/>
    <x v="52"/>
    <s v="1-22-2024"/>
    <x v="162"/>
    <x v="1"/>
    <x v="0"/>
    <x v="2"/>
    <x v="2"/>
    <x v="6"/>
    <n v="23"/>
    <n v="10200"/>
    <s v="Bengaluru"/>
    <x v="6"/>
    <n v="812526"/>
    <s v="IN"/>
    <x v="0"/>
    <n v="234600"/>
    <n v="234600"/>
    <n v="0"/>
  </r>
  <r>
    <s v="572-3273269"/>
    <n v="6995933"/>
    <s v="Male|21"/>
    <x v="1"/>
    <x v="5"/>
    <s v="5-12-2024"/>
    <x v="36"/>
    <x v="1"/>
    <x v="0"/>
    <x v="3"/>
    <x v="2"/>
    <x v="7"/>
    <n v="1"/>
    <n v="11800"/>
    <s v="Gurugram"/>
    <x v="3"/>
    <n v="903673"/>
    <s v="IN"/>
    <x v="1"/>
    <n v="11800"/>
    <n v="11800"/>
    <n v="0"/>
  </r>
  <r>
    <s v="573-8471866"/>
    <n v="7018685"/>
    <s v="Female|49"/>
    <x v="0"/>
    <x v="44"/>
    <s v="9-4-2024"/>
    <x v="239"/>
    <x v="1"/>
    <x v="0"/>
    <x v="2"/>
    <x v="4"/>
    <x v="8"/>
    <n v="1"/>
    <n v="25200"/>
    <s v="Mumbai"/>
    <x v="0"/>
    <n v="862760"/>
    <s v="IN"/>
    <x v="1"/>
    <n v="25200"/>
    <n v="25200"/>
    <n v="0"/>
  </r>
  <r>
    <s v="575-5726375"/>
    <n v="1668478"/>
    <s v="Male|73"/>
    <x v="1"/>
    <x v="22"/>
    <s v="8-15-2024"/>
    <x v="44"/>
    <x v="1"/>
    <x v="0"/>
    <x v="0"/>
    <x v="2"/>
    <x v="7"/>
    <n v="1"/>
    <n v="11900"/>
    <s v="Bengaluru"/>
    <x v="7"/>
    <n v="904083"/>
    <s v="IN"/>
    <x v="0"/>
    <n v="11900"/>
    <n v="11900"/>
    <n v="0"/>
  </r>
  <r>
    <s v="575-7689827"/>
    <n v="8989846"/>
    <s v="Female|48"/>
    <x v="0"/>
    <x v="55"/>
    <s v="12-25-2024"/>
    <x v="268"/>
    <x v="0"/>
    <x v="0"/>
    <x v="1"/>
    <x v="0"/>
    <x v="0"/>
    <n v="1"/>
    <n v="44000"/>
    <s v="Kolkata"/>
    <x v="6"/>
    <n v="112439"/>
    <s v="IN"/>
    <x v="1"/>
    <n v="44000"/>
    <n v="0"/>
    <n v="44000"/>
  </r>
  <r>
    <s v="576-3476564"/>
    <n v="8494132"/>
    <s v="Female|53"/>
    <x v="0"/>
    <x v="51"/>
    <s v="3-20-2024"/>
    <x v="159"/>
    <x v="1"/>
    <x v="0"/>
    <x v="3"/>
    <x v="2"/>
    <x v="7"/>
    <n v="1"/>
    <n v="11800"/>
    <s v="Thanjavur"/>
    <x v="5"/>
    <n v="398595"/>
    <s v="IN"/>
    <x v="1"/>
    <n v="11800"/>
    <n v="11800"/>
    <n v="0"/>
  </r>
  <r>
    <s v="577-7975534"/>
    <n v="2044645"/>
    <s v="Male|71"/>
    <x v="1"/>
    <x v="3"/>
    <s v="7-13-2024"/>
    <x v="76"/>
    <x v="1"/>
    <x v="0"/>
    <x v="0"/>
    <x v="0"/>
    <x v="0"/>
    <n v="1"/>
    <n v="45000"/>
    <s v="Bengaluru"/>
    <x v="7"/>
    <n v="890075"/>
    <s v="IN"/>
    <x v="1"/>
    <n v="45000"/>
    <n v="45000"/>
    <n v="0"/>
  </r>
  <r>
    <s v="577-8804839"/>
    <n v="7233861"/>
    <s v="Male|47"/>
    <x v="1"/>
    <x v="39"/>
    <s v="3-14-2024"/>
    <x v="43"/>
    <x v="0"/>
    <x v="0"/>
    <x v="4"/>
    <x v="3"/>
    <x v="9"/>
    <n v="1"/>
    <n v="20000"/>
    <s v="Mohali"/>
    <x v="2"/>
    <n v="587681"/>
    <s v="IN"/>
    <x v="1"/>
    <n v="20000"/>
    <n v="0"/>
    <n v="20000"/>
  </r>
  <r>
    <s v="578-4123258"/>
    <n v="1364903"/>
    <s v="Female|69"/>
    <x v="0"/>
    <x v="18"/>
    <s v="10-15-2024"/>
    <x v="160"/>
    <x v="1"/>
    <x v="0"/>
    <x v="1"/>
    <x v="0"/>
    <x v="13"/>
    <n v="1"/>
    <n v="49500"/>
    <s v="Bengaluru"/>
    <x v="2"/>
    <n v="605998"/>
    <s v="IN"/>
    <x v="1"/>
    <n v="49500"/>
    <n v="49500"/>
    <n v="0"/>
  </r>
  <r>
    <s v="578-8256240"/>
    <n v="7861089"/>
    <s v="Female|69"/>
    <x v="0"/>
    <x v="18"/>
    <s v="8-11-2024"/>
    <x v="145"/>
    <x v="1"/>
    <x v="0"/>
    <x v="3"/>
    <x v="4"/>
    <x v="11"/>
    <n v="1"/>
    <n v="55500"/>
    <s v="Mumbai"/>
    <x v="0"/>
    <n v="476536"/>
    <s v="IN"/>
    <x v="1"/>
    <n v="55500"/>
    <n v="55500"/>
    <n v="0"/>
  </r>
  <r>
    <s v="580-2995183"/>
    <n v="5244844"/>
    <s v="Male|22"/>
    <x v="1"/>
    <x v="14"/>
    <s v="5-22-2024"/>
    <x v="195"/>
    <x v="1"/>
    <x v="0"/>
    <x v="3"/>
    <x v="1"/>
    <x v="3"/>
    <n v="1"/>
    <n v="30500"/>
    <s v="Thanjavur"/>
    <x v="8"/>
    <n v="803175"/>
    <s v="IN"/>
    <x v="1"/>
    <n v="30500"/>
    <n v="30500"/>
    <n v="0"/>
  </r>
  <r>
    <s v="581-1574162"/>
    <n v="3421636"/>
    <s v="Female|20"/>
    <x v="0"/>
    <x v="47"/>
    <s v="9-13-2024"/>
    <x v="19"/>
    <x v="0"/>
    <x v="0"/>
    <x v="4"/>
    <x v="3"/>
    <x v="14"/>
    <n v="1"/>
    <n v="40000"/>
    <s v="Thanjavur"/>
    <x v="0"/>
    <n v="540279"/>
    <s v="IN"/>
    <x v="1"/>
    <n v="40000"/>
    <n v="0"/>
    <n v="40000"/>
  </r>
  <r>
    <s v="581-1730386"/>
    <n v="7490791"/>
    <s v="Female|34"/>
    <x v="0"/>
    <x v="16"/>
    <s v="12-1-2024"/>
    <x v="182"/>
    <x v="0"/>
    <x v="0"/>
    <x v="2"/>
    <x v="4"/>
    <x v="8"/>
    <n v="1"/>
    <n v="25200"/>
    <s v="Bengaluru"/>
    <x v="8"/>
    <n v="146489"/>
    <s v="IN"/>
    <x v="0"/>
    <n v="25200"/>
    <n v="0"/>
    <n v="25200"/>
  </r>
  <r>
    <s v="581-7633020"/>
    <n v="7279870"/>
    <s v="Female|41"/>
    <x v="0"/>
    <x v="26"/>
    <s v="7-6-2024"/>
    <x v="171"/>
    <x v="1"/>
    <x v="0"/>
    <x v="3"/>
    <x v="0"/>
    <x v="10"/>
    <n v="1"/>
    <n v="132000"/>
    <s v="Kolkata"/>
    <x v="8"/>
    <n v="470920"/>
    <s v="IN"/>
    <x v="0"/>
    <n v="132000"/>
    <n v="132000"/>
    <n v="0"/>
  </r>
  <r>
    <s v="582-1381650"/>
    <n v="6567967"/>
    <s v="Male|65"/>
    <x v="1"/>
    <x v="11"/>
    <s v="9-7-2024"/>
    <x v="96"/>
    <x v="1"/>
    <x v="0"/>
    <x v="3"/>
    <x v="0"/>
    <x v="10"/>
    <n v="1"/>
    <n v="130000"/>
    <s v="Mohali"/>
    <x v="6"/>
    <n v="711324"/>
    <s v="IN"/>
    <x v="1"/>
    <n v="130000"/>
    <n v="130000"/>
    <n v="0"/>
  </r>
  <r>
    <s v="582-6756203"/>
    <n v="7139188"/>
    <s v="Male|49"/>
    <x v="1"/>
    <x v="44"/>
    <s v="7-7-2024"/>
    <x v="161"/>
    <x v="0"/>
    <x v="1"/>
    <x v="2"/>
    <x v="0"/>
    <x v="0"/>
    <n v="1"/>
    <n v="45500"/>
    <s v="Kolkata"/>
    <x v="8"/>
    <n v="703867"/>
    <s v="IN"/>
    <x v="0"/>
    <n v="45500"/>
    <n v="0"/>
    <n v="0"/>
  </r>
  <r>
    <s v="582-7611016"/>
    <n v="4565022"/>
    <s v="Female|60"/>
    <x v="0"/>
    <x v="19"/>
    <s v="7-27-2024"/>
    <x v="63"/>
    <x v="1"/>
    <x v="0"/>
    <x v="3"/>
    <x v="0"/>
    <x v="13"/>
    <n v="1"/>
    <n v="51000"/>
    <s v="Kolkata"/>
    <x v="6"/>
    <n v="910822"/>
    <s v="IN"/>
    <x v="1"/>
    <n v="51000"/>
    <n v="51000"/>
    <n v="0"/>
  </r>
  <r>
    <s v="582-9081054"/>
    <n v="3861635"/>
    <s v="Male|71"/>
    <x v="1"/>
    <x v="3"/>
    <s v="7-20-2024"/>
    <x v="232"/>
    <x v="1"/>
    <x v="0"/>
    <x v="0"/>
    <x v="1"/>
    <x v="1"/>
    <n v="1"/>
    <n v="25000"/>
    <s v="Bengaluru"/>
    <x v="5"/>
    <n v="725510"/>
    <s v="IN"/>
    <x v="0"/>
    <n v="25000"/>
    <n v="25000"/>
    <n v="0"/>
  </r>
  <r>
    <s v="584-6654424"/>
    <n v="8205036"/>
    <s v="Female|41"/>
    <x v="0"/>
    <x v="26"/>
    <s v="11-11-2024"/>
    <x v="259"/>
    <x v="0"/>
    <x v="0"/>
    <x v="2"/>
    <x v="0"/>
    <x v="0"/>
    <n v="1"/>
    <n v="45500"/>
    <s v="Bengaluru"/>
    <x v="4"/>
    <n v="945435"/>
    <s v="IN"/>
    <x v="1"/>
    <n v="45500"/>
    <n v="0"/>
    <n v="45500"/>
  </r>
  <r>
    <s v="587-8791898"/>
    <n v="7963833"/>
    <s v="Female|26"/>
    <x v="0"/>
    <x v="8"/>
    <s v="10-26-2024"/>
    <x v="167"/>
    <x v="1"/>
    <x v="0"/>
    <x v="2"/>
    <x v="0"/>
    <x v="0"/>
    <n v="1"/>
    <n v="45500"/>
    <s v="Kolkata"/>
    <x v="2"/>
    <n v="788258"/>
    <s v="IN"/>
    <x v="1"/>
    <n v="45500"/>
    <n v="45500"/>
    <n v="0"/>
  </r>
  <r>
    <s v="588-6026630"/>
    <n v="1153219"/>
    <s v="Female|69"/>
    <x v="0"/>
    <x v="18"/>
    <s v="5-20-2024"/>
    <x v="262"/>
    <x v="1"/>
    <x v="0"/>
    <x v="0"/>
    <x v="2"/>
    <x v="6"/>
    <n v="1"/>
    <n v="9900"/>
    <s v="Noida"/>
    <x v="6"/>
    <n v="362035"/>
    <s v="IN"/>
    <x v="1"/>
    <n v="9900"/>
    <n v="9900"/>
    <n v="0"/>
  </r>
  <r>
    <s v="588-7430982"/>
    <n v="1078335"/>
    <s v="Male|52"/>
    <x v="1"/>
    <x v="50"/>
    <s v="4-24-2024"/>
    <x v="269"/>
    <x v="0"/>
    <x v="0"/>
    <x v="2"/>
    <x v="1"/>
    <x v="3"/>
    <n v="1"/>
    <n v="30200"/>
    <s v="Mohali"/>
    <x v="3"/>
    <n v="337256"/>
    <s v="IN"/>
    <x v="1"/>
    <n v="30200"/>
    <n v="0"/>
    <n v="30200"/>
  </r>
  <r>
    <s v="588-8720254"/>
    <n v="7796309"/>
    <s v="Female|37"/>
    <x v="0"/>
    <x v="38"/>
    <s v="10-27-2024"/>
    <x v="202"/>
    <x v="0"/>
    <x v="1"/>
    <x v="1"/>
    <x v="2"/>
    <x v="6"/>
    <n v="1"/>
    <n v="9500"/>
    <s v="Kolkata"/>
    <x v="1"/>
    <n v="300070"/>
    <s v="IN"/>
    <x v="1"/>
    <n v="9500"/>
    <n v="0"/>
    <n v="0"/>
  </r>
  <r>
    <s v="589-2121034"/>
    <n v="4112344"/>
    <s v="Female|25"/>
    <x v="0"/>
    <x v="40"/>
    <s v="9-2-2024"/>
    <x v="33"/>
    <x v="0"/>
    <x v="0"/>
    <x v="4"/>
    <x v="2"/>
    <x v="6"/>
    <n v="3"/>
    <n v="10000"/>
    <s v="Mohali"/>
    <x v="2"/>
    <n v="162908"/>
    <s v="IN"/>
    <x v="0"/>
    <n v="30000"/>
    <n v="0"/>
    <n v="30000"/>
  </r>
  <r>
    <s v="590-7724393"/>
    <n v="9965197"/>
    <s v="Female|52"/>
    <x v="0"/>
    <x v="50"/>
    <s v="1-26-2024"/>
    <x v="188"/>
    <x v="1"/>
    <x v="0"/>
    <x v="3"/>
    <x v="4"/>
    <x v="8"/>
    <n v="1"/>
    <n v="25500"/>
    <s v="Kolkata"/>
    <x v="1"/>
    <n v="690579"/>
    <s v="IN"/>
    <x v="0"/>
    <n v="25500"/>
    <n v="25500"/>
    <n v="0"/>
  </r>
  <r>
    <s v="592-5669108"/>
    <n v="2397006"/>
    <s v="Female|68"/>
    <x v="0"/>
    <x v="49"/>
    <s v="2-12-2024"/>
    <x v="108"/>
    <x v="2"/>
    <x v="1"/>
    <x v="4"/>
    <x v="1"/>
    <x v="1"/>
    <n v="1"/>
    <n v="25000"/>
    <s v="Gurugram"/>
    <x v="0"/>
    <n v="270175"/>
    <s v="IN"/>
    <x v="0"/>
    <n v="25000"/>
    <n v="0"/>
    <n v="0"/>
  </r>
  <r>
    <s v="593-3033459"/>
    <n v="9980912"/>
    <s v="Female|39"/>
    <x v="0"/>
    <x v="28"/>
    <s v="11-10-2024"/>
    <x v="20"/>
    <x v="2"/>
    <x v="0"/>
    <x v="3"/>
    <x v="2"/>
    <x v="2"/>
    <n v="6"/>
    <n v="14500"/>
    <s v="Gurugram"/>
    <x v="5"/>
    <n v="897392"/>
    <s v="IN"/>
    <x v="1"/>
    <n v="87000"/>
    <n v="0"/>
    <n v="87000"/>
  </r>
  <r>
    <s v="595-2122405"/>
    <n v="4804253"/>
    <s v="Female|53"/>
    <x v="0"/>
    <x v="51"/>
    <s v="8-13-2024"/>
    <x v="16"/>
    <x v="1"/>
    <x v="0"/>
    <x v="4"/>
    <x v="3"/>
    <x v="14"/>
    <n v="1"/>
    <n v="40000"/>
    <s v="Thanjavur"/>
    <x v="4"/>
    <n v="698673"/>
    <s v="IN"/>
    <x v="1"/>
    <n v="40000"/>
    <n v="40000"/>
    <n v="0"/>
  </r>
  <r>
    <s v="595-2290526"/>
    <n v="7058670"/>
    <s v="Female|33"/>
    <x v="0"/>
    <x v="37"/>
    <s v="12-21-2024"/>
    <x v="270"/>
    <x v="1"/>
    <x v="0"/>
    <x v="1"/>
    <x v="3"/>
    <x v="14"/>
    <n v="1"/>
    <n v="39500"/>
    <s v="Mohali"/>
    <x v="6"/>
    <n v="448354"/>
    <s v="IN"/>
    <x v="0"/>
    <n v="39500"/>
    <n v="39500"/>
    <n v="0"/>
  </r>
  <r>
    <s v="595-7019590"/>
    <n v="1678132"/>
    <s v="Male|66"/>
    <x v="1"/>
    <x v="33"/>
    <s v="8-8-2024"/>
    <x v="271"/>
    <x v="1"/>
    <x v="0"/>
    <x v="2"/>
    <x v="4"/>
    <x v="5"/>
    <n v="1"/>
    <n v="30200"/>
    <s v="Bengaluru"/>
    <x v="6"/>
    <n v="592489"/>
    <s v="IN"/>
    <x v="0"/>
    <n v="30200"/>
    <n v="30200"/>
    <n v="0"/>
  </r>
  <r>
    <s v="596-3837377"/>
    <n v="9812012"/>
    <s v="Female|29"/>
    <x v="0"/>
    <x v="29"/>
    <s v="8-13-2024"/>
    <x v="16"/>
    <x v="2"/>
    <x v="0"/>
    <x v="2"/>
    <x v="4"/>
    <x v="11"/>
    <n v="1"/>
    <n v="55200"/>
    <s v="Thanjavur"/>
    <x v="8"/>
    <n v="391835"/>
    <s v="IN"/>
    <x v="1"/>
    <n v="55200"/>
    <n v="0"/>
    <n v="55200"/>
  </r>
  <r>
    <s v="597-9075854"/>
    <n v="4586084"/>
    <s v="Female|75"/>
    <x v="0"/>
    <x v="15"/>
    <s v="1-6-2024"/>
    <x v="136"/>
    <x v="0"/>
    <x v="0"/>
    <x v="1"/>
    <x v="2"/>
    <x v="7"/>
    <n v="1"/>
    <n v="11500"/>
    <s v="Noida"/>
    <x v="5"/>
    <n v="262316"/>
    <s v="IN"/>
    <x v="1"/>
    <n v="11500"/>
    <n v="0"/>
    <n v="11500"/>
  </r>
  <r>
    <s v="598-9252054"/>
    <n v="7649560"/>
    <s v="Male|43"/>
    <x v="1"/>
    <x v="43"/>
    <s v="7-28-2024"/>
    <x v="205"/>
    <x v="1"/>
    <x v="0"/>
    <x v="4"/>
    <x v="1"/>
    <x v="3"/>
    <n v="1"/>
    <n v="30000"/>
    <s v="Kolkata"/>
    <x v="2"/>
    <n v="722273"/>
    <s v="IN"/>
    <x v="1"/>
    <n v="30000"/>
    <n v="30000"/>
    <n v="0"/>
  </r>
  <r>
    <s v="599-8498243"/>
    <n v="2315459"/>
    <s v="Female|57"/>
    <x v="0"/>
    <x v="27"/>
    <s v="5-15-2024"/>
    <x v="34"/>
    <x v="1"/>
    <x v="0"/>
    <x v="4"/>
    <x v="2"/>
    <x v="7"/>
    <n v="1"/>
    <n v="12000"/>
    <s v="Noida"/>
    <x v="0"/>
    <n v="182954"/>
    <s v="IN"/>
    <x v="1"/>
    <n v="12000"/>
    <n v="12000"/>
    <n v="0"/>
  </r>
  <r>
    <s v="600-5031966"/>
    <n v="8987516"/>
    <s v="Female|46"/>
    <x v="0"/>
    <x v="35"/>
    <s v="1-3-2024"/>
    <x v="265"/>
    <x v="0"/>
    <x v="0"/>
    <x v="4"/>
    <x v="4"/>
    <x v="11"/>
    <n v="1"/>
    <n v="54999"/>
    <s v="Bengaluru"/>
    <x v="5"/>
    <n v="680358"/>
    <s v="IN"/>
    <x v="0"/>
    <n v="54999"/>
    <n v="0"/>
    <n v="54999"/>
  </r>
  <r>
    <s v="600-7012792"/>
    <n v="6316357"/>
    <s v="Female|30"/>
    <x v="0"/>
    <x v="7"/>
    <s v="4-3-2024"/>
    <x v="88"/>
    <x v="2"/>
    <x v="1"/>
    <x v="1"/>
    <x v="2"/>
    <x v="2"/>
    <n v="1"/>
    <n v="14000"/>
    <s v="Lucknow"/>
    <x v="1"/>
    <n v="107608"/>
    <s v="IN"/>
    <x v="1"/>
    <n v="14000"/>
    <n v="0"/>
    <n v="0"/>
  </r>
  <r>
    <s v="601-6958480"/>
    <n v="7100417"/>
    <s v="Female|67"/>
    <x v="0"/>
    <x v="45"/>
    <s v="11-17-2024"/>
    <x v="166"/>
    <x v="1"/>
    <x v="0"/>
    <x v="3"/>
    <x v="1"/>
    <x v="1"/>
    <n v="1"/>
    <n v="25500"/>
    <s v="Thanjavur"/>
    <x v="6"/>
    <n v="463773"/>
    <s v="IN"/>
    <x v="0"/>
    <n v="25500"/>
    <n v="25500"/>
    <n v="0"/>
  </r>
  <r>
    <s v="601-7027229"/>
    <n v="4161264"/>
    <s v="Male|69"/>
    <x v="1"/>
    <x v="18"/>
    <s v="7-1-2024"/>
    <x v="15"/>
    <x v="1"/>
    <x v="0"/>
    <x v="4"/>
    <x v="4"/>
    <x v="8"/>
    <n v="1"/>
    <n v="25000"/>
    <s v="Kolkata"/>
    <x v="0"/>
    <n v="484398"/>
    <s v="IN"/>
    <x v="1"/>
    <n v="25000"/>
    <n v="25000"/>
    <n v="0"/>
  </r>
  <r>
    <s v="602-1399870"/>
    <n v="9241629"/>
    <s v="Male|38"/>
    <x v="1"/>
    <x v="6"/>
    <s v="9-16-2024"/>
    <x v="64"/>
    <x v="0"/>
    <x v="1"/>
    <x v="2"/>
    <x v="0"/>
    <x v="0"/>
    <n v="1"/>
    <n v="45500"/>
    <s v="Mohali"/>
    <x v="3"/>
    <n v="193519"/>
    <s v="IN"/>
    <x v="1"/>
    <n v="45500"/>
    <n v="0"/>
    <n v="0"/>
  </r>
  <r>
    <s v="602-4026721"/>
    <n v="5731917"/>
    <s v="Male|37"/>
    <x v="1"/>
    <x v="38"/>
    <s v="3-6-2024"/>
    <x v="153"/>
    <x v="1"/>
    <x v="0"/>
    <x v="3"/>
    <x v="4"/>
    <x v="5"/>
    <n v="1"/>
    <n v="30500"/>
    <s v="Thanjavur"/>
    <x v="5"/>
    <n v="776456"/>
    <s v="IN"/>
    <x v="1"/>
    <n v="30500"/>
    <n v="30500"/>
    <n v="0"/>
  </r>
  <r>
    <s v="602-4937924"/>
    <n v="7296226"/>
    <s v="Male|42"/>
    <x v="1"/>
    <x v="20"/>
    <s v="10-28-2024"/>
    <x v="196"/>
    <x v="1"/>
    <x v="0"/>
    <x v="1"/>
    <x v="4"/>
    <x v="5"/>
    <n v="1"/>
    <n v="29999"/>
    <s v="Mumbai"/>
    <x v="8"/>
    <n v="266846"/>
    <s v="IN"/>
    <x v="1"/>
    <n v="29999"/>
    <n v="29999"/>
    <n v="0"/>
  </r>
  <r>
    <s v="602-6250195"/>
    <n v="9768884"/>
    <s v="Female|56"/>
    <x v="0"/>
    <x v="53"/>
    <s v="9-17-2024"/>
    <x v="155"/>
    <x v="0"/>
    <x v="0"/>
    <x v="3"/>
    <x v="4"/>
    <x v="5"/>
    <n v="1"/>
    <n v="30500"/>
    <s v="Kolkata"/>
    <x v="7"/>
    <n v="997670"/>
    <s v="IN"/>
    <x v="1"/>
    <n v="30500"/>
    <n v="0"/>
    <n v="30500"/>
  </r>
  <r>
    <s v="605-1440972"/>
    <n v="7054838"/>
    <s v="Female|47"/>
    <x v="0"/>
    <x v="39"/>
    <s v="9-5-2024"/>
    <x v="119"/>
    <x v="0"/>
    <x v="0"/>
    <x v="3"/>
    <x v="2"/>
    <x v="7"/>
    <n v="1"/>
    <n v="11800"/>
    <s v="Noida"/>
    <x v="6"/>
    <n v="963333"/>
    <s v="IN"/>
    <x v="1"/>
    <n v="11800"/>
    <n v="0"/>
    <n v="11800"/>
  </r>
  <r>
    <s v="605-6094433"/>
    <n v="4937929"/>
    <s v="Male|53"/>
    <x v="1"/>
    <x v="51"/>
    <s v="1-1-2024"/>
    <x v="103"/>
    <x v="1"/>
    <x v="0"/>
    <x v="2"/>
    <x v="4"/>
    <x v="5"/>
    <n v="1"/>
    <n v="30200"/>
    <s v="Mohali"/>
    <x v="0"/>
    <n v="454140"/>
    <s v="IN"/>
    <x v="1"/>
    <n v="30200"/>
    <n v="30200"/>
    <n v="0"/>
  </r>
  <r>
    <s v="605-9700973"/>
    <n v="8274019"/>
    <s v="Male|61"/>
    <x v="1"/>
    <x v="56"/>
    <s v="1-21-2024"/>
    <x v="223"/>
    <x v="2"/>
    <x v="0"/>
    <x v="4"/>
    <x v="3"/>
    <x v="14"/>
    <n v="1"/>
    <n v="40000"/>
    <s v="Mumbai"/>
    <x v="3"/>
    <n v="169045"/>
    <s v="IN"/>
    <x v="1"/>
    <n v="40000"/>
    <n v="0"/>
    <n v="40000"/>
  </r>
  <r>
    <s v="606-6452832"/>
    <n v="4050766"/>
    <s v="Female|31"/>
    <x v="0"/>
    <x v="48"/>
    <s v="6-26-2024"/>
    <x v="112"/>
    <x v="1"/>
    <x v="0"/>
    <x v="2"/>
    <x v="1"/>
    <x v="12"/>
    <n v="1"/>
    <n v="35200"/>
    <s v="Mohali"/>
    <x v="3"/>
    <n v="189771"/>
    <s v="IN"/>
    <x v="1"/>
    <n v="35200"/>
    <n v="35200"/>
    <n v="0"/>
  </r>
  <r>
    <s v="606-7063240"/>
    <n v="4489198"/>
    <s v="Female|24"/>
    <x v="0"/>
    <x v="2"/>
    <s v="8-26-2024"/>
    <x v="27"/>
    <x v="0"/>
    <x v="1"/>
    <x v="3"/>
    <x v="0"/>
    <x v="10"/>
    <n v="1"/>
    <n v="132000"/>
    <s v="Thanjavur"/>
    <x v="6"/>
    <n v="493482"/>
    <s v="IN"/>
    <x v="1"/>
    <n v="132000"/>
    <n v="0"/>
    <n v="0"/>
  </r>
  <r>
    <s v="606-7410129"/>
    <n v="3184382"/>
    <s v="Female|72"/>
    <x v="0"/>
    <x v="31"/>
    <s v="4-20-2024"/>
    <x v="146"/>
    <x v="2"/>
    <x v="1"/>
    <x v="4"/>
    <x v="0"/>
    <x v="13"/>
    <n v="1"/>
    <n v="50000"/>
    <s v="Kolkata"/>
    <x v="1"/>
    <n v="404289"/>
    <s v="IN"/>
    <x v="0"/>
    <n v="50000"/>
    <n v="0"/>
    <n v="0"/>
  </r>
  <r>
    <s v="606-8948342"/>
    <n v="5501921"/>
    <s v="Female|58"/>
    <x v="0"/>
    <x v="23"/>
    <s v="10-21-2024"/>
    <x v="156"/>
    <x v="2"/>
    <x v="0"/>
    <x v="4"/>
    <x v="4"/>
    <x v="11"/>
    <n v="1"/>
    <n v="55000"/>
    <s v="Noida"/>
    <x v="3"/>
    <n v="420863"/>
    <s v="IN"/>
    <x v="1"/>
    <n v="55000"/>
    <n v="0"/>
    <n v="55000"/>
  </r>
  <r>
    <s v="607-3137987"/>
    <n v="6450711"/>
    <s v="Female|50"/>
    <x v="0"/>
    <x v="42"/>
    <s v="12-24-2024"/>
    <x v="106"/>
    <x v="1"/>
    <x v="0"/>
    <x v="3"/>
    <x v="3"/>
    <x v="14"/>
    <n v="1"/>
    <n v="40500"/>
    <s v="Kolkata"/>
    <x v="2"/>
    <n v="624288"/>
    <s v="IN"/>
    <x v="1"/>
    <n v="40500"/>
    <n v="40500"/>
    <n v="0"/>
  </r>
  <r>
    <s v="609-8225192"/>
    <n v="3947669"/>
    <s v="Male|42"/>
    <x v="1"/>
    <x v="20"/>
    <s v="9-23-2024"/>
    <x v="35"/>
    <x v="1"/>
    <x v="0"/>
    <x v="3"/>
    <x v="0"/>
    <x v="10"/>
    <n v="1"/>
    <n v="132000"/>
    <s v="Noida"/>
    <x v="1"/>
    <n v="582087"/>
    <s v="IN"/>
    <x v="0"/>
    <n v="132000"/>
    <n v="132000"/>
    <n v="0"/>
  </r>
  <r>
    <s v="610-2665880"/>
    <n v="3588652"/>
    <s v="Female|39"/>
    <x v="0"/>
    <x v="28"/>
    <s v="3-4-2024"/>
    <x v="200"/>
    <x v="1"/>
    <x v="0"/>
    <x v="1"/>
    <x v="3"/>
    <x v="14"/>
    <n v="1"/>
    <n v="39500"/>
    <s v="Bengaluru"/>
    <x v="7"/>
    <n v="629554"/>
    <s v="IN"/>
    <x v="1"/>
    <n v="39500"/>
    <n v="39500"/>
    <n v="0"/>
  </r>
  <r>
    <s v="610-7231009"/>
    <n v="8779334"/>
    <s v="Male|39"/>
    <x v="1"/>
    <x v="28"/>
    <s v="2-27-2024"/>
    <x v="91"/>
    <x v="1"/>
    <x v="0"/>
    <x v="2"/>
    <x v="0"/>
    <x v="13"/>
    <n v="1"/>
    <n v="50500"/>
    <s v="Lucknow"/>
    <x v="8"/>
    <n v="301528"/>
    <s v="IN"/>
    <x v="1"/>
    <n v="50500"/>
    <n v="50500"/>
    <n v="0"/>
  </r>
  <r>
    <s v="610-7912082"/>
    <n v="9036805"/>
    <s v="Male|23"/>
    <x v="1"/>
    <x v="1"/>
    <s v="5-13-2024"/>
    <x v="272"/>
    <x v="0"/>
    <x v="1"/>
    <x v="4"/>
    <x v="1"/>
    <x v="3"/>
    <n v="1"/>
    <n v="30000"/>
    <s v="Mohali"/>
    <x v="6"/>
    <n v="919898"/>
    <s v="IN"/>
    <x v="0"/>
    <n v="30000"/>
    <n v="0"/>
    <n v="0"/>
  </r>
  <r>
    <s v="611-8262122"/>
    <n v="8299893"/>
    <s v="Male|49"/>
    <x v="1"/>
    <x v="44"/>
    <s v="11-2-2024"/>
    <x v="138"/>
    <x v="1"/>
    <x v="0"/>
    <x v="3"/>
    <x v="2"/>
    <x v="2"/>
    <n v="1"/>
    <n v="14500"/>
    <s v="Mumbai"/>
    <x v="8"/>
    <n v="346575"/>
    <s v="IN"/>
    <x v="0"/>
    <n v="14500"/>
    <n v="14500"/>
    <n v="0"/>
  </r>
  <r>
    <s v="613-9563292"/>
    <n v="2519244"/>
    <s v="Female|41"/>
    <x v="0"/>
    <x v="26"/>
    <s v="9-1-2024"/>
    <x v="273"/>
    <x v="1"/>
    <x v="0"/>
    <x v="0"/>
    <x v="4"/>
    <x v="8"/>
    <n v="1"/>
    <n v="25000"/>
    <s v="Lucknow"/>
    <x v="8"/>
    <n v="287847"/>
    <s v="IN"/>
    <x v="0"/>
    <n v="25000"/>
    <n v="25000"/>
    <n v="0"/>
  </r>
  <r>
    <s v="613-9603205"/>
    <n v="2311290"/>
    <s v="Female|32"/>
    <x v="0"/>
    <x v="52"/>
    <s v="2-4-2024"/>
    <x v="274"/>
    <x v="1"/>
    <x v="0"/>
    <x v="3"/>
    <x v="1"/>
    <x v="3"/>
    <n v="1"/>
    <n v="30500"/>
    <s v="Thanjavur"/>
    <x v="2"/>
    <n v="362168"/>
    <s v="IN"/>
    <x v="1"/>
    <n v="30500"/>
    <n v="30500"/>
    <n v="0"/>
  </r>
  <r>
    <s v="615-4170380"/>
    <n v="4530452"/>
    <s v="Female|20"/>
    <x v="0"/>
    <x v="47"/>
    <s v="10-1-2024"/>
    <x v="235"/>
    <x v="0"/>
    <x v="1"/>
    <x v="2"/>
    <x v="4"/>
    <x v="11"/>
    <n v="1"/>
    <n v="55200"/>
    <s v="Thanjavur"/>
    <x v="1"/>
    <n v="510320"/>
    <s v="IN"/>
    <x v="1"/>
    <n v="55200"/>
    <n v="0"/>
    <n v="0"/>
  </r>
  <r>
    <s v="616-6487324"/>
    <n v="9254549"/>
    <s v="Female|54"/>
    <x v="0"/>
    <x v="24"/>
    <s v="6-21-2024"/>
    <x v="209"/>
    <x v="1"/>
    <x v="0"/>
    <x v="0"/>
    <x v="3"/>
    <x v="4"/>
    <n v="1"/>
    <n v="60000"/>
    <s v="Kolkata"/>
    <x v="0"/>
    <n v="701804"/>
    <s v="IN"/>
    <x v="1"/>
    <n v="60000"/>
    <n v="60000"/>
    <n v="0"/>
  </r>
  <r>
    <s v="619-7442287"/>
    <n v="8628467"/>
    <s v="Male|49"/>
    <x v="1"/>
    <x v="44"/>
    <s v="11-22-2024"/>
    <x v="126"/>
    <x v="0"/>
    <x v="1"/>
    <x v="3"/>
    <x v="2"/>
    <x v="7"/>
    <n v="1"/>
    <n v="11800"/>
    <s v="Gurugram"/>
    <x v="5"/>
    <n v="626449"/>
    <s v="IN"/>
    <x v="1"/>
    <n v="11800"/>
    <n v="0"/>
    <n v="0"/>
  </r>
  <r>
    <s v="621-1043092"/>
    <n v="1738833"/>
    <s v="Male|33"/>
    <x v="1"/>
    <x v="37"/>
    <s v="1-16-2024"/>
    <x v="266"/>
    <x v="1"/>
    <x v="0"/>
    <x v="4"/>
    <x v="4"/>
    <x v="5"/>
    <n v="2"/>
    <n v="30000"/>
    <s v="Noida"/>
    <x v="3"/>
    <n v="437433"/>
    <s v="IN"/>
    <x v="1"/>
    <n v="60000"/>
    <n v="60000"/>
    <n v="0"/>
  </r>
  <r>
    <s v="622-8473959"/>
    <n v="1933413"/>
    <s v="Female|26"/>
    <x v="0"/>
    <x v="8"/>
    <s v="9-14-2024"/>
    <x v="89"/>
    <x v="1"/>
    <x v="0"/>
    <x v="3"/>
    <x v="0"/>
    <x v="10"/>
    <n v="1"/>
    <n v="130000"/>
    <s v="Mohali"/>
    <x v="6"/>
    <n v="366817"/>
    <s v="IN"/>
    <x v="0"/>
    <n v="130000"/>
    <n v="130000"/>
    <n v="0"/>
  </r>
  <r>
    <s v="624-3504521"/>
    <n v="7669032"/>
    <s v="Male|32"/>
    <x v="1"/>
    <x v="52"/>
    <s v="12-24-2024"/>
    <x v="106"/>
    <x v="1"/>
    <x v="0"/>
    <x v="4"/>
    <x v="1"/>
    <x v="12"/>
    <n v="1"/>
    <n v="35000"/>
    <s v="Lucknow"/>
    <x v="5"/>
    <n v="457207"/>
    <s v="IN"/>
    <x v="1"/>
    <n v="35000"/>
    <n v="35000"/>
    <n v="0"/>
  </r>
  <r>
    <s v="624-6262096"/>
    <n v="7269362"/>
    <s v="Male|61"/>
    <x v="1"/>
    <x v="56"/>
    <s v="7-17-2024"/>
    <x v="275"/>
    <x v="0"/>
    <x v="1"/>
    <x v="3"/>
    <x v="1"/>
    <x v="12"/>
    <n v="1"/>
    <n v="35500"/>
    <s v="Thanjavur"/>
    <x v="1"/>
    <n v="262070"/>
    <s v="IN"/>
    <x v="1"/>
    <n v="35500"/>
    <n v="0"/>
    <n v="0"/>
  </r>
  <r>
    <s v="624-8872413"/>
    <n v="6561881"/>
    <s v="Female|40"/>
    <x v="0"/>
    <x v="4"/>
    <s v="5-10-2024"/>
    <x v="276"/>
    <x v="2"/>
    <x v="0"/>
    <x v="0"/>
    <x v="2"/>
    <x v="2"/>
    <n v="2"/>
    <n v="14800"/>
    <s v="Mumbai"/>
    <x v="1"/>
    <n v="759868"/>
    <s v="IN"/>
    <x v="0"/>
    <n v="29600"/>
    <n v="0"/>
    <n v="29600"/>
  </r>
  <r>
    <s v="627-6501696"/>
    <n v="2455218"/>
    <s v="Female|60"/>
    <x v="0"/>
    <x v="19"/>
    <s v="2-6-2024"/>
    <x v="277"/>
    <x v="1"/>
    <x v="0"/>
    <x v="2"/>
    <x v="4"/>
    <x v="5"/>
    <n v="1"/>
    <n v="30200"/>
    <s v="Noida"/>
    <x v="3"/>
    <n v="568436"/>
    <s v="IN"/>
    <x v="1"/>
    <n v="30200"/>
    <n v="30200"/>
    <n v="0"/>
  </r>
  <r>
    <s v="627-7681090"/>
    <n v="8942330"/>
    <s v="Female|20"/>
    <x v="0"/>
    <x v="47"/>
    <s v="11-7-2024"/>
    <x v="12"/>
    <x v="1"/>
    <x v="0"/>
    <x v="3"/>
    <x v="2"/>
    <x v="7"/>
    <n v="9"/>
    <n v="11800"/>
    <s v="Bengaluru"/>
    <x v="6"/>
    <n v="519453"/>
    <s v="IN"/>
    <x v="1"/>
    <n v="106200"/>
    <n v="106200"/>
    <n v="0"/>
  </r>
  <r>
    <s v="627-9880342"/>
    <n v="7511474"/>
    <s v="Female|40"/>
    <x v="0"/>
    <x v="4"/>
    <s v="3-13-2024"/>
    <x v="135"/>
    <x v="1"/>
    <x v="0"/>
    <x v="2"/>
    <x v="3"/>
    <x v="9"/>
    <n v="2"/>
    <n v="20200"/>
    <s v="Gurugram"/>
    <x v="1"/>
    <n v="177335"/>
    <s v="IN"/>
    <x v="1"/>
    <n v="40400"/>
    <n v="40400"/>
    <n v="0"/>
  </r>
  <r>
    <s v="628-3226624"/>
    <n v="4442468"/>
    <s v="Male|47"/>
    <x v="1"/>
    <x v="39"/>
    <s v="7-23-2024"/>
    <x v="54"/>
    <x v="0"/>
    <x v="0"/>
    <x v="3"/>
    <x v="2"/>
    <x v="6"/>
    <n v="3"/>
    <n v="9800"/>
    <s v="Gurugram"/>
    <x v="2"/>
    <n v="589554"/>
    <s v="IN"/>
    <x v="1"/>
    <n v="29400"/>
    <n v="0"/>
    <n v="29400"/>
  </r>
  <r>
    <s v="628-4230541"/>
    <n v="7061063"/>
    <s v="Female|24"/>
    <x v="0"/>
    <x v="2"/>
    <s v="3-23-2024"/>
    <x v="230"/>
    <x v="0"/>
    <x v="1"/>
    <x v="3"/>
    <x v="3"/>
    <x v="14"/>
    <n v="1"/>
    <n v="40500"/>
    <s v="Kolkata"/>
    <x v="5"/>
    <n v="325217"/>
    <s v="IN"/>
    <x v="1"/>
    <n v="40500"/>
    <n v="0"/>
    <n v="0"/>
  </r>
  <r>
    <s v="629-3473761"/>
    <n v="3017994"/>
    <s v="Female|29"/>
    <x v="0"/>
    <x v="29"/>
    <s v="3-7-2024"/>
    <x v="122"/>
    <x v="1"/>
    <x v="0"/>
    <x v="3"/>
    <x v="0"/>
    <x v="13"/>
    <n v="1"/>
    <n v="51000"/>
    <s v="Thanjavur"/>
    <x v="8"/>
    <n v="974625"/>
    <s v="IN"/>
    <x v="1"/>
    <n v="51000"/>
    <n v="51000"/>
    <n v="0"/>
  </r>
  <r>
    <s v="634-4177535"/>
    <n v="8983198"/>
    <s v="Male|25"/>
    <x v="1"/>
    <x v="40"/>
    <s v="11-18-2024"/>
    <x v="278"/>
    <x v="1"/>
    <x v="0"/>
    <x v="2"/>
    <x v="4"/>
    <x v="5"/>
    <n v="1"/>
    <n v="30200"/>
    <s v="Lucknow"/>
    <x v="0"/>
    <n v="946118"/>
    <s v="IN"/>
    <x v="0"/>
    <n v="30200"/>
    <n v="30200"/>
    <n v="0"/>
  </r>
  <r>
    <s v="634-9972609"/>
    <n v="4257639"/>
    <s v="Female|66"/>
    <x v="0"/>
    <x v="33"/>
    <s v="11-12-2024"/>
    <x v="279"/>
    <x v="1"/>
    <x v="0"/>
    <x v="1"/>
    <x v="0"/>
    <x v="13"/>
    <n v="1"/>
    <n v="49500"/>
    <s v="Noida"/>
    <x v="3"/>
    <n v="275660"/>
    <s v="IN"/>
    <x v="1"/>
    <n v="49500"/>
    <n v="49500"/>
    <n v="0"/>
  </r>
  <r>
    <s v="637-2679778"/>
    <n v="7082280"/>
    <s v="Male|24"/>
    <x v="1"/>
    <x v="2"/>
    <s v="5-25-2024"/>
    <x v="280"/>
    <x v="1"/>
    <x v="0"/>
    <x v="3"/>
    <x v="4"/>
    <x v="8"/>
    <n v="1"/>
    <n v="25500"/>
    <s v="Gurugram"/>
    <x v="3"/>
    <n v="151462"/>
    <s v="IN"/>
    <x v="1"/>
    <n v="25500"/>
    <n v="25500"/>
    <n v="0"/>
  </r>
  <r>
    <s v="639-3303365"/>
    <n v="1197778"/>
    <s v="Male|42"/>
    <x v="1"/>
    <x v="20"/>
    <s v="7-1-2024"/>
    <x v="15"/>
    <x v="2"/>
    <x v="0"/>
    <x v="3"/>
    <x v="4"/>
    <x v="5"/>
    <n v="1"/>
    <n v="30500"/>
    <s v="Mumbai"/>
    <x v="8"/>
    <n v="757860"/>
    <s v="IN"/>
    <x v="1"/>
    <n v="30500"/>
    <n v="0"/>
    <n v="30500"/>
  </r>
  <r>
    <s v="640-7069742"/>
    <n v="2310346"/>
    <s v="Male|21"/>
    <x v="1"/>
    <x v="5"/>
    <s v="9-17-2024"/>
    <x v="155"/>
    <x v="1"/>
    <x v="0"/>
    <x v="4"/>
    <x v="2"/>
    <x v="2"/>
    <n v="1"/>
    <n v="15000"/>
    <s v="Gurugram"/>
    <x v="3"/>
    <n v="851742"/>
    <s v="IN"/>
    <x v="1"/>
    <n v="15000"/>
    <n v="15000"/>
    <n v="0"/>
  </r>
  <r>
    <s v="641-9220106"/>
    <n v="7627284"/>
    <s v="Female|74"/>
    <x v="0"/>
    <x v="36"/>
    <s v="9-15-2024"/>
    <x v="281"/>
    <x v="1"/>
    <x v="0"/>
    <x v="0"/>
    <x v="1"/>
    <x v="12"/>
    <n v="1"/>
    <n v="35000"/>
    <s v="Mumbai"/>
    <x v="6"/>
    <n v="275002"/>
    <s v="IN"/>
    <x v="1"/>
    <n v="35000"/>
    <n v="35000"/>
    <n v="0"/>
  </r>
  <r>
    <s v="644-9939831"/>
    <n v="5903382"/>
    <s v="Female|57"/>
    <x v="0"/>
    <x v="27"/>
    <s v="6-26-2024"/>
    <x v="112"/>
    <x v="2"/>
    <x v="0"/>
    <x v="4"/>
    <x v="0"/>
    <x v="13"/>
    <n v="1"/>
    <n v="50000"/>
    <s v="Noida"/>
    <x v="8"/>
    <n v="402380"/>
    <s v="IN"/>
    <x v="1"/>
    <n v="50000"/>
    <n v="0"/>
    <n v="50000"/>
  </r>
  <r>
    <s v="647-2332904"/>
    <n v="1939101"/>
    <s v="Female|54"/>
    <x v="0"/>
    <x v="24"/>
    <s v="9-8-2024"/>
    <x v="139"/>
    <x v="1"/>
    <x v="0"/>
    <x v="4"/>
    <x v="4"/>
    <x v="5"/>
    <n v="1"/>
    <n v="30000"/>
    <s v="Kolkata"/>
    <x v="1"/>
    <n v="738727"/>
    <s v="IN"/>
    <x v="1"/>
    <n v="30000"/>
    <n v="30000"/>
    <n v="0"/>
  </r>
  <r>
    <s v="651-9111742"/>
    <n v="8799287"/>
    <s v="Female|70"/>
    <x v="0"/>
    <x v="30"/>
    <s v="12-19-2024"/>
    <x v="37"/>
    <x v="1"/>
    <x v="0"/>
    <x v="4"/>
    <x v="3"/>
    <x v="9"/>
    <n v="1"/>
    <n v="20000"/>
    <s v="Thanjavur"/>
    <x v="5"/>
    <n v="697530"/>
    <s v="IN"/>
    <x v="1"/>
    <n v="20000"/>
    <n v="20000"/>
    <n v="0"/>
  </r>
  <r>
    <s v="653-8235234"/>
    <n v="4663917"/>
    <s v="Male|46"/>
    <x v="1"/>
    <x v="35"/>
    <s v="12-9-2024"/>
    <x v="32"/>
    <x v="0"/>
    <x v="0"/>
    <x v="3"/>
    <x v="3"/>
    <x v="4"/>
    <n v="1"/>
    <n v="61000"/>
    <s v="Lucknow"/>
    <x v="1"/>
    <n v="621877"/>
    <s v="IN"/>
    <x v="1"/>
    <n v="61000"/>
    <n v="0"/>
    <n v="61000"/>
  </r>
  <r>
    <s v="654-2786178"/>
    <n v="2095873"/>
    <s v="Male|56"/>
    <x v="1"/>
    <x v="53"/>
    <s v="1-25-2024"/>
    <x v="228"/>
    <x v="0"/>
    <x v="0"/>
    <x v="0"/>
    <x v="4"/>
    <x v="8"/>
    <n v="1"/>
    <n v="25000"/>
    <s v="Thanjavur"/>
    <x v="7"/>
    <n v="189170"/>
    <s v="IN"/>
    <x v="1"/>
    <n v="25000"/>
    <n v="0"/>
    <n v="25000"/>
  </r>
  <r>
    <s v="654-3547579"/>
    <n v="2603174"/>
    <s v="Female|30"/>
    <x v="0"/>
    <x v="7"/>
    <s v="10-28-2024"/>
    <x v="196"/>
    <x v="1"/>
    <x v="0"/>
    <x v="1"/>
    <x v="1"/>
    <x v="12"/>
    <n v="1"/>
    <n v="34000"/>
    <s v="Mumbai"/>
    <x v="7"/>
    <n v="581197"/>
    <s v="IN"/>
    <x v="0"/>
    <n v="34000"/>
    <n v="34000"/>
    <n v="0"/>
  </r>
  <r>
    <s v="655-1985360"/>
    <n v="9790328"/>
    <s v="Male|71"/>
    <x v="1"/>
    <x v="3"/>
    <s v="2-27-2024"/>
    <x v="91"/>
    <x v="1"/>
    <x v="0"/>
    <x v="3"/>
    <x v="0"/>
    <x v="13"/>
    <n v="1"/>
    <n v="51000"/>
    <s v="Gurugram"/>
    <x v="8"/>
    <n v="109585"/>
    <s v="IN"/>
    <x v="1"/>
    <n v="51000"/>
    <n v="51000"/>
    <n v="0"/>
  </r>
  <r>
    <s v="655-2150745"/>
    <n v="2278856"/>
    <s v="Male|73"/>
    <x v="1"/>
    <x v="22"/>
    <s v="2-28-2024"/>
    <x v="28"/>
    <x v="1"/>
    <x v="0"/>
    <x v="3"/>
    <x v="2"/>
    <x v="6"/>
    <n v="4"/>
    <n v="9800"/>
    <s v="Lucknow"/>
    <x v="2"/>
    <n v="227338"/>
    <s v="IN"/>
    <x v="1"/>
    <n v="39200"/>
    <n v="39200"/>
    <n v="0"/>
  </r>
  <r>
    <s v="655-4176691"/>
    <n v="3080547"/>
    <s v="Male|30"/>
    <x v="1"/>
    <x v="7"/>
    <s v="3-28-2024"/>
    <x v="132"/>
    <x v="1"/>
    <x v="0"/>
    <x v="4"/>
    <x v="0"/>
    <x v="10"/>
    <n v="1"/>
    <n v="130000"/>
    <s v="Mumbai"/>
    <x v="6"/>
    <n v="631265"/>
    <s v="IN"/>
    <x v="0"/>
    <n v="130000"/>
    <n v="130000"/>
    <n v="0"/>
  </r>
  <r>
    <s v="661-7581459"/>
    <n v="6660802"/>
    <s v="Female|61"/>
    <x v="0"/>
    <x v="56"/>
    <s v="8-12-2024"/>
    <x v="248"/>
    <x v="1"/>
    <x v="0"/>
    <x v="3"/>
    <x v="1"/>
    <x v="12"/>
    <n v="1"/>
    <n v="35500"/>
    <s v="Mumbai"/>
    <x v="3"/>
    <n v="835165"/>
    <s v="IN"/>
    <x v="0"/>
    <n v="35500"/>
    <n v="35500"/>
    <n v="0"/>
  </r>
  <r>
    <s v="662-9339992"/>
    <n v="9955185"/>
    <s v="Female|52"/>
    <x v="0"/>
    <x v="50"/>
    <s v="9-27-2024"/>
    <x v="282"/>
    <x v="0"/>
    <x v="1"/>
    <x v="3"/>
    <x v="1"/>
    <x v="12"/>
    <n v="1"/>
    <n v="35500"/>
    <s v="Thanjavur"/>
    <x v="4"/>
    <n v="346617"/>
    <s v="IN"/>
    <x v="1"/>
    <n v="35500"/>
    <n v="0"/>
    <n v="0"/>
  </r>
  <r>
    <s v="663-1615675"/>
    <n v="8630712"/>
    <s v="Male|38"/>
    <x v="1"/>
    <x v="6"/>
    <s v="5-11-2024"/>
    <x v="207"/>
    <x v="2"/>
    <x v="1"/>
    <x v="0"/>
    <x v="3"/>
    <x v="4"/>
    <n v="1"/>
    <n v="60000"/>
    <s v="Lucknow"/>
    <x v="6"/>
    <n v="156837"/>
    <s v="IN"/>
    <x v="1"/>
    <n v="60000"/>
    <n v="0"/>
    <n v="0"/>
  </r>
  <r>
    <s v="665-5824408"/>
    <n v="2944003"/>
    <s v="Male|42"/>
    <x v="1"/>
    <x v="20"/>
    <s v="9-24-2024"/>
    <x v="283"/>
    <x v="1"/>
    <x v="0"/>
    <x v="0"/>
    <x v="4"/>
    <x v="5"/>
    <n v="1"/>
    <n v="30000"/>
    <s v="Gurugram"/>
    <x v="2"/>
    <n v="778264"/>
    <s v="IN"/>
    <x v="1"/>
    <n v="30000"/>
    <n v="30000"/>
    <n v="0"/>
  </r>
  <r>
    <s v="666-1192619"/>
    <n v="2921859"/>
    <s v="Female|67"/>
    <x v="0"/>
    <x v="45"/>
    <s v="11-11-2024"/>
    <x v="259"/>
    <x v="0"/>
    <x v="1"/>
    <x v="4"/>
    <x v="4"/>
    <x v="11"/>
    <n v="3"/>
    <n v="54999"/>
    <s v="Mumbai"/>
    <x v="8"/>
    <n v="632342"/>
    <s v="IN"/>
    <x v="0"/>
    <n v="164997"/>
    <n v="0"/>
    <n v="0"/>
  </r>
  <r>
    <s v="666-2189815"/>
    <n v="3451359"/>
    <s v="Male|72"/>
    <x v="1"/>
    <x v="31"/>
    <s v="9-5-2024"/>
    <x v="119"/>
    <x v="1"/>
    <x v="0"/>
    <x v="0"/>
    <x v="3"/>
    <x v="4"/>
    <n v="1"/>
    <n v="60000"/>
    <s v="Thanjavur"/>
    <x v="6"/>
    <n v="980563"/>
    <s v="IN"/>
    <x v="1"/>
    <n v="60000"/>
    <n v="60000"/>
    <n v="0"/>
  </r>
  <r>
    <s v="666-6387876"/>
    <n v="4430344"/>
    <s v="Female|55"/>
    <x v="0"/>
    <x v="57"/>
    <s v="9-6-2024"/>
    <x v="253"/>
    <x v="1"/>
    <x v="0"/>
    <x v="4"/>
    <x v="4"/>
    <x v="8"/>
    <n v="3"/>
    <n v="25000"/>
    <s v="Kolkata"/>
    <x v="5"/>
    <n v="493214"/>
    <s v="IN"/>
    <x v="1"/>
    <n v="75000"/>
    <n v="75000"/>
    <n v="0"/>
  </r>
  <r>
    <s v="667-5450404"/>
    <n v="5723173"/>
    <s v="Female|33"/>
    <x v="0"/>
    <x v="37"/>
    <s v="2-2-2024"/>
    <x v="25"/>
    <x v="2"/>
    <x v="1"/>
    <x v="4"/>
    <x v="3"/>
    <x v="9"/>
    <n v="1"/>
    <n v="20000"/>
    <s v="Noida"/>
    <x v="0"/>
    <n v="408857"/>
    <s v="IN"/>
    <x v="1"/>
    <n v="20000"/>
    <n v="0"/>
    <n v="0"/>
  </r>
  <r>
    <s v="669-5191831"/>
    <n v="2589226"/>
    <s v="Female|24"/>
    <x v="0"/>
    <x v="2"/>
    <s v="3-4-2024"/>
    <x v="200"/>
    <x v="0"/>
    <x v="0"/>
    <x v="4"/>
    <x v="4"/>
    <x v="5"/>
    <n v="2"/>
    <n v="30000"/>
    <s v="Bengaluru"/>
    <x v="0"/>
    <n v="710610"/>
    <s v="IN"/>
    <x v="1"/>
    <n v="60000"/>
    <n v="0"/>
    <n v="60000"/>
  </r>
  <r>
    <s v="670-5323737"/>
    <n v="6773715"/>
    <s v="Male|44"/>
    <x v="1"/>
    <x v="54"/>
    <s v="2-12-2024"/>
    <x v="108"/>
    <x v="1"/>
    <x v="0"/>
    <x v="0"/>
    <x v="1"/>
    <x v="12"/>
    <n v="1"/>
    <n v="35000"/>
    <s v="Kolkata"/>
    <x v="7"/>
    <n v="472358"/>
    <s v="IN"/>
    <x v="0"/>
    <n v="35000"/>
    <n v="35000"/>
    <n v="0"/>
  </r>
  <r>
    <s v="671-4346251"/>
    <n v="4606763"/>
    <s v="Female|72"/>
    <x v="0"/>
    <x v="31"/>
    <s v="5-4-2024"/>
    <x v="29"/>
    <x v="1"/>
    <x v="0"/>
    <x v="4"/>
    <x v="2"/>
    <x v="2"/>
    <n v="1"/>
    <n v="15000"/>
    <s v="Lucknow"/>
    <x v="1"/>
    <n v="919176"/>
    <s v="IN"/>
    <x v="0"/>
    <n v="15000"/>
    <n v="15000"/>
    <n v="0"/>
  </r>
  <r>
    <s v="671-8305024"/>
    <n v="6841499"/>
    <s v="Male|19"/>
    <x v="1"/>
    <x v="10"/>
    <s v="6-28-2024"/>
    <x v="194"/>
    <x v="0"/>
    <x v="1"/>
    <x v="1"/>
    <x v="4"/>
    <x v="8"/>
    <n v="1"/>
    <n v="24999"/>
    <s v="Thanjavur"/>
    <x v="6"/>
    <n v="492383"/>
    <s v="IN"/>
    <x v="1"/>
    <n v="24999"/>
    <n v="0"/>
    <n v="0"/>
  </r>
  <r>
    <s v="671-8951164"/>
    <n v="3241313"/>
    <s v="Male|21"/>
    <x v="1"/>
    <x v="5"/>
    <s v="6-12-2024"/>
    <x v="154"/>
    <x v="0"/>
    <x v="1"/>
    <x v="1"/>
    <x v="4"/>
    <x v="8"/>
    <n v="1"/>
    <n v="24999"/>
    <s v="Thanjavur"/>
    <x v="3"/>
    <n v="968034"/>
    <s v="IN"/>
    <x v="1"/>
    <n v="24999"/>
    <n v="0"/>
    <n v="0"/>
  </r>
  <r>
    <s v="672-1689962"/>
    <n v="4009366"/>
    <s v="Female|28"/>
    <x v="0"/>
    <x v="17"/>
    <s v="9-16-2024"/>
    <x v="64"/>
    <x v="1"/>
    <x v="0"/>
    <x v="4"/>
    <x v="3"/>
    <x v="9"/>
    <n v="1"/>
    <n v="20000"/>
    <s v="Noida"/>
    <x v="8"/>
    <n v="373055"/>
    <s v="IN"/>
    <x v="0"/>
    <n v="20000"/>
    <n v="20000"/>
    <n v="0"/>
  </r>
  <r>
    <s v="672-1965457"/>
    <n v="6831812"/>
    <s v="Female|73"/>
    <x v="0"/>
    <x v="22"/>
    <s v="12-5-2024"/>
    <x v="251"/>
    <x v="2"/>
    <x v="1"/>
    <x v="3"/>
    <x v="2"/>
    <x v="2"/>
    <n v="1"/>
    <n v="14500"/>
    <s v="Mohali"/>
    <x v="5"/>
    <n v="551758"/>
    <s v="IN"/>
    <x v="1"/>
    <n v="14500"/>
    <n v="0"/>
    <n v="0"/>
  </r>
  <r>
    <s v="672-6323376"/>
    <n v="8425149"/>
    <s v="Female|71"/>
    <x v="0"/>
    <x v="3"/>
    <s v="9-15-2024"/>
    <x v="281"/>
    <x v="0"/>
    <x v="1"/>
    <x v="1"/>
    <x v="2"/>
    <x v="6"/>
    <n v="1"/>
    <n v="9500"/>
    <s v="Lucknow"/>
    <x v="3"/>
    <n v="387936"/>
    <s v="IN"/>
    <x v="1"/>
    <n v="9500"/>
    <n v="0"/>
    <n v="0"/>
  </r>
  <r>
    <s v="675-5523281"/>
    <n v="2004736"/>
    <s v="Male|50"/>
    <x v="1"/>
    <x v="42"/>
    <s v="4-21-2024"/>
    <x v="284"/>
    <x v="1"/>
    <x v="0"/>
    <x v="3"/>
    <x v="0"/>
    <x v="0"/>
    <n v="1"/>
    <n v="46000"/>
    <s v="Lucknow"/>
    <x v="2"/>
    <n v="751975"/>
    <s v="IN"/>
    <x v="1"/>
    <n v="46000"/>
    <n v="46000"/>
    <n v="0"/>
  </r>
  <r>
    <s v="675-7923579"/>
    <n v="7987842"/>
    <s v="Male|42"/>
    <x v="1"/>
    <x v="20"/>
    <s v="4-9-2024"/>
    <x v="178"/>
    <x v="1"/>
    <x v="0"/>
    <x v="3"/>
    <x v="0"/>
    <x v="0"/>
    <n v="1"/>
    <n v="46000"/>
    <s v="Thanjavur"/>
    <x v="1"/>
    <n v="381502"/>
    <s v="IN"/>
    <x v="1"/>
    <n v="46000"/>
    <n v="46000"/>
    <n v="0"/>
  </r>
  <r>
    <s v="678-3651604"/>
    <n v="6326702"/>
    <s v="Male|53"/>
    <x v="1"/>
    <x v="51"/>
    <s v="9-24-2024"/>
    <x v="283"/>
    <x v="0"/>
    <x v="0"/>
    <x v="2"/>
    <x v="4"/>
    <x v="8"/>
    <n v="1"/>
    <n v="25200"/>
    <s v="Bengaluru"/>
    <x v="6"/>
    <n v="531228"/>
    <s v="IN"/>
    <x v="1"/>
    <n v="25200"/>
    <n v="0"/>
    <n v="25200"/>
  </r>
  <r>
    <s v="679-1822825"/>
    <n v="9333700"/>
    <s v="Female|67"/>
    <x v="0"/>
    <x v="45"/>
    <s v="4-20-2024"/>
    <x v="146"/>
    <x v="1"/>
    <x v="0"/>
    <x v="4"/>
    <x v="1"/>
    <x v="1"/>
    <n v="1"/>
    <n v="25000"/>
    <s v="Gurugram"/>
    <x v="4"/>
    <n v="423939"/>
    <s v="IN"/>
    <x v="1"/>
    <n v="25000"/>
    <n v="25000"/>
    <n v="0"/>
  </r>
  <r>
    <s v="679-3723988"/>
    <n v="4258608"/>
    <s v="Female|34"/>
    <x v="0"/>
    <x v="16"/>
    <s v="12-12-2024"/>
    <x v="113"/>
    <x v="1"/>
    <x v="0"/>
    <x v="2"/>
    <x v="3"/>
    <x v="4"/>
    <n v="1"/>
    <n v="60500"/>
    <s v="Noida"/>
    <x v="3"/>
    <n v="354125"/>
    <s v="IN"/>
    <x v="1"/>
    <n v="60500"/>
    <n v="60500"/>
    <n v="0"/>
  </r>
  <r>
    <s v="679-9077690"/>
    <n v="6558419"/>
    <s v="Male|25"/>
    <x v="1"/>
    <x v="40"/>
    <s v="12-19-2024"/>
    <x v="37"/>
    <x v="1"/>
    <x v="0"/>
    <x v="4"/>
    <x v="1"/>
    <x v="3"/>
    <n v="1"/>
    <n v="30000"/>
    <s v="Lucknow"/>
    <x v="8"/>
    <n v="334402"/>
    <s v="IN"/>
    <x v="0"/>
    <n v="30000"/>
    <n v="30000"/>
    <n v="0"/>
  </r>
  <r>
    <s v="680-6279418"/>
    <n v="4567281"/>
    <s v="Female|43"/>
    <x v="0"/>
    <x v="43"/>
    <s v="11-15-2024"/>
    <x v="67"/>
    <x v="1"/>
    <x v="0"/>
    <x v="4"/>
    <x v="4"/>
    <x v="8"/>
    <n v="1"/>
    <n v="25000"/>
    <s v="Mumbai"/>
    <x v="6"/>
    <n v="711878"/>
    <s v="IN"/>
    <x v="0"/>
    <n v="25000"/>
    <n v="25000"/>
    <n v="0"/>
  </r>
  <r>
    <s v="681-3341247"/>
    <n v="3179206"/>
    <s v="Female|68"/>
    <x v="0"/>
    <x v="49"/>
    <s v="1-3-2024"/>
    <x v="265"/>
    <x v="2"/>
    <x v="0"/>
    <x v="2"/>
    <x v="0"/>
    <x v="0"/>
    <n v="1"/>
    <n v="45500"/>
    <s v="Lucknow"/>
    <x v="1"/>
    <n v="790601"/>
    <s v="IN"/>
    <x v="1"/>
    <n v="45500"/>
    <n v="0"/>
    <n v="45500"/>
  </r>
  <r>
    <s v="682-2311035"/>
    <n v="3133934"/>
    <s v="Female|24"/>
    <x v="0"/>
    <x v="2"/>
    <s v="2-16-2024"/>
    <x v="285"/>
    <x v="1"/>
    <x v="0"/>
    <x v="0"/>
    <x v="1"/>
    <x v="1"/>
    <n v="1"/>
    <n v="25000"/>
    <s v="Thanjavur"/>
    <x v="7"/>
    <n v="968376"/>
    <s v="IN"/>
    <x v="1"/>
    <n v="25000"/>
    <n v="25000"/>
    <n v="0"/>
  </r>
  <r>
    <s v="682-2742713"/>
    <n v="1282620"/>
    <s v="Female|31"/>
    <x v="0"/>
    <x v="48"/>
    <s v="12-23-2024"/>
    <x v="286"/>
    <x v="1"/>
    <x v="0"/>
    <x v="0"/>
    <x v="4"/>
    <x v="11"/>
    <n v="3"/>
    <n v="55000"/>
    <s v="Mumbai"/>
    <x v="3"/>
    <n v="616583"/>
    <s v="IN"/>
    <x v="1"/>
    <n v="165000"/>
    <n v="165000"/>
    <n v="0"/>
  </r>
  <r>
    <s v="682-4249147"/>
    <n v="8005981"/>
    <s v="Male|45"/>
    <x v="1"/>
    <x v="32"/>
    <s v="9-19-2024"/>
    <x v="236"/>
    <x v="1"/>
    <x v="0"/>
    <x v="3"/>
    <x v="3"/>
    <x v="14"/>
    <n v="1"/>
    <n v="40500"/>
    <s v="Mumbai"/>
    <x v="5"/>
    <n v="925242"/>
    <s v="IN"/>
    <x v="1"/>
    <n v="40500"/>
    <n v="40500"/>
    <n v="0"/>
  </r>
  <r>
    <s v="683-5130808"/>
    <n v="1666754"/>
    <s v="Male|44"/>
    <x v="1"/>
    <x v="54"/>
    <s v="11-19-2024"/>
    <x v="38"/>
    <x v="1"/>
    <x v="0"/>
    <x v="2"/>
    <x v="4"/>
    <x v="8"/>
    <n v="1"/>
    <n v="25200"/>
    <s v="Thanjavur"/>
    <x v="7"/>
    <n v="515011"/>
    <s v="IN"/>
    <x v="1"/>
    <n v="25200"/>
    <n v="25200"/>
    <n v="0"/>
  </r>
  <r>
    <s v="683-5387228"/>
    <n v="2820194"/>
    <s v="Male|43"/>
    <x v="1"/>
    <x v="43"/>
    <s v="4-3-2024"/>
    <x v="88"/>
    <x v="1"/>
    <x v="0"/>
    <x v="4"/>
    <x v="4"/>
    <x v="8"/>
    <n v="1"/>
    <n v="25000"/>
    <s v="Lucknow"/>
    <x v="5"/>
    <n v="214655"/>
    <s v="IN"/>
    <x v="1"/>
    <n v="25000"/>
    <n v="25000"/>
    <n v="0"/>
  </r>
  <r>
    <s v="685-3637534"/>
    <n v="7276479"/>
    <s v="Female|53"/>
    <x v="0"/>
    <x v="51"/>
    <s v="2-5-2024"/>
    <x v="287"/>
    <x v="1"/>
    <x v="0"/>
    <x v="1"/>
    <x v="1"/>
    <x v="1"/>
    <n v="1"/>
    <n v="24500"/>
    <s v="Mohali"/>
    <x v="5"/>
    <n v="637145"/>
    <s v="IN"/>
    <x v="0"/>
    <n v="24500"/>
    <n v="24500"/>
    <n v="0"/>
  </r>
  <r>
    <s v="686-1087466"/>
    <n v="8602547"/>
    <s v="Female|33"/>
    <x v="0"/>
    <x v="37"/>
    <s v="12-19-2024"/>
    <x v="37"/>
    <x v="1"/>
    <x v="0"/>
    <x v="2"/>
    <x v="2"/>
    <x v="7"/>
    <n v="1"/>
    <n v="12200"/>
    <s v="Kolkata"/>
    <x v="6"/>
    <n v="644909"/>
    <s v="IN"/>
    <x v="1"/>
    <n v="12200"/>
    <n v="12200"/>
    <n v="0"/>
  </r>
  <r>
    <s v="686-1866037"/>
    <n v="5894806"/>
    <s v="Male|36"/>
    <x v="1"/>
    <x v="13"/>
    <s v="8-3-2024"/>
    <x v="231"/>
    <x v="1"/>
    <x v="0"/>
    <x v="2"/>
    <x v="2"/>
    <x v="6"/>
    <n v="1"/>
    <n v="10200"/>
    <s v="Mumbai"/>
    <x v="7"/>
    <n v="114892"/>
    <s v="IN"/>
    <x v="0"/>
    <n v="10200"/>
    <n v="10200"/>
    <n v="0"/>
  </r>
  <r>
    <s v="686-6777952"/>
    <n v="3394334"/>
    <s v="Female|65"/>
    <x v="0"/>
    <x v="11"/>
    <s v="4-24-2024"/>
    <x v="269"/>
    <x v="0"/>
    <x v="1"/>
    <x v="3"/>
    <x v="4"/>
    <x v="11"/>
    <n v="1"/>
    <n v="55500"/>
    <s v="Gurugram"/>
    <x v="0"/>
    <n v="911329"/>
    <s v="IN"/>
    <x v="0"/>
    <n v="55500"/>
    <n v="0"/>
    <n v="0"/>
  </r>
  <r>
    <s v="688-6949960"/>
    <n v="3560283"/>
    <s v="Male|67"/>
    <x v="1"/>
    <x v="45"/>
    <s v="3-7-2024"/>
    <x v="122"/>
    <x v="0"/>
    <x v="0"/>
    <x v="3"/>
    <x v="3"/>
    <x v="4"/>
    <n v="1"/>
    <n v="61000"/>
    <s v="Mohali"/>
    <x v="8"/>
    <n v="666310"/>
    <s v="IN"/>
    <x v="1"/>
    <n v="61000"/>
    <n v="0"/>
    <n v="61000"/>
  </r>
  <r>
    <s v="689-8202195"/>
    <n v="7785090"/>
    <s v="Female|36"/>
    <x v="0"/>
    <x v="13"/>
    <s v="2-13-2024"/>
    <x v="95"/>
    <x v="1"/>
    <x v="0"/>
    <x v="4"/>
    <x v="1"/>
    <x v="1"/>
    <n v="1"/>
    <n v="25000"/>
    <s v="Gurugram"/>
    <x v="6"/>
    <n v="985506"/>
    <s v="IN"/>
    <x v="1"/>
    <n v="25000"/>
    <n v="25000"/>
    <n v="0"/>
  </r>
  <r>
    <s v="691-3191007"/>
    <n v="9142618"/>
    <s v="Female|75"/>
    <x v="0"/>
    <x v="15"/>
    <s v="11-25-2024"/>
    <x v="288"/>
    <x v="2"/>
    <x v="0"/>
    <x v="3"/>
    <x v="0"/>
    <x v="13"/>
    <n v="1"/>
    <n v="51000"/>
    <s v="Kolkata"/>
    <x v="5"/>
    <n v="578693"/>
    <s v="IN"/>
    <x v="1"/>
    <n v="51000"/>
    <n v="0"/>
    <n v="51000"/>
  </r>
  <r>
    <s v="691-6554277"/>
    <n v="4261117"/>
    <s v="Male|38"/>
    <x v="1"/>
    <x v="6"/>
    <s v="11-19-2024"/>
    <x v="38"/>
    <x v="2"/>
    <x v="0"/>
    <x v="4"/>
    <x v="0"/>
    <x v="10"/>
    <n v="1"/>
    <n v="130000"/>
    <s v="Mohali"/>
    <x v="2"/>
    <n v="635780"/>
    <s v="IN"/>
    <x v="1"/>
    <n v="130000"/>
    <n v="0"/>
    <n v="130000"/>
  </r>
  <r>
    <s v="692-2225232"/>
    <n v="1759836"/>
    <s v="Female|40"/>
    <x v="0"/>
    <x v="4"/>
    <s v="12-3-2024"/>
    <x v="73"/>
    <x v="0"/>
    <x v="0"/>
    <x v="3"/>
    <x v="0"/>
    <x v="13"/>
    <n v="1"/>
    <n v="51000"/>
    <s v="Noida"/>
    <x v="8"/>
    <n v="906325"/>
    <s v="IN"/>
    <x v="1"/>
    <n v="51000"/>
    <n v="0"/>
    <n v="51000"/>
  </r>
  <r>
    <s v="693-6406444"/>
    <n v="8801207"/>
    <s v="Female|46"/>
    <x v="0"/>
    <x v="35"/>
    <s v="11-7-2024"/>
    <x v="12"/>
    <x v="0"/>
    <x v="1"/>
    <x v="4"/>
    <x v="3"/>
    <x v="9"/>
    <n v="1"/>
    <n v="20000"/>
    <s v="Bengaluru"/>
    <x v="0"/>
    <n v="958179"/>
    <s v="IN"/>
    <x v="1"/>
    <n v="20000"/>
    <n v="0"/>
    <n v="0"/>
  </r>
  <r>
    <s v="694-6840068"/>
    <n v="7774201"/>
    <s v="Male|20"/>
    <x v="1"/>
    <x v="47"/>
    <s v="1-28-2024"/>
    <x v="118"/>
    <x v="1"/>
    <x v="0"/>
    <x v="4"/>
    <x v="3"/>
    <x v="4"/>
    <n v="1"/>
    <n v="60000"/>
    <s v="Lucknow"/>
    <x v="5"/>
    <n v="439381"/>
    <s v="IN"/>
    <x v="0"/>
    <n v="60000"/>
    <n v="60000"/>
    <n v="0"/>
  </r>
  <r>
    <s v="695-7634775"/>
    <n v="3611230"/>
    <s v="Female|32"/>
    <x v="0"/>
    <x v="52"/>
    <s v="12-24-2024"/>
    <x v="106"/>
    <x v="1"/>
    <x v="0"/>
    <x v="4"/>
    <x v="0"/>
    <x v="13"/>
    <n v="1"/>
    <n v="50000"/>
    <s v="Kolkata"/>
    <x v="5"/>
    <n v="294015"/>
    <s v="IN"/>
    <x v="1"/>
    <n v="50000"/>
    <n v="50000"/>
    <n v="0"/>
  </r>
  <r>
    <s v="696-9245415"/>
    <n v="1119996"/>
    <s v="Female|62"/>
    <x v="0"/>
    <x v="21"/>
    <s v="2-19-2024"/>
    <x v="176"/>
    <x v="1"/>
    <x v="0"/>
    <x v="1"/>
    <x v="4"/>
    <x v="5"/>
    <n v="1"/>
    <n v="29999"/>
    <s v="Mohali"/>
    <x v="7"/>
    <n v="378550"/>
    <s v="IN"/>
    <x v="1"/>
    <n v="29999"/>
    <n v="29999"/>
    <n v="0"/>
  </r>
  <r>
    <s v="698-1202445"/>
    <n v="5352365"/>
    <s v="Female|64"/>
    <x v="0"/>
    <x v="41"/>
    <s v="9-24-2024"/>
    <x v="283"/>
    <x v="1"/>
    <x v="0"/>
    <x v="1"/>
    <x v="1"/>
    <x v="3"/>
    <n v="1"/>
    <n v="29500"/>
    <s v="Kolkata"/>
    <x v="2"/>
    <n v="648759"/>
    <s v="IN"/>
    <x v="1"/>
    <n v="29500"/>
    <n v="29500"/>
    <n v="0"/>
  </r>
  <r>
    <s v="699-3547556"/>
    <n v="4453272"/>
    <s v="Female|27"/>
    <x v="0"/>
    <x v="0"/>
    <s v="11-9-2024"/>
    <x v="109"/>
    <x v="2"/>
    <x v="0"/>
    <x v="3"/>
    <x v="1"/>
    <x v="1"/>
    <n v="1"/>
    <n v="25500"/>
    <s v="Gurugram"/>
    <x v="5"/>
    <n v="343459"/>
    <s v="IN"/>
    <x v="1"/>
    <n v="25500"/>
    <n v="0"/>
    <n v="25500"/>
  </r>
  <r>
    <s v="699-4938956"/>
    <n v="9017783"/>
    <s v="Female|61"/>
    <x v="0"/>
    <x v="56"/>
    <s v="2-1-2024"/>
    <x v="60"/>
    <x v="1"/>
    <x v="0"/>
    <x v="3"/>
    <x v="1"/>
    <x v="3"/>
    <n v="1"/>
    <n v="30500"/>
    <s v="Thanjavur"/>
    <x v="1"/>
    <n v="493914"/>
    <s v="IN"/>
    <x v="1"/>
    <n v="30500"/>
    <n v="30500"/>
    <n v="0"/>
  </r>
  <r>
    <s v="699-8531486"/>
    <n v="7415127"/>
    <s v="Male|50"/>
    <x v="1"/>
    <x v="42"/>
    <s v="10-23-2024"/>
    <x v="217"/>
    <x v="1"/>
    <x v="0"/>
    <x v="3"/>
    <x v="1"/>
    <x v="3"/>
    <n v="1"/>
    <n v="30500"/>
    <s v="Thanjavur"/>
    <x v="6"/>
    <n v="894029"/>
    <s v="IN"/>
    <x v="1"/>
    <n v="30500"/>
    <n v="30500"/>
    <n v="0"/>
  </r>
  <r>
    <s v="702-1067267"/>
    <n v="2792288"/>
    <s v="Female|20"/>
    <x v="0"/>
    <x v="47"/>
    <s v="8-26-2024"/>
    <x v="27"/>
    <x v="0"/>
    <x v="1"/>
    <x v="0"/>
    <x v="3"/>
    <x v="9"/>
    <n v="1"/>
    <n v="20000"/>
    <s v="Thanjavur"/>
    <x v="0"/>
    <n v="450290"/>
    <s v="IN"/>
    <x v="1"/>
    <n v="20000"/>
    <n v="0"/>
    <n v="0"/>
  </r>
  <r>
    <s v="702-2681144"/>
    <n v="2772258"/>
    <s v="Male|68"/>
    <x v="1"/>
    <x v="49"/>
    <s v="5-28-2024"/>
    <x v="86"/>
    <x v="0"/>
    <x v="1"/>
    <x v="1"/>
    <x v="2"/>
    <x v="7"/>
    <n v="1"/>
    <n v="11500"/>
    <s v="Lucknow"/>
    <x v="1"/>
    <n v="280564"/>
    <s v="IN"/>
    <x v="1"/>
    <n v="11500"/>
    <n v="0"/>
    <n v="0"/>
  </r>
  <r>
    <s v="703-1938272"/>
    <n v="9226851"/>
    <s v="Female|62"/>
    <x v="0"/>
    <x v="21"/>
    <s v="2-11-2024"/>
    <x v="252"/>
    <x v="1"/>
    <x v="0"/>
    <x v="4"/>
    <x v="4"/>
    <x v="11"/>
    <n v="1"/>
    <n v="54999"/>
    <s v="Bengaluru"/>
    <x v="5"/>
    <n v="850435"/>
    <s v="IN"/>
    <x v="1"/>
    <n v="54999"/>
    <n v="54999"/>
    <n v="0"/>
  </r>
  <r>
    <s v="703-7442986"/>
    <n v="6897789"/>
    <s v="Female|38"/>
    <x v="0"/>
    <x v="6"/>
    <s v="3-8-2024"/>
    <x v="99"/>
    <x v="1"/>
    <x v="0"/>
    <x v="4"/>
    <x v="1"/>
    <x v="12"/>
    <n v="1"/>
    <n v="35000"/>
    <s v="Mumbai"/>
    <x v="1"/>
    <n v="989079"/>
    <s v="IN"/>
    <x v="0"/>
    <n v="35000"/>
    <n v="35000"/>
    <n v="0"/>
  </r>
  <r>
    <s v="703-7718433"/>
    <n v="9790632"/>
    <s v="Male|43"/>
    <x v="1"/>
    <x v="43"/>
    <s v="5-24-2024"/>
    <x v="130"/>
    <x v="2"/>
    <x v="0"/>
    <x v="2"/>
    <x v="4"/>
    <x v="5"/>
    <n v="1"/>
    <n v="30200"/>
    <s v="Gurugram"/>
    <x v="3"/>
    <n v="913934"/>
    <s v="IN"/>
    <x v="0"/>
    <n v="30200"/>
    <n v="0"/>
    <n v="30200"/>
  </r>
  <r>
    <s v="703-9801946"/>
    <n v="5747930"/>
    <s v="Male|71"/>
    <x v="1"/>
    <x v="3"/>
    <s v="4-10-2024"/>
    <x v="257"/>
    <x v="0"/>
    <x v="1"/>
    <x v="4"/>
    <x v="2"/>
    <x v="6"/>
    <n v="8"/>
    <n v="10000"/>
    <s v="Kolkata"/>
    <x v="7"/>
    <n v="147726"/>
    <s v="IN"/>
    <x v="0"/>
    <n v="80000"/>
    <n v="0"/>
    <n v="0"/>
  </r>
  <r>
    <s v="705-3535634"/>
    <n v="8493596"/>
    <s v="Female|69"/>
    <x v="0"/>
    <x v="18"/>
    <s v="3-9-2024"/>
    <x v="11"/>
    <x v="1"/>
    <x v="0"/>
    <x v="1"/>
    <x v="4"/>
    <x v="8"/>
    <n v="1"/>
    <n v="24999"/>
    <s v="Bengaluru"/>
    <x v="0"/>
    <n v="252117"/>
    <s v="IN"/>
    <x v="1"/>
    <n v="24999"/>
    <n v="24999"/>
    <n v="0"/>
  </r>
  <r>
    <s v="706-1454696"/>
    <n v="2408404"/>
    <s v="Female|26"/>
    <x v="0"/>
    <x v="8"/>
    <s v="8-6-2024"/>
    <x v="186"/>
    <x v="0"/>
    <x v="1"/>
    <x v="1"/>
    <x v="2"/>
    <x v="6"/>
    <n v="2"/>
    <n v="9500"/>
    <s v="Bengaluru"/>
    <x v="2"/>
    <n v="898207"/>
    <s v="IN"/>
    <x v="1"/>
    <n v="19000"/>
    <n v="0"/>
    <n v="0"/>
  </r>
  <r>
    <s v="707-5760225"/>
    <n v="7983050"/>
    <s v="Female|62"/>
    <x v="0"/>
    <x v="21"/>
    <s v="3-7-2024"/>
    <x v="122"/>
    <x v="1"/>
    <x v="0"/>
    <x v="0"/>
    <x v="0"/>
    <x v="0"/>
    <n v="1"/>
    <n v="45000"/>
    <s v="Kolkata"/>
    <x v="1"/>
    <n v="725236"/>
    <s v="IN"/>
    <x v="1"/>
    <n v="45000"/>
    <n v="45000"/>
    <n v="0"/>
  </r>
  <r>
    <s v="707-5889357"/>
    <n v="9826283"/>
    <s v="Male|71"/>
    <x v="1"/>
    <x v="3"/>
    <s v="10-10-2024"/>
    <x v="289"/>
    <x v="0"/>
    <x v="0"/>
    <x v="1"/>
    <x v="1"/>
    <x v="1"/>
    <n v="1"/>
    <n v="24500"/>
    <s v="Gurugram"/>
    <x v="5"/>
    <n v="735944"/>
    <s v="IN"/>
    <x v="1"/>
    <n v="24500"/>
    <n v="0"/>
    <n v="24500"/>
  </r>
  <r>
    <s v="708-5742531"/>
    <n v="6007595"/>
    <s v="Male|48"/>
    <x v="1"/>
    <x v="55"/>
    <s v="2-11-2024"/>
    <x v="252"/>
    <x v="0"/>
    <x v="1"/>
    <x v="2"/>
    <x v="2"/>
    <x v="2"/>
    <n v="1"/>
    <n v="15200"/>
    <s v="Thanjavur"/>
    <x v="8"/>
    <n v="642421"/>
    <s v="IN"/>
    <x v="1"/>
    <n v="15200"/>
    <n v="0"/>
    <n v="0"/>
  </r>
  <r>
    <s v="712-1668752"/>
    <n v="8248238"/>
    <s v="Female|56"/>
    <x v="0"/>
    <x v="53"/>
    <s v="5-1-2024"/>
    <x v="290"/>
    <x v="2"/>
    <x v="0"/>
    <x v="0"/>
    <x v="1"/>
    <x v="3"/>
    <n v="1"/>
    <n v="30000"/>
    <s v="Mohali"/>
    <x v="8"/>
    <n v="593355"/>
    <s v="IN"/>
    <x v="1"/>
    <n v="30000"/>
    <n v="0"/>
    <n v="30000"/>
  </r>
  <r>
    <s v="712-5209218"/>
    <n v="7377917"/>
    <s v="Female|71"/>
    <x v="0"/>
    <x v="3"/>
    <s v="11-7-2024"/>
    <x v="12"/>
    <x v="0"/>
    <x v="1"/>
    <x v="3"/>
    <x v="4"/>
    <x v="8"/>
    <n v="1"/>
    <n v="25500"/>
    <s v="Gurugram"/>
    <x v="7"/>
    <n v="194073"/>
    <s v="IN"/>
    <x v="1"/>
    <n v="25500"/>
    <n v="0"/>
    <n v="0"/>
  </r>
  <r>
    <s v="713-3804075"/>
    <n v="6412444"/>
    <s v="Female|70"/>
    <x v="0"/>
    <x v="30"/>
    <s v="11-26-2024"/>
    <x v="5"/>
    <x v="1"/>
    <x v="0"/>
    <x v="2"/>
    <x v="3"/>
    <x v="4"/>
    <n v="1"/>
    <n v="60500"/>
    <s v="Bengaluru"/>
    <x v="8"/>
    <n v="113524"/>
    <s v="IN"/>
    <x v="1"/>
    <n v="60500"/>
    <n v="60500"/>
    <n v="0"/>
  </r>
  <r>
    <s v="716-1445199"/>
    <n v="4335942"/>
    <s v="Female|32"/>
    <x v="0"/>
    <x v="52"/>
    <s v="8-19-2024"/>
    <x v="216"/>
    <x v="0"/>
    <x v="0"/>
    <x v="4"/>
    <x v="0"/>
    <x v="0"/>
    <n v="1"/>
    <n v="45000"/>
    <s v="Kolkata"/>
    <x v="3"/>
    <n v="900581"/>
    <s v="IN"/>
    <x v="1"/>
    <n v="45000"/>
    <n v="0"/>
    <n v="45000"/>
  </r>
  <r>
    <s v="716-2985251"/>
    <n v="4864570"/>
    <s v="Female|69"/>
    <x v="0"/>
    <x v="18"/>
    <s v="6-24-2024"/>
    <x v="225"/>
    <x v="1"/>
    <x v="0"/>
    <x v="1"/>
    <x v="0"/>
    <x v="13"/>
    <n v="1"/>
    <n v="49500"/>
    <s v="Kolkata"/>
    <x v="4"/>
    <n v="123536"/>
    <s v="IN"/>
    <x v="1"/>
    <n v="49500"/>
    <n v="49500"/>
    <n v="0"/>
  </r>
  <r>
    <s v="716-3019210"/>
    <n v="1688519"/>
    <s v="Male|30"/>
    <x v="1"/>
    <x v="7"/>
    <s v="12-15-2024"/>
    <x v="234"/>
    <x v="1"/>
    <x v="0"/>
    <x v="0"/>
    <x v="1"/>
    <x v="1"/>
    <n v="1"/>
    <n v="25000"/>
    <s v="Lucknow"/>
    <x v="3"/>
    <n v="659475"/>
    <s v="IN"/>
    <x v="1"/>
    <n v="25000"/>
    <n v="25000"/>
    <n v="0"/>
  </r>
  <r>
    <s v="716-4624549"/>
    <n v="7024113"/>
    <s v="Female|26"/>
    <x v="0"/>
    <x v="8"/>
    <s v="12-20-2024"/>
    <x v="291"/>
    <x v="2"/>
    <x v="0"/>
    <x v="0"/>
    <x v="2"/>
    <x v="7"/>
    <n v="1"/>
    <n v="11900"/>
    <s v="Kolkata"/>
    <x v="6"/>
    <n v="578221"/>
    <s v="IN"/>
    <x v="1"/>
    <n v="11900"/>
    <n v="0"/>
    <n v="11900"/>
  </r>
  <r>
    <s v="717-1663497"/>
    <n v="2221118"/>
    <s v="Male|69"/>
    <x v="1"/>
    <x v="18"/>
    <s v="10-24-2024"/>
    <x v="121"/>
    <x v="1"/>
    <x v="0"/>
    <x v="4"/>
    <x v="4"/>
    <x v="11"/>
    <n v="1"/>
    <n v="54999"/>
    <s v="Mohali"/>
    <x v="3"/>
    <n v="299254"/>
    <s v="IN"/>
    <x v="1"/>
    <n v="54999"/>
    <n v="54999"/>
    <n v="0"/>
  </r>
  <r>
    <s v="717-3202624"/>
    <n v="7023763"/>
    <s v="Male|71"/>
    <x v="1"/>
    <x v="3"/>
    <s v="6-17-2024"/>
    <x v="292"/>
    <x v="0"/>
    <x v="1"/>
    <x v="1"/>
    <x v="0"/>
    <x v="0"/>
    <n v="1"/>
    <n v="44000"/>
    <s v="Noida"/>
    <x v="0"/>
    <n v="893237"/>
    <s v="IN"/>
    <x v="0"/>
    <n v="44000"/>
    <n v="0"/>
    <n v="0"/>
  </r>
  <r>
    <s v="721-2244415"/>
    <n v="5051609"/>
    <s v="Male|39"/>
    <x v="1"/>
    <x v="28"/>
    <s v="9-18-2024"/>
    <x v="293"/>
    <x v="1"/>
    <x v="0"/>
    <x v="2"/>
    <x v="2"/>
    <x v="2"/>
    <n v="1"/>
    <n v="15200"/>
    <s v="Kolkata"/>
    <x v="1"/>
    <n v="548497"/>
    <s v="IN"/>
    <x v="1"/>
    <n v="15200"/>
    <n v="15200"/>
    <n v="0"/>
  </r>
  <r>
    <s v="721-9548370"/>
    <n v="4164963"/>
    <s v="Female|36"/>
    <x v="0"/>
    <x v="13"/>
    <s v="11-2-2024"/>
    <x v="138"/>
    <x v="1"/>
    <x v="0"/>
    <x v="1"/>
    <x v="3"/>
    <x v="14"/>
    <n v="1"/>
    <n v="39500"/>
    <s v="Gurugram"/>
    <x v="1"/>
    <n v="478638"/>
    <s v="IN"/>
    <x v="1"/>
    <n v="39500"/>
    <n v="39500"/>
    <n v="0"/>
  </r>
  <r>
    <s v="723-6640806"/>
    <n v="5404568"/>
    <s v="Male|66"/>
    <x v="1"/>
    <x v="33"/>
    <s v="1-11-2024"/>
    <x v="141"/>
    <x v="1"/>
    <x v="0"/>
    <x v="1"/>
    <x v="3"/>
    <x v="14"/>
    <n v="1"/>
    <n v="39500"/>
    <s v="Noida"/>
    <x v="7"/>
    <n v="660737"/>
    <s v="IN"/>
    <x v="0"/>
    <n v="39500"/>
    <n v="39500"/>
    <n v="0"/>
  </r>
  <r>
    <s v="726-2476750"/>
    <n v="6053293"/>
    <s v="Female|44"/>
    <x v="0"/>
    <x v="54"/>
    <s v="1-18-2024"/>
    <x v="242"/>
    <x v="1"/>
    <x v="0"/>
    <x v="3"/>
    <x v="1"/>
    <x v="3"/>
    <n v="1"/>
    <n v="30500"/>
    <s v="Thanjavur"/>
    <x v="5"/>
    <n v="907750"/>
    <s v="IN"/>
    <x v="1"/>
    <n v="30500"/>
    <n v="30500"/>
    <n v="0"/>
  </r>
  <r>
    <s v="726-4706007"/>
    <n v="2746679"/>
    <s v="Female|27"/>
    <x v="0"/>
    <x v="0"/>
    <s v="6-24-2024"/>
    <x v="225"/>
    <x v="1"/>
    <x v="0"/>
    <x v="2"/>
    <x v="2"/>
    <x v="6"/>
    <n v="1"/>
    <n v="10200"/>
    <s v="Bengaluru"/>
    <x v="5"/>
    <n v="111949"/>
    <s v="IN"/>
    <x v="1"/>
    <n v="10200"/>
    <n v="10200"/>
    <n v="0"/>
  </r>
  <r>
    <s v="726-5829008"/>
    <n v="8728326"/>
    <s v="Female|58"/>
    <x v="0"/>
    <x v="23"/>
    <s v="10-11-2024"/>
    <x v="244"/>
    <x v="1"/>
    <x v="0"/>
    <x v="1"/>
    <x v="1"/>
    <x v="3"/>
    <n v="1"/>
    <n v="29500"/>
    <s v="Bengaluru"/>
    <x v="2"/>
    <n v="463191"/>
    <s v="IN"/>
    <x v="0"/>
    <n v="29500"/>
    <n v="29500"/>
    <n v="0"/>
  </r>
  <r>
    <s v="727-2352134"/>
    <n v="9032452"/>
    <s v="Male|35"/>
    <x v="1"/>
    <x v="12"/>
    <s v="12-2-2024"/>
    <x v="170"/>
    <x v="0"/>
    <x v="0"/>
    <x v="1"/>
    <x v="1"/>
    <x v="3"/>
    <n v="1"/>
    <n v="29500"/>
    <s v="Noida"/>
    <x v="5"/>
    <n v="418157"/>
    <s v="IN"/>
    <x v="1"/>
    <n v="29500"/>
    <n v="0"/>
    <n v="29500"/>
  </r>
  <r>
    <s v="727-5195013"/>
    <n v="6790593"/>
    <s v="Female|48"/>
    <x v="0"/>
    <x v="55"/>
    <s v="3-15-2024"/>
    <x v="294"/>
    <x v="1"/>
    <x v="0"/>
    <x v="4"/>
    <x v="4"/>
    <x v="11"/>
    <n v="1"/>
    <n v="55000"/>
    <s v="Noida"/>
    <x v="7"/>
    <n v="268104"/>
    <s v="IN"/>
    <x v="1"/>
    <n v="55000"/>
    <n v="55000"/>
    <n v="0"/>
  </r>
  <r>
    <s v="727-6344047"/>
    <n v="3726331"/>
    <s v="Female|57"/>
    <x v="0"/>
    <x v="27"/>
    <s v="12-27-2024"/>
    <x v="127"/>
    <x v="0"/>
    <x v="1"/>
    <x v="0"/>
    <x v="1"/>
    <x v="12"/>
    <n v="1"/>
    <n v="35000"/>
    <s v="Mumbai"/>
    <x v="5"/>
    <n v="955374"/>
    <s v="IN"/>
    <x v="1"/>
    <n v="35000"/>
    <n v="0"/>
    <n v="0"/>
  </r>
  <r>
    <s v="728-4126532"/>
    <n v="8283088"/>
    <s v="Female|23"/>
    <x v="0"/>
    <x v="1"/>
    <s v="1-17-2024"/>
    <x v="81"/>
    <x v="1"/>
    <x v="0"/>
    <x v="4"/>
    <x v="4"/>
    <x v="11"/>
    <n v="1"/>
    <n v="55000"/>
    <s v="Gurugram"/>
    <x v="7"/>
    <n v="590963"/>
    <s v="IN"/>
    <x v="1"/>
    <n v="55000"/>
    <n v="55000"/>
    <n v="0"/>
  </r>
  <r>
    <s v="729-2765436"/>
    <n v="5190592"/>
    <s v="Male|34"/>
    <x v="1"/>
    <x v="16"/>
    <s v="3-24-2024"/>
    <x v="295"/>
    <x v="0"/>
    <x v="1"/>
    <x v="2"/>
    <x v="0"/>
    <x v="10"/>
    <n v="1"/>
    <n v="131500"/>
    <s v="Mumbai"/>
    <x v="8"/>
    <n v="443874"/>
    <s v="IN"/>
    <x v="0"/>
    <n v="131500"/>
    <n v="0"/>
    <n v="0"/>
  </r>
  <r>
    <s v="730-7507893"/>
    <n v="8418708"/>
    <s v="Male|41"/>
    <x v="1"/>
    <x v="26"/>
    <s v="3-23-2024"/>
    <x v="230"/>
    <x v="0"/>
    <x v="1"/>
    <x v="4"/>
    <x v="0"/>
    <x v="13"/>
    <n v="1"/>
    <n v="50000"/>
    <s v="Bengaluru"/>
    <x v="2"/>
    <n v="524780"/>
    <s v="IN"/>
    <x v="1"/>
    <n v="50000"/>
    <n v="0"/>
    <n v="0"/>
  </r>
  <r>
    <s v="731-4190758"/>
    <n v="1122310"/>
    <s v="Female|62"/>
    <x v="0"/>
    <x v="21"/>
    <s v="9-24-2024"/>
    <x v="283"/>
    <x v="0"/>
    <x v="0"/>
    <x v="0"/>
    <x v="1"/>
    <x v="3"/>
    <n v="1"/>
    <n v="30000"/>
    <s v="Kolkata"/>
    <x v="3"/>
    <n v="283305"/>
    <s v="IN"/>
    <x v="1"/>
    <n v="30000"/>
    <n v="0"/>
    <n v="30000"/>
  </r>
  <r>
    <s v="731-5329406"/>
    <n v="7097668"/>
    <s v="Female|29"/>
    <x v="0"/>
    <x v="29"/>
    <s v="12-22-2024"/>
    <x v="124"/>
    <x v="1"/>
    <x v="0"/>
    <x v="1"/>
    <x v="0"/>
    <x v="13"/>
    <n v="1"/>
    <n v="49500"/>
    <s v="Lucknow"/>
    <x v="0"/>
    <n v="468512"/>
    <s v="IN"/>
    <x v="0"/>
    <n v="49500"/>
    <n v="49500"/>
    <n v="0"/>
  </r>
  <r>
    <s v="731-6128383"/>
    <n v="3556763"/>
    <s v="Female|69"/>
    <x v="0"/>
    <x v="18"/>
    <s v="6-14-2024"/>
    <x v="148"/>
    <x v="1"/>
    <x v="0"/>
    <x v="2"/>
    <x v="4"/>
    <x v="5"/>
    <n v="1"/>
    <n v="30200"/>
    <s v="Mumbai"/>
    <x v="2"/>
    <n v="240829"/>
    <s v="IN"/>
    <x v="1"/>
    <n v="30200"/>
    <n v="30200"/>
    <n v="0"/>
  </r>
  <r>
    <s v="732-2723751"/>
    <n v="1491374"/>
    <s v="Male|21"/>
    <x v="1"/>
    <x v="5"/>
    <s v="1-5-2024"/>
    <x v="260"/>
    <x v="1"/>
    <x v="0"/>
    <x v="1"/>
    <x v="4"/>
    <x v="5"/>
    <n v="1"/>
    <n v="29999"/>
    <s v="Thanjavur"/>
    <x v="2"/>
    <n v="955792"/>
    <s v="IN"/>
    <x v="1"/>
    <n v="29999"/>
    <n v="29999"/>
    <n v="0"/>
  </r>
  <r>
    <s v="733-4761327"/>
    <n v="3324853"/>
    <s v="Male|56"/>
    <x v="1"/>
    <x v="53"/>
    <s v="10-24-2024"/>
    <x v="121"/>
    <x v="0"/>
    <x v="0"/>
    <x v="2"/>
    <x v="1"/>
    <x v="3"/>
    <n v="1"/>
    <n v="30200"/>
    <s v="Lucknow"/>
    <x v="0"/>
    <n v="488283"/>
    <s v="IN"/>
    <x v="0"/>
    <n v="30200"/>
    <n v="0"/>
    <n v="30200"/>
  </r>
  <r>
    <s v="733-5955645"/>
    <n v="5134741"/>
    <s v="Male|23"/>
    <x v="1"/>
    <x v="1"/>
    <s v="5-5-2024"/>
    <x v="203"/>
    <x v="0"/>
    <x v="0"/>
    <x v="1"/>
    <x v="2"/>
    <x v="7"/>
    <n v="1"/>
    <n v="11500"/>
    <s v="Gurugram"/>
    <x v="1"/>
    <n v="423241"/>
    <s v="IN"/>
    <x v="1"/>
    <n v="11500"/>
    <n v="0"/>
    <n v="11500"/>
  </r>
  <r>
    <s v="733-7739741"/>
    <n v="1650662"/>
    <s v="Female|74"/>
    <x v="0"/>
    <x v="36"/>
    <s v="6-23-2024"/>
    <x v="296"/>
    <x v="0"/>
    <x v="0"/>
    <x v="1"/>
    <x v="2"/>
    <x v="7"/>
    <n v="1"/>
    <n v="11500"/>
    <s v="Bengaluru"/>
    <x v="7"/>
    <n v="426053"/>
    <s v="IN"/>
    <x v="0"/>
    <n v="11500"/>
    <n v="0"/>
    <n v="11500"/>
  </r>
  <r>
    <s v="735-7787380"/>
    <n v="7575126"/>
    <s v="Female|24"/>
    <x v="0"/>
    <x v="2"/>
    <s v="4-24-2024"/>
    <x v="269"/>
    <x v="1"/>
    <x v="0"/>
    <x v="1"/>
    <x v="4"/>
    <x v="5"/>
    <n v="1"/>
    <n v="29999"/>
    <s v="Bengaluru"/>
    <x v="7"/>
    <n v="840140"/>
    <s v="IN"/>
    <x v="1"/>
    <n v="29999"/>
    <n v="29999"/>
    <n v="0"/>
  </r>
  <r>
    <s v="736-2616210"/>
    <n v="2283746"/>
    <s v="Female|68"/>
    <x v="0"/>
    <x v="49"/>
    <s v="8-7-2024"/>
    <x v="249"/>
    <x v="0"/>
    <x v="1"/>
    <x v="1"/>
    <x v="1"/>
    <x v="1"/>
    <n v="1"/>
    <n v="24500"/>
    <s v="Bengaluru"/>
    <x v="1"/>
    <n v="901075"/>
    <s v="IN"/>
    <x v="1"/>
    <n v="24500"/>
    <n v="0"/>
    <n v="0"/>
  </r>
  <r>
    <s v="736-3556551"/>
    <n v="5002120"/>
    <s v="Male|48"/>
    <x v="1"/>
    <x v="55"/>
    <s v="11-4-2024"/>
    <x v="123"/>
    <x v="1"/>
    <x v="0"/>
    <x v="1"/>
    <x v="2"/>
    <x v="7"/>
    <n v="1"/>
    <n v="11500"/>
    <s v="Gurugram"/>
    <x v="8"/>
    <n v="426147"/>
    <s v="IN"/>
    <x v="1"/>
    <n v="11500"/>
    <n v="11500"/>
    <n v="0"/>
  </r>
  <r>
    <s v="737-9363326"/>
    <n v="8416216"/>
    <s v="Male|31"/>
    <x v="1"/>
    <x v="48"/>
    <s v="5-18-2024"/>
    <x v="187"/>
    <x v="0"/>
    <x v="1"/>
    <x v="1"/>
    <x v="0"/>
    <x v="13"/>
    <n v="1"/>
    <n v="49500"/>
    <s v="Thanjavur"/>
    <x v="8"/>
    <n v="425845"/>
    <s v="IN"/>
    <x v="0"/>
    <n v="49500"/>
    <n v="0"/>
    <n v="0"/>
  </r>
  <r>
    <s v="739-6664316"/>
    <n v="1691125"/>
    <s v="Male|23"/>
    <x v="1"/>
    <x v="1"/>
    <s v="1-21-2024"/>
    <x v="223"/>
    <x v="1"/>
    <x v="0"/>
    <x v="4"/>
    <x v="1"/>
    <x v="1"/>
    <n v="1"/>
    <n v="25000"/>
    <s v="Lucknow"/>
    <x v="7"/>
    <n v="773088"/>
    <s v="IN"/>
    <x v="0"/>
    <n v="25000"/>
    <n v="25000"/>
    <n v="0"/>
  </r>
  <r>
    <s v="740-6052539"/>
    <n v="9230079"/>
    <s v="Female|22"/>
    <x v="0"/>
    <x v="14"/>
    <s v="12-11-2024"/>
    <x v="0"/>
    <x v="1"/>
    <x v="0"/>
    <x v="4"/>
    <x v="1"/>
    <x v="3"/>
    <n v="1"/>
    <n v="30000"/>
    <s v="Kolkata"/>
    <x v="6"/>
    <n v="669460"/>
    <s v="IN"/>
    <x v="1"/>
    <n v="30000"/>
    <n v="30000"/>
    <n v="0"/>
  </r>
  <r>
    <s v="741-6608665"/>
    <n v="5201173"/>
    <s v="Male|24"/>
    <x v="1"/>
    <x v="2"/>
    <s v="8-8-2024"/>
    <x v="271"/>
    <x v="0"/>
    <x v="0"/>
    <x v="2"/>
    <x v="1"/>
    <x v="3"/>
    <n v="1"/>
    <n v="30200"/>
    <s v="Lucknow"/>
    <x v="0"/>
    <n v="755725"/>
    <s v="IN"/>
    <x v="1"/>
    <n v="30200"/>
    <n v="0"/>
    <n v="30200"/>
  </r>
  <r>
    <s v="742-6303930"/>
    <n v="3532644"/>
    <s v="Female|22"/>
    <x v="0"/>
    <x v="14"/>
    <s v="8-15-2024"/>
    <x v="44"/>
    <x v="0"/>
    <x v="1"/>
    <x v="2"/>
    <x v="1"/>
    <x v="3"/>
    <n v="1"/>
    <n v="30200"/>
    <s v="Gurugram"/>
    <x v="4"/>
    <n v="584172"/>
    <s v="IN"/>
    <x v="1"/>
    <n v="30200"/>
    <n v="0"/>
    <n v="0"/>
  </r>
  <r>
    <s v="743-9406206"/>
    <n v="7969792"/>
    <s v="Female|62"/>
    <x v="0"/>
    <x v="21"/>
    <s v="7-3-2024"/>
    <x v="297"/>
    <x v="1"/>
    <x v="0"/>
    <x v="2"/>
    <x v="3"/>
    <x v="9"/>
    <n v="1"/>
    <n v="20200"/>
    <s v="Thanjavur"/>
    <x v="8"/>
    <n v="662445"/>
    <s v="IN"/>
    <x v="1"/>
    <n v="20200"/>
    <n v="20200"/>
    <n v="0"/>
  </r>
  <r>
    <s v="744-7378535"/>
    <n v="3479264"/>
    <s v="Male|20"/>
    <x v="1"/>
    <x v="47"/>
    <s v="10-23-2024"/>
    <x v="217"/>
    <x v="0"/>
    <x v="0"/>
    <x v="3"/>
    <x v="0"/>
    <x v="0"/>
    <n v="1"/>
    <n v="46000"/>
    <s v="Kolkata"/>
    <x v="6"/>
    <n v="824042"/>
    <s v="IN"/>
    <x v="1"/>
    <n v="46000"/>
    <n v="0"/>
    <n v="46000"/>
  </r>
  <r>
    <s v="744-9600719"/>
    <n v="1657513"/>
    <s v="Male|21"/>
    <x v="1"/>
    <x v="5"/>
    <s v="3-9-2024"/>
    <x v="11"/>
    <x v="0"/>
    <x v="1"/>
    <x v="0"/>
    <x v="1"/>
    <x v="12"/>
    <n v="1"/>
    <n v="35000"/>
    <s v="Mumbai"/>
    <x v="0"/>
    <n v="327114"/>
    <s v="IN"/>
    <x v="1"/>
    <n v="35000"/>
    <n v="0"/>
    <n v="0"/>
  </r>
  <r>
    <s v="745-7580192"/>
    <n v="6991611"/>
    <s v="Female|36"/>
    <x v="0"/>
    <x v="13"/>
    <s v="2-8-2024"/>
    <x v="263"/>
    <x v="1"/>
    <x v="0"/>
    <x v="1"/>
    <x v="0"/>
    <x v="0"/>
    <n v="1"/>
    <n v="44000"/>
    <s v="Noida"/>
    <x v="0"/>
    <n v="284753"/>
    <s v="IN"/>
    <x v="1"/>
    <n v="44000"/>
    <n v="44000"/>
    <n v="0"/>
  </r>
  <r>
    <s v="745-7785511"/>
    <n v="8264954"/>
    <s v="Female|19"/>
    <x v="0"/>
    <x v="10"/>
    <s v="7-22-2024"/>
    <x v="163"/>
    <x v="2"/>
    <x v="0"/>
    <x v="0"/>
    <x v="3"/>
    <x v="4"/>
    <n v="1"/>
    <n v="60000"/>
    <s v="Mohali"/>
    <x v="0"/>
    <n v="475075"/>
    <s v="IN"/>
    <x v="0"/>
    <n v="60000"/>
    <n v="0"/>
    <n v="60000"/>
  </r>
  <r>
    <s v="746-3966618"/>
    <n v="6258215"/>
    <s v="Male|18"/>
    <x v="1"/>
    <x v="46"/>
    <s v="8-9-2024"/>
    <x v="298"/>
    <x v="2"/>
    <x v="0"/>
    <x v="0"/>
    <x v="4"/>
    <x v="11"/>
    <n v="2"/>
    <n v="55000"/>
    <s v="Kolkata"/>
    <x v="6"/>
    <n v="764259"/>
    <s v="IN"/>
    <x v="1"/>
    <n v="110000"/>
    <n v="0"/>
    <n v="110000"/>
  </r>
  <r>
    <s v="747-7417066"/>
    <n v="1908116"/>
    <s v="Female|51"/>
    <x v="0"/>
    <x v="9"/>
    <s v="1-11-2024"/>
    <x v="141"/>
    <x v="1"/>
    <x v="0"/>
    <x v="2"/>
    <x v="1"/>
    <x v="12"/>
    <n v="1"/>
    <n v="35200"/>
    <s v="Kolkata"/>
    <x v="1"/>
    <n v="806357"/>
    <s v="IN"/>
    <x v="1"/>
    <n v="35200"/>
    <n v="35200"/>
    <n v="0"/>
  </r>
  <r>
    <s v="748-9253698"/>
    <n v="2517360"/>
    <s v="Female|73"/>
    <x v="0"/>
    <x v="22"/>
    <s v="4-19-2024"/>
    <x v="168"/>
    <x v="1"/>
    <x v="0"/>
    <x v="2"/>
    <x v="0"/>
    <x v="10"/>
    <n v="1"/>
    <n v="131500"/>
    <s v="Noida"/>
    <x v="3"/>
    <n v="334410"/>
    <s v="IN"/>
    <x v="1"/>
    <n v="131500"/>
    <n v="131500"/>
    <n v="0"/>
  </r>
  <r>
    <s v="749-2109227"/>
    <n v="6203780"/>
    <s v="Female|64"/>
    <x v="0"/>
    <x v="41"/>
    <s v="4-2-2024"/>
    <x v="213"/>
    <x v="0"/>
    <x v="0"/>
    <x v="1"/>
    <x v="3"/>
    <x v="9"/>
    <n v="1"/>
    <n v="19500"/>
    <s v="Mumbai"/>
    <x v="8"/>
    <n v="225245"/>
    <s v="IN"/>
    <x v="0"/>
    <n v="19500"/>
    <n v="0"/>
    <n v="19500"/>
  </r>
  <r>
    <s v="749-2225651"/>
    <n v="4295478"/>
    <s v="Female|25"/>
    <x v="0"/>
    <x v="40"/>
    <s v="8-3-2024"/>
    <x v="231"/>
    <x v="1"/>
    <x v="0"/>
    <x v="3"/>
    <x v="1"/>
    <x v="12"/>
    <n v="1"/>
    <n v="35500"/>
    <s v="Lucknow"/>
    <x v="7"/>
    <n v="696985"/>
    <s v="IN"/>
    <x v="1"/>
    <n v="35500"/>
    <n v="35500"/>
    <n v="0"/>
  </r>
  <r>
    <s v="750-4795970"/>
    <n v="3550993"/>
    <s v="Female|72"/>
    <x v="0"/>
    <x v="31"/>
    <s v="4-9-2024"/>
    <x v="178"/>
    <x v="1"/>
    <x v="0"/>
    <x v="2"/>
    <x v="0"/>
    <x v="10"/>
    <n v="1"/>
    <n v="131500"/>
    <s v="Lucknow"/>
    <x v="5"/>
    <n v="437558"/>
    <s v="IN"/>
    <x v="1"/>
    <n v="131500"/>
    <n v="131500"/>
    <n v="0"/>
  </r>
  <r>
    <s v="750-5481292"/>
    <n v="3415105"/>
    <s v="Male|66"/>
    <x v="1"/>
    <x v="33"/>
    <s v="4-3-2024"/>
    <x v="88"/>
    <x v="1"/>
    <x v="0"/>
    <x v="2"/>
    <x v="0"/>
    <x v="13"/>
    <n v="1"/>
    <n v="50500"/>
    <s v="Mohali"/>
    <x v="7"/>
    <n v="112703"/>
    <s v="IN"/>
    <x v="1"/>
    <n v="50500"/>
    <n v="50500"/>
    <n v="0"/>
  </r>
  <r>
    <s v="752-7815076"/>
    <n v="7095349"/>
    <s v="Male|19"/>
    <x v="1"/>
    <x v="10"/>
    <s v="3-28-2024"/>
    <x v="132"/>
    <x v="0"/>
    <x v="1"/>
    <x v="3"/>
    <x v="4"/>
    <x v="5"/>
    <n v="2"/>
    <n v="30500"/>
    <s v="Bengaluru"/>
    <x v="2"/>
    <n v="501451"/>
    <s v="IN"/>
    <x v="1"/>
    <n v="61000"/>
    <n v="0"/>
    <n v="0"/>
  </r>
  <r>
    <s v="753-5261032"/>
    <n v="8710313"/>
    <s v="Female|60"/>
    <x v="0"/>
    <x v="19"/>
    <s v="1-26-2024"/>
    <x v="188"/>
    <x v="1"/>
    <x v="0"/>
    <x v="0"/>
    <x v="4"/>
    <x v="5"/>
    <n v="1"/>
    <n v="30000"/>
    <s v="Bengaluru"/>
    <x v="7"/>
    <n v="769975"/>
    <s v="IN"/>
    <x v="1"/>
    <n v="30000"/>
    <n v="30000"/>
    <n v="0"/>
  </r>
  <r>
    <s v="753-8981512"/>
    <n v="7014583"/>
    <s v="Female|72"/>
    <x v="0"/>
    <x v="31"/>
    <s v="3-27-2024"/>
    <x v="158"/>
    <x v="1"/>
    <x v="0"/>
    <x v="2"/>
    <x v="3"/>
    <x v="9"/>
    <n v="1"/>
    <n v="20200"/>
    <s v="Mumbai"/>
    <x v="8"/>
    <n v="812730"/>
    <s v="IN"/>
    <x v="1"/>
    <n v="20200"/>
    <n v="20200"/>
    <n v="0"/>
  </r>
  <r>
    <s v="754-2634873"/>
    <n v="1612133"/>
    <s v="Male|65"/>
    <x v="1"/>
    <x v="11"/>
    <s v="4-14-2024"/>
    <x v="299"/>
    <x v="1"/>
    <x v="0"/>
    <x v="0"/>
    <x v="0"/>
    <x v="13"/>
    <n v="1"/>
    <n v="50000"/>
    <s v="Thanjavur"/>
    <x v="3"/>
    <n v="812641"/>
    <s v="IN"/>
    <x v="0"/>
    <n v="50000"/>
    <n v="50000"/>
    <n v="0"/>
  </r>
  <r>
    <s v="754-2867825"/>
    <n v="1419610"/>
    <s v="Female|33"/>
    <x v="0"/>
    <x v="37"/>
    <s v="4-5-2024"/>
    <x v="52"/>
    <x v="1"/>
    <x v="0"/>
    <x v="0"/>
    <x v="3"/>
    <x v="4"/>
    <n v="1"/>
    <n v="60000"/>
    <s v="Mohali"/>
    <x v="1"/>
    <n v="198246"/>
    <s v="IN"/>
    <x v="1"/>
    <n v="60000"/>
    <n v="60000"/>
    <n v="0"/>
  </r>
  <r>
    <s v="754-6818132"/>
    <n v="7828354"/>
    <s v="Male|55"/>
    <x v="1"/>
    <x v="57"/>
    <s v="7-12-2024"/>
    <x v="300"/>
    <x v="0"/>
    <x v="1"/>
    <x v="2"/>
    <x v="4"/>
    <x v="8"/>
    <n v="1"/>
    <n v="25200"/>
    <s v="Noida"/>
    <x v="2"/>
    <n v="552682"/>
    <s v="IN"/>
    <x v="1"/>
    <n v="25200"/>
    <n v="0"/>
    <n v="0"/>
  </r>
  <r>
    <s v="755-4376603"/>
    <n v="2147624"/>
    <s v="Female|30"/>
    <x v="0"/>
    <x v="7"/>
    <s v="11-16-2024"/>
    <x v="26"/>
    <x v="1"/>
    <x v="0"/>
    <x v="0"/>
    <x v="2"/>
    <x v="2"/>
    <n v="6"/>
    <n v="14800"/>
    <s v="Bengaluru"/>
    <x v="7"/>
    <n v="539033"/>
    <s v="IN"/>
    <x v="1"/>
    <n v="88800"/>
    <n v="88800"/>
    <n v="0"/>
  </r>
  <r>
    <s v="755-5291430"/>
    <n v="9971338"/>
    <s v="Male|56"/>
    <x v="1"/>
    <x v="53"/>
    <s v="1-22-2024"/>
    <x v="162"/>
    <x v="0"/>
    <x v="0"/>
    <x v="3"/>
    <x v="3"/>
    <x v="9"/>
    <n v="1"/>
    <n v="20500"/>
    <s v="Noida"/>
    <x v="0"/>
    <n v="673867"/>
    <s v="IN"/>
    <x v="1"/>
    <n v="20500"/>
    <n v="0"/>
    <n v="20500"/>
  </r>
  <r>
    <s v="755-9519865"/>
    <n v="6516846"/>
    <s v="Female|60"/>
    <x v="0"/>
    <x v="19"/>
    <s v="5-12-2024"/>
    <x v="36"/>
    <x v="1"/>
    <x v="0"/>
    <x v="3"/>
    <x v="0"/>
    <x v="13"/>
    <n v="1"/>
    <n v="51000"/>
    <s v="Lucknow"/>
    <x v="3"/>
    <n v="719796"/>
    <s v="IN"/>
    <x v="0"/>
    <n v="51000"/>
    <n v="51000"/>
    <n v="0"/>
  </r>
  <r>
    <s v="756-4082639"/>
    <n v="8439100"/>
    <s v="Male|18"/>
    <x v="1"/>
    <x v="46"/>
    <s v="7-7-2024"/>
    <x v="161"/>
    <x v="0"/>
    <x v="1"/>
    <x v="2"/>
    <x v="1"/>
    <x v="3"/>
    <n v="1"/>
    <n v="30200"/>
    <s v="Kolkata"/>
    <x v="3"/>
    <n v="641448"/>
    <s v="IN"/>
    <x v="0"/>
    <n v="30200"/>
    <n v="0"/>
    <n v="0"/>
  </r>
  <r>
    <s v="756-7457158"/>
    <n v="3494007"/>
    <s v="Male|18"/>
    <x v="1"/>
    <x v="46"/>
    <s v="11-6-2024"/>
    <x v="110"/>
    <x v="0"/>
    <x v="1"/>
    <x v="1"/>
    <x v="4"/>
    <x v="5"/>
    <n v="1"/>
    <n v="29999"/>
    <s v="Bengaluru"/>
    <x v="3"/>
    <n v="446968"/>
    <s v="IN"/>
    <x v="1"/>
    <n v="29999"/>
    <n v="0"/>
    <n v="0"/>
  </r>
  <r>
    <s v="759-8611052"/>
    <n v="3612232"/>
    <s v="Male|63"/>
    <x v="1"/>
    <x v="34"/>
    <s v="1-26-2024"/>
    <x v="188"/>
    <x v="1"/>
    <x v="0"/>
    <x v="1"/>
    <x v="4"/>
    <x v="5"/>
    <n v="1"/>
    <n v="29999"/>
    <s v="Thanjavur"/>
    <x v="6"/>
    <n v="417569"/>
    <s v="IN"/>
    <x v="1"/>
    <n v="29999"/>
    <n v="29999"/>
    <n v="0"/>
  </r>
  <r>
    <s v="760-1360413"/>
    <n v="5890840"/>
    <s v="Male|22"/>
    <x v="1"/>
    <x v="14"/>
    <s v="1-28-2024"/>
    <x v="118"/>
    <x v="1"/>
    <x v="0"/>
    <x v="1"/>
    <x v="1"/>
    <x v="1"/>
    <n v="1"/>
    <n v="24500"/>
    <s v="Lucknow"/>
    <x v="5"/>
    <n v="580255"/>
    <s v="IN"/>
    <x v="1"/>
    <n v="24500"/>
    <n v="24500"/>
    <n v="0"/>
  </r>
  <r>
    <s v="760-2514923"/>
    <n v="9507186"/>
    <s v="Female|47"/>
    <x v="0"/>
    <x v="39"/>
    <s v="10-18-2024"/>
    <x v="245"/>
    <x v="0"/>
    <x v="0"/>
    <x v="1"/>
    <x v="1"/>
    <x v="12"/>
    <n v="1"/>
    <n v="34000"/>
    <s v="Bengaluru"/>
    <x v="5"/>
    <n v="625721"/>
    <s v="IN"/>
    <x v="1"/>
    <n v="34000"/>
    <n v="0"/>
    <n v="34000"/>
  </r>
  <r>
    <s v="760-6027079"/>
    <n v="5432538"/>
    <s v="Male|39"/>
    <x v="1"/>
    <x v="28"/>
    <s v="5-22-2024"/>
    <x v="195"/>
    <x v="1"/>
    <x v="0"/>
    <x v="1"/>
    <x v="3"/>
    <x v="14"/>
    <n v="1"/>
    <n v="39500"/>
    <s v="Mohali"/>
    <x v="2"/>
    <n v="634299"/>
    <s v="IN"/>
    <x v="1"/>
    <n v="39500"/>
    <n v="39500"/>
    <n v="0"/>
  </r>
  <r>
    <s v="761-7538471"/>
    <n v="7347794"/>
    <s v="Male|34"/>
    <x v="1"/>
    <x v="16"/>
    <s v="2-14-2024"/>
    <x v="180"/>
    <x v="0"/>
    <x v="0"/>
    <x v="0"/>
    <x v="1"/>
    <x v="12"/>
    <n v="1"/>
    <n v="35000"/>
    <s v="Mumbai"/>
    <x v="7"/>
    <n v="532961"/>
    <s v="IN"/>
    <x v="1"/>
    <n v="35000"/>
    <n v="0"/>
    <n v="35000"/>
  </r>
  <r>
    <s v="761-8578236"/>
    <n v="2517344"/>
    <s v="Male|29"/>
    <x v="1"/>
    <x v="29"/>
    <s v="10-23-2024"/>
    <x v="217"/>
    <x v="1"/>
    <x v="0"/>
    <x v="1"/>
    <x v="0"/>
    <x v="0"/>
    <n v="1"/>
    <n v="44000"/>
    <s v="Mohali"/>
    <x v="8"/>
    <n v="575718"/>
    <s v="IN"/>
    <x v="1"/>
    <n v="44000"/>
    <n v="44000"/>
    <n v="0"/>
  </r>
  <r>
    <s v="761-9599207"/>
    <n v="3390000"/>
    <s v="Male|29"/>
    <x v="1"/>
    <x v="29"/>
    <s v="4-20-2024"/>
    <x v="146"/>
    <x v="1"/>
    <x v="0"/>
    <x v="3"/>
    <x v="4"/>
    <x v="8"/>
    <n v="5"/>
    <n v="25500"/>
    <s v="Mohali"/>
    <x v="5"/>
    <n v="775990"/>
    <s v="IN"/>
    <x v="0"/>
    <n v="127500"/>
    <n v="127500"/>
    <n v="0"/>
  </r>
  <r>
    <s v="763-3499627"/>
    <n v="5456573"/>
    <s v="Male|22"/>
    <x v="1"/>
    <x v="14"/>
    <s v="1-6-2024"/>
    <x v="136"/>
    <x v="1"/>
    <x v="0"/>
    <x v="1"/>
    <x v="3"/>
    <x v="9"/>
    <n v="1"/>
    <n v="19500"/>
    <s v="Noida"/>
    <x v="7"/>
    <n v="624783"/>
    <s v="IN"/>
    <x v="1"/>
    <n v="19500"/>
    <n v="19500"/>
    <n v="0"/>
  </r>
  <r>
    <s v="768-8467845"/>
    <n v="7162658"/>
    <s v="Male|25"/>
    <x v="1"/>
    <x v="40"/>
    <s v="2-3-2024"/>
    <x v="14"/>
    <x v="0"/>
    <x v="1"/>
    <x v="0"/>
    <x v="4"/>
    <x v="5"/>
    <n v="1"/>
    <n v="30000"/>
    <s v="Lucknow"/>
    <x v="7"/>
    <n v="827424"/>
    <s v="IN"/>
    <x v="1"/>
    <n v="30000"/>
    <n v="0"/>
    <n v="0"/>
  </r>
  <r>
    <s v="770-2661307"/>
    <n v="9209880"/>
    <s v="Female|35"/>
    <x v="0"/>
    <x v="12"/>
    <s v="1-23-2024"/>
    <x v="116"/>
    <x v="1"/>
    <x v="0"/>
    <x v="1"/>
    <x v="0"/>
    <x v="13"/>
    <n v="1"/>
    <n v="49500"/>
    <s v="Gurugram"/>
    <x v="2"/>
    <n v="670913"/>
    <s v="IN"/>
    <x v="1"/>
    <n v="49500"/>
    <n v="49500"/>
    <n v="0"/>
  </r>
  <r>
    <s v="770-5837546"/>
    <n v="8230134"/>
    <s v="Male|29"/>
    <x v="1"/>
    <x v="29"/>
    <s v="6-6-2024"/>
    <x v="101"/>
    <x v="1"/>
    <x v="0"/>
    <x v="4"/>
    <x v="0"/>
    <x v="13"/>
    <n v="1"/>
    <n v="50000"/>
    <s v="Gurugram"/>
    <x v="5"/>
    <n v="694639"/>
    <s v="IN"/>
    <x v="0"/>
    <n v="50000"/>
    <n v="50000"/>
    <n v="0"/>
  </r>
  <r>
    <s v="771-1093026"/>
    <n v="2788238"/>
    <s v="Female|32"/>
    <x v="0"/>
    <x v="52"/>
    <s v="3-26-2024"/>
    <x v="75"/>
    <x v="0"/>
    <x v="1"/>
    <x v="3"/>
    <x v="1"/>
    <x v="3"/>
    <n v="3"/>
    <n v="30500"/>
    <s v="Lucknow"/>
    <x v="8"/>
    <n v="940346"/>
    <s v="IN"/>
    <x v="1"/>
    <n v="91500"/>
    <n v="0"/>
    <n v="0"/>
  </r>
  <r>
    <s v="771-8908785"/>
    <n v="7317976"/>
    <s v="Female|45"/>
    <x v="0"/>
    <x v="32"/>
    <s v="2-8-2024"/>
    <x v="263"/>
    <x v="1"/>
    <x v="0"/>
    <x v="1"/>
    <x v="2"/>
    <x v="2"/>
    <n v="1"/>
    <n v="14000"/>
    <s v="Thanjavur"/>
    <x v="6"/>
    <n v="118048"/>
    <s v="IN"/>
    <x v="1"/>
    <n v="14000"/>
    <n v="14000"/>
    <n v="0"/>
  </r>
  <r>
    <s v="772-6701478"/>
    <n v="3381527"/>
    <s v="Male|68"/>
    <x v="1"/>
    <x v="49"/>
    <s v="8-7-2024"/>
    <x v="249"/>
    <x v="1"/>
    <x v="0"/>
    <x v="2"/>
    <x v="3"/>
    <x v="9"/>
    <n v="1"/>
    <n v="20200"/>
    <s v="Thanjavur"/>
    <x v="7"/>
    <n v="459077"/>
    <s v="IN"/>
    <x v="1"/>
    <n v="20200"/>
    <n v="20200"/>
    <n v="0"/>
  </r>
  <r>
    <s v="773-1106646"/>
    <n v="9213276"/>
    <s v="Male|68"/>
    <x v="1"/>
    <x v="49"/>
    <s v="7-11-2024"/>
    <x v="48"/>
    <x v="1"/>
    <x v="0"/>
    <x v="0"/>
    <x v="1"/>
    <x v="3"/>
    <n v="1"/>
    <n v="30000"/>
    <s v="Mumbai"/>
    <x v="1"/>
    <n v="547852"/>
    <s v="IN"/>
    <x v="1"/>
    <n v="30000"/>
    <n v="30000"/>
    <n v="0"/>
  </r>
  <r>
    <s v="773-8381800"/>
    <n v="1892920"/>
    <s v="Male|27"/>
    <x v="1"/>
    <x v="0"/>
    <s v="1-8-2024"/>
    <x v="254"/>
    <x v="1"/>
    <x v="0"/>
    <x v="1"/>
    <x v="2"/>
    <x v="6"/>
    <n v="1"/>
    <n v="9500"/>
    <s v="Noida"/>
    <x v="0"/>
    <n v="618951"/>
    <s v="IN"/>
    <x v="1"/>
    <n v="9500"/>
    <n v="9500"/>
    <n v="0"/>
  </r>
  <r>
    <s v="775-3186555"/>
    <n v="1020136"/>
    <s v="Female|51"/>
    <x v="0"/>
    <x v="9"/>
    <s v="7-12-2024"/>
    <x v="300"/>
    <x v="1"/>
    <x v="0"/>
    <x v="4"/>
    <x v="0"/>
    <x v="0"/>
    <n v="1"/>
    <n v="45000"/>
    <s v="Gurugram"/>
    <x v="6"/>
    <n v="240386"/>
    <s v="IN"/>
    <x v="1"/>
    <n v="45000"/>
    <n v="45000"/>
    <n v="0"/>
  </r>
  <r>
    <s v="776-2904822"/>
    <n v="6831400"/>
    <s v="Female|63"/>
    <x v="0"/>
    <x v="34"/>
    <s v="3-25-2024"/>
    <x v="115"/>
    <x v="1"/>
    <x v="0"/>
    <x v="3"/>
    <x v="0"/>
    <x v="10"/>
    <n v="1"/>
    <n v="130000"/>
    <s v="Mohali"/>
    <x v="7"/>
    <n v="380938"/>
    <s v="IN"/>
    <x v="1"/>
    <n v="130000"/>
    <n v="130000"/>
    <n v="0"/>
  </r>
  <r>
    <s v="776-5960015"/>
    <n v="6142147"/>
    <s v="Female|56"/>
    <x v="0"/>
    <x v="53"/>
    <s v="12-14-2024"/>
    <x v="301"/>
    <x v="0"/>
    <x v="1"/>
    <x v="2"/>
    <x v="0"/>
    <x v="13"/>
    <n v="1"/>
    <n v="50500"/>
    <s v="Noida"/>
    <x v="7"/>
    <n v="770532"/>
    <s v="IN"/>
    <x v="1"/>
    <n v="50500"/>
    <n v="0"/>
    <n v="0"/>
  </r>
  <r>
    <s v="779-3460316"/>
    <n v="8464248"/>
    <s v="Male|66"/>
    <x v="1"/>
    <x v="33"/>
    <s v="1-5-2024"/>
    <x v="260"/>
    <x v="1"/>
    <x v="0"/>
    <x v="1"/>
    <x v="0"/>
    <x v="13"/>
    <n v="1"/>
    <n v="49500"/>
    <s v="Bengaluru"/>
    <x v="5"/>
    <n v="713302"/>
    <s v="IN"/>
    <x v="1"/>
    <n v="49500"/>
    <n v="49500"/>
    <n v="0"/>
  </r>
  <r>
    <s v="779-4563416"/>
    <n v="1069218"/>
    <s v="Male|44"/>
    <x v="1"/>
    <x v="54"/>
    <s v="2-8-2024"/>
    <x v="263"/>
    <x v="1"/>
    <x v="0"/>
    <x v="2"/>
    <x v="3"/>
    <x v="9"/>
    <n v="1"/>
    <n v="20200"/>
    <s v="Noida"/>
    <x v="2"/>
    <n v="719014"/>
    <s v="IN"/>
    <x v="1"/>
    <n v="20200"/>
    <n v="20200"/>
    <n v="0"/>
  </r>
  <r>
    <s v="780-7000246"/>
    <n v="8962894"/>
    <s v="Female|50"/>
    <x v="0"/>
    <x v="42"/>
    <s v="4-5-2024"/>
    <x v="52"/>
    <x v="1"/>
    <x v="0"/>
    <x v="4"/>
    <x v="3"/>
    <x v="4"/>
    <n v="1"/>
    <n v="60000"/>
    <s v="Thanjavur"/>
    <x v="5"/>
    <n v="791915"/>
    <s v="IN"/>
    <x v="1"/>
    <n v="60000"/>
    <n v="60000"/>
    <n v="0"/>
  </r>
  <r>
    <s v="781-5460852"/>
    <n v="9900636"/>
    <s v="Male|37"/>
    <x v="1"/>
    <x v="38"/>
    <s v="3-11-2024"/>
    <x v="261"/>
    <x v="1"/>
    <x v="0"/>
    <x v="4"/>
    <x v="4"/>
    <x v="8"/>
    <n v="5"/>
    <n v="25000"/>
    <s v="Lucknow"/>
    <x v="5"/>
    <n v="324523"/>
    <s v="IN"/>
    <x v="0"/>
    <n v="125000"/>
    <n v="125000"/>
    <n v="0"/>
  </r>
  <r>
    <s v="783-3426274"/>
    <n v="6431331"/>
    <s v="Female|18"/>
    <x v="0"/>
    <x v="46"/>
    <s v="3-15-2024"/>
    <x v="294"/>
    <x v="1"/>
    <x v="0"/>
    <x v="2"/>
    <x v="3"/>
    <x v="4"/>
    <n v="1"/>
    <n v="60500"/>
    <s v="Mumbai"/>
    <x v="1"/>
    <n v="572445"/>
    <s v="IN"/>
    <x v="0"/>
    <n v="60500"/>
    <n v="60500"/>
    <n v="0"/>
  </r>
  <r>
    <s v="783-5169447"/>
    <n v="2303155"/>
    <s v="Male|74"/>
    <x v="1"/>
    <x v="36"/>
    <s v="1-28-2024"/>
    <x v="118"/>
    <x v="1"/>
    <x v="0"/>
    <x v="3"/>
    <x v="2"/>
    <x v="6"/>
    <n v="1"/>
    <n v="9800"/>
    <s v="Lucknow"/>
    <x v="6"/>
    <n v="864147"/>
    <s v="IN"/>
    <x v="0"/>
    <n v="9800"/>
    <n v="9800"/>
    <n v="0"/>
  </r>
  <r>
    <s v="784-2617294"/>
    <n v="9015983"/>
    <s v="Female|65"/>
    <x v="0"/>
    <x v="11"/>
    <s v="10-7-2024"/>
    <x v="40"/>
    <x v="2"/>
    <x v="0"/>
    <x v="0"/>
    <x v="4"/>
    <x v="5"/>
    <n v="1"/>
    <n v="30000"/>
    <s v="Gurugram"/>
    <x v="0"/>
    <n v="852110"/>
    <s v="IN"/>
    <x v="1"/>
    <n v="30000"/>
    <n v="0"/>
    <n v="30000"/>
  </r>
  <r>
    <s v="786-8433920"/>
    <n v="5653581"/>
    <s v="Male|73"/>
    <x v="1"/>
    <x v="22"/>
    <s v="3-23-2024"/>
    <x v="230"/>
    <x v="1"/>
    <x v="0"/>
    <x v="0"/>
    <x v="3"/>
    <x v="4"/>
    <n v="1"/>
    <n v="60000"/>
    <s v="Gurugram"/>
    <x v="3"/>
    <n v="748758"/>
    <s v="IN"/>
    <x v="1"/>
    <n v="60000"/>
    <n v="60000"/>
    <n v="0"/>
  </r>
  <r>
    <s v="788-3225862"/>
    <n v="3983202"/>
    <s v="Female|63"/>
    <x v="0"/>
    <x v="34"/>
    <s v="2-25-2024"/>
    <x v="184"/>
    <x v="1"/>
    <x v="0"/>
    <x v="0"/>
    <x v="1"/>
    <x v="12"/>
    <n v="1"/>
    <n v="35000"/>
    <s v="Mumbai"/>
    <x v="6"/>
    <n v="947568"/>
    <s v="IN"/>
    <x v="1"/>
    <n v="35000"/>
    <n v="35000"/>
    <n v="0"/>
  </r>
  <r>
    <s v="788-5398338"/>
    <n v="7392547"/>
    <s v="Female|24"/>
    <x v="0"/>
    <x v="2"/>
    <s v="11-8-2024"/>
    <x v="255"/>
    <x v="1"/>
    <x v="0"/>
    <x v="0"/>
    <x v="1"/>
    <x v="1"/>
    <n v="4"/>
    <n v="25000"/>
    <s v="Gurugram"/>
    <x v="5"/>
    <n v="835132"/>
    <s v="IN"/>
    <x v="1"/>
    <n v="100000"/>
    <n v="100000"/>
    <n v="0"/>
  </r>
  <r>
    <s v="788-9038102"/>
    <n v="8960796"/>
    <s v="Male|59"/>
    <x v="1"/>
    <x v="25"/>
    <s v="3-16-2024"/>
    <x v="8"/>
    <x v="1"/>
    <x v="0"/>
    <x v="0"/>
    <x v="2"/>
    <x v="7"/>
    <n v="1"/>
    <n v="11900"/>
    <s v="Mohali"/>
    <x v="7"/>
    <n v="692385"/>
    <s v="IN"/>
    <x v="1"/>
    <n v="11900"/>
    <n v="11900"/>
    <n v="0"/>
  </r>
  <r>
    <s v="789-2838859"/>
    <n v="7988386"/>
    <s v="Female|68"/>
    <x v="0"/>
    <x v="49"/>
    <s v="12-28-2024"/>
    <x v="61"/>
    <x v="1"/>
    <x v="0"/>
    <x v="0"/>
    <x v="0"/>
    <x v="0"/>
    <n v="1"/>
    <n v="45000"/>
    <s v="Thanjavur"/>
    <x v="1"/>
    <n v="711868"/>
    <s v="IN"/>
    <x v="0"/>
    <n v="45000"/>
    <n v="45000"/>
    <n v="0"/>
  </r>
  <r>
    <s v="791-4454568"/>
    <n v="6636598"/>
    <s v="Female|50"/>
    <x v="0"/>
    <x v="42"/>
    <s v="11-11-2024"/>
    <x v="259"/>
    <x v="0"/>
    <x v="1"/>
    <x v="2"/>
    <x v="0"/>
    <x v="13"/>
    <n v="1"/>
    <n v="50500"/>
    <s v="Gurugram"/>
    <x v="4"/>
    <n v="401314"/>
    <s v="IN"/>
    <x v="1"/>
    <n v="50500"/>
    <n v="0"/>
    <n v="0"/>
  </r>
  <r>
    <s v="791-5056679"/>
    <n v="4270310"/>
    <s v="Female|61"/>
    <x v="0"/>
    <x v="56"/>
    <s v="12-6-2024"/>
    <x v="211"/>
    <x v="1"/>
    <x v="0"/>
    <x v="3"/>
    <x v="3"/>
    <x v="14"/>
    <n v="1"/>
    <n v="40500"/>
    <s v="Gurugram"/>
    <x v="0"/>
    <n v="818798"/>
    <s v="IN"/>
    <x v="1"/>
    <n v="40500"/>
    <n v="40500"/>
    <n v="0"/>
  </r>
  <r>
    <s v="792-1474058"/>
    <n v="3481086"/>
    <s v="Female|56"/>
    <x v="0"/>
    <x v="53"/>
    <s v="8-22-2024"/>
    <x v="129"/>
    <x v="1"/>
    <x v="0"/>
    <x v="4"/>
    <x v="1"/>
    <x v="12"/>
    <n v="1"/>
    <n v="35000"/>
    <s v="Mohali"/>
    <x v="0"/>
    <n v="908422"/>
    <s v="IN"/>
    <x v="0"/>
    <n v="35000"/>
    <n v="35000"/>
    <n v="0"/>
  </r>
  <r>
    <s v="792-8136077"/>
    <n v="3403234"/>
    <s v="Male|22"/>
    <x v="1"/>
    <x v="14"/>
    <s v="11-24-2024"/>
    <x v="302"/>
    <x v="1"/>
    <x v="0"/>
    <x v="2"/>
    <x v="1"/>
    <x v="12"/>
    <n v="1"/>
    <n v="35200"/>
    <s v="Kolkata"/>
    <x v="6"/>
    <n v="961476"/>
    <s v="IN"/>
    <x v="1"/>
    <n v="35200"/>
    <n v="35200"/>
    <n v="0"/>
  </r>
  <r>
    <s v="793-3396676"/>
    <n v="2147756"/>
    <s v="Male|57"/>
    <x v="1"/>
    <x v="27"/>
    <s v="11-6-2024"/>
    <x v="110"/>
    <x v="1"/>
    <x v="0"/>
    <x v="4"/>
    <x v="4"/>
    <x v="11"/>
    <n v="1"/>
    <n v="55000"/>
    <s v="Thanjavur"/>
    <x v="0"/>
    <n v="205345"/>
    <s v="IN"/>
    <x v="1"/>
    <n v="55000"/>
    <n v="55000"/>
    <n v="0"/>
  </r>
  <r>
    <s v="793-4468370"/>
    <n v="5514473"/>
    <s v="Female|50"/>
    <x v="0"/>
    <x v="42"/>
    <s v="1-28-2024"/>
    <x v="118"/>
    <x v="1"/>
    <x v="0"/>
    <x v="1"/>
    <x v="4"/>
    <x v="8"/>
    <n v="1"/>
    <n v="24999"/>
    <s v="Mohali"/>
    <x v="3"/>
    <n v="364650"/>
    <s v="IN"/>
    <x v="0"/>
    <n v="24999"/>
    <n v="24999"/>
    <n v="0"/>
  </r>
  <r>
    <s v="793-9829103"/>
    <n v="7757085"/>
    <s v="Female|73"/>
    <x v="0"/>
    <x v="22"/>
    <s v="5-19-2024"/>
    <x v="93"/>
    <x v="1"/>
    <x v="0"/>
    <x v="4"/>
    <x v="0"/>
    <x v="10"/>
    <n v="1"/>
    <n v="128000"/>
    <s v="Kolkata"/>
    <x v="8"/>
    <n v="630354"/>
    <s v="IN"/>
    <x v="1"/>
    <n v="128000"/>
    <n v="128000"/>
    <n v="0"/>
  </r>
  <r>
    <s v="794-7480045"/>
    <n v="8089435"/>
    <s v="Female|75"/>
    <x v="0"/>
    <x v="15"/>
    <s v="2-9-2024"/>
    <x v="57"/>
    <x v="1"/>
    <x v="0"/>
    <x v="4"/>
    <x v="1"/>
    <x v="1"/>
    <n v="1"/>
    <n v="25000"/>
    <s v="Kolkata"/>
    <x v="3"/>
    <n v="362165"/>
    <s v="IN"/>
    <x v="1"/>
    <n v="25000"/>
    <n v="25000"/>
    <n v="0"/>
  </r>
  <r>
    <s v="794-9164342"/>
    <n v="9840487"/>
    <s v="Female|20"/>
    <x v="0"/>
    <x v="47"/>
    <s v="4-13-2024"/>
    <x v="84"/>
    <x v="1"/>
    <x v="0"/>
    <x v="3"/>
    <x v="4"/>
    <x v="11"/>
    <n v="1"/>
    <n v="55500"/>
    <s v="Kolkata"/>
    <x v="7"/>
    <n v="403507"/>
    <s v="IN"/>
    <x v="0"/>
    <n v="55500"/>
    <n v="55500"/>
    <n v="0"/>
  </r>
  <r>
    <s v="795-8548448"/>
    <n v="7223751"/>
    <s v="Female|46"/>
    <x v="0"/>
    <x v="35"/>
    <s v="2-19-2024"/>
    <x v="176"/>
    <x v="2"/>
    <x v="1"/>
    <x v="1"/>
    <x v="2"/>
    <x v="2"/>
    <n v="1"/>
    <n v="14000"/>
    <s v="Thanjavur"/>
    <x v="0"/>
    <n v="127172"/>
    <s v="IN"/>
    <x v="0"/>
    <n v="14000"/>
    <n v="0"/>
    <n v="0"/>
  </r>
  <r>
    <s v="796-9695551"/>
    <n v="8828026"/>
    <s v="Female|41"/>
    <x v="0"/>
    <x v="26"/>
    <s v="9-25-2024"/>
    <x v="74"/>
    <x v="2"/>
    <x v="0"/>
    <x v="3"/>
    <x v="2"/>
    <x v="7"/>
    <n v="1"/>
    <n v="11800"/>
    <s v="Lucknow"/>
    <x v="2"/>
    <n v="105409"/>
    <s v="IN"/>
    <x v="0"/>
    <n v="11800"/>
    <n v="0"/>
    <n v="11800"/>
  </r>
  <r>
    <s v="797-6311628"/>
    <n v="6028724"/>
    <s v="Female|45"/>
    <x v="0"/>
    <x v="32"/>
    <s v="12-12-2024"/>
    <x v="113"/>
    <x v="1"/>
    <x v="0"/>
    <x v="0"/>
    <x v="1"/>
    <x v="1"/>
    <n v="1"/>
    <n v="25000"/>
    <s v="Mumbai"/>
    <x v="1"/>
    <n v="487158"/>
    <s v="IN"/>
    <x v="1"/>
    <n v="25000"/>
    <n v="25000"/>
    <n v="0"/>
  </r>
  <r>
    <s v="797-7978813"/>
    <n v="2197778"/>
    <s v="Female|74"/>
    <x v="0"/>
    <x v="36"/>
    <s v="5-5-2024"/>
    <x v="203"/>
    <x v="1"/>
    <x v="0"/>
    <x v="0"/>
    <x v="2"/>
    <x v="7"/>
    <n v="3"/>
    <n v="11900"/>
    <s v="Bengaluru"/>
    <x v="5"/>
    <n v="408347"/>
    <s v="IN"/>
    <x v="1"/>
    <n v="35700"/>
    <n v="35700"/>
    <n v="0"/>
  </r>
  <r>
    <s v="798-6384429"/>
    <n v="7398370"/>
    <s v="Male|42"/>
    <x v="1"/>
    <x v="20"/>
    <s v="5-18-2024"/>
    <x v="187"/>
    <x v="0"/>
    <x v="1"/>
    <x v="3"/>
    <x v="1"/>
    <x v="1"/>
    <n v="1"/>
    <n v="25500"/>
    <s v="Lucknow"/>
    <x v="5"/>
    <n v="145981"/>
    <s v="IN"/>
    <x v="0"/>
    <n v="25500"/>
    <n v="0"/>
    <n v="0"/>
  </r>
  <r>
    <s v="798-9860962"/>
    <n v="9324443"/>
    <s v="Male|71"/>
    <x v="1"/>
    <x v="3"/>
    <s v="4-19-2024"/>
    <x v="168"/>
    <x v="1"/>
    <x v="0"/>
    <x v="2"/>
    <x v="1"/>
    <x v="12"/>
    <n v="1"/>
    <n v="35200"/>
    <s v="Gurugram"/>
    <x v="5"/>
    <n v="548278"/>
    <s v="IN"/>
    <x v="1"/>
    <n v="35200"/>
    <n v="35200"/>
    <n v="0"/>
  </r>
  <r>
    <s v="799-3186206"/>
    <n v="6556810"/>
    <s v="Female|65"/>
    <x v="0"/>
    <x v="11"/>
    <s v="6-24-2024"/>
    <x v="225"/>
    <x v="1"/>
    <x v="0"/>
    <x v="4"/>
    <x v="2"/>
    <x v="6"/>
    <n v="5"/>
    <n v="10000"/>
    <s v="Noida"/>
    <x v="0"/>
    <n v="211532"/>
    <s v="IN"/>
    <x v="1"/>
    <n v="50000"/>
    <n v="50000"/>
    <n v="0"/>
  </r>
  <r>
    <s v="801-2092722"/>
    <n v="7877386"/>
    <s v="Male|57"/>
    <x v="1"/>
    <x v="27"/>
    <s v="12-6-2024"/>
    <x v="211"/>
    <x v="1"/>
    <x v="0"/>
    <x v="2"/>
    <x v="3"/>
    <x v="14"/>
    <n v="1"/>
    <n v="40200"/>
    <s v="Thanjavur"/>
    <x v="1"/>
    <n v="499731"/>
    <s v="IN"/>
    <x v="1"/>
    <n v="40200"/>
    <n v="40200"/>
    <n v="0"/>
  </r>
  <r>
    <s v="801-8700011"/>
    <n v="5621132"/>
    <s v="Male|18"/>
    <x v="1"/>
    <x v="46"/>
    <s v="3-15-2024"/>
    <x v="294"/>
    <x v="1"/>
    <x v="0"/>
    <x v="0"/>
    <x v="4"/>
    <x v="8"/>
    <n v="1"/>
    <n v="25000"/>
    <s v="Lucknow"/>
    <x v="5"/>
    <n v="585171"/>
    <s v="IN"/>
    <x v="0"/>
    <n v="25000"/>
    <n v="25000"/>
    <n v="0"/>
  </r>
  <r>
    <s v="802-6055825"/>
    <n v="2451316"/>
    <s v="Female|66"/>
    <x v="0"/>
    <x v="33"/>
    <s v="8-13-2024"/>
    <x v="16"/>
    <x v="0"/>
    <x v="0"/>
    <x v="1"/>
    <x v="4"/>
    <x v="8"/>
    <n v="1"/>
    <n v="24999"/>
    <s v="Kolkata"/>
    <x v="6"/>
    <n v="935474"/>
    <s v="IN"/>
    <x v="1"/>
    <n v="24999"/>
    <n v="0"/>
    <n v="24999"/>
  </r>
  <r>
    <s v="802-7883963"/>
    <n v="6358628"/>
    <s v="Female|48"/>
    <x v="0"/>
    <x v="55"/>
    <s v="12-5-2024"/>
    <x v="251"/>
    <x v="0"/>
    <x v="0"/>
    <x v="0"/>
    <x v="2"/>
    <x v="7"/>
    <n v="4"/>
    <n v="11900"/>
    <s v="Gurugram"/>
    <x v="6"/>
    <n v="485456"/>
    <s v="IN"/>
    <x v="1"/>
    <n v="47600"/>
    <n v="0"/>
    <n v="47600"/>
  </r>
  <r>
    <s v="803-9616197"/>
    <n v="3608710"/>
    <s v="Male|27"/>
    <x v="1"/>
    <x v="0"/>
    <s v="7-19-2024"/>
    <x v="303"/>
    <x v="1"/>
    <x v="0"/>
    <x v="3"/>
    <x v="2"/>
    <x v="2"/>
    <n v="1"/>
    <n v="14500"/>
    <s v="Noida"/>
    <x v="5"/>
    <n v="291999"/>
    <s v="IN"/>
    <x v="0"/>
    <n v="14500"/>
    <n v="14500"/>
    <n v="0"/>
  </r>
  <r>
    <s v="804-8996058"/>
    <n v="3249600"/>
    <s v="Female|63"/>
    <x v="0"/>
    <x v="34"/>
    <s v="11-12-2024"/>
    <x v="279"/>
    <x v="2"/>
    <x v="1"/>
    <x v="1"/>
    <x v="0"/>
    <x v="13"/>
    <n v="1"/>
    <n v="49500"/>
    <s v="Thanjavur"/>
    <x v="3"/>
    <n v="133795"/>
    <s v="IN"/>
    <x v="1"/>
    <n v="49500"/>
    <n v="0"/>
    <n v="0"/>
  </r>
  <r>
    <s v="805-5818203"/>
    <n v="8164770"/>
    <s v="Female|34"/>
    <x v="0"/>
    <x v="16"/>
    <s v="9-19-2024"/>
    <x v="236"/>
    <x v="1"/>
    <x v="0"/>
    <x v="4"/>
    <x v="1"/>
    <x v="12"/>
    <n v="1"/>
    <n v="35000"/>
    <s v="Lucknow"/>
    <x v="5"/>
    <n v="947228"/>
    <s v="IN"/>
    <x v="0"/>
    <n v="35000"/>
    <n v="35000"/>
    <n v="0"/>
  </r>
  <r>
    <s v="806-4740892"/>
    <n v="2183202"/>
    <s v="Male|25"/>
    <x v="1"/>
    <x v="40"/>
    <s v="3-26-2024"/>
    <x v="75"/>
    <x v="0"/>
    <x v="0"/>
    <x v="4"/>
    <x v="1"/>
    <x v="1"/>
    <n v="1"/>
    <n v="25000"/>
    <s v="Mumbai"/>
    <x v="6"/>
    <n v="398641"/>
    <s v="IN"/>
    <x v="1"/>
    <n v="25000"/>
    <n v="0"/>
    <n v="25000"/>
  </r>
  <r>
    <s v="808-3571860"/>
    <n v="4615080"/>
    <s v="Male|43"/>
    <x v="1"/>
    <x v="43"/>
    <s v="11-13-2024"/>
    <x v="218"/>
    <x v="1"/>
    <x v="0"/>
    <x v="1"/>
    <x v="0"/>
    <x v="0"/>
    <n v="1"/>
    <n v="44000"/>
    <s v="Kolkata"/>
    <x v="1"/>
    <n v="704777"/>
    <s v="IN"/>
    <x v="1"/>
    <n v="44000"/>
    <n v="44000"/>
    <n v="0"/>
  </r>
  <r>
    <s v="809-2137407"/>
    <n v="6880098"/>
    <s v="Female|68"/>
    <x v="0"/>
    <x v="49"/>
    <s v="2-24-2024"/>
    <x v="304"/>
    <x v="1"/>
    <x v="0"/>
    <x v="4"/>
    <x v="0"/>
    <x v="10"/>
    <n v="1"/>
    <n v="128000"/>
    <s v="Kolkata"/>
    <x v="6"/>
    <n v="617033"/>
    <s v="IN"/>
    <x v="0"/>
    <n v="128000"/>
    <n v="128000"/>
    <n v="0"/>
  </r>
  <r>
    <s v="812-1983923"/>
    <n v="3674211"/>
    <s v="Male|44"/>
    <x v="1"/>
    <x v="54"/>
    <s v="10-16-2024"/>
    <x v="51"/>
    <x v="1"/>
    <x v="0"/>
    <x v="4"/>
    <x v="1"/>
    <x v="1"/>
    <n v="1"/>
    <n v="25000"/>
    <s v="Mohali"/>
    <x v="8"/>
    <n v="606545"/>
    <s v="IN"/>
    <x v="1"/>
    <n v="25000"/>
    <n v="25000"/>
    <n v="0"/>
  </r>
  <r>
    <s v="812-4157826"/>
    <n v="1449886"/>
    <s v="Male|48"/>
    <x v="1"/>
    <x v="55"/>
    <s v="11-5-2024"/>
    <x v="215"/>
    <x v="1"/>
    <x v="0"/>
    <x v="1"/>
    <x v="1"/>
    <x v="3"/>
    <n v="1"/>
    <n v="29500"/>
    <s v="Mumbai"/>
    <x v="5"/>
    <n v="255362"/>
    <s v="IN"/>
    <x v="1"/>
    <n v="29500"/>
    <n v="29500"/>
    <n v="0"/>
  </r>
  <r>
    <s v="813-1676621"/>
    <n v="4607450"/>
    <s v="Female|27"/>
    <x v="0"/>
    <x v="0"/>
    <s v="2-23-2024"/>
    <x v="50"/>
    <x v="1"/>
    <x v="0"/>
    <x v="1"/>
    <x v="1"/>
    <x v="3"/>
    <n v="1"/>
    <n v="29500"/>
    <s v="Mumbai"/>
    <x v="8"/>
    <n v="132591"/>
    <s v="IN"/>
    <x v="1"/>
    <n v="29500"/>
    <n v="29500"/>
    <n v="0"/>
  </r>
  <r>
    <s v="813-5960271"/>
    <n v="3135534"/>
    <s v="Male|44"/>
    <x v="1"/>
    <x v="54"/>
    <s v="11-13-2024"/>
    <x v="218"/>
    <x v="0"/>
    <x v="0"/>
    <x v="0"/>
    <x v="1"/>
    <x v="1"/>
    <n v="1"/>
    <n v="25000"/>
    <s v="Mohali"/>
    <x v="7"/>
    <n v="400850"/>
    <s v="IN"/>
    <x v="1"/>
    <n v="25000"/>
    <n v="0"/>
    <n v="25000"/>
  </r>
  <r>
    <s v="814-3118618"/>
    <n v="9235577"/>
    <s v="Male|73"/>
    <x v="1"/>
    <x v="22"/>
    <s v="1-19-2024"/>
    <x v="243"/>
    <x v="1"/>
    <x v="0"/>
    <x v="1"/>
    <x v="0"/>
    <x v="0"/>
    <n v="1"/>
    <n v="44000"/>
    <s v="Mohali"/>
    <x v="7"/>
    <n v="600935"/>
    <s v="IN"/>
    <x v="0"/>
    <n v="44000"/>
    <n v="44000"/>
    <n v="0"/>
  </r>
  <r>
    <s v="814-7019382"/>
    <n v="1473227"/>
    <s v="Female|54"/>
    <x v="0"/>
    <x v="24"/>
    <s v="10-5-2024"/>
    <x v="147"/>
    <x v="0"/>
    <x v="0"/>
    <x v="1"/>
    <x v="1"/>
    <x v="1"/>
    <n v="1"/>
    <n v="24500"/>
    <s v="Lucknow"/>
    <x v="1"/>
    <n v="194641"/>
    <s v="IN"/>
    <x v="1"/>
    <n v="24500"/>
    <n v="0"/>
    <n v="24500"/>
  </r>
  <r>
    <s v="816-3714471"/>
    <n v="2682396"/>
    <s v="Male|50"/>
    <x v="1"/>
    <x v="42"/>
    <s v="7-26-2024"/>
    <x v="305"/>
    <x v="0"/>
    <x v="0"/>
    <x v="4"/>
    <x v="0"/>
    <x v="10"/>
    <n v="1"/>
    <n v="130000"/>
    <s v="Gurugram"/>
    <x v="8"/>
    <n v="594580"/>
    <s v="IN"/>
    <x v="1"/>
    <n v="130000"/>
    <n v="0"/>
    <n v="130000"/>
  </r>
  <r>
    <s v="816-9451778"/>
    <n v="5512234"/>
    <s v="Male|50"/>
    <x v="1"/>
    <x v="42"/>
    <s v="4-9-2024"/>
    <x v="178"/>
    <x v="1"/>
    <x v="0"/>
    <x v="2"/>
    <x v="3"/>
    <x v="14"/>
    <n v="1"/>
    <n v="40200"/>
    <s v="Kolkata"/>
    <x v="5"/>
    <n v="246606"/>
    <s v="IN"/>
    <x v="1"/>
    <n v="40200"/>
    <n v="40200"/>
    <n v="0"/>
  </r>
  <r>
    <s v="817-6105693"/>
    <n v="6262932"/>
    <s v="Female|18"/>
    <x v="0"/>
    <x v="46"/>
    <s v="5-17-2024"/>
    <x v="229"/>
    <x v="0"/>
    <x v="0"/>
    <x v="4"/>
    <x v="0"/>
    <x v="10"/>
    <n v="1"/>
    <n v="128000"/>
    <s v="Lucknow"/>
    <x v="2"/>
    <n v="951266"/>
    <s v="IN"/>
    <x v="0"/>
    <n v="128000"/>
    <n v="0"/>
    <n v="128000"/>
  </r>
  <r>
    <s v="818-1190431"/>
    <n v="3748655"/>
    <s v="Female|40"/>
    <x v="0"/>
    <x v="4"/>
    <s v="9-17-2024"/>
    <x v="155"/>
    <x v="1"/>
    <x v="0"/>
    <x v="4"/>
    <x v="2"/>
    <x v="6"/>
    <n v="1"/>
    <n v="10000"/>
    <s v="Gurugram"/>
    <x v="1"/>
    <n v="451284"/>
    <s v="IN"/>
    <x v="1"/>
    <n v="10000"/>
    <n v="10000"/>
    <n v="0"/>
  </r>
  <r>
    <s v="818-2197935"/>
    <n v="3871230"/>
    <s v="Male|28"/>
    <x v="1"/>
    <x v="17"/>
    <s v="8-13-2024"/>
    <x v="16"/>
    <x v="1"/>
    <x v="0"/>
    <x v="2"/>
    <x v="3"/>
    <x v="14"/>
    <n v="1"/>
    <n v="40200"/>
    <s v="Bengaluru"/>
    <x v="6"/>
    <n v="380746"/>
    <s v="IN"/>
    <x v="1"/>
    <n v="40200"/>
    <n v="40200"/>
    <n v="0"/>
  </r>
  <r>
    <s v="818-2919549"/>
    <n v="4607488"/>
    <s v="Female|46"/>
    <x v="0"/>
    <x v="35"/>
    <s v="4-14-2024"/>
    <x v="299"/>
    <x v="1"/>
    <x v="0"/>
    <x v="4"/>
    <x v="0"/>
    <x v="10"/>
    <n v="1"/>
    <n v="128000"/>
    <s v="Bengaluru"/>
    <x v="6"/>
    <n v="427704"/>
    <s v="IN"/>
    <x v="0"/>
    <n v="128000"/>
    <n v="128000"/>
    <n v="0"/>
  </r>
  <r>
    <s v="819-2633762"/>
    <n v="6558596"/>
    <s v="Female|75"/>
    <x v="0"/>
    <x v="15"/>
    <s v="12-17-2024"/>
    <x v="306"/>
    <x v="0"/>
    <x v="0"/>
    <x v="3"/>
    <x v="1"/>
    <x v="1"/>
    <n v="1"/>
    <n v="25500"/>
    <s v="Mohali"/>
    <x v="7"/>
    <n v="269054"/>
    <s v="IN"/>
    <x v="1"/>
    <n v="25500"/>
    <n v="0"/>
    <n v="25500"/>
  </r>
  <r>
    <s v="819-9196133"/>
    <n v="4884275"/>
    <s v="Male|36"/>
    <x v="1"/>
    <x v="13"/>
    <s v="6-3-2024"/>
    <x v="18"/>
    <x v="0"/>
    <x v="1"/>
    <x v="4"/>
    <x v="0"/>
    <x v="10"/>
    <n v="1"/>
    <n v="128000"/>
    <s v="Bengaluru"/>
    <x v="2"/>
    <n v="861474"/>
    <s v="IN"/>
    <x v="1"/>
    <n v="128000"/>
    <n v="0"/>
    <n v="0"/>
  </r>
  <r>
    <s v="823-9171197"/>
    <n v="5191722"/>
    <s v="Female|56"/>
    <x v="0"/>
    <x v="53"/>
    <s v="10-13-2024"/>
    <x v="307"/>
    <x v="1"/>
    <x v="0"/>
    <x v="3"/>
    <x v="2"/>
    <x v="7"/>
    <n v="1"/>
    <n v="11800"/>
    <s v="Bengaluru"/>
    <x v="5"/>
    <n v="398042"/>
    <s v="IN"/>
    <x v="0"/>
    <n v="11800"/>
    <n v="11800"/>
    <n v="0"/>
  </r>
  <r>
    <s v="825-8315831"/>
    <n v="1028374"/>
    <s v="Male|41"/>
    <x v="1"/>
    <x v="26"/>
    <s v="7-3-2024"/>
    <x v="297"/>
    <x v="1"/>
    <x v="0"/>
    <x v="0"/>
    <x v="2"/>
    <x v="2"/>
    <n v="1"/>
    <n v="14800"/>
    <s v="Mumbai"/>
    <x v="7"/>
    <n v="799287"/>
    <s v="IN"/>
    <x v="0"/>
    <n v="14800"/>
    <n v="14800"/>
    <n v="0"/>
  </r>
  <r>
    <s v="825-9103333"/>
    <n v="9630721"/>
    <s v="Male|24"/>
    <x v="1"/>
    <x v="2"/>
    <s v="7-23-2024"/>
    <x v="54"/>
    <x v="1"/>
    <x v="0"/>
    <x v="4"/>
    <x v="3"/>
    <x v="14"/>
    <n v="1"/>
    <n v="40000"/>
    <s v="Gurugram"/>
    <x v="8"/>
    <n v="306954"/>
    <s v="IN"/>
    <x v="0"/>
    <n v="40000"/>
    <n v="40000"/>
    <n v="0"/>
  </r>
  <r>
    <s v="826-4782763"/>
    <n v="6805303"/>
    <s v="Female|72"/>
    <x v="0"/>
    <x v="31"/>
    <s v="2-9-2024"/>
    <x v="57"/>
    <x v="1"/>
    <x v="0"/>
    <x v="4"/>
    <x v="2"/>
    <x v="2"/>
    <n v="1"/>
    <n v="15000"/>
    <s v="Gurugram"/>
    <x v="8"/>
    <n v="720556"/>
    <s v="IN"/>
    <x v="1"/>
    <n v="15000"/>
    <n v="15000"/>
    <n v="0"/>
  </r>
  <r>
    <s v="826-5620085"/>
    <n v="8110298"/>
    <s v="Female|72"/>
    <x v="0"/>
    <x v="31"/>
    <s v="6-15-2024"/>
    <x v="308"/>
    <x v="1"/>
    <x v="0"/>
    <x v="1"/>
    <x v="2"/>
    <x v="2"/>
    <n v="2"/>
    <n v="14000"/>
    <s v="Noida"/>
    <x v="0"/>
    <n v="107704"/>
    <s v="IN"/>
    <x v="1"/>
    <n v="28000"/>
    <n v="28000"/>
    <n v="0"/>
  </r>
  <r>
    <s v="826-9140297"/>
    <n v="8679933"/>
    <s v="Female|25"/>
    <x v="0"/>
    <x v="40"/>
    <s v="12-28-2024"/>
    <x v="61"/>
    <x v="0"/>
    <x v="0"/>
    <x v="2"/>
    <x v="3"/>
    <x v="14"/>
    <n v="1"/>
    <n v="40200"/>
    <s v="Kolkata"/>
    <x v="8"/>
    <n v="886365"/>
    <s v="IN"/>
    <x v="0"/>
    <n v="40200"/>
    <n v="0"/>
    <n v="40200"/>
  </r>
  <r>
    <s v="828-6753964"/>
    <n v="7258302"/>
    <s v="Female|18"/>
    <x v="0"/>
    <x v="46"/>
    <s v="2-16-2024"/>
    <x v="285"/>
    <x v="1"/>
    <x v="0"/>
    <x v="4"/>
    <x v="4"/>
    <x v="11"/>
    <n v="4"/>
    <n v="55000"/>
    <s v="Mumbai"/>
    <x v="6"/>
    <n v="654418"/>
    <s v="IN"/>
    <x v="1"/>
    <n v="220000"/>
    <n v="220000"/>
    <n v="0"/>
  </r>
  <r>
    <s v="828-9164301"/>
    <n v="2918019"/>
    <s v="Female|38"/>
    <x v="0"/>
    <x v="6"/>
    <s v="9-4-2024"/>
    <x v="239"/>
    <x v="1"/>
    <x v="0"/>
    <x v="2"/>
    <x v="0"/>
    <x v="13"/>
    <n v="1"/>
    <n v="50500"/>
    <s v="Gurugram"/>
    <x v="6"/>
    <n v="443312"/>
    <s v="IN"/>
    <x v="1"/>
    <n v="50500"/>
    <n v="50500"/>
    <n v="0"/>
  </r>
  <r>
    <s v="829-6621432"/>
    <n v="9976215"/>
    <s v="Female|25"/>
    <x v="0"/>
    <x v="40"/>
    <s v="3-14-2024"/>
    <x v="43"/>
    <x v="1"/>
    <x v="0"/>
    <x v="3"/>
    <x v="4"/>
    <x v="5"/>
    <n v="1"/>
    <n v="30500"/>
    <s v="Mumbai"/>
    <x v="3"/>
    <n v="639907"/>
    <s v="IN"/>
    <x v="1"/>
    <n v="30500"/>
    <n v="30500"/>
    <n v="0"/>
  </r>
  <r>
    <s v="830-8244199"/>
    <n v="7974052"/>
    <s v="Female|65"/>
    <x v="0"/>
    <x v="11"/>
    <s v="10-20-2024"/>
    <x v="151"/>
    <x v="1"/>
    <x v="0"/>
    <x v="3"/>
    <x v="0"/>
    <x v="0"/>
    <n v="1"/>
    <n v="46000"/>
    <s v="Lucknow"/>
    <x v="3"/>
    <n v="848987"/>
    <s v="IN"/>
    <x v="1"/>
    <n v="46000"/>
    <n v="46000"/>
    <n v="0"/>
  </r>
  <r>
    <s v="833-3655874"/>
    <n v="6112711"/>
    <s v="Female|63"/>
    <x v="0"/>
    <x v="34"/>
    <s v="8-22-2024"/>
    <x v="129"/>
    <x v="2"/>
    <x v="0"/>
    <x v="4"/>
    <x v="4"/>
    <x v="8"/>
    <n v="1"/>
    <n v="25000"/>
    <s v="Noida"/>
    <x v="4"/>
    <n v="767693"/>
    <s v="IN"/>
    <x v="1"/>
    <n v="25000"/>
    <n v="0"/>
    <n v="25000"/>
  </r>
  <r>
    <s v="834-5542271"/>
    <n v="8702071"/>
    <s v="Female|27"/>
    <x v="0"/>
    <x v="0"/>
    <s v="5-20-2024"/>
    <x v="262"/>
    <x v="2"/>
    <x v="1"/>
    <x v="3"/>
    <x v="0"/>
    <x v="10"/>
    <n v="1"/>
    <n v="132000"/>
    <s v="Mohali"/>
    <x v="0"/>
    <n v="298105"/>
    <s v="IN"/>
    <x v="1"/>
    <n v="132000"/>
    <n v="0"/>
    <n v="0"/>
  </r>
  <r>
    <s v="834-6517512"/>
    <n v="4586506"/>
    <s v="Female|54"/>
    <x v="0"/>
    <x v="24"/>
    <s v="6-8-2024"/>
    <x v="309"/>
    <x v="0"/>
    <x v="0"/>
    <x v="1"/>
    <x v="2"/>
    <x v="2"/>
    <n v="7"/>
    <n v="14000"/>
    <s v="Thanjavur"/>
    <x v="0"/>
    <n v="688207"/>
    <s v="IN"/>
    <x v="0"/>
    <n v="98000"/>
    <n v="0"/>
    <n v="98000"/>
  </r>
  <r>
    <s v="834-9679670"/>
    <n v="2167378"/>
    <s v="Male|39"/>
    <x v="1"/>
    <x v="28"/>
    <s v="6-13-2024"/>
    <x v="87"/>
    <x v="2"/>
    <x v="1"/>
    <x v="3"/>
    <x v="0"/>
    <x v="13"/>
    <n v="1"/>
    <n v="51000"/>
    <s v="Mohali"/>
    <x v="7"/>
    <n v="539673"/>
    <s v="IN"/>
    <x v="1"/>
    <n v="51000"/>
    <n v="0"/>
    <n v="0"/>
  </r>
  <r>
    <s v="836-6692359"/>
    <n v="8708824"/>
    <s v="Male|35"/>
    <x v="1"/>
    <x v="12"/>
    <s v="11-10-2024"/>
    <x v="20"/>
    <x v="1"/>
    <x v="0"/>
    <x v="1"/>
    <x v="0"/>
    <x v="0"/>
    <n v="1"/>
    <n v="44000"/>
    <s v="Mumbai"/>
    <x v="8"/>
    <n v="831663"/>
    <s v="IN"/>
    <x v="1"/>
    <n v="44000"/>
    <n v="44000"/>
    <n v="0"/>
  </r>
  <r>
    <s v="836-9705913"/>
    <n v="5363765"/>
    <s v="Male|42"/>
    <x v="1"/>
    <x v="20"/>
    <s v="8-24-2024"/>
    <x v="90"/>
    <x v="1"/>
    <x v="0"/>
    <x v="3"/>
    <x v="2"/>
    <x v="2"/>
    <n v="1"/>
    <n v="14500"/>
    <s v="Gurugram"/>
    <x v="3"/>
    <n v="908807"/>
    <s v="IN"/>
    <x v="1"/>
    <n v="14500"/>
    <n v="14500"/>
    <n v="0"/>
  </r>
  <r>
    <s v="837-3228175"/>
    <n v="3324018"/>
    <s v="Female|66"/>
    <x v="0"/>
    <x v="33"/>
    <s v="8-22-2024"/>
    <x v="129"/>
    <x v="1"/>
    <x v="0"/>
    <x v="2"/>
    <x v="3"/>
    <x v="4"/>
    <n v="1"/>
    <n v="60500"/>
    <s v="Noida"/>
    <x v="3"/>
    <n v="514603"/>
    <s v="IN"/>
    <x v="1"/>
    <n v="60500"/>
    <n v="60500"/>
    <n v="0"/>
  </r>
  <r>
    <s v="837-4257379"/>
    <n v="7016144"/>
    <s v="Female|30"/>
    <x v="0"/>
    <x v="7"/>
    <s v="6-5-2024"/>
    <x v="169"/>
    <x v="0"/>
    <x v="0"/>
    <x v="2"/>
    <x v="4"/>
    <x v="5"/>
    <n v="1"/>
    <n v="30200"/>
    <s v="Lucknow"/>
    <x v="6"/>
    <n v="279517"/>
    <s v="IN"/>
    <x v="0"/>
    <n v="30200"/>
    <n v="0"/>
    <n v="30200"/>
  </r>
  <r>
    <s v="837-5548431"/>
    <n v="9765761"/>
    <s v="Female|57"/>
    <x v="0"/>
    <x v="27"/>
    <s v="6-19-2024"/>
    <x v="172"/>
    <x v="0"/>
    <x v="0"/>
    <x v="4"/>
    <x v="2"/>
    <x v="2"/>
    <n v="1"/>
    <n v="15000"/>
    <s v="Bengaluru"/>
    <x v="7"/>
    <n v="595043"/>
    <s v="IN"/>
    <x v="1"/>
    <n v="15000"/>
    <n v="0"/>
    <n v="15000"/>
  </r>
  <r>
    <s v="837-6367620"/>
    <n v="5550953"/>
    <s v="Male|54"/>
    <x v="1"/>
    <x v="24"/>
    <s v="6-4-2024"/>
    <x v="310"/>
    <x v="1"/>
    <x v="0"/>
    <x v="4"/>
    <x v="4"/>
    <x v="8"/>
    <n v="1"/>
    <n v="25000"/>
    <s v="Noida"/>
    <x v="0"/>
    <n v="587686"/>
    <s v="IN"/>
    <x v="0"/>
    <n v="25000"/>
    <n v="25000"/>
    <n v="0"/>
  </r>
  <r>
    <s v="838-5528994"/>
    <n v="4956154"/>
    <s v="Female|72"/>
    <x v="0"/>
    <x v="31"/>
    <s v="7-7-2024"/>
    <x v="161"/>
    <x v="1"/>
    <x v="0"/>
    <x v="1"/>
    <x v="3"/>
    <x v="14"/>
    <n v="1"/>
    <n v="39500"/>
    <s v="Lucknow"/>
    <x v="8"/>
    <n v="990649"/>
    <s v="IN"/>
    <x v="1"/>
    <n v="39500"/>
    <n v="39500"/>
    <n v="0"/>
  </r>
  <r>
    <s v="839-2517205"/>
    <n v="7812644"/>
    <s v="Female|57"/>
    <x v="0"/>
    <x v="27"/>
    <s v="8-21-2024"/>
    <x v="53"/>
    <x v="1"/>
    <x v="0"/>
    <x v="4"/>
    <x v="2"/>
    <x v="2"/>
    <n v="1"/>
    <n v="15000"/>
    <s v="Bengaluru"/>
    <x v="2"/>
    <n v="945044"/>
    <s v="IN"/>
    <x v="1"/>
    <n v="15000"/>
    <n v="15000"/>
    <n v="0"/>
  </r>
  <r>
    <s v="840-8689839"/>
    <n v="5645678"/>
    <s v="Male|28"/>
    <x v="1"/>
    <x v="17"/>
    <s v="6-17-2024"/>
    <x v="292"/>
    <x v="1"/>
    <x v="0"/>
    <x v="2"/>
    <x v="1"/>
    <x v="1"/>
    <n v="1"/>
    <n v="25200"/>
    <s v="Gurugram"/>
    <x v="8"/>
    <n v="787781"/>
    <s v="IN"/>
    <x v="0"/>
    <n v="25200"/>
    <n v="25200"/>
    <n v="0"/>
  </r>
  <r>
    <s v="841-2696557"/>
    <n v="7407436"/>
    <s v="Male|39"/>
    <x v="1"/>
    <x v="28"/>
    <s v="11-24-2024"/>
    <x v="302"/>
    <x v="1"/>
    <x v="0"/>
    <x v="1"/>
    <x v="3"/>
    <x v="14"/>
    <n v="1"/>
    <n v="39500"/>
    <s v="Gurugram"/>
    <x v="6"/>
    <n v="222080"/>
    <s v="IN"/>
    <x v="1"/>
    <n v="39500"/>
    <n v="39500"/>
    <n v="0"/>
  </r>
  <r>
    <s v="841-8471356"/>
    <n v="8115851"/>
    <s v="Male|45"/>
    <x v="1"/>
    <x v="32"/>
    <s v="5-12-2024"/>
    <x v="36"/>
    <x v="2"/>
    <x v="1"/>
    <x v="2"/>
    <x v="2"/>
    <x v="7"/>
    <n v="1"/>
    <n v="12200"/>
    <s v="Kolkata"/>
    <x v="3"/>
    <n v="995113"/>
    <s v="IN"/>
    <x v="0"/>
    <n v="12200"/>
    <n v="0"/>
    <n v="0"/>
  </r>
  <r>
    <s v="842-3381714"/>
    <n v="1601759"/>
    <s v="Male|62"/>
    <x v="1"/>
    <x v="21"/>
    <s v="8-21-2024"/>
    <x v="53"/>
    <x v="2"/>
    <x v="0"/>
    <x v="3"/>
    <x v="0"/>
    <x v="13"/>
    <n v="1"/>
    <n v="51000"/>
    <s v="Mumbai"/>
    <x v="6"/>
    <n v="415005"/>
    <s v="IN"/>
    <x v="1"/>
    <n v="51000"/>
    <n v="0"/>
    <n v="51000"/>
  </r>
  <r>
    <s v="842-5752935"/>
    <n v="5226115"/>
    <s v="Male|20"/>
    <x v="1"/>
    <x v="47"/>
    <s v="1-20-2024"/>
    <x v="173"/>
    <x v="1"/>
    <x v="0"/>
    <x v="0"/>
    <x v="4"/>
    <x v="8"/>
    <n v="2"/>
    <n v="25000"/>
    <s v="Gurugram"/>
    <x v="0"/>
    <n v="998043"/>
    <s v="IN"/>
    <x v="1"/>
    <n v="50000"/>
    <n v="50000"/>
    <n v="0"/>
  </r>
  <r>
    <s v="844-2124274"/>
    <n v="2460078"/>
    <s v="Female|53"/>
    <x v="0"/>
    <x v="51"/>
    <s v="7-18-2024"/>
    <x v="311"/>
    <x v="1"/>
    <x v="0"/>
    <x v="0"/>
    <x v="0"/>
    <x v="13"/>
    <n v="1"/>
    <n v="50000"/>
    <s v="Noida"/>
    <x v="0"/>
    <n v="534574"/>
    <s v="IN"/>
    <x v="1"/>
    <n v="50000"/>
    <n v="50000"/>
    <n v="0"/>
  </r>
  <r>
    <s v="844-9854536"/>
    <n v="8101036"/>
    <s v="Male|67"/>
    <x v="1"/>
    <x v="45"/>
    <s v="5-8-2024"/>
    <x v="79"/>
    <x v="1"/>
    <x v="0"/>
    <x v="3"/>
    <x v="4"/>
    <x v="11"/>
    <n v="1"/>
    <n v="55500"/>
    <s v="Gurugram"/>
    <x v="0"/>
    <n v="977330"/>
    <s v="IN"/>
    <x v="0"/>
    <n v="55500"/>
    <n v="55500"/>
    <n v="0"/>
  </r>
  <r>
    <s v="846-5602459"/>
    <n v="4218734"/>
    <s v="Male|62"/>
    <x v="1"/>
    <x v="21"/>
    <s v="11-18-2024"/>
    <x v="278"/>
    <x v="1"/>
    <x v="0"/>
    <x v="0"/>
    <x v="0"/>
    <x v="13"/>
    <n v="1"/>
    <n v="50000"/>
    <s v="Mohali"/>
    <x v="2"/>
    <n v="553559"/>
    <s v="IN"/>
    <x v="1"/>
    <n v="50000"/>
    <n v="50000"/>
    <n v="0"/>
  </r>
  <r>
    <s v="846-7097090"/>
    <n v="8774158"/>
    <s v="Female|41"/>
    <x v="0"/>
    <x v="26"/>
    <s v="11-10-2024"/>
    <x v="20"/>
    <x v="1"/>
    <x v="0"/>
    <x v="4"/>
    <x v="0"/>
    <x v="13"/>
    <n v="1"/>
    <n v="50000"/>
    <s v="Lucknow"/>
    <x v="7"/>
    <n v="973346"/>
    <s v="IN"/>
    <x v="1"/>
    <n v="50000"/>
    <n v="50000"/>
    <n v="0"/>
  </r>
  <r>
    <s v="846-8052503"/>
    <n v="7282411"/>
    <s v="Female|46"/>
    <x v="0"/>
    <x v="35"/>
    <s v="7-13-2024"/>
    <x v="76"/>
    <x v="1"/>
    <x v="0"/>
    <x v="2"/>
    <x v="3"/>
    <x v="14"/>
    <n v="1"/>
    <n v="40200"/>
    <s v="Noida"/>
    <x v="8"/>
    <n v="863214"/>
    <s v="IN"/>
    <x v="0"/>
    <n v="40200"/>
    <n v="40200"/>
    <n v="0"/>
  </r>
  <r>
    <s v="848-1661445"/>
    <n v="8632836"/>
    <s v="Female|52"/>
    <x v="0"/>
    <x v="50"/>
    <s v="8-2-2024"/>
    <x v="125"/>
    <x v="1"/>
    <x v="0"/>
    <x v="3"/>
    <x v="0"/>
    <x v="10"/>
    <n v="1"/>
    <n v="132000"/>
    <s v="Lucknow"/>
    <x v="6"/>
    <n v="586060"/>
    <s v="IN"/>
    <x v="0"/>
    <n v="132000"/>
    <n v="132000"/>
    <n v="0"/>
  </r>
  <r>
    <s v="848-9831661"/>
    <n v="5687895"/>
    <s v="Female|51"/>
    <x v="0"/>
    <x v="9"/>
    <s v="2-17-2024"/>
    <x v="221"/>
    <x v="1"/>
    <x v="0"/>
    <x v="4"/>
    <x v="0"/>
    <x v="10"/>
    <n v="1"/>
    <n v="130000"/>
    <s v="Mumbai"/>
    <x v="1"/>
    <n v="460234"/>
    <s v="IN"/>
    <x v="0"/>
    <n v="130000"/>
    <n v="130000"/>
    <n v="0"/>
  </r>
  <r>
    <s v="849-2953918"/>
    <n v="6934456"/>
    <s v="Male|65"/>
    <x v="1"/>
    <x v="11"/>
    <s v="4-24-2024"/>
    <x v="269"/>
    <x v="1"/>
    <x v="0"/>
    <x v="4"/>
    <x v="1"/>
    <x v="1"/>
    <n v="1"/>
    <n v="25000"/>
    <s v="Lucknow"/>
    <x v="0"/>
    <n v="841143"/>
    <s v="IN"/>
    <x v="1"/>
    <n v="25000"/>
    <n v="25000"/>
    <n v="0"/>
  </r>
  <r>
    <s v="849-3169632"/>
    <n v="4546147"/>
    <s v="Male|69"/>
    <x v="1"/>
    <x v="18"/>
    <s v="11-10-2024"/>
    <x v="20"/>
    <x v="1"/>
    <x v="0"/>
    <x v="3"/>
    <x v="1"/>
    <x v="12"/>
    <n v="1"/>
    <n v="35500"/>
    <s v="Gurugram"/>
    <x v="6"/>
    <n v="367558"/>
    <s v="IN"/>
    <x v="1"/>
    <n v="35500"/>
    <n v="35500"/>
    <n v="0"/>
  </r>
  <r>
    <s v="851-2180916"/>
    <n v="6098672"/>
    <s v="Male|31"/>
    <x v="1"/>
    <x v="48"/>
    <s v="9-4-2024"/>
    <x v="239"/>
    <x v="0"/>
    <x v="0"/>
    <x v="0"/>
    <x v="0"/>
    <x v="13"/>
    <n v="1"/>
    <n v="50000"/>
    <s v="Thanjavur"/>
    <x v="8"/>
    <n v="685549"/>
    <s v="IN"/>
    <x v="0"/>
    <n v="50000"/>
    <n v="0"/>
    <n v="50000"/>
  </r>
  <r>
    <s v="853-3968018"/>
    <n v="3208690"/>
    <s v="Male|44"/>
    <x v="1"/>
    <x v="54"/>
    <s v="2-2-2024"/>
    <x v="25"/>
    <x v="1"/>
    <x v="0"/>
    <x v="2"/>
    <x v="3"/>
    <x v="4"/>
    <n v="1"/>
    <n v="60500"/>
    <s v="Thanjavur"/>
    <x v="1"/>
    <n v="448824"/>
    <s v="IN"/>
    <x v="1"/>
    <n v="60500"/>
    <n v="60500"/>
    <n v="0"/>
  </r>
  <r>
    <s v="855-7468693"/>
    <n v="8039672"/>
    <s v="Male|73"/>
    <x v="1"/>
    <x v="22"/>
    <s v="3-26-2024"/>
    <x v="75"/>
    <x v="1"/>
    <x v="0"/>
    <x v="4"/>
    <x v="0"/>
    <x v="0"/>
    <n v="1"/>
    <n v="45000"/>
    <s v="Noida"/>
    <x v="8"/>
    <n v="258375"/>
    <s v="IN"/>
    <x v="0"/>
    <n v="45000"/>
    <n v="45000"/>
    <n v="0"/>
  </r>
  <r>
    <s v="855-7744585"/>
    <n v="6439759"/>
    <s v="Male|61"/>
    <x v="1"/>
    <x v="56"/>
    <s v="10-18-2024"/>
    <x v="245"/>
    <x v="2"/>
    <x v="1"/>
    <x v="4"/>
    <x v="3"/>
    <x v="4"/>
    <n v="1"/>
    <n v="60000"/>
    <s v="Bengaluru"/>
    <x v="0"/>
    <n v="226610"/>
    <s v="IN"/>
    <x v="1"/>
    <n v="60000"/>
    <n v="0"/>
    <n v="0"/>
  </r>
  <r>
    <s v="859-3719411"/>
    <n v="8282368"/>
    <s v="Male|23"/>
    <x v="1"/>
    <x v="1"/>
    <s v="10-1-2024"/>
    <x v="235"/>
    <x v="1"/>
    <x v="0"/>
    <x v="4"/>
    <x v="3"/>
    <x v="14"/>
    <n v="1"/>
    <n v="40000"/>
    <s v="Bengaluru"/>
    <x v="6"/>
    <n v="695900"/>
    <s v="IN"/>
    <x v="0"/>
    <n v="40000"/>
    <n v="40000"/>
    <n v="0"/>
  </r>
  <r>
    <s v="862-6396217"/>
    <n v="4556393"/>
    <s v="Female|48"/>
    <x v="0"/>
    <x v="55"/>
    <s v="5-20-2024"/>
    <x v="262"/>
    <x v="0"/>
    <x v="1"/>
    <x v="4"/>
    <x v="2"/>
    <x v="7"/>
    <n v="1"/>
    <n v="12000"/>
    <s v="Bengaluru"/>
    <x v="7"/>
    <n v="216946"/>
    <s v="IN"/>
    <x v="1"/>
    <n v="12000"/>
    <n v="0"/>
    <n v="0"/>
  </r>
  <r>
    <s v="863-6549757"/>
    <n v="6902401"/>
    <s v="Female|35"/>
    <x v="0"/>
    <x v="12"/>
    <s v="5-9-2024"/>
    <x v="17"/>
    <x v="0"/>
    <x v="0"/>
    <x v="4"/>
    <x v="2"/>
    <x v="6"/>
    <n v="1"/>
    <n v="10000"/>
    <s v="Kolkata"/>
    <x v="3"/>
    <n v="326895"/>
    <s v="IN"/>
    <x v="1"/>
    <n v="10000"/>
    <n v="0"/>
    <n v="10000"/>
  </r>
  <r>
    <s v="864-2516313"/>
    <n v="8280833"/>
    <s v="Male|66"/>
    <x v="1"/>
    <x v="33"/>
    <s v="11-23-2024"/>
    <x v="107"/>
    <x v="2"/>
    <x v="1"/>
    <x v="4"/>
    <x v="2"/>
    <x v="6"/>
    <n v="1"/>
    <n v="10000"/>
    <s v="Bengaluru"/>
    <x v="1"/>
    <n v="407618"/>
    <s v="IN"/>
    <x v="0"/>
    <n v="10000"/>
    <n v="0"/>
    <n v="0"/>
  </r>
  <r>
    <s v="864-5243565"/>
    <n v="3150688"/>
    <s v="Male|70"/>
    <x v="1"/>
    <x v="30"/>
    <s v="11-19-2024"/>
    <x v="38"/>
    <x v="0"/>
    <x v="0"/>
    <x v="4"/>
    <x v="3"/>
    <x v="14"/>
    <n v="1"/>
    <n v="40000"/>
    <s v="Mohali"/>
    <x v="0"/>
    <n v="817297"/>
    <s v="IN"/>
    <x v="1"/>
    <n v="40000"/>
    <n v="0"/>
    <n v="40000"/>
  </r>
  <r>
    <s v="865-3908477"/>
    <n v="6262234"/>
    <s v="Male|52"/>
    <x v="1"/>
    <x v="50"/>
    <s v="1-2-2024"/>
    <x v="264"/>
    <x v="1"/>
    <x v="0"/>
    <x v="4"/>
    <x v="2"/>
    <x v="2"/>
    <n v="1"/>
    <n v="15000"/>
    <s v="Noida"/>
    <x v="8"/>
    <n v="633458"/>
    <s v="IN"/>
    <x v="0"/>
    <n v="15000"/>
    <n v="15000"/>
    <n v="0"/>
  </r>
  <r>
    <s v="865-9037616"/>
    <n v="4590102"/>
    <s v="Male|70"/>
    <x v="1"/>
    <x v="30"/>
    <s v="9-9-2024"/>
    <x v="143"/>
    <x v="1"/>
    <x v="0"/>
    <x v="4"/>
    <x v="3"/>
    <x v="4"/>
    <n v="1"/>
    <n v="60000"/>
    <s v="Thanjavur"/>
    <x v="3"/>
    <n v="153231"/>
    <s v="IN"/>
    <x v="1"/>
    <n v="60000"/>
    <n v="60000"/>
    <n v="0"/>
  </r>
  <r>
    <s v="867-2241325"/>
    <n v="6444970"/>
    <s v="Female|70"/>
    <x v="0"/>
    <x v="30"/>
    <s v="3-28-2024"/>
    <x v="132"/>
    <x v="1"/>
    <x v="0"/>
    <x v="0"/>
    <x v="4"/>
    <x v="8"/>
    <n v="1"/>
    <n v="25000"/>
    <s v="Lucknow"/>
    <x v="3"/>
    <n v="443767"/>
    <s v="IN"/>
    <x v="1"/>
    <n v="25000"/>
    <n v="25000"/>
    <n v="0"/>
  </r>
  <r>
    <s v="867-6660342"/>
    <n v="5049661"/>
    <s v="Female|20"/>
    <x v="0"/>
    <x v="47"/>
    <s v="6-10-2024"/>
    <x v="312"/>
    <x v="1"/>
    <x v="0"/>
    <x v="4"/>
    <x v="1"/>
    <x v="1"/>
    <n v="1"/>
    <n v="25000"/>
    <s v="Mohali"/>
    <x v="8"/>
    <n v="722255"/>
    <s v="IN"/>
    <x v="1"/>
    <n v="25000"/>
    <n v="25000"/>
    <n v="0"/>
  </r>
  <r>
    <s v="868-6290495"/>
    <n v="8574899"/>
    <s v="Female|19"/>
    <x v="0"/>
    <x v="10"/>
    <s v="3-20-2024"/>
    <x v="159"/>
    <x v="1"/>
    <x v="0"/>
    <x v="0"/>
    <x v="2"/>
    <x v="2"/>
    <n v="4"/>
    <n v="14800"/>
    <s v="Noida"/>
    <x v="1"/>
    <n v="887887"/>
    <s v="IN"/>
    <x v="0"/>
    <n v="59200"/>
    <n v="59200"/>
    <n v="0"/>
  </r>
  <r>
    <s v="868-8095702"/>
    <n v="1863121"/>
    <s v="Female|56"/>
    <x v="0"/>
    <x v="53"/>
    <s v="5-12-2024"/>
    <x v="36"/>
    <x v="2"/>
    <x v="0"/>
    <x v="4"/>
    <x v="0"/>
    <x v="13"/>
    <n v="1"/>
    <n v="50000"/>
    <s v="Bengaluru"/>
    <x v="2"/>
    <n v="220465"/>
    <s v="IN"/>
    <x v="0"/>
    <n v="50000"/>
    <n v="0"/>
    <n v="50000"/>
  </r>
  <r>
    <s v="869-6172103"/>
    <n v="6276424"/>
    <s v="Male|35"/>
    <x v="1"/>
    <x v="12"/>
    <s v="7-3-2024"/>
    <x v="297"/>
    <x v="1"/>
    <x v="0"/>
    <x v="2"/>
    <x v="0"/>
    <x v="0"/>
    <n v="1"/>
    <n v="45500"/>
    <s v="Mumbai"/>
    <x v="8"/>
    <n v="217683"/>
    <s v="IN"/>
    <x v="1"/>
    <n v="45500"/>
    <n v="45500"/>
    <n v="0"/>
  </r>
  <r>
    <s v="869-7680364"/>
    <n v="2296369"/>
    <s v="Male|26"/>
    <x v="1"/>
    <x v="8"/>
    <s v="8-7-2024"/>
    <x v="249"/>
    <x v="2"/>
    <x v="0"/>
    <x v="2"/>
    <x v="0"/>
    <x v="13"/>
    <n v="1"/>
    <n v="50500"/>
    <s v="Noida"/>
    <x v="8"/>
    <n v="546390"/>
    <s v="IN"/>
    <x v="1"/>
    <n v="50500"/>
    <n v="0"/>
    <n v="50500"/>
  </r>
  <r>
    <s v="870-2049645"/>
    <n v="2707116"/>
    <s v="Male|41"/>
    <x v="1"/>
    <x v="26"/>
    <s v="6-7-2024"/>
    <x v="7"/>
    <x v="1"/>
    <x v="0"/>
    <x v="2"/>
    <x v="0"/>
    <x v="10"/>
    <n v="1"/>
    <n v="131500"/>
    <s v="Noida"/>
    <x v="6"/>
    <n v="715519"/>
    <s v="IN"/>
    <x v="0"/>
    <n v="131500"/>
    <n v="131500"/>
    <n v="0"/>
  </r>
  <r>
    <s v="870-7928115"/>
    <n v="7428475"/>
    <s v="Male|60"/>
    <x v="1"/>
    <x v="19"/>
    <s v="8-24-2024"/>
    <x v="90"/>
    <x v="1"/>
    <x v="0"/>
    <x v="4"/>
    <x v="1"/>
    <x v="12"/>
    <n v="1"/>
    <n v="35000"/>
    <s v="Mohali"/>
    <x v="7"/>
    <n v="892182"/>
    <s v="IN"/>
    <x v="0"/>
    <n v="35000"/>
    <n v="35000"/>
    <n v="0"/>
  </r>
  <r>
    <s v="870-9467953"/>
    <n v="2511341"/>
    <s v="Male|45"/>
    <x v="1"/>
    <x v="32"/>
    <s v="5-26-2024"/>
    <x v="117"/>
    <x v="1"/>
    <x v="0"/>
    <x v="4"/>
    <x v="2"/>
    <x v="6"/>
    <n v="1"/>
    <n v="10000"/>
    <s v="Mohali"/>
    <x v="6"/>
    <n v="375311"/>
    <s v="IN"/>
    <x v="1"/>
    <n v="10000"/>
    <n v="10000"/>
    <n v="0"/>
  </r>
  <r>
    <s v="871-5981239"/>
    <n v="3760410"/>
    <s v="Male|40"/>
    <x v="1"/>
    <x v="4"/>
    <s v="7-16-2024"/>
    <x v="45"/>
    <x v="2"/>
    <x v="0"/>
    <x v="1"/>
    <x v="2"/>
    <x v="2"/>
    <n v="1"/>
    <n v="14000"/>
    <s v="Noida"/>
    <x v="1"/>
    <n v="688155"/>
    <s v="IN"/>
    <x v="1"/>
    <n v="14000"/>
    <n v="0"/>
    <n v="14000"/>
  </r>
  <r>
    <s v="871-8589271"/>
    <n v="3756401"/>
    <s v="Male|65"/>
    <x v="1"/>
    <x v="11"/>
    <s v="2-21-2024"/>
    <x v="201"/>
    <x v="1"/>
    <x v="0"/>
    <x v="2"/>
    <x v="4"/>
    <x v="5"/>
    <n v="1"/>
    <n v="30200"/>
    <s v="Thanjavur"/>
    <x v="1"/>
    <n v="868019"/>
    <s v="IN"/>
    <x v="1"/>
    <n v="30200"/>
    <n v="30200"/>
    <n v="0"/>
  </r>
  <r>
    <s v="872-3671224"/>
    <n v="3827685"/>
    <s v="Female|19"/>
    <x v="0"/>
    <x v="10"/>
    <s v="2-7-2024"/>
    <x v="241"/>
    <x v="2"/>
    <x v="1"/>
    <x v="0"/>
    <x v="1"/>
    <x v="1"/>
    <n v="1"/>
    <n v="25000"/>
    <s v="Kolkata"/>
    <x v="6"/>
    <n v="748513"/>
    <s v="IN"/>
    <x v="1"/>
    <n v="25000"/>
    <n v="0"/>
    <n v="0"/>
  </r>
  <r>
    <s v="872-9034958"/>
    <n v="5070038"/>
    <s v="Male|43"/>
    <x v="1"/>
    <x v="43"/>
    <s v="4-18-2024"/>
    <x v="313"/>
    <x v="1"/>
    <x v="0"/>
    <x v="4"/>
    <x v="0"/>
    <x v="10"/>
    <n v="1"/>
    <n v="128000"/>
    <s v="Mumbai"/>
    <x v="7"/>
    <n v="477114"/>
    <s v="IN"/>
    <x v="1"/>
    <n v="128000"/>
    <n v="128000"/>
    <n v="0"/>
  </r>
  <r>
    <s v="873-2861110"/>
    <n v="2776570"/>
    <s v="Male|70"/>
    <x v="1"/>
    <x v="30"/>
    <s v="9-2-2024"/>
    <x v="33"/>
    <x v="1"/>
    <x v="0"/>
    <x v="4"/>
    <x v="3"/>
    <x v="14"/>
    <n v="1"/>
    <n v="40000"/>
    <s v="Kolkata"/>
    <x v="7"/>
    <n v="842563"/>
    <s v="IN"/>
    <x v="0"/>
    <n v="40000"/>
    <n v="40000"/>
    <n v="0"/>
  </r>
  <r>
    <s v="873-3297254"/>
    <n v="4342987"/>
    <s v="Male|71"/>
    <x v="1"/>
    <x v="3"/>
    <s v="7-10-2024"/>
    <x v="267"/>
    <x v="2"/>
    <x v="1"/>
    <x v="3"/>
    <x v="2"/>
    <x v="2"/>
    <n v="8"/>
    <n v="14500"/>
    <s v="Lucknow"/>
    <x v="5"/>
    <n v="335426"/>
    <s v="IN"/>
    <x v="1"/>
    <n v="116000"/>
    <n v="0"/>
    <n v="0"/>
  </r>
  <r>
    <s v="873-4928281"/>
    <n v="8201300"/>
    <s v="Male|63"/>
    <x v="1"/>
    <x v="34"/>
    <s v="2-1-2024"/>
    <x v="60"/>
    <x v="1"/>
    <x v="0"/>
    <x v="3"/>
    <x v="4"/>
    <x v="8"/>
    <n v="1"/>
    <n v="25500"/>
    <s v="Lucknow"/>
    <x v="1"/>
    <n v="108454"/>
    <s v="IN"/>
    <x v="0"/>
    <n v="25500"/>
    <n v="25500"/>
    <n v="0"/>
  </r>
  <r>
    <s v="874-1381435"/>
    <n v="6005700"/>
    <s v="Female|61"/>
    <x v="0"/>
    <x v="56"/>
    <s v="12-18-2024"/>
    <x v="1"/>
    <x v="2"/>
    <x v="1"/>
    <x v="4"/>
    <x v="4"/>
    <x v="11"/>
    <n v="1"/>
    <n v="55000"/>
    <s v="Kolkata"/>
    <x v="7"/>
    <n v="297636"/>
    <s v="IN"/>
    <x v="1"/>
    <n v="55000"/>
    <n v="0"/>
    <n v="0"/>
  </r>
  <r>
    <s v="874-1698108"/>
    <n v="8404902"/>
    <s v="Male|45"/>
    <x v="1"/>
    <x v="32"/>
    <s v="2-24-2024"/>
    <x v="304"/>
    <x v="0"/>
    <x v="0"/>
    <x v="2"/>
    <x v="3"/>
    <x v="9"/>
    <n v="1"/>
    <n v="20200"/>
    <s v="Bengaluru"/>
    <x v="0"/>
    <n v="560398"/>
    <s v="IN"/>
    <x v="1"/>
    <n v="20200"/>
    <n v="0"/>
    <n v="20200"/>
  </r>
  <r>
    <s v="877-9665455"/>
    <n v="7273172"/>
    <s v="Male|50"/>
    <x v="1"/>
    <x v="42"/>
    <s v="3-3-2024"/>
    <x v="227"/>
    <x v="1"/>
    <x v="0"/>
    <x v="4"/>
    <x v="1"/>
    <x v="12"/>
    <n v="1"/>
    <n v="35000"/>
    <s v="Kolkata"/>
    <x v="3"/>
    <n v="973390"/>
    <s v="IN"/>
    <x v="1"/>
    <n v="35000"/>
    <n v="35000"/>
    <n v="0"/>
  </r>
  <r>
    <s v="878-2336525"/>
    <n v="5986295"/>
    <s v="Female|24"/>
    <x v="0"/>
    <x v="2"/>
    <s v="7-25-2024"/>
    <x v="71"/>
    <x v="1"/>
    <x v="0"/>
    <x v="4"/>
    <x v="3"/>
    <x v="4"/>
    <n v="4"/>
    <n v="58000"/>
    <s v="Mumbai"/>
    <x v="1"/>
    <n v="243541"/>
    <s v="IN"/>
    <x v="0"/>
    <n v="232000"/>
    <n v="232000"/>
    <n v="0"/>
  </r>
  <r>
    <s v="879-4782209"/>
    <n v="6376490"/>
    <s v="Female|75"/>
    <x v="0"/>
    <x v="15"/>
    <s v="5-17-2024"/>
    <x v="229"/>
    <x v="0"/>
    <x v="1"/>
    <x v="2"/>
    <x v="3"/>
    <x v="14"/>
    <n v="1"/>
    <n v="40200"/>
    <s v="Bengaluru"/>
    <x v="5"/>
    <n v="609845"/>
    <s v="IN"/>
    <x v="0"/>
    <n v="40200"/>
    <n v="0"/>
    <n v="0"/>
  </r>
  <r>
    <s v="879-6272748"/>
    <n v="3073922"/>
    <s v="Female|25"/>
    <x v="0"/>
    <x v="40"/>
    <s v="9-5-2024"/>
    <x v="119"/>
    <x v="1"/>
    <x v="0"/>
    <x v="2"/>
    <x v="1"/>
    <x v="12"/>
    <n v="1"/>
    <n v="35200"/>
    <s v="Gurugram"/>
    <x v="2"/>
    <n v="617695"/>
    <s v="IN"/>
    <x v="1"/>
    <n v="35200"/>
    <n v="35200"/>
    <n v="0"/>
  </r>
  <r>
    <s v="882-4099902"/>
    <n v="2859671"/>
    <s v="Male|34"/>
    <x v="1"/>
    <x v="16"/>
    <s v="5-15-2024"/>
    <x v="34"/>
    <x v="0"/>
    <x v="0"/>
    <x v="1"/>
    <x v="2"/>
    <x v="7"/>
    <n v="1"/>
    <n v="11500"/>
    <s v="Mumbai"/>
    <x v="8"/>
    <n v="918656"/>
    <s v="IN"/>
    <x v="1"/>
    <n v="11500"/>
    <n v="0"/>
    <n v="11500"/>
  </r>
  <r>
    <s v="882-5067855"/>
    <n v="7563888"/>
    <s v="Male|59"/>
    <x v="1"/>
    <x v="25"/>
    <s v="7-13-2024"/>
    <x v="76"/>
    <x v="0"/>
    <x v="0"/>
    <x v="4"/>
    <x v="2"/>
    <x v="6"/>
    <n v="1"/>
    <n v="10000"/>
    <s v="Mumbai"/>
    <x v="8"/>
    <n v="520940"/>
    <s v="IN"/>
    <x v="1"/>
    <n v="10000"/>
    <n v="0"/>
    <n v="10000"/>
  </r>
  <r>
    <s v="882-8481497"/>
    <n v="1201308"/>
    <s v="Male|38"/>
    <x v="1"/>
    <x v="6"/>
    <s v="10-25-2024"/>
    <x v="55"/>
    <x v="1"/>
    <x v="0"/>
    <x v="0"/>
    <x v="2"/>
    <x v="2"/>
    <n v="1"/>
    <n v="14800"/>
    <s v="Lucknow"/>
    <x v="2"/>
    <n v="878245"/>
    <s v="IN"/>
    <x v="1"/>
    <n v="14800"/>
    <n v="14800"/>
    <n v="0"/>
  </r>
  <r>
    <s v="882-9575399"/>
    <n v="5702093"/>
    <s v="Female|32"/>
    <x v="0"/>
    <x v="52"/>
    <s v="10-5-2024"/>
    <x v="147"/>
    <x v="2"/>
    <x v="1"/>
    <x v="1"/>
    <x v="1"/>
    <x v="3"/>
    <n v="1"/>
    <n v="29500"/>
    <s v="Bengaluru"/>
    <x v="6"/>
    <n v="819678"/>
    <s v="IN"/>
    <x v="1"/>
    <n v="29500"/>
    <n v="0"/>
    <n v="0"/>
  </r>
  <r>
    <s v="883-1996431"/>
    <n v="3336875"/>
    <s v="Male|53"/>
    <x v="1"/>
    <x v="51"/>
    <s v="12-11-2024"/>
    <x v="0"/>
    <x v="1"/>
    <x v="0"/>
    <x v="4"/>
    <x v="0"/>
    <x v="13"/>
    <n v="1"/>
    <n v="50000"/>
    <s v="Mohali"/>
    <x v="2"/>
    <n v="174200"/>
    <s v="IN"/>
    <x v="1"/>
    <n v="50000"/>
    <n v="50000"/>
    <n v="0"/>
  </r>
  <r>
    <s v="884-6242557"/>
    <n v="1377156"/>
    <s v="Female|58"/>
    <x v="0"/>
    <x v="23"/>
    <s v="4-11-2024"/>
    <x v="193"/>
    <x v="1"/>
    <x v="0"/>
    <x v="2"/>
    <x v="2"/>
    <x v="2"/>
    <n v="1"/>
    <n v="15200"/>
    <s v="Lucknow"/>
    <x v="0"/>
    <n v="385898"/>
    <s v="IN"/>
    <x v="1"/>
    <n v="15200"/>
    <n v="15200"/>
    <n v="0"/>
  </r>
  <r>
    <s v="884-7005628"/>
    <n v="8696054"/>
    <s v="Female|74"/>
    <x v="0"/>
    <x v="36"/>
    <s v="2-6-2024"/>
    <x v="277"/>
    <x v="1"/>
    <x v="0"/>
    <x v="0"/>
    <x v="2"/>
    <x v="2"/>
    <n v="1"/>
    <n v="14800"/>
    <s v="Lucknow"/>
    <x v="2"/>
    <n v="430463"/>
    <s v="IN"/>
    <x v="0"/>
    <n v="14800"/>
    <n v="14800"/>
    <n v="0"/>
  </r>
  <r>
    <s v="885-7765720"/>
    <n v="5273985"/>
    <s v="Male|22"/>
    <x v="1"/>
    <x v="14"/>
    <s v="10-5-2024"/>
    <x v="147"/>
    <x v="1"/>
    <x v="0"/>
    <x v="2"/>
    <x v="4"/>
    <x v="11"/>
    <n v="1"/>
    <n v="55200"/>
    <s v="Gurugram"/>
    <x v="8"/>
    <n v="935593"/>
    <s v="IN"/>
    <x v="0"/>
    <n v="55200"/>
    <n v="55200"/>
    <n v="0"/>
  </r>
  <r>
    <s v="885-9381494"/>
    <n v="2708148"/>
    <s v="Male|34"/>
    <x v="1"/>
    <x v="16"/>
    <s v="2-20-2024"/>
    <x v="98"/>
    <x v="1"/>
    <x v="0"/>
    <x v="4"/>
    <x v="2"/>
    <x v="6"/>
    <n v="1"/>
    <n v="10000"/>
    <s v="Lucknow"/>
    <x v="0"/>
    <n v="451383"/>
    <s v="IN"/>
    <x v="1"/>
    <n v="10000"/>
    <n v="10000"/>
    <n v="0"/>
  </r>
  <r>
    <s v="886-2503717"/>
    <n v="3587505"/>
    <s v="Female|44"/>
    <x v="0"/>
    <x v="54"/>
    <s v="11-6-2024"/>
    <x v="110"/>
    <x v="0"/>
    <x v="1"/>
    <x v="4"/>
    <x v="3"/>
    <x v="4"/>
    <n v="1"/>
    <n v="60000"/>
    <s v="Mumbai"/>
    <x v="6"/>
    <n v="203540"/>
    <s v="IN"/>
    <x v="0"/>
    <n v="60000"/>
    <n v="0"/>
    <n v="0"/>
  </r>
  <r>
    <s v="886-5604751"/>
    <n v="4198449"/>
    <s v="Male|72"/>
    <x v="1"/>
    <x v="31"/>
    <s v="12-24-2024"/>
    <x v="106"/>
    <x v="1"/>
    <x v="0"/>
    <x v="3"/>
    <x v="2"/>
    <x v="7"/>
    <n v="1"/>
    <n v="11800"/>
    <s v="Noida"/>
    <x v="6"/>
    <n v="961784"/>
    <s v="IN"/>
    <x v="1"/>
    <n v="11800"/>
    <n v="11800"/>
    <n v="0"/>
  </r>
  <r>
    <s v="888-5711426"/>
    <n v="5723937"/>
    <s v="Female|30"/>
    <x v="0"/>
    <x v="7"/>
    <s v="5-1-2024"/>
    <x v="290"/>
    <x v="2"/>
    <x v="1"/>
    <x v="4"/>
    <x v="4"/>
    <x v="8"/>
    <n v="1"/>
    <n v="25000"/>
    <s v="Mohali"/>
    <x v="1"/>
    <n v="690570"/>
    <s v="IN"/>
    <x v="1"/>
    <n v="25000"/>
    <n v="0"/>
    <n v="0"/>
  </r>
  <r>
    <s v="889-6400269"/>
    <n v="7733046"/>
    <s v="Female|67"/>
    <x v="0"/>
    <x v="45"/>
    <s v="3-28-2024"/>
    <x v="132"/>
    <x v="1"/>
    <x v="0"/>
    <x v="2"/>
    <x v="2"/>
    <x v="2"/>
    <n v="5"/>
    <n v="15200"/>
    <s v="Thanjavur"/>
    <x v="2"/>
    <n v="968937"/>
    <s v="IN"/>
    <x v="0"/>
    <n v="76000"/>
    <n v="76000"/>
    <n v="0"/>
  </r>
  <r>
    <s v="889-7692721"/>
    <n v="2496331"/>
    <s v="Male|72"/>
    <x v="1"/>
    <x v="31"/>
    <s v="4-6-2024"/>
    <x v="120"/>
    <x v="2"/>
    <x v="1"/>
    <x v="2"/>
    <x v="4"/>
    <x v="5"/>
    <n v="1"/>
    <n v="30200"/>
    <s v="Lucknow"/>
    <x v="6"/>
    <n v="871635"/>
    <s v="IN"/>
    <x v="1"/>
    <n v="30200"/>
    <n v="0"/>
    <n v="0"/>
  </r>
  <r>
    <s v="890-5149152"/>
    <n v="1566701"/>
    <s v="Female|65"/>
    <x v="0"/>
    <x v="11"/>
    <s v="2-27-2024"/>
    <x v="91"/>
    <x v="1"/>
    <x v="0"/>
    <x v="4"/>
    <x v="2"/>
    <x v="6"/>
    <n v="1"/>
    <n v="10000"/>
    <s v="Gurugram"/>
    <x v="6"/>
    <n v="121133"/>
    <s v="IN"/>
    <x v="1"/>
    <n v="10000"/>
    <n v="10000"/>
    <n v="0"/>
  </r>
  <r>
    <s v="890-5651273"/>
    <n v="8942448"/>
    <s v="Male|28"/>
    <x v="1"/>
    <x v="17"/>
    <s v="1-26-2024"/>
    <x v="188"/>
    <x v="0"/>
    <x v="0"/>
    <x v="3"/>
    <x v="1"/>
    <x v="3"/>
    <n v="1"/>
    <n v="30500"/>
    <s v="Kolkata"/>
    <x v="5"/>
    <n v="100258"/>
    <s v="IN"/>
    <x v="1"/>
    <n v="30500"/>
    <n v="0"/>
    <n v="30500"/>
  </r>
  <r>
    <s v="893-6676858"/>
    <n v="1878547"/>
    <s v="Female|22"/>
    <x v="0"/>
    <x v="14"/>
    <s v="6-4-2024"/>
    <x v="310"/>
    <x v="2"/>
    <x v="1"/>
    <x v="2"/>
    <x v="2"/>
    <x v="2"/>
    <n v="1"/>
    <n v="15200"/>
    <s v="Kolkata"/>
    <x v="2"/>
    <n v="185461"/>
    <s v="IN"/>
    <x v="1"/>
    <n v="15200"/>
    <n v="0"/>
    <n v="0"/>
  </r>
  <r>
    <s v="893-8912226"/>
    <n v="2044906"/>
    <s v="Male|51"/>
    <x v="1"/>
    <x v="9"/>
    <s v="4-18-2024"/>
    <x v="313"/>
    <x v="1"/>
    <x v="0"/>
    <x v="0"/>
    <x v="0"/>
    <x v="0"/>
    <n v="1"/>
    <n v="45000"/>
    <s v="Lucknow"/>
    <x v="2"/>
    <n v="672808"/>
    <s v="IN"/>
    <x v="1"/>
    <n v="45000"/>
    <n v="45000"/>
    <n v="0"/>
  </r>
  <r>
    <s v="895-3442155"/>
    <n v="1670225"/>
    <s v="Female|35"/>
    <x v="0"/>
    <x v="12"/>
    <s v="7-9-2024"/>
    <x v="314"/>
    <x v="1"/>
    <x v="0"/>
    <x v="2"/>
    <x v="1"/>
    <x v="12"/>
    <n v="1"/>
    <n v="35200"/>
    <s v="Mumbai"/>
    <x v="5"/>
    <n v="636283"/>
    <s v="IN"/>
    <x v="1"/>
    <n v="35200"/>
    <n v="35200"/>
    <n v="0"/>
  </r>
  <r>
    <s v="896-4390648"/>
    <n v="2553639"/>
    <s v="Female|50"/>
    <x v="0"/>
    <x v="42"/>
    <s v="1-26-2024"/>
    <x v="188"/>
    <x v="1"/>
    <x v="0"/>
    <x v="4"/>
    <x v="2"/>
    <x v="7"/>
    <n v="1"/>
    <n v="12000"/>
    <s v="Mumbai"/>
    <x v="2"/>
    <n v="250255"/>
    <s v="IN"/>
    <x v="1"/>
    <n v="12000"/>
    <n v="12000"/>
    <n v="0"/>
  </r>
  <r>
    <s v="898-6469592"/>
    <n v="7880270"/>
    <s v="Female|28"/>
    <x v="0"/>
    <x v="17"/>
    <s v="5-7-2024"/>
    <x v="174"/>
    <x v="1"/>
    <x v="0"/>
    <x v="1"/>
    <x v="3"/>
    <x v="14"/>
    <n v="1"/>
    <n v="39500"/>
    <s v="Noida"/>
    <x v="2"/>
    <n v="882193"/>
    <s v="IN"/>
    <x v="1"/>
    <n v="39500"/>
    <n v="39500"/>
    <n v="0"/>
  </r>
  <r>
    <s v="900-9131572"/>
    <n v="6771934"/>
    <s v="Female|42"/>
    <x v="0"/>
    <x v="20"/>
    <s v="5-6-2024"/>
    <x v="224"/>
    <x v="1"/>
    <x v="0"/>
    <x v="0"/>
    <x v="4"/>
    <x v="5"/>
    <n v="1"/>
    <n v="30000"/>
    <s v="Mohali"/>
    <x v="5"/>
    <n v="655149"/>
    <s v="IN"/>
    <x v="1"/>
    <n v="30000"/>
    <n v="30000"/>
    <n v="0"/>
  </r>
  <r>
    <s v="901-7861979"/>
    <n v="2020109"/>
    <s v="Female|34"/>
    <x v="0"/>
    <x v="16"/>
    <s v="11-11-2024"/>
    <x v="259"/>
    <x v="1"/>
    <x v="0"/>
    <x v="1"/>
    <x v="0"/>
    <x v="0"/>
    <n v="1"/>
    <n v="44000"/>
    <s v="Mohali"/>
    <x v="7"/>
    <n v="609089"/>
    <s v="IN"/>
    <x v="1"/>
    <n v="44000"/>
    <n v="44000"/>
    <n v="0"/>
  </r>
  <r>
    <s v="903-2782809"/>
    <n v="9350675"/>
    <s v="Male|56"/>
    <x v="1"/>
    <x v="53"/>
    <s v="4-25-2024"/>
    <x v="210"/>
    <x v="1"/>
    <x v="0"/>
    <x v="2"/>
    <x v="0"/>
    <x v="0"/>
    <n v="1"/>
    <n v="45500"/>
    <s v="Mohali"/>
    <x v="5"/>
    <n v="317782"/>
    <s v="IN"/>
    <x v="1"/>
    <n v="45500"/>
    <n v="45500"/>
    <n v="0"/>
  </r>
  <r>
    <s v="904-9422048"/>
    <n v="3601089"/>
    <s v="Male|63"/>
    <x v="1"/>
    <x v="34"/>
    <s v="5-5-2024"/>
    <x v="203"/>
    <x v="1"/>
    <x v="0"/>
    <x v="1"/>
    <x v="1"/>
    <x v="3"/>
    <n v="1"/>
    <n v="29500"/>
    <s v="Thanjavur"/>
    <x v="1"/>
    <n v="596162"/>
    <s v="IN"/>
    <x v="1"/>
    <n v="29500"/>
    <n v="29500"/>
    <n v="0"/>
  </r>
  <r>
    <s v="905-1664503"/>
    <n v="9738796"/>
    <s v="Female|59"/>
    <x v="0"/>
    <x v="25"/>
    <s v="5-25-2024"/>
    <x v="280"/>
    <x v="1"/>
    <x v="0"/>
    <x v="2"/>
    <x v="2"/>
    <x v="6"/>
    <n v="1"/>
    <n v="10200"/>
    <s v="Mohali"/>
    <x v="3"/>
    <n v="940383"/>
    <s v="IN"/>
    <x v="0"/>
    <n v="10200"/>
    <n v="10200"/>
    <n v="0"/>
  </r>
  <r>
    <s v="906-6618685"/>
    <n v="9207078"/>
    <s v="Male|38"/>
    <x v="1"/>
    <x v="6"/>
    <s v="12-27-2024"/>
    <x v="127"/>
    <x v="1"/>
    <x v="0"/>
    <x v="0"/>
    <x v="0"/>
    <x v="13"/>
    <n v="1"/>
    <n v="50000"/>
    <s v="Bengaluru"/>
    <x v="6"/>
    <n v="821211"/>
    <s v="IN"/>
    <x v="1"/>
    <n v="50000"/>
    <n v="50000"/>
    <n v="0"/>
  </r>
  <r>
    <s v="906-8275056"/>
    <n v="7357590"/>
    <s v="Male|56"/>
    <x v="1"/>
    <x v="53"/>
    <s v="4-3-2024"/>
    <x v="88"/>
    <x v="1"/>
    <x v="0"/>
    <x v="0"/>
    <x v="3"/>
    <x v="4"/>
    <n v="1"/>
    <n v="60000"/>
    <s v="Noida"/>
    <x v="0"/>
    <n v="445356"/>
    <s v="IN"/>
    <x v="0"/>
    <n v="60000"/>
    <n v="60000"/>
    <n v="0"/>
  </r>
  <r>
    <s v="907-4697401"/>
    <n v="4857587"/>
    <s v="Female|44"/>
    <x v="0"/>
    <x v="54"/>
    <s v="6-17-2024"/>
    <x v="292"/>
    <x v="1"/>
    <x v="0"/>
    <x v="2"/>
    <x v="4"/>
    <x v="11"/>
    <n v="1"/>
    <n v="55200"/>
    <s v="Noida"/>
    <x v="2"/>
    <n v="179721"/>
    <s v="IN"/>
    <x v="1"/>
    <n v="55200"/>
    <n v="55200"/>
    <n v="0"/>
  </r>
  <r>
    <s v="907-4991829"/>
    <n v="6431983"/>
    <s v="Male|29"/>
    <x v="1"/>
    <x v="29"/>
    <s v="5-2-2024"/>
    <x v="83"/>
    <x v="2"/>
    <x v="1"/>
    <x v="0"/>
    <x v="3"/>
    <x v="4"/>
    <n v="1"/>
    <n v="60000"/>
    <s v="Lucknow"/>
    <x v="5"/>
    <n v="915809"/>
    <s v="IN"/>
    <x v="1"/>
    <n v="60000"/>
    <n v="0"/>
    <n v="0"/>
  </r>
  <r>
    <s v="908-6142132"/>
    <n v="3881270"/>
    <s v="Female|32"/>
    <x v="0"/>
    <x v="52"/>
    <s v="8-12-2024"/>
    <x v="248"/>
    <x v="1"/>
    <x v="0"/>
    <x v="4"/>
    <x v="2"/>
    <x v="7"/>
    <n v="1"/>
    <n v="12000"/>
    <s v="Kolkata"/>
    <x v="8"/>
    <n v="846389"/>
    <s v="IN"/>
    <x v="0"/>
    <n v="12000"/>
    <n v="12000"/>
    <n v="0"/>
  </r>
  <r>
    <s v="908-7532030"/>
    <n v="9578785"/>
    <s v="Male|72"/>
    <x v="1"/>
    <x v="31"/>
    <s v="3-15-2024"/>
    <x v="294"/>
    <x v="1"/>
    <x v="0"/>
    <x v="4"/>
    <x v="0"/>
    <x v="10"/>
    <n v="1"/>
    <n v="130000"/>
    <s v="Bengaluru"/>
    <x v="8"/>
    <n v="407213"/>
    <s v="IN"/>
    <x v="1"/>
    <n v="130000"/>
    <n v="130000"/>
    <n v="0"/>
  </r>
  <r>
    <s v="909-2138100"/>
    <n v="6163566"/>
    <s v="Female|50"/>
    <x v="0"/>
    <x v="42"/>
    <s v="9-11-2024"/>
    <x v="315"/>
    <x v="2"/>
    <x v="0"/>
    <x v="2"/>
    <x v="2"/>
    <x v="7"/>
    <n v="1"/>
    <n v="12200"/>
    <s v="Mohali"/>
    <x v="8"/>
    <n v="303440"/>
    <s v="IN"/>
    <x v="0"/>
    <n v="12200"/>
    <n v="0"/>
    <n v="12200"/>
  </r>
  <r>
    <s v="909-9116934"/>
    <n v="1766393"/>
    <s v="Male|38"/>
    <x v="1"/>
    <x v="6"/>
    <s v="2-10-2024"/>
    <x v="72"/>
    <x v="1"/>
    <x v="0"/>
    <x v="2"/>
    <x v="0"/>
    <x v="10"/>
    <n v="1"/>
    <n v="131500"/>
    <s v="Bengaluru"/>
    <x v="6"/>
    <n v="860939"/>
    <s v="IN"/>
    <x v="1"/>
    <n v="131500"/>
    <n v="131500"/>
    <n v="0"/>
  </r>
  <r>
    <s v="911-4452965"/>
    <n v="7649652"/>
    <s v="Male|70"/>
    <x v="1"/>
    <x v="30"/>
    <s v="7-4-2024"/>
    <x v="181"/>
    <x v="0"/>
    <x v="0"/>
    <x v="0"/>
    <x v="3"/>
    <x v="4"/>
    <n v="1"/>
    <n v="60000"/>
    <s v="Mumbai"/>
    <x v="8"/>
    <n v="875643"/>
    <s v="IN"/>
    <x v="1"/>
    <n v="60000"/>
    <n v="0"/>
    <n v="60000"/>
  </r>
  <r>
    <s v="913-6688907"/>
    <n v="7133857"/>
    <s v="Male|30"/>
    <x v="1"/>
    <x v="7"/>
    <s v="10-17-2024"/>
    <x v="157"/>
    <x v="1"/>
    <x v="0"/>
    <x v="3"/>
    <x v="3"/>
    <x v="14"/>
    <n v="1"/>
    <n v="40500"/>
    <s v="Lucknow"/>
    <x v="5"/>
    <n v="256175"/>
    <s v="IN"/>
    <x v="0"/>
    <n v="40500"/>
    <n v="40500"/>
    <n v="0"/>
  </r>
  <r>
    <s v="914-5587856"/>
    <n v="5828304"/>
    <s v="Male|54"/>
    <x v="1"/>
    <x v="24"/>
    <s v="11-18-2024"/>
    <x v="278"/>
    <x v="1"/>
    <x v="0"/>
    <x v="2"/>
    <x v="4"/>
    <x v="11"/>
    <n v="1"/>
    <n v="55200"/>
    <s v="Mumbai"/>
    <x v="0"/>
    <n v="463188"/>
    <s v="IN"/>
    <x v="1"/>
    <n v="55200"/>
    <n v="55200"/>
    <n v="0"/>
  </r>
  <r>
    <s v="914-7957788"/>
    <n v="5052611"/>
    <s v="Male|75"/>
    <x v="1"/>
    <x v="15"/>
    <s v="7-2-2024"/>
    <x v="102"/>
    <x v="0"/>
    <x v="0"/>
    <x v="4"/>
    <x v="2"/>
    <x v="2"/>
    <n v="1"/>
    <n v="15000"/>
    <s v="Bengaluru"/>
    <x v="2"/>
    <n v="278688"/>
    <s v="IN"/>
    <x v="1"/>
    <n v="15000"/>
    <n v="0"/>
    <n v="15000"/>
  </r>
  <r>
    <s v="915-1669324"/>
    <n v="7003042"/>
    <s v="Male|61"/>
    <x v="1"/>
    <x v="56"/>
    <s v="4-22-2024"/>
    <x v="137"/>
    <x v="1"/>
    <x v="0"/>
    <x v="3"/>
    <x v="0"/>
    <x v="10"/>
    <n v="1"/>
    <n v="130000"/>
    <s v="Thanjavur"/>
    <x v="8"/>
    <n v="938742"/>
    <s v="IN"/>
    <x v="1"/>
    <n v="130000"/>
    <n v="130000"/>
    <n v="0"/>
  </r>
  <r>
    <s v="916-2462431"/>
    <n v="9370358"/>
    <s v="Male|47"/>
    <x v="1"/>
    <x v="39"/>
    <s v="6-6-2024"/>
    <x v="101"/>
    <x v="1"/>
    <x v="0"/>
    <x v="3"/>
    <x v="2"/>
    <x v="2"/>
    <n v="1"/>
    <n v="14500"/>
    <s v="Bengaluru"/>
    <x v="0"/>
    <n v="174589"/>
    <s v="IN"/>
    <x v="1"/>
    <n v="14500"/>
    <n v="14500"/>
    <n v="0"/>
  </r>
  <r>
    <s v="917-2644153"/>
    <n v="8590706"/>
    <s v="Female|33"/>
    <x v="0"/>
    <x v="37"/>
    <s v="2-18-2024"/>
    <x v="134"/>
    <x v="1"/>
    <x v="0"/>
    <x v="4"/>
    <x v="4"/>
    <x v="11"/>
    <n v="1"/>
    <n v="55000"/>
    <s v="Thanjavur"/>
    <x v="0"/>
    <n v="116703"/>
    <s v="IN"/>
    <x v="0"/>
    <n v="55000"/>
    <n v="55000"/>
    <n v="0"/>
  </r>
  <r>
    <s v="917-8862907"/>
    <n v="9426008"/>
    <s v="Female|35"/>
    <x v="0"/>
    <x v="12"/>
    <s v="7-17-2024"/>
    <x v="275"/>
    <x v="1"/>
    <x v="0"/>
    <x v="2"/>
    <x v="3"/>
    <x v="9"/>
    <n v="1"/>
    <n v="20200"/>
    <s v="Bengaluru"/>
    <x v="0"/>
    <n v="765506"/>
    <s v="IN"/>
    <x v="1"/>
    <n v="20200"/>
    <n v="20200"/>
    <n v="0"/>
  </r>
  <r>
    <s v="918-3718341"/>
    <n v="4476383"/>
    <s v="Female|62"/>
    <x v="0"/>
    <x v="21"/>
    <s v="12-3-2024"/>
    <x v="73"/>
    <x v="0"/>
    <x v="1"/>
    <x v="4"/>
    <x v="4"/>
    <x v="5"/>
    <n v="1"/>
    <n v="30000"/>
    <s v="Lucknow"/>
    <x v="0"/>
    <n v="932026"/>
    <s v="IN"/>
    <x v="1"/>
    <n v="30000"/>
    <n v="0"/>
    <n v="0"/>
  </r>
  <r>
    <s v="919-4433725"/>
    <n v="3018718"/>
    <s v="Male|74"/>
    <x v="1"/>
    <x v="36"/>
    <s v="8-6-2024"/>
    <x v="186"/>
    <x v="1"/>
    <x v="0"/>
    <x v="3"/>
    <x v="4"/>
    <x v="11"/>
    <n v="8"/>
    <n v="55500"/>
    <s v="Mumbai"/>
    <x v="7"/>
    <n v="123654"/>
    <s v="IN"/>
    <x v="1"/>
    <n v="444000"/>
    <n v="444000"/>
    <n v="0"/>
  </r>
  <r>
    <s v="920-4318696"/>
    <n v="3528045"/>
    <s v="Female|38"/>
    <x v="0"/>
    <x v="6"/>
    <s v="8-8-2024"/>
    <x v="271"/>
    <x v="0"/>
    <x v="0"/>
    <x v="1"/>
    <x v="2"/>
    <x v="2"/>
    <n v="1"/>
    <n v="14000"/>
    <s v="Mohali"/>
    <x v="0"/>
    <n v="925189"/>
    <s v="IN"/>
    <x v="0"/>
    <n v="14000"/>
    <n v="0"/>
    <n v="14000"/>
  </r>
  <r>
    <s v="920-9012989"/>
    <n v="6039762"/>
    <s v="Male|26"/>
    <x v="1"/>
    <x v="8"/>
    <s v="11-10-2024"/>
    <x v="20"/>
    <x v="0"/>
    <x v="1"/>
    <x v="2"/>
    <x v="1"/>
    <x v="3"/>
    <n v="1"/>
    <n v="30200"/>
    <s v="Gurugram"/>
    <x v="1"/>
    <n v="638354"/>
    <s v="IN"/>
    <x v="1"/>
    <n v="30200"/>
    <n v="0"/>
    <n v="0"/>
  </r>
  <r>
    <s v="921-1476046"/>
    <n v="8660865"/>
    <s v="Female|40"/>
    <x v="0"/>
    <x v="4"/>
    <s v="11-12-2024"/>
    <x v="279"/>
    <x v="0"/>
    <x v="0"/>
    <x v="2"/>
    <x v="0"/>
    <x v="13"/>
    <n v="1"/>
    <n v="50500"/>
    <s v="Lucknow"/>
    <x v="7"/>
    <n v="905947"/>
    <s v="IN"/>
    <x v="0"/>
    <n v="50500"/>
    <n v="0"/>
    <n v="50500"/>
  </r>
  <r>
    <s v="922-8876742"/>
    <n v="6372622"/>
    <s v="Male|41"/>
    <x v="1"/>
    <x v="26"/>
    <s v="6-14-2024"/>
    <x v="148"/>
    <x v="2"/>
    <x v="0"/>
    <x v="4"/>
    <x v="3"/>
    <x v="9"/>
    <n v="1"/>
    <n v="20000"/>
    <s v="Noida"/>
    <x v="7"/>
    <n v="259814"/>
    <s v="IN"/>
    <x v="0"/>
    <n v="20000"/>
    <n v="0"/>
    <n v="20000"/>
  </r>
  <r>
    <s v="924-2648539"/>
    <n v="8364846"/>
    <s v="Female|21"/>
    <x v="0"/>
    <x v="5"/>
    <s v="11-24-2024"/>
    <x v="302"/>
    <x v="1"/>
    <x v="0"/>
    <x v="4"/>
    <x v="2"/>
    <x v="7"/>
    <n v="1"/>
    <n v="12000"/>
    <s v="Gurugram"/>
    <x v="7"/>
    <n v="889084"/>
    <s v="IN"/>
    <x v="1"/>
    <n v="12000"/>
    <n v="12000"/>
    <n v="0"/>
  </r>
  <r>
    <s v="924-7779646"/>
    <n v="6361758"/>
    <s v="Male|64"/>
    <x v="1"/>
    <x v="41"/>
    <s v="1-21-2024"/>
    <x v="223"/>
    <x v="0"/>
    <x v="1"/>
    <x v="2"/>
    <x v="0"/>
    <x v="0"/>
    <n v="1"/>
    <n v="45500"/>
    <s v="Mohali"/>
    <x v="3"/>
    <n v="459836"/>
    <s v="IN"/>
    <x v="1"/>
    <n v="45500"/>
    <n v="0"/>
    <n v="0"/>
  </r>
  <r>
    <s v="924-7813102"/>
    <n v="5990112"/>
    <s v="Female|22"/>
    <x v="0"/>
    <x v="14"/>
    <s v="12-2-2024"/>
    <x v="170"/>
    <x v="0"/>
    <x v="1"/>
    <x v="1"/>
    <x v="0"/>
    <x v="0"/>
    <n v="1"/>
    <n v="44000"/>
    <s v="Bengaluru"/>
    <x v="8"/>
    <n v="427766"/>
    <s v="IN"/>
    <x v="0"/>
    <n v="44000"/>
    <n v="0"/>
    <n v="0"/>
  </r>
  <r>
    <s v="926-2255341"/>
    <n v="8075793"/>
    <s v="Female|38"/>
    <x v="0"/>
    <x v="6"/>
    <s v="6-7-2024"/>
    <x v="7"/>
    <x v="1"/>
    <x v="0"/>
    <x v="1"/>
    <x v="0"/>
    <x v="13"/>
    <n v="1"/>
    <n v="49500"/>
    <s v="Noida"/>
    <x v="0"/>
    <n v="230120"/>
    <s v="IN"/>
    <x v="0"/>
    <n v="49500"/>
    <n v="49500"/>
    <n v="0"/>
  </r>
  <r>
    <s v="926-6461406"/>
    <n v="8454220"/>
    <s v="Male|56"/>
    <x v="1"/>
    <x v="53"/>
    <s v="8-13-2024"/>
    <x v="16"/>
    <x v="1"/>
    <x v="0"/>
    <x v="2"/>
    <x v="0"/>
    <x v="0"/>
    <n v="1"/>
    <n v="45500"/>
    <s v="Noida"/>
    <x v="7"/>
    <n v="736667"/>
    <s v="IN"/>
    <x v="0"/>
    <n v="45500"/>
    <n v="45500"/>
    <n v="0"/>
  </r>
  <r>
    <s v="926-8199311"/>
    <n v="1440466"/>
    <s v="Female|19"/>
    <x v="0"/>
    <x v="10"/>
    <s v="3-9-2024"/>
    <x v="11"/>
    <x v="1"/>
    <x v="0"/>
    <x v="2"/>
    <x v="2"/>
    <x v="6"/>
    <n v="3"/>
    <n v="10200"/>
    <s v="Kolkata"/>
    <x v="6"/>
    <n v="172965"/>
    <s v="IN"/>
    <x v="1"/>
    <n v="30600"/>
    <n v="30600"/>
    <n v="0"/>
  </r>
  <r>
    <s v="927-4969777"/>
    <n v="2768852"/>
    <s v="Male|64"/>
    <x v="1"/>
    <x v="41"/>
    <s v="7-25-2024"/>
    <x v="71"/>
    <x v="1"/>
    <x v="0"/>
    <x v="3"/>
    <x v="1"/>
    <x v="1"/>
    <n v="1"/>
    <n v="25500"/>
    <s v="Mohali"/>
    <x v="0"/>
    <n v="562976"/>
    <s v="IN"/>
    <x v="1"/>
    <n v="25500"/>
    <n v="25500"/>
    <n v="0"/>
  </r>
  <r>
    <s v="928-2889899"/>
    <n v="6547958"/>
    <s v="Male|64"/>
    <x v="1"/>
    <x v="41"/>
    <s v="8-21-2024"/>
    <x v="53"/>
    <x v="1"/>
    <x v="0"/>
    <x v="3"/>
    <x v="2"/>
    <x v="7"/>
    <n v="1"/>
    <n v="11800"/>
    <s v="Thanjavur"/>
    <x v="8"/>
    <n v="740632"/>
    <s v="IN"/>
    <x v="1"/>
    <n v="11800"/>
    <n v="11800"/>
    <n v="0"/>
  </r>
  <r>
    <s v="928-8868776"/>
    <n v="4255051"/>
    <s v="Female|61"/>
    <x v="0"/>
    <x v="56"/>
    <s v="10-15-2024"/>
    <x v="160"/>
    <x v="2"/>
    <x v="1"/>
    <x v="1"/>
    <x v="1"/>
    <x v="12"/>
    <n v="1"/>
    <n v="34000"/>
    <s v="Kolkata"/>
    <x v="3"/>
    <n v="940181"/>
    <s v="IN"/>
    <x v="1"/>
    <n v="34000"/>
    <n v="0"/>
    <n v="0"/>
  </r>
  <r>
    <s v="929-6361793"/>
    <n v="6828829"/>
    <s v="Male|53"/>
    <x v="1"/>
    <x v="51"/>
    <s v="9-10-2024"/>
    <x v="77"/>
    <x v="1"/>
    <x v="0"/>
    <x v="4"/>
    <x v="2"/>
    <x v="2"/>
    <n v="1"/>
    <n v="15000"/>
    <s v="Gurugram"/>
    <x v="3"/>
    <n v="930541"/>
    <s v="IN"/>
    <x v="1"/>
    <n v="15000"/>
    <n v="15000"/>
    <n v="0"/>
  </r>
  <r>
    <s v="930-1544925"/>
    <n v="6319500"/>
    <s v="Male|37"/>
    <x v="1"/>
    <x v="38"/>
    <s v="9-27-2024"/>
    <x v="282"/>
    <x v="2"/>
    <x v="1"/>
    <x v="3"/>
    <x v="3"/>
    <x v="14"/>
    <n v="1"/>
    <n v="40500"/>
    <s v="Kolkata"/>
    <x v="7"/>
    <n v="955316"/>
    <s v="IN"/>
    <x v="0"/>
    <n v="40500"/>
    <n v="0"/>
    <n v="0"/>
  </r>
  <r>
    <s v="930-2281267"/>
    <n v="1036553"/>
    <s v="Male|67"/>
    <x v="1"/>
    <x v="45"/>
    <s v="11-5-2024"/>
    <x v="215"/>
    <x v="1"/>
    <x v="0"/>
    <x v="4"/>
    <x v="0"/>
    <x v="10"/>
    <n v="1"/>
    <n v="128000"/>
    <s v="Gurugram"/>
    <x v="0"/>
    <n v="705912"/>
    <s v="IN"/>
    <x v="1"/>
    <n v="128000"/>
    <n v="128000"/>
    <n v="0"/>
  </r>
  <r>
    <s v="930-4291258"/>
    <n v="9962151"/>
    <s v="Female|61"/>
    <x v="0"/>
    <x v="56"/>
    <s v="11-24-2024"/>
    <x v="302"/>
    <x v="0"/>
    <x v="1"/>
    <x v="3"/>
    <x v="0"/>
    <x v="0"/>
    <n v="1"/>
    <n v="46000"/>
    <s v="Noida"/>
    <x v="6"/>
    <n v="676239"/>
    <s v="IN"/>
    <x v="1"/>
    <n v="46000"/>
    <n v="0"/>
    <n v="0"/>
  </r>
  <r>
    <s v="932-4909069"/>
    <n v="6512314"/>
    <s v="Male|68"/>
    <x v="1"/>
    <x v="49"/>
    <s v="10-1-2024"/>
    <x v="235"/>
    <x v="1"/>
    <x v="0"/>
    <x v="4"/>
    <x v="1"/>
    <x v="1"/>
    <n v="1"/>
    <n v="25000"/>
    <s v="Gurugram"/>
    <x v="1"/>
    <n v="238205"/>
    <s v="IN"/>
    <x v="1"/>
    <n v="25000"/>
    <n v="25000"/>
    <n v="0"/>
  </r>
  <r>
    <s v="933-3937508"/>
    <n v="8795078"/>
    <s v="Female|58"/>
    <x v="0"/>
    <x v="23"/>
    <s v="3-26-2024"/>
    <x v="75"/>
    <x v="1"/>
    <x v="0"/>
    <x v="1"/>
    <x v="3"/>
    <x v="9"/>
    <n v="1"/>
    <n v="19500"/>
    <s v="Mohali"/>
    <x v="3"/>
    <n v="143941"/>
    <s v="IN"/>
    <x v="1"/>
    <n v="19500"/>
    <n v="19500"/>
    <n v="0"/>
  </r>
  <r>
    <s v="933-7501628"/>
    <n v="3007261"/>
    <s v="Male|66"/>
    <x v="1"/>
    <x v="33"/>
    <s v="11-2-2024"/>
    <x v="138"/>
    <x v="1"/>
    <x v="0"/>
    <x v="3"/>
    <x v="0"/>
    <x v="10"/>
    <n v="1"/>
    <n v="132000"/>
    <s v="Mumbai"/>
    <x v="6"/>
    <n v="571514"/>
    <s v="IN"/>
    <x v="0"/>
    <n v="132000"/>
    <n v="132000"/>
    <n v="0"/>
  </r>
  <r>
    <s v="933-8127514"/>
    <n v="3485821"/>
    <s v="Male|36"/>
    <x v="1"/>
    <x v="13"/>
    <s v="8-4-2024"/>
    <x v="47"/>
    <x v="1"/>
    <x v="0"/>
    <x v="3"/>
    <x v="1"/>
    <x v="1"/>
    <n v="1"/>
    <n v="25500"/>
    <s v="Lucknow"/>
    <x v="1"/>
    <n v="471958"/>
    <s v="IN"/>
    <x v="1"/>
    <n v="25500"/>
    <n v="25500"/>
    <n v="0"/>
  </r>
  <r>
    <s v="935-5639031"/>
    <n v="4796608"/>
    <s v="Male|47"/>
    <x v="1"/>
    <x v="39"/>
    <s v="7-19-2024"/>
    <x v="303"/>
    <x v="0"/>
    <x v="1"/>
    <x v="4"/>
    <x v="0"/>
    <x v="10"/>
    <n v="1"/>
    <n v="130000"/>
    <s v="Gurugram"/>
    <x v="7"/>
    <n v="456480"/>
    <s v="IN"/>
    <x v="1"/>
    <n v="130000"/>
    <n v="0"/>
    <n v="0"/>
  </r>
  <r>
    <s v="935-5979872"/>
    <n v="4672603"/>
    <s v="Female|61"/>
    <x v="0"/>
    <x v="56"/>
    <s v="8-5-2024"/>
    <x v="316"/>
    <x v="1"/>
    <x v="0"/>
    <x v="4"/>
    <x v="3"/>
    <x v="4"/>
    <n v="1"/>
    <n v="60000"/>
    <s v="Mumbai"/>
    <x v="0"/>
    <n v="386735"/>
    <s v="IN"/>
    <x v="0"/>
    <n v="60000"/>
    <n v="60000"/>
    <n v="0"/>
  </r>
  <r>
    <s v="936-5889205"/>
    <n v="1366612"/>
    <s v="Male|67"/>
    <x v="1"/>
    <x v="45"/>
    <s v="2-28-2024"/>
    <x v="28"/>
    <x v="1"/>
    <x v="0"/>
    <x v="2"/>
    <x v="0"/>
    <x v="10"/>
    <n v="1"/>
    <n v="131500"/>
    <s v="Kolkata"/>
    <x v="2"/>
    <n v="591075"/>
    <s v="IN"/>
    <x v="1"/>
    <n v="131500"/>
    <n v="131500"/>
    <n v="0"/>
  </r>
  <r>
    <s v="938-1291769"/>
    <n v="5876441"/>
    <s v="Male|51"/>
    <x v="1"/>
    <x v="9"/>
    <s v="9-6-2024"/>
    <x v="253"/>
    <x v="1"/>
    <x v="0"/>
    <x v="3"/>
    <x v="2"/>
    <x v="2"/>
    <n v="4"/>
    <n v="14500"/>
    <s v="Lucknow"/>
    <x v="5"/>
    <n v="870509"/>
    <s v="IN"/>
    <x v="0"/>
    <n v="58000"/>
    <n v="58000"/>
    <n v="0"/>
  </r>
  <r>
    <s v="938-1765519"/>
    <n v="6175949"/>
    <s v="Female|44"/>
    <x v="0"/>
    <x v="54"/>
    <s v="4-19-2024"/>
    <x v="168"/>
    <x v="1"/>
    <x v="0"/>
    <x v="3"/>
    <x v="1"/>
    <x v="12"/>
    <n v="1"/>
    <n v="35500"/>
    <s v="Kolkata"/>
    <x v="1"/>
    <n v="857311"/>
    <s v="IN"/>
    <x v="0"/>
    <n v="35500"/>
    <n v="35500"/>
    <n v="0"/>
  </r>
  <r>
    <s v="938-3477824"/>
    <n v="4963933"/>
    <s v="Male|27"/>
    <x v="1"/>
    <x v="0"/>
    <s v="5-7-2024"/>
    <x v="174"/>
    <x v="2"/>
    <x v="0"/>
    <x v="3"/>
    <x v="4"/>
    <x v="8"/>
    <n v="2"/>
    <n v="25500"/>
    <s v="Lucknow"/>
    <x v="5"/>
    <n v="814220"/>
    <s v="IN"/>
    <x v="1"/>
    <n v="51000"/>
    <n v="0"/>
    <n v="51000"/>
  </r>
  <r>
    <s v="938-5037972"/>
    <n v="3865137"/>
    <s v="Male|48"/>
    <x v="1"/>
    <x v="55"/>
    <s v="8-10-2024"/>
    <x v="317"/>
    <x v="1"/>
    <x v="0"/>
    <x v="0"/>
    <x v="0"/>
    <x v="0"/>
    <n v="1"/>
    <n v="45000"/>
    <s v="Noida"/>
    <x v="6"/>
    <n v="831541"/>
    <s v="IN"/>
    <x v="1"/>
    <n v="45000"/>
    <n v="45000"/>
    <n v="0"/>
  </r>
  <r>
    <s v="938-9200596"/>
    <n v="1034993"/>
    <s v="Male|53"/>
    <x v="1"/>
    <x v="51"/>
    <s v="6-3-2024"/>
    <x v="18"/>
    <x v="1"/>
    <x v="0"/>
    <x v="1"/>
    <x v="1"/>
    <x v="1"/>
    <n v="1"/>
    <n v="24500"/>
    <s v="Lucknow"/>
    <x v="2"/>
    <n v="919304"/>
    <s v="IN"/>
    <x v="1"/>
    <n v="24500"/>
    <n v="24500"/>
    <n v="0"/>
  </r>
  <r>
    <s v="939-8123479"/>
    <n v="7607712"/>
    <s v="Male|40"/>
    <x v="1"/>
    <x v="4"/>
    <s v="8-22-2024"/>
    <x v="129"/>
    <x v="1"/>
    <x v="0"/>
    <x v="4"/>
    <x v="1"/>
    <x v="3"/>
    <n v="1"/>
    <n v="30000"/>
    <s v="Bengaluru"/>
    <x v="2"/>
    <n v="456359"/>
    <s v="IN"/>
    <x v="1"/>
    <n v="30000"/>
    <n v="30000"/>
    <n v="0"/>
  </r>
  <r>
    <s v="940-2632292"/>
    <n v="8653507"/>
    <s v="Male|71"/>
    <x v="1"/>
    <x v="3"/>
    <s v="10-3-2024"/>
    <x v="238"/>
    <x v="1"/>
    <x v="0"/>
    <x v="1"/>
    <x v="1"/>
    <x v="12"/>
    <n v="1"/>
    <n v="34000"/>
    <s v="Gurugram"/>
    <x v="3"/>
    <n v="546915"/>
    <s v="IN"/>
    <x v="0"/>
    <n v="34000"/>
    <n v="34000"/>
    <n v="0"/>
  </r>
  <r>
    <s v="940-7682298"/>
    <n v="2290796"/>
    <s v="Female|28"/>
    <x v="0"/>
    <x v="17"/>
    <s v="10-8-2024"/>
    <x v="30"/>
    <x v="0"/>
    <x v="1"/>
    <x v="0"/>
    <x v="2"/>
    <x v="7"/>
    <n v="1"/>
    <n v="11900"/>
    <s v="Gurugram"/>
    <x v="2"/>
    <n v="156304"/>
    <s v="IN"/>
    <x v="0"/>
    <n v="11900"/>
    <n v="0"/>
    <n v="0"/>
  </r>
  <r>
    <s v="941-5593537"/>
    <n v="3549416"/>
    <s v="Male|24"/>
    <x v="1"/>
    <x v="2"/>
    <s v="3-6-2024"/>
    <x v="153"/>
    <x v="0"/>
    <x v="1"/>
    <x v="0"/>
    <x v="1"/>
    <x v="12"/>
    <n v="1"/>
    <n v="35000"/>
    <s v="Thanjavur"/>
    <x v="3"/>
    <n v="820767"/>
    <s v="IN"/>
    <x v="0"/>
    <n v="35000"/>
    <n v="0"/>
    <n v="0"/>
  </r>
  <r>
    <s v="942-4950370"/>
    <n v="5989928"/>
    <s v="Male|73"/>
    <x v="1"/>
    <x v="22"/>
    <s v="3-15-2024"/>
    <x v="294"/>
    <x v="1"/>
    <x v="0"/>
    <x v="1"/>
    <x v="3"/>
    <x v="9"/>
    <n v="1"/>
    <n v="19500"/>
    <s v="Lucknow"/>
    <x v="5"/>
    <n v="872739"/>
    <s v="IN"/>
    <x v="0"/>
    <n v="19500"/>
    <n v="19500"/>
    <n v="0"/>
  </r>
  <r>
    <s v="944-4197381"/>
    <n v="6669584"/>
    <s v="Male|66"/>
    <x v="1"/>
    <x v="33"/>
    <s v="7-2-2024"/>
    <x v="102"/>
    <x v="0"/>
    <x v="0"/>
    <x v="4"/>
    <x v="0"/>
    <x v="10"/>
    <n v="1"/>
    <n v="128000"/>
    <s v="Kolkata"/>
    <x v="5"/>
    <n v="104548"/>
    <s v="IN"/>
    <x v="0"/>
    <n v="128000"/>
    <n v="0"/>
    <n v="128000"/>
  </r>
  <r>
    <s v="944-7430237"/>
    <n v="4408143"/>
    <s v="Male|28"/>
    <x v="1"/>
    <x v="17"/>
    <s v="2-19-2024"/>
    <x v="176"/>
    <x v="1"/>
    <x v="0"/>
    <x v="1"/>
    <x v="3"/>
    <x v="14"/>
    <n v="1"/>
    <n v="39500"/>
    <s v="Noida"/>
    <x v="3"/>
    <n v="353781"/>
    <s v="IN"/>
    <x v="1"/>
    <n v="39500"/>
    <n v="39500"/>
    <n v="0"/>
  </r>
  <r>
    <s v="945-2599943"/>
    <n v="6039762"/>
    <s v="Male|64"/>
    <x v="1"/>
    <x v="41"/>
    <s v="10-13-2024"/>
    <x v="307"/>
    <x v="1"/>
    <x v="0"/>
    <x v="2"/>
    <x v="2"/>
    <x v="7"/>
    <n v="1"/>
    <n v="12200"/>
    <s v="Gurugram"/>
    <x v="3"/>
    <n v="883997"/>
    <s v="IN"/>
    <x v="0"/>
    <n v="12200"/>
    <n v="12200"/>
    <n v="0"/>
  </r>
  <r>
    <s v="947-5403489"/>
    <n v="7818117"/>
    <s v="Male|66"/>
    <x v="1"/>
    <x v="33"/>
    <s v="7-2-2024"/>
    <x v="102"/>
    <x v="1"/>
    <x v="0"/>
    <x v="3"/>
    <x v="4"/>
    <x v="8"/>
    <n v="4"/>
    <n v="25500"/>
    <s v="Noida"/>
    <x v="5"/>
    <n v="735894"/>
    <s v="IN"/>
    <x v="1"/>
    <n v="102000"/>
    <n v="102000"/>
    <n v="0"/>
  </r>
  <r>
    <s v="948-1211652"/>
    <n v="3046175"/>
    <s v="Male|42"/>
    <x v="1"/>
    <x v="20"/>
    <s v="8-8-2024"/>
    <x v="271"/>
    <x v="1"/>
    <x v="0"/>
    <x v="4"/>
    <x v="0"/>
    <x v="10"/>
    <n v="1"/>
    <n v="130000"/>
    <s v="Thanjavur"/>
    <x v="5"/>
    <n v="508024"/>
    <s v="IN"/>
    <x v="0"/>
    <n v="130000"/>
    <n v="130000"/>
    <n v="0"/>
  </r>
  <r>
    <s v="950-3342942"/>
    <n v="5688532"/>
    <s v="Female|31"/>
    <x v="0"/>
    <x v="48"/>
    <s v="10-17-2024"/>
    <x v="157"/>
    <x v="1"/>
    <x v="0"/>
    <x v="2"/>
    <x v="0"/>
    <x v="0"/>
    <n v="1"/>
    <n v="45500"/>
    <s v="Bengaluru"/>
    <x v="2"/>
    <n v="320855"/>
    <s v="IN"/>
    <x v="1"/>
    <n v="45500"/>
    <n v="45500"/>
    <n v="0"/>
  </r>
  <r>
    <s v="951-3690116"/>
    <n v="2155557"/>
    <s v="Male|46"/>
    <x v="1"/>
    <x v="35"/>
    <s v="5-27-2024"/>
    <x v="58"/>
    <x v="1"/>
    <x v="0"/>
    <x v="4"/>
    <x v="3"/>
    <x v="4"/>
    <n v="1"/>
    <n v="58000"/>
    <s v="Noida"/>
    <x v="8"/>
    <n v="119629"/>
    <s v="IN"/>
    <x v="1"/>
    <n v="58000"/>
    <n v="58000"/>
    <n v="0"/>
  </r>
  <r>
    <s v="951-4428815"/>
    <n v="4964626"/>
    <s v="Male|45"/>
    <x v="1"/>
    <x v="32"/>
    <s v="12-15-2024"/>
    <x v="234"/>
    <x v="1"/>
    <x v="0"/>
    <x v="4"/>
    <x v="4"/>
    <x v="11"/>
    <n v="1"/>
    <n v="55000"/>
    <s v="Thanjavur"/>
    <x v="7"/>
    <n v="399214"/>
    <s v="IN"/>
    <x v="1"/>
    <n v="55000"/>
    <n v="55000"/>
    <n v="0"/>
  </r>
  <r>
    <s v="951-8072684"/>
    <n v="5232413"/>
    <s v="Male|48"/>
    <x v="1"/>
    <x v="55"/>
    <s v="1-24-2024"/>
    <x v="94"/>
    <x v="0"/>
    <x v="0"/>
    <x v="2"/>
    <x v="4"/>
    <x v="8"/>
    <n v="1"/>
    <n v="25200"/>
    <s v="Mohali"/>
    <x v="1"/>
    <n v="359295"/>
    <s v="IN"/>
    <x v="1"/>
    <n v="25200"/>
    <n v="0"/>
    <n v="25200"/>
  </r>
  <r>
    <s v="952-8468826"/>
    <n v="3070570"/>
    <s v="Female|70"/>
    <x v="0"/>
    <x v="30"/>
    <s v="7-27-2024"/>
    <x v="63"/>
    <x v="0"/>
    <x v="1"/>
    <x v="1"/>
    <x v="4"/>
    <x v="8"/>
    <n v="1"/>
    <n v="24999"/>
    <s v="Gurugram"/>
    <x v="5"/>
    <n v="488477"/>
    <s v="IN"/>
    <x v="1"/>
    <n v="24999"/>
    <n v="0"/>
    <n v="0"/>
  </r>
  <r>
    <s v="953-7510631"/>
    <n v="4095032"/>
    <s v="Male|66"/>
    <x v="1"/>
    <x v="33"/>
    <s v="12-26-2024"/>
    <x v="318"/>
    <x v="1"/>
    <x v="0"/>
    <x v="1"/>
    <x v="1"/>
    <x v="1"/>
    <n v="1"/>
    <n v="24500"/>
    <s v="Kolkata"/>
    <x v="5"/>
    <n v="726001"/>
    <s v="IN"/>
    <x v="1"/>
    <n v="24500"/>
    <n v="24500"/>
    <n v="0"/>
  </r>
  <r>
    <s v="954-3526849"/>
    <n v="1612531"/>
    <s v="Female|62"/>
    <x v="0"/>
    <x v="21"/>
    <s v="10-20-2024"/>
    <x v="151"/>
    <x v="1"/>
    <x v="0"/>
    <x v="2"/>
    <x v="4"/>
    <x v="8"/>
    <n v="1"/>
    <n v="25200"/>
    <s v="Lucknow"/>
    <x v="2"/>
    <n v="783680"/>
    <s v="IN"/>
    <x v="0"/>
    <n v="25200"/>
    <n v="25200"/>
    <n v="0"/>
  </r>
  <r>
    <s v="954-4739633"/>
    <n v="8537522"/>
    <s v="Female|37"/>
    <x v="0"/>
    <x v="38"/>
    <s v="11-28-2024"/>
    <x v="21"/>
    <x v="1"/>
    <x v="0"/>
    <x v="0"/>
    <x v="2"/>
    <x v="7"/>
    <n v="1"/>
    <n v="11900"/>
    <s v="Mohali"/>
    <x v="3"/>
    <n v="142513"/>
    <s v="IN"/>
    <x v="1"/>
    <n v="11900"/>
    <n v="11900"/>
    <n v="0"/>
  </r>
  <r>
    <s v="955-3329735"/>
    <n v="1430846"/>
    <s v="Male|73"/>
    <x v="1"/>
    <x v="22"/>
    <s v="9-9-2024"/>
    <x v="143"/>
    <x v="1"/>
    <x v="0"/>
    <x v="2"/>
    <x v="0"/>
    <x v="10"/>
    <n v="1"/>
    <n v="131500"/>
    <s v="Noida"/>
    <x v="4"/>
    <n v="103281"/>
    <s v="IN"/>
    <x v="1"/>
    <n v="131500"/>
    <n v="131500"/>
    <n v="0"/>
  </r>
  <r>
    <s v="955-8030010"/>
    <n v="4700025"/>
    <s v="Female|32"/>
    <x v="0"/>
    <x v="52"/>
    <s v="5-14-2024"/>
    <x v="319"/>
    <x v="0"/>
    <x v="0"/>
    <x v="1"/>
    <x v="2"/>
    <x v="2"/>
    <n v="1"/>
    <n v="14000"/>
    <s v="Kolkata"/>
    <x v="5"/>
    <n v="233827"/>
    <s v="IN"/>
    <x v="0"/>
    <n v="14000"/>
    <n v="0"/>
    <n v="14000"/>
  </r>
  <r>
    <s v="955-9724962"/>
    <n v="5680249"/>
    <s v="Male|32"/>
    <x v="1"/>
    <x v="52"/>
    <s v="1-14-2024"/>
    <x v="68"/>
    <x v="1"/>
    <x v="0"/>
    <x v="2"/>
    <x v="1"/>
    <x v="1"/>
    <n v="1"/>
    <n v="25200"/>
    <s v="Noida"/>
    <x v="1"/>
    <n v="720434"/>
    <s v="IN"/>
    <x v="1"/>
    <n v="25200"/>
    <n v="25200"/>
    <n v="0"/>
  </r>
  <r>
    <s v="957-3081873"/>
    <n v="4480664"/>
    <s v="Male|29"/>
    <x v="1"/>
    <x v="29"/>
    <s v="10-23-2024"/>
    <x v="217"/>
    <x v="1"/>
    <x v="0"/>
    <x v="0"/>
    <x v="0"/>
    <x v="0"/>
    <n v="1"/>
    <n v="45000"/>
    <s v="Mohali"/>
    <x v="8"/>
    <n v="703016"/>
    <s v="IN"/>
    <x v="0"/>
    <n v="45000"/>
    <n v="45000"/>
    <n v="0"/>
  </r>
  <r>
    <s v="958-2275374"/>
    <n v="6714198"/>
    <s v="Female|67"/>
    <x v="0"/>
    <x v="45"/>
    <s v="6-1-2024"/>
    <x v="150"/>
    <x v="0"/>
    <x v="1"/>
    <x v="1"/>
    <x v="0"/>
    <x v="13"/>
    <n v="1"/>
    <n v="49500"/>
    <s v="Noida"/>
    <x v="6"/>
    <n v="294760"/>
    <s v="IN"/>
    <x v="1"/>
    <n v="49500"/>
    <n v="0"/>
    <n v="0"/>
  </r>
  <r>
    <s v="958-8125354"/>
    <n v="9373678"/>
    <s v="Female|66"/>
    <x v="0"/>
    <x v="33"/>
    <s v="12-25-2024"/>
    <x v="268"/>
    <x v="2"/>
    <x v="1"/>
    <x v="1"/>
    <x v="2"/>
    <x v="7"/>
    <n v="1"/>
    <n v="11500"/>
    <s v="Lucknow"/>
    <x v="7"/>
    <n v="254532"/>
    <s v="IN"/>
    <x v="1"/>
    <n v="11500"/>
    <n v="0"/>
    <n v="0"/>
  </r>
  <r>
    <s v="960-1494247"/>
    <n v="3920363"/>
    <s v="Female|24"/>
    <x v="0"/>
    <x v="2"/>
    <s v="12-15-2024"/>
    <x v="234"/>
    <x v="1"/>
    <x v="0"/>
    <x v="0"/>
    <x v="1"/>
    <x v="3"/>
    <n v="1"/>
    <n v="30000"/>
    <s v="Mumbai"/>
    <x v="5"/>
    <n v="558767"/>
    <s v="IN"/>
    <x v="1"/>
    <n v="30000"/>
    <n v="30000"/>
    <n v="0"/>
  </r>
  <r>
    <s v="961-3707281"/>
    <n v="3862010"/>
    <s v="Male|56"/>
    <x v="1"/>
    <x v="53"/>
    <s v="2-6-2024"/>
    <x v="277"/>
    <x v="1"/>
    <x v="0"/>
    <x v="0"/>
    <x v="0"/>
    <x v="13"/>
    <n v="1"/>
    <n v="50000"/>
    <s v="Mohali"/>
    <x v="7"/>
    <n v="260952"/>
    <s v="IN"/>
    <x v="1"/>
    <n v="50000"/>
    <n v="50000"/>
    <n v="0"/>
  </r>
  <r>
    <s v="964-8624573"/>
    <n v="6569576"/>
    <s v="Female|63"/>
    <x v="0"/>
    <x v="34"/>
    <s v="11-12-2024"/>
    <x v="279"/>
    <x v="1"/>
    <x v="0"/>
    <x v="3"/>
    <x v="3"/>
    <x v="4"/>
    <n v="1"/>
    <n v="61000"/>
    <s v="Mohali"/>
    <x v="2"/>
    <n v="472390"/>
    <s v="IN"/>
    <x v="1"/>
    <n v="61000"/>
    <n v="61000"/>
    <n v="0"/>
  </r>
  <r>
    <s v="965-7587730"/>
    <n v="3112852"/>
    <s v="Female|60"/>
    <x v="0"/>
    <x v="19"/>
    <s v="1-15-2024"/>
    <x v="179"/>
    <x v="0"/>
    <x v="1"/>
    <x v="3"/>
    <x v="3"/>
    <x v="14"/>
    <n v="1"/>
    <n v="40500"/>
    <s v="Gurugram"/>
    <x v="2"/>
    <n v="723210"/>
    <s v="IN"/>
    <x v="0"/>
    <n v="40500"/>
    <n v="0"/>
    <n v="0"/>
  </r>
  <r>
    <s v="965-8681625"/>
    <n v="3894531"/>
    <s v="Female|57"/>
    <x v="0"/>
    <x v="27"/>
    <s v="10-3-2024"/>
    <x v="238"/>
    <x v="1"/>
    <x v="0"/>
    <x v="2"/>
    <x v="3"/>
    <x v="14"/>
    <n v="1"/>
    <n v="40200"/>
    <s v="Gurugram"/>
    <x v="8"/>
    <n v="491439"/>
    <s v="IN"/>
    <x v="1"/>
    <n v="40200"/>
    <n v="40200"/>
    <n v="0"/>
  </r>
  <r>
    <s v="966-5715786"/>
    <n v="7590525"/>
    <s v="Male|55"/>
    <x v="1"/>
    <x v="57"/>
    <s v="10-10-2024"/>
    <x v="289"/>
    <x v="2"/>
    <x v="0"/>
    <x v="1"/>
    <x v="0"/>
    <x v="0"/>
    <n v="1"/>
    <n v="44000"/>
    <s v="Mumbai"/>
    <x v="2"/>
    <n v="753169"/>
    <s v="IN"/>
    <x v="1"/>
    <n v="44000"/>
    <n v="0"/>
    <n v="44000"/>
  </r>
  <r>
    <s v="966-9395862"/>
    <n v="4413440"/>
    <s v="Male|41"/>
    <x v="1"/>
    <x v="26"/>
    <s v="9-6-2024"/>
    <x v="253"/>
    <x v="0"/>
    <x v="1"/>
    <x v="0"/>
    <x v="0"/>
    <x v="13"/>
    <n v="1"/>
    <n v="50000"/>
    <s v="Lucknow"/>
    <x v="4"/>
    <n v="784781"/>
    <s v="IN"/>
    <x v="1"/>
    <n v="50000"/>
    <n v="0"/>
    <n v="0"/>
  </r>
  <r>
    <s v="966-9829762"/>
    <n v="7121835"/>
    <s v="Male|41"/>
    <x v="1"/>
    <x v="26"/>
    <s v="12-22-2024"/>
    <x v="124"/>
    <x v="0"/>
    <x v="0"/>
    <x v="2"/>
    <x v="2"/>
    <x v="7"/>
    <n v="1"/>
    <n v="12200"/>
    <s v="Kolkata"/>
    <x v="6"/>
    <n v="930307"/>
    <s v="IN"/>
    <x v="0"/>
    <n v="12200"/>
    <n v="0"/>
    <n v="12200"/>
  </r>
  <r>
    <s v="967-2562657"/>
    <n v="8691502"/>
    <s v="Female|72"/>
    <x v="0"/>
    <x v="31"/>
    <s v="2-26-2024"/>
    <x v="140"/>
    <x v="0"/>
    <x v="1"/>
    <x v="4"/>
    <x v="0"/>
    <x v="13"/>
    <n v="1"/>
    <n v="50000"/>
    <s v="Mumbai"/>
    <x v="2"/>
    <n v="968581"/>
    <s v="IN"/>
    <x v="1"/>
    <n v="50000"/>
    <n v="0"/>
    <n v="0"/>
  </r>
  <r>
    <s v="969-9509040"/>
    <n v="1523352"/>
    <s v="Female|67"/>
    <x v="0"/>
    <x v="45"/>
    <s v="10-7-2024"/>
    <x v="40"/>
    <x v="1"/>
    <x v="0"/>
    <x v="0"/>
    <x v="1"/>
    <x v="1"/>
    <n v="1"/>
    <n v="25000"/>
    <s v="Bengaluru"/>
    <x v="6"/>
    <n v="334153"/>
    <s v="IN"/>
    <x v="1"/>
    <n v="25000"/>
    <n v="25000"/>
    <n v="0"/>
  </r>
  <r>
    <s v="974-9371405"/>
    <n v="4533909"/>
    <s v="Male|61"/>
    <x v="1"/>
    <x v="56"/>
    <s v="7-9-2024"/>
    <x v="314"/>
    <x v="1"/>
    <x v="0"/>
    <x v="0"/>
    <x v="3"/>
    <x v="4"/>
    <n v="1"/>
    <n v="60000"/>
    <s v="Bengaluru"/>
    <x v="0"/>
    <n v="317633"/>
    <s v="IN"/>
    <x v="1"/>
    <n v="60000"/>
    <n v="60000"/>
    <n v="0"/>
  </r>
  <r>
    <s v="975-7441381"/>
    <n v="9310719"/>
    <s v="Male|73"/>
    <x v="1"/>
    <x v="22"/>
    <s v="7-13-2024"/>
    <x v="76"/>
    <x v="1"/>
    <x v="0"/>
    <x v="4"/>
    <x v="4"/>
    <x v="11"/>
    <n v="1"/>
    <n v="55000"/>
    <s v="Noida"/>
    <x v="1"/>
    <n v="792482"/>
    <s v="IN"/>
    <x v="1"/>
    <n v="55000"/>
    <n v="55000"/>
    <n v="0"/>
  </r>
  <r>
    <s v="976-2710400"/>
    <n v="3476408"/>
    <s v="Female|45"/>
    <x v="0"/>
    <x v="32"/>
    <s v="11-27-2024"/>
    <x v="85"/>
    <x v="1"/>
    <x v="0"/>
    <x v="3"/>
    <x v="2"/>
    <x v="7"/>
    <n v="1"/>
    <n v="11800"/>
    <s v="Mohali"/>
    <x v="0"/>
    <n v="640472"/>
    <s v="IN"/>
    <x v="0"/>
    <n v="11800"/>
    <n v="11800"/>
    <n v="0"/>
  </r>
  <r>
    <s v="977-3388393"/>
    <n v="4801288"/>
    <s v="Female|26"/>
    <x v="0"/>
    <x v="8"/>
    <s v="4-5-2024"/>
    <x v="52"/>
    <x v="1"/>
    <x v="0"/>
    <x v="3"/>
    <x v="3"/>
    <x v="14"/>
    <n v="1"/>
    <n v="40500"/>
    <s v="Noida"/>
    <x v="1"/>
    <n v="305888"/>
    <s v="IN"/>
    <x v="0"/>
    <n v="40500"/>
    <n v="40500"/>
    <n v="0"/>
  </r>
  <r>
    <s v="978-2647814"/>
    <n v="4824490"/>
    <s v="Male|37"/>
    <x v="1"/>
    <x v="38"/>
    <s v="12-15-2024"/>
    <x v="234"/>
    <x v="1"/>
    <x v="0"/>
    <x v="1"/>
    <x v="1"/>
    <x v="12"/>
    <n v="1"/>
    <n v="34000"/>
    <s v="Thanjavur"/>
    <x v="5"/>
    <n v="321659"/>
    <s v="IN"/>
    <x v="0"/>
    <n v="34000"/>
    <n v="34000"/>
    <n v="0"/>
  </r>
  <r>
    <s v="978-9107980"/>
    <n v="8364357"/>
    <s v="Female|53"/>
    <x v="0"/>
    <x v="51"/>
    <s v="9-19-2024"/>
    <x v="236"/>
    <x v="1"/>
    <x v="0"/>
    <x v="4"/>
    <x v="1"/>
    <x v="12"/>
    <n v="1"/>
    <n v="35000"/>
    <s v="Noida"/>
    <x v="7"/>
    <n v="841076"/>
    <s v="IN"/>
    <x v="1"/>
    <n v="35000"/>
    <n v="35000"/>
    <n v="0"/>
  </r>
  <r>
    <s v="980-8085252"/>
    <n v="3217531"/>
    <s v="Female|22"/>
    <x v="0"/>
    <x v="14"/>
    <s v="4-13-2024"/>
    <x v="84"/>
    <x v="1"/>
    <x v="0"/>
    <x v="3"/>
    <x v="2"/>
    <x v="7"/>
    <n v="1"/>
    <n v="11800"/>
    <s v="Kolkata"/>
    <x v="6"/>
    <n v="911032"/>
    <s v="IN"/>
    <x v="1"/>
    <n v="11800"/>
    <n v="11800"/>
    <n v="0"/>
  </r>
  <r>
    <s v="981-2871060"/>
    <n v="8426297"/>
    <s v="Male|55"/>
    <x v="1"/>
    <x v="57"/>
    <s v="11-20-2024"/>
    <x v="226"/>
    <x v="2"/>
    <x v="0"/>
    <x v="2"/>
    <x v="0"/>
    <x v="10"/>
    <n v="1"/>
    <n v="131500"/>
    <s v="Lucknow"/>
    <x v="8"/>
    <n v="444603"/>
    <s v="IN"/>
    <x v="1"/>
    <n v="131500"/>
    <n v="0"/>
    <n v="131500"/>
  </r>
  <r>
    <s v="981-6794356"/>
    <n v="7689354"/>
    <s v="Male|66"/>
    <x v="1"/>
    <x v="33"/>
    <s v="6-17-2024"/>
    <x v="292"/>
    <x v="0"/>
    <x v="0"/>
    <x v="2"/>
    <x v="4"/>
    <x v="11"/>
    <n v="1"/>
    <n v="55200"/>
    <s v="Mumbai"/>
    <x v="5"/>
    <n v="359961"/>
    <s v="IN"/>
    <x v="1"/>
    <n v="55200"/>
    <n v="0"/>
    <n v="55200"/>
  </r>
  <r>
    <s v="981-8060918"/>
    <n v="7130603"/>
    <s v="Male|66"/>
    <x v="1"/>
    <x v="33"/>
    <s v="8-25-2024"/>
    <x v="191"/>
    <x v="0"/>
    <x v="0"/>
    <x v="0"/>
    <x v="3"/>
    <x v="14"/>
    <n v="1"/>
    <n v="40000"/>
    <s v="Thanjavur"/>
    <x v="1"/>
    <n v="163406"/>
    <s v="IN"/>
    <x v="1"/>
    <n v="40000"/>
    <n v="0"/>
    <n v="40000"/>
  </r>
  <r>
    <s v="984-3149723"/>
    <n v="7200314"/>
    <s v="Female|22"/>
    <x v="0"/>
    <x v="14"/>
    <s v="1-15-2024"/>
    <x v="179"/>
    <x v="1"/>
    <x v="0"/>
    <x v="4"/>
    <x v="4"/>
    <x v="11"/>
    <n v="1"/>
    <n v="55000"/>
    <s v="Bengaluru"/>
    <x v="5"/>
    <n v="925026"/>
    <s v="IN"/>
    <x v="1"/>
    <n v="55000"/>
    <n v="55000"/>
    <n v="0"/>
  </r>
  <r>
    <s v="984-8087921"/>
    <n v="9636236"/>
    <s v="Female|35"/>
    <x v="0"/>
    <x v="12"/>
    <s v="1-23-2024"/>
    <x v="116"/>
    <x v="1"/>
    <x v="0"/>
    <x v="2"/>
    <x v="0"/>
    <x v="10"/>
    <n v="1"/>
    <n v="131500"/>
    <s v="Bengaluru"/>
    <x v="0"/>
    <n v="947591"/>
    <s v="IN"/>
    <x v="0"/>
    <n v="131500"/>
    <n v="131500"/>
    <n v="0"/>
  </r>
  <r>
    <s v="986-5731119"/>
    <n v="5547530"/>
    <s v="Male|75"/>
    <x v="1"/>
    <x v="15"/>
    <s v="1-6-2024"/>
    <x v="136"/>
    <x v="1"/>
    <x v="0"/>
    <x v="4"/>
    <x v="2"/>
    <x v="2"/>
    <n v="1"/>
    <n v="15000"/>
    <s v="Noida"/>
    <x v="5"/>
    <n v="721082"/>
    <s v="IN"/>
    <x v="1"/>
    <n v="15000"/>
    <n v="15000"/>
    <n v="0"/>
  </r>
  <r>
    <s v="986-7023677"/>
    <n v="1160783"/>
    <s v="Female|26"/>
    <x v="0"/>
    <x v="8"/>
    <s v="4-27-2024"/>
    <x v="104"/>
    <x v="1"/>
    <x v="0"/>
    <x v="1"/>
    <x v="0"/>
    <x v="0"/>
    <n v="1"/>
    <n v="44000"/>
    <s v="Lucknow"/>
    <x v="8"/>
    <n v="186686"/>
    <s v="IN"/>
    <x v="1"/>
    <n v="44000"/>
    <n v="44000"/>
    <n v="0"/>
  </r>
  <r>
    <s v="988-1880652"/>
    <n v="5356836"/>
    <s v="Male|25"/>
    <x v="1"/>
    <x v="40"/>
    <s v="1-10-2024"/>
    <x v="320"/>
    <x v="2"/>
    <x v="1"/>
    <x v="2"/>
    <x v="1"/>
    <x v="1"/>
    <n v="1"/>
    <n v="25200"/>
    <s v="Kolkata"/>
    <x v="8"/>
    <n v="711795"/>
    <s v="IN"/>
    <x v="1"/>
    <n v="25200"/>
    <n v="0"/>
    <n v="0"/>
  </r>
  <r>
    <s v="988-5435261"/>
    <n v="9123194"/>
    <s v="Male|33"/>
    <x v="1"/>
    <x v="37"/>
    <s v="5-18-2024"/>
    <x v="187"/>
    <x v="1"/>
    <x v="0"/>
    <x v="2"/>
    <x v="2"/>
    <x v="2"/>
    <n v="1"/>
    <n v="15200"/>
    <s v="Lucknow"/>
    <x v="2"/>
    <n v="603110"/>
    <s v="IN"/>
    <x v="1"/>
    <n v="15200"/>
    <n v="15200"/>
    <n v="0"/>
  </r>
  <r>
    <s v="989-8433377"/>
    <n v="4784075"/>
    <s v="Female|66"/>
    <x v="0"/>
    <x v="33"/>
    <s v="10-18-2024"/>
    <x v="245"/>
    <x v="1"/>
    <x v="0"/>
    <x v="4"/>
    <x v="2"/>
    <x v="7"/>
    <n v="1"/>
    <n v="12000"/>
    <s v="Gurugram"/>
    <x v="8"/>
    <n v="282237"/>
    <s v="IN"/>
    <x v="0"/>
    <n v="12000"/>
    <n v="12000"/>
    <n v="0"/>
  </r>
  <r>
    <s v="990-9725065"/>
    <n v="9466397"/>
    <s v="Male|26"/>
    <x v="1"/>
    <x v="8"/>
    <s v="8-26-2024"/>
    <x v="27"/>
    <x v="1"/>
    <x v="0"/>
    <x v="0"/>
    <x v="0"/>
    <x v="13"/>
    <n v="1"/>
    <n v="50000"/>
    <s v="Gurugram"/>
    <x v="5"/>
    <n v="794830"/>
    <s v="IN"/>
    <x v="1"/>
    <n v="50000"/>
    <n v="50000"/>
    <n v="0"/>
  </r>
  <r>
    <s v="991-3499027"/>
    <n v="4908850"/>
    <s v="Male|20"/>
    <x v="1"/>
    <x v="47"/>
    <s v="12-5-2024"/>
    <x v="251"/>
    <x v="0"/>
    <x v="0"/>
    <x v="1"/>
    <x v="1"/>
    <x v="3"/>
    <n v="1"/>
    <n v="29500"/>
    <s v="Kolkata"/>
    <x v="1"/>
    <n v="280616"/>
    <s v="IN"/>
    <x v="1"/>
    <n v="29500"/>
    <n v="0"/>
    <n v="29500"/>
  </r>
  <r>
    <s v="991-5570355"/>
    <n v="8463259"/>
    <s v="Male|62"/>
    <x v="1"/>
    <x v="21"/>
    <s v="9-6-2024"/>
    <x v="253"/>
    <x v="1"/>
    <x v="0"/>
    <x v="3"/>
    <x v="0"/>
    <x v="10"/>
    <n v="1"/>
    <n v="130000"/>
    <s v="Mumbai"/>
    <x v="2"/>
    <n v="605048"/>
    <s v="IN"/>
    <x v="1"/>
    <n v="130000"/>
    <n v="130000"/>
    <n v="0"/>
  </r>
  <r>
    <s v="992-3302963"/>
    <n v="8874018"/>
    <s v="Female|23"/>
    <x v="0"/>
    <x v="1"/>
    <s v="12-16-2024"/>
    <x v="9"/>
    <x v="1"/>
    <x v="0"/>
    <x v="2"/>
    <x v="2"/>
    <x v="7"/>
    <n v="1"/>
    <n v="12200"/>
    <s v="Thanjavur"/>
    <x v="2"/>
    <n v="439910"/>
    <s v="IN"/>
    <x v="1"/>
    <n v="12200"/>
    <n v="12200"/>
    <n v="0"/>
  </r>
  <r>
    <s v="992-3518087"/>
    <n v="3719990"/>
    <s v="Male|29"/>
    <x v="1"/>
    <x v="29"/>
    <s v="12-2-2024"/>
    <x v="170"/>
    <x v="2"/>
    <x v="1"/>
    <x v="2"/>
    <x v="0"/>
    <x v="0"/>
    <n v="1"/>
    <n v="45500"/>
    <s v="Gurugram"/>
    <x v="8"/>
    <n v="312705"/>
    <s v="IN"/>
    <x v="0"/>
    <n v="45500"/>
    <n v="0"/>
    <n v="0"/>
  </r>
  <r>
    <s v="992-9176462"/>
    <n v="8655712"/>
    <s v="Male|60"/>
    <x v="1"/>
    <x v="19"/>
    <s v="6-25-2024"/>
    <x v="321"/>
    <x v="1"/>
    <x v="0"/>
    <x v="3"/>
    <x v="2"/>
    <x v="7"/>
    <n v="1"/>
    <n v="11800"/>
    <s v="Kolkata"/>
    <x v="0"/>
    <n v="338157"/>
    <s v="IN"/>
    <x v="0"/>
    <n v="11800"/>
    <n v="11800"/>
    <n v="0"/>
  </r>
  <r>
    <s v="993-8270949"/>
    <n v="2310694"/>
    <s v="Female|40"/>
    <x v="0"/>
    <x v="4"/>
    <s v="9-18-2024"/>
    <x v="293"/>
    <x v="2"/>
    <x v="0"/>
    <x v="1"/>
    <x v="3"/>
    <x v="9"/>
    <n v="1"/>
    <n v="19500"/>
    <s v="Thanjavur"/>
    <x v="7"/>
    <n v="631331"/>
    <s v="IN"/>
    <x v="0"/>
    <n v="19500"/>
    <n v="0"/>
    <n v="19500"/>
  </r>
  <r>
    <s v="995-4449113"/>
    <n v="4357836"/>
    <s v="Female|71"/>
    <x v="0"/>
    <x v="3"/>
    <s v="12-22-2024"/>
    <x v="124"/>
    <x v="1"/>
    <x v="0"/>
    <x v="2"/>
    <x v="0"/>
    <x v="13"/>
    <n v="1"/>
    <n v="50500"/>
    <s v="Mumbai"/>
    <x v="3"/>
    <n v="635926"/>
    <s v="IN"/>
    <x v="0"/>
    <n v="50500"/>
    <n v="50500"/>
    <n v="0"/>
  </r>
  <r>
    <s v="998-4930952"/>
    <n v="9505390"/>
    <s v="Male|44"/>
    <x v="1"/>
    <x v="54"/>
    <s v="7-25-2024"/>
    <x v="71"/>
    <x v="1"/>
    <x v="0"/>
    <x v="0"/>
    <x v="3"/>
    <x v="14"/>
    <n v="1"/>
    <n v="40000"/>
    <s v="Kolkata"/>
    <x v="7"/>
    <n v="725843"/>
    <s v="IN"/>
    <x v="1"/>
    <n v="40000"/>
    <n v="40000"/>
    <n v="0"/>
  </r>
  <r>
    <s v="998-8537488"/>
    <n v="9840030"/>
    <s v="Male|34"/>
    <x v="1"/>
    <x v="16"/>
    <s v="11-12-2024"/>
    <x v="279"/>
    <x v="0"/>
    <x v="1"/>
    <x v="0"/>
    <x v="0"/>
    <x v="0"/>
    <n v="1"/>
    <n v="45000"/>
    <s v="Thanjavur"/>
    <x v="1"/>
    <n v="707667"/>
    <s v="IN"/>
    <x v="1"/>
    <n v="4500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x v="0"/>
    <n v="227337"/>
    <n v="213500"/>
    <n v="13837"/>
    <n v="6.0865587211936467E-2"/>
  </r>
  <r>
    <x v="0"/>
    <x v="1"/>
    <n v="482401"/>
    <n v="488000"/>
    <n v="-5599"/>
    <n v="-1.1606526520467411E-2"/>
  </r>
  <r>
    <x v="0"/>
    <x v="2"/>
    <n v="796937"/>
    <n v="706200"/>
    <n v="90737"/>
    <n v="0.11385718068053058"/>
  </r>
  <r>
    <x v="0"/>
    <x v="3"/>
    <n v="634305"/>
    <n v="559600"/>
    <n v="74705"/>
    <n v="0.11777457216953989"/>
  </r>
  <r>
    <x v="0"/>
    <x v="4"/>
    <n v="503584"/>
    <n v="521200"/>
    <n v="-17616"/>
    <n v="-3.4981254368685266E-2"/>
  </r>
  <r>
    <x v="1"/>
    <x v="0"/>
    <n v="1299306"/>
    <n v="1160500"/>
    <n v="138806"/>
    <n v="0.10683087740686181"/>
  </r>
  <r>
    <x v="1"/>
    <x v="1"/>
    <n v="4024409"/>
    <n v="3548000"/>
    <n v="476409"/>
    <n v="0.11837986645989511"/>
  </r>
  <r>
    <x v="1"/>
    <x v="2"/>
    <n v="3408775"/>
    <n v="3182000"/>
    <n v="226775"/>
    <n v="6.65268314863844E-2"/>
  </r>
  <r>
    <x v="1"/>
    <x v="3"/>
    <n v="2666409"/>
    <n v="2846500"/>
    <n v="-180091"/>
    <n v="-6.7540651115414033E-2"/>
  </r>
  <r>
    <x v="1"/>
    <x v="4"/>
    <n v="907667"/>
    <n v="1000000"/>
    <n v="-92333"/>
    <n v="-0.10172563285874665"/>
  </r>
  <r>
    <x v="2"/>
    <x v="0"/>
    <n v="922152"/>
    <n v="846500"/>
    <n v="75652"/>
    <n v="8.2038535946351576E-2"/>
  </r>
  <r>
    <x v="2"/>
    <x v="1"/>
    <n v="1253535"/>
    <n v="1366000"/>
    <n v="-112465"/>
    <n v="-8.9718276713454351E-2"/>
  </r>
  <r>
    <x v="2"/>
    <x v="2"/>
    <n v="599790"/>
    <n v="588500"/>
    <n v="11290"/>
    <n v="1.8823254805848715E-2"/>
  </r>
  <r>
    <x v="2"/>
    <x v="3"/>
    <n v="983411"/>
    <n v="1027700"/>
    <n v="-44289"/>
    <n v="-4.5036103928062628E-2"/>
  </r>
  <r>
    <x v="2"/>
    <x v="4"/>
    <n v="845790"/>
    <n v="780000"/>
    <n v="65790"/>
    <n v="7.7785265846132018E-2"/>
  </r>
  <r>
    <x v="3"/>
    <x v="0"/>
    <n v="410126"/>
    <n v="469983"/>
    <n v="-59857"/>
    <n v="-0.14594783066667316"/>
  </r>
  <r>
    <x v="3"/>
    <x v="1"/>
    <n v="3102406"/>
    <n v="3069976"/>
    <n v="32430"/>
    <n v="1.0453177308192415E-2"/>
  </r>
  <r>
    <x v="3"/>
    <x v="2"/>
    <n v="1151450"/>
    <n v="1322500"/>
    <n v="-171050"/>
    <n v="-0.14855182595857397"/>
  </r>
  <r>
    <x v="3"/>
    <x v="3"/>
    <n v="800958"/>
    <n v="824600"/>
    <n v="-23642"/>
    <n v="-2.9517153209032185E-2"/>
  </r>
  <r>
    <x v="3"/>
    <x v="4"/>
    <n v="1171705"/>
    <n v="1045000"/>
    <n v="126705"/>
    <n v="0.10813728711578427"/>
  </r>
  <r>
    <x v="4"/>
    <x v="0"/>
    <n v="1123987"/>
    <n v="978000"/>
    <n v="145987"/>
    <n v="0.12988317480540254"/>
  </r>
  <r>
    <x v="4"/>
    <x v="1"/>
    <n v="991032"/>
    <n v="1115000"/>
    <n v="-123968"/>
    <n v="-0.12508980537459941"/>
  </r>
  <r>
    <x v="4"/>
    <x v="2"/>
    <n v="825326"/>
    <n v="843500"/>
    <n v="-18174"/>
    <n v="-2.2020389518808324E-2"/>
  </r>
  <r>
    <x v="4"/>
    <x v="3"/>
    <n v="599239"/>
    <n v="513200"/>
    <n v="86039"/>
    <n v="0.14358044119291302"/>
  </r>
  <r>
    <x v="4"/>
    <x v="4"/>
    <n v="809568"/>
    <n v="895000"/>
    <n v="-85432"/>
    <n v="-0.1055278864777263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F81F03-D9EA-4E33-B899-058818C052DF}" name="KPI card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5:G6" firstHeaderRow="0" firstDataRow="1" firstDataCol="0"/>
  <pivotFields count="23">
    <pivotField showAll="0"/>
    <pivotField showAll="0"/>
    <pivotField showAll="0"/>
    <pivotField showAll="0">
      <items count="3">
        <item x="0"/>
        <item x="1"/>
        <item t="default"/>
      </items>
    </pivotField>
    <pivotField showAll="0">
      <items count="9">
        <item x="0"/>
        <item x="1"/>
        <item x="2"/>
        <item x="3"/>
        <item x="4"/>
        <item x="5"/>
        <item x="6"/>
        <item x="7"/>
        <item t="default"/>
      </items>
    </pivotField>
    <pivotField showAll="0"/>
    <pivotField showAll="0">
      <items count="323">
        <item x="103"/>
        <item x="264"/>
        <item x="265"/>
        <item x="4"/>
        <item x="260"/>
        <item x="136"/>
        <item x="22"/>
        <item x="254"/>
        <item x="320"/>
        <item x="141"/>
        <item x="240"/>
        <item x="68"/>
        <item x="179"/>
        <item x="266"/>
        <item x="81"/>
        <item x="242"/>
        <item x="243"/>
        <item x="173"/>
        <item x="223"/>
        <item x="162"/>
        <item x="116"/>
        <item x="94"/>
        <item x="228"/>
        <item x="188"/>
        <item x="192"/>
        <item x="118"/>
        <item x="60"/>
        <item x="25"/>
        <item x="14"/>
        <item x="274"/>
        <item x="287"/>
        <item x="277"/>
        <item x="241"/>
        <item x="263"/>
        <item x="57"/>
        <item x="72"/>
        <item x="252"/>
        <item x="108"/>
        <item x="95"/>
        <item x="180"/>
        <item x="65"/>
        <item x="285"/>
        <item x="221"/>
        <item x="134"/>
        <item x="176"/>
        <item x="98"/>
        <item x="201"/>
        <item x="133"/>
        <item x="50"/>
        <item x="304"/>
        <item x="184"/>
        <item x="140"/>
        <item x="91"/>
        <item x="28"/>
        <item x="128"/>
        <item x="164"/>
        <item x="227"/>
        <item x="200"/>
        <item x="6"/>
        <item x="153"/>
        <item x="122"/>
        <item x="99"/>
        <item x="11"/>
        <item x="247"/>
        <item x="261"/>
        <item x="97"/>
        <item x="135"/>
        <item x="43"/>
        <item x="294"/>
        <item x="8"/>
        <item x="198"/>
        <item x="208"/>
        <item x="214"/>
        <item x="159"/>
        <item x="144"/>
        <item x="230"/>
        <item x="295"/>
        <item x="115"/>
        <item x="75"/>
        <item x="158"/>
        <item x="132"/>
        <item x="10"/>
        <item x="213"/>
        <item x="88"/>
        <item x="52"/>
        <item x="120"/>
        <item x="70"/>
        <item x="190"/>
        <item x="178"/>
        <item x="257"/>
        <item x="193"/>
        <item x="84"/>
        <item x="299"/>
        <item x="114"/>
        <item x="105"/>
        <item x="197"/>
        <item x="313"/>
        <item x="168"/>
        <item x="146"/>
        <item x="284"/>
        <item x="137"/>
        <item x="39"/>
        <item x="269"/>
        <item x="210"/>
        <item x="104"/>
        <item x="42"/>
        <item x="290"/>
        <item x="83"/>
        <item x="233"/>
        <item x="29"/>
        <item x="203"/>
        <item x="224"/>
        <item x="174"/>
        <item x="79"/>
        <item x="17"/>
        <item x="276"/>
        <item x="207"/>
        <item x="36"/>
        <item x="272"/>
        <item x="319"/>
        <item x="34"/>
        <item x="185"/>
        <item x="229"/>
        <item x="187"/>
        <item x="93"/>
        <item x="262"/>
        <item x="62"/>
        <item x="195"/>
        <item x="152"/>
        <item x="130"/>
        <item x="280"/>
        <item x="117"/>
        <item x="58"/>
        <item x="86"/>
        <item x="150"/>
        <item x="66"/>
        <item x="18"/>
        <item x="310"/>
        <item x="169"/>
        <item x="101"/>
        <item x="7"/>
        <item x="309"/>
        <item x="131"/>
        <item x="312"/>
        <item x="41"/>
        <item x="154"/>
        <item x="87"/>
        <item x="148"/>
        <item x="308"/>
        <item x="292"/>
        <item x="82"/>
        <item x="172"/>
        <item x="78"/>
        <item x="209"/>
        <item x="165"/>
        <item x="296"/>
        <item x="225"/>
        <item x="321"/>
        <item x="112"/>
        <item x="194"/>
        <item x="15"/>
        <item x="102"/>
        <item x="297"/>
        <item x="181"/>
        <item x="171"/>
        <item x="161"/>
        <item x="204"/>
        <item x="314"/>
        <item x="267"/>
        <item x="48"/>
        <item x="300"/>
        <item x="76"/>
        <item x="56"/>
        <item x="24"/>
        <item x="45"/>
        <item x="275"/>
        <item x="311"/>
        <item x="303"/>
        <item x="232"/>
        <item x="219"/>
        <item x="163"/>
        <item x="54"/>
        <item x="237"/>
        <item x="71"/>
        <item x="305"/>
        <item x="63"/>
        <item x="205"/>
        <item x="100"/>
        <item x="125"/>
        <item x="231"/>
        <item x="47"/>
        <item x="316"/>
        <item x="186"/>
        <item x="249"/>
        <item x="271"/>
        <item x="298"/>
        <item x="317"/>
        <item x="145"/>
        <item x="248"/>
        <item x="16"/>
        <item x="46"/>
        <item x="44"/>
        <item x="258"/>
        <item x="189"/>
        <item x="216"/>
        <item x="149"/>
        <item x="53"/>
        <item x="129"/>
        <item x="256"/>
        <item x="90"/>
        <item x="191"/>
        <item x="27"/>
        <item x="23"/>
        <item x="273"/>
        <item x="33"/>
        <item x="199"/>
        <item x="239"/>
        <item x="119"/>
        <item x="253"/>
        <item x="96"/>
        <item x="139"/>
        <item x="143"/>
        <item x="77"/>
        <item x="315"/>
        <item x="59"/>
        <item x="19"/>
        <item x="89"/>
        <item x="281"/>
        <item x="64"/>
        <item x="155"/>
        <item x="293"/>
        <item x="236"/>
        <item x="222"/>
        <item x="31"/>
        <item x="35"/>
        <item x="283"/>
        <item x="74"/>
        <item x="175"/>
        <item x="282"/>
        <item x="49"/>
        <item x="235"/>
        <item x="13"/>
        <item x="238"/>
        <item x="92"/>
        <item x="147"/>
        <item x="212"/>
        <item x="40"/>
        <item x="30"/>
        <item x="289"/>
        <item x="244"/>
        <item x="183"/>
        <item x="307"/>
        <item x="250"/>
        <item x="160"/>
        <item x="51"/>
        <item x="157"/>
        <item x="245"/>
        <item x="220"/>
        <item x="151"/>
        <item x="156"/>
        <item x="3"/>
        <item x="217"/>
        <item x="121"/>
        <item x="55"/>
        <item x="167"/>
        <item x="202"/>
        <item x="196"/>
        <item x="246"/>
        <item x="138"/>
        <item x="206"/>
        <item x="123"/>
        <item x="215"/>
        <item x="110"/>
        <item x="12"/>
        <item x="255"/>
        <item x="109"/>
        <item x="20"/>
        <item x="259"/>
        <item x="279"/>
        <item x="218"/>
        <item x="177"/>
        <item x="67"/>
        <item x="26"/>
        <item x="166"/>
        <item x="278"/>
        <item x="38"/>
        <item x="226"/>
        <item x="69"/>
        <item x="126"/>
        <item x="107"/>
        <item x="302"/>
        <item x="288"/>
        <item x="5"/>
        <item x="85"/>
        <item x="21"/>
        <item x="182"/>
        <item x="170"/>
        <item x="73"/>
        <item x="80"/>
        <item x="251"/>
        <item x="211"/>
        <item x="111"/>
        <item x="32"/>
        <item x="2"/>
        <item x="0"/>
        <item x="113"/>
        <item x="142"/>
        <item x="301"/>
        <item x="234"/>
        <item x="9"/>
        <item x="306"/>
        <item x="1"/>
        <item x="37"/>
        <item x="291"/>
        <item x="270"/>
        <item x="124"/>
        <item x="286"/>
        <item x="106"/>
        <item x="268"/>
        <item x="318"/>
        <item x="127"/>
        <item x="61"/>
        <item t="default"/>
      </items>
    </pivotField>
    <pivotField showAll="0"/>
    <pivotField showAll="0"/>
    <pivotField showAll="0">
      <items count="6">
        <item x="1"/>
        <item x="4"/>
        <item x="3"/>
        <item x="2"/>
        <item x="0"/>
        <item t="default"/>
      </items>
    </pivotField>
    <pivotField showAll="0">
      <items count="6">
        <item x="2"/>
        <item x="0"/>
        <item x="3"/>
        <item x="4"/>
        <item x="1"/>
        <item t="default"/>
      </items>
    </pivotField>
    <pivotField showAll="0"/>
    <pivotField showAll="0"/>
    <pivotField showAll="0"/>
    <pivotField showAll="0"/>
    <pivotField showAll="0"/>
    <pivotField showAll="0"/>
    <pivotField showAll="0"/>
    <pivotField showAll="0"/>
    <pivotField dataField="1" showAll="0"/>
    <pivotField dataField="1" showAll="0"/>
    <pivotField showAll="0"/>
    <pivotField showAll="0">
      <items count="15">
        <item x="0"/>
        <item x="1"/>
        <item x="2"/>
        <item x="3"/>
        <item x="4"/>
        <item x="5"/>
        <item x="6"/>
        <item x="7"/>
        <item x="8"/>
        <item x="9"/>
        <item x="10"/>
        <item x="11"/>
        <item x="12"/>
        <item x="13"/>
        <item t="default"/>
      </items>
    </pivotField>
  </pivotFields>
  <rowItems count="1">
    <i/>
  </rowItems>
  <colFields count="1">
    <field x="-2"/>
  </colFields>
  <colItems count="3">
    <i>
      <x/>
    </i>
    <i i="1">
      <x v="1"/>
    </i>
    <i i="2">
      <x v="2"/>
    </i>
  </colItems>
  <dataFields count="3">
    <dataField name="Sum of Total Sales" fld="19" baseField="0" baseItem="0" numFmtId="164"/>
    <dataField name="Sum of Revenue to be recognised" fld="20" baseField="0" baseItem="0"/>
    <dataField name="Total Orders" fld="19" subtotal="count" baseField="0" baseItem="0"/>
  </dataFields>
  <formats count="4">
    <format dxfId="119">
      <pivotArea outline="0" collapsedLevelsAreSubtotals="1" fieldPosition="0"/>
    </format>
    <format dxfId="101">
      <pivotArea type="all" dataOnly="0" outline="0" fieldPosition="0"/>
    </format>
    <format dxfId="100">
      <pivotArea outline="0" collapsedLevelsAreSubtotals="1" fieldPosition="0"/>
    </format>
    <format dxfId="99">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9C20C0-DC56-4FCF-9C26-3066D1FFF86F}" name="Gender Ratio"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23">
    <pivotField showAll="0"/>
    <pivotField showAll="0"/>
    <pivotField showAll="0"/>
    <pivotField axis="axisRow" showAll="0">
      <items count="3">
        <item x="0"/>
        <item x="1"/>
        <item t="default"/>
      </items>
    </pivotField>
    <pivotField showAll="0">
      <items count="9">
        <item x="0"/>
        <item x="1"/>
        <item x="2"/>
        <item x="3"/>
        <item x="4"/>
        <item x="5"/>
        <item x="6"/>
        <item x="7"/>
        <item t="default"/>
      </items>
    </pivotField>
    <pivotField showAll="0"/>
    <pivotField showAll="0">
      <items count="323">
        <item x="103"/>
        <item x="264"/>
        <item x="265"/>
        <item x="4"/>
        <item x="260"/>
        <item x="136"/>
        <item x="22"/>
        <item x="254"/>
        <item x="320"/>
        <item x="141"/>
        <item x="240"/>
        <item x="68"/>
        <item x="179"/>
        <item x="266"/>
        <item x="81"/>
        <item x="242"/>
        <item x="243"/>
        <item x="173"/>
        <item x="223"/>
        <item x="162"/>
        <item x="116"/>
        <item x="94"/>
        <item x="228"/>
        <item x="188"/>
        <item x="192"/>
        <item x="118"/>
        <item x="60"/>
        <item x="25"/>
        <item x="14"/>
        <item x="274"/>
        <item x="287"/>
        <item x="277"/>
        <item x="241"/>
        <item x="263"/>
        <item x="57"/>
        <item x="72"/>
        <item x="252"/>
        <item x="108"/>
        <item x="95"/>
        <item x="180"/>
        <item x="65"/>
        <item x="285"/>
        <item x="221"/>
        <item x="134"/>
        <item x="176"/>
        <item x="98"/>
        <item x="201"/>
        <item x="133"/>
        <item x="50"/>
        <item x="304"/>
        <item x="184"/>
        <item x="140"/>
        <item x="91"/>
        <item x="28"/>
        <item x="128"/>
        <item x="164"/>
        <item x="227"/>
        <item x="200"/>
        <item x="6"/>
        <item x="153"/>
        <item x="122"/>
        <item x="99"/>
        <item x="11"/>
        <item x="247"/>
        <item x="261"/>
        <item x="97"/>
        <item x="135"/>
        <item x="43"/>
        <item x="294"/>
        <item x="8"/>
        <item x="198"/>
        <item x="208"/>
        <item x="214"/>
        <item x="159"/>
        <item x="144"/>
        <item x="230"/>
        <item x="295"/>
        <item x="115"/>
        <item x="75"/>
        <item x="158"/>
        <item x="132"/>
        <item x="10"/>
        <item x="213"/>
        <item x="88"/>
        <item x="52"/>
        <item x="120"/>
        <item x="70"/>
        <item x="190"/>
        <item x="178"/>
        <item x="257"/>
        <item x="193"/>
        <item x="84"/>
        <item x="299"/>
        <item x="114"/>
        <item x="105"/>
        <item x="197"/>
        <item x="313"/>
        <item x="168"/>
        <item x="146"/>
        <item x="284"/>
        <item x="137"/>
        <item x="39"/>
        <item x="269"/>
        <item x="210"/>
        <item x="104"/>
        <item x="42"/>
        <item x="290"/>
        <item x="83"/>
        <item x="233"/>
        <item x="29"/>
        <item x="203"/>
        <item x="224"/>
        <item x="174"/>
        <item x="79"/>
        <item x="17"/>
        <item x="276"/>
        <item x="207"/>
        <item x="36"/>
        <item x="272"/>
        <item x="319"/>
        <item x="34"/>
        <item x="185"/>
        <item x="229"/>
        <item x="187"/>
        <item x="93"/>
        <item x="262"/>
        <item x="62"/>
        <item x="195"/>
        <item x="152"/>
        <item x="130"/>
        <item x="280"/>
        <item x="117"/>
        <item x="58"/>
        <item x="86"/>
        <item x="150"/>
        <item x="66"/>
        <item x="18"/>
        <item x="310"/>
        <item x="169"/>
        <item x="101"/>
        <item x="7"/>
        <item x="309"/>
        <item x="131"/>
        <item x="312"/>
        <item x="41"/>
        <item x="154"/>
        <item x="87"/>
        <item x="148"/>
        <item x="308"/>
        <item x="292"/>
        <item x="82"/>
        <item x="172"/>
        <item x="78"/>
        <item x="209"/>
        <item x="165"/>
        <item x="296"/>
        <item x="225"/>
        <item x="321"/>
        <item x="112"/>
        <item x="194"/>
        <item x="15"/>
        <item x="102"/>
        <item x="297"/>
        <item x="181"/>
        <item x="171"/>
        <item x="161"/>
        <item x="204"/>
        <item x="314"/>
        <item x="267"/>
        <item x="48"/>
        <item x="300"/>
        <item x="76"/>
        <item x="56"/>
        <item x="24"/>
        <item x="45"/>
        <item x="275"/>
        <item x="311"/>
        <item x="303"/>
        <item x="232"/>
        <item x="219"/>
        <item x="163"/>
        <item x="54"/>
        <item x="237"/>
        <item x="71"/>
        <item x="305"/>
        <item x="63"/>
        <item x="205"/>
        <item x="100"/>
        <item x="125"/>
        <item x="231"/>
        <item x="47"/>
        <item x="316"/>
        <item x="186"/>
        <item x="249"/>
        <item x="271"/>
        <item x="298"/>
        <item x="317"/>
        <item x="145"/>
        <item x="248"/>
        <item x="16"/>
        <item x="46"/>
        <item x="44"/>
        <item x="258"/>
        <item x="189"/>
        <item x="216"/>
        <item x="149"/>
        <item x="53"/>
        <item x="129"/>
        <item x="256"/>
        <item x="90"/>
        <item x="191"/>
        <item x="27"/>
        <item x="23"/>
        <item x="273"/>
        <item x="33"/>
        <item x="199"/>
        <item x="239"/>
        <item x="119"/>
        <item x="253"/>
        <item x="96"/>
        <item x="139"/>
        <item x="143"/>
        <item x="77"/>
        <item x="315"/>
        <item x="59"/>
        <item x="19"/>
        <item x="89"/>
        <item x="281"/>
        <item x="64"/>
        <item x="155"/>
        <item x="293"/>
        <item x="236"/>
        <item x="222"/>
        <item x="31"/>
        <item x="35"/>
        <item x="283"/>
        <item x="74"/>
        <item x="175"/>
        <item x="282"/>
        <item x="49"/>
        <item x="235"/>
        <item x="13"/>
        <item x="238"/>
        <item x="92"/>
        <item x="147"/>
        <item x="212"/>
        <item x="40"/>
        <item x="30"/>
        <item x="289"/>
        <item x="244"/>
        <item x="183"/>
        <item x="307"/>
        <item x="250"/>
        <item x="160"/>
        <item x="51"/>
        <item x="157"/>
        <item x="245"/>
        <item x="220"/>
        <item x="151"/>
        <item x="156"/>
        <item x="3"/>
        <item x="217"/>
        <item x="121"/>
        <item x="55"/>
        <item x="167"/>
        <item x="202"/>
        <item x="196"/>
        <item x="246"/>
        <item x="138"/>
        <item x="206"/>
        <item x="123"/>
        <item x="215"/>
        <item x="110"/>
        <item x="12"/>
        <item x="255"/>
        <item x="109"/>
        <item x="20"/>
        <item x="259"/>
        <item x="279"/>
        <item x="218"/>
        <item x="177"/>
        <item x="67"/>
        <item x="26"/>
        <item x="166"/>
        <item x="278"/>
        <item x="38"/>
        <item x="226"/>
        <item x="69"/>
        <item x="126"/>
        <item x="107"/>
        <item x="302"/>
        <item x="288"/>
        <item x="5"/>
        <item x="85"/>
        <item x="21"/>
        <item x="182"/>
        <item x="170"/>
        <item x="73"/>
        <item x="80"/>
        <item x="251"/>
        <item x="211"/>
        <item x="111"/>
        <item x="32"/>
        <item x="2"/>
        <item x="0"/>
        <item x="113"/>
        <item x="142"/>
        <item x="301"/>
        <item x="234"/>
        <item x="9"/>
        <item x="306"/>
        <item x="1"/>
        <item x="37"/>
        <item x="291"/>
        <item x="270"/>
        <item x="124"/>
        <item x="286"/>
        <item x="106"/>
        <item x="268"/>
        <item x="318"/>
        <item x="127"/>
        <item x="6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s>
  <rowFields count="1">
    <field x="3"/>
  </rowFields>
  <rowItems count="3">
    <i>
      <x/>
    </i>
    <i>
      <x v="1"/>
    </i>
    <i t="grand">
      <x/>
    </i>
  </rowItems>
  <colItems count="1">
    <i/>
  </colItems>
  <dataFields count="1">
    <dataField name="Revenue" fld="20" showDataAs="percentOfCol" baseField="0" baseItem="0" numFmtId="10"/>
  </dataFields>
  <formats count="6">
    <format dxfId="94">
      <pivotArea type="all" dataOnly="0" outline="0" fieldPosition="0"/>
    </format>
    <format dxfId="93">
      <pivotArea outline="0" collapsedLevelsAreSubtotals="1" fieldPosition="0"/>
    </format>
    <format dxfId="92">
      <pivotArea field="3" type="button" dataOnly="0" labelOnly="1" outline="0" axis="axisRow" fieldPosition="0"/>
    </format>
    <format dxfId="91">
      <pivotArea dataOnly="0" labelOnly="1" fieldPosition="0">
        <references count="1">
          <reference field="3" count="0"/>
        </references>
      </pivotArea>
    </format>
    <format dxfId="90">
      <pivotArea dataOnly="0" labelOnly="1" grandRow="1" outline="0" fieldPosition="0"/>
    </format>
    <format dxfId="89">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55617B-7CD2-476A-8AA7-6DFBEB9A91DC}" name="Revenue tren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1:C14" firstHeaderRow="0" firstDataRow="1" firstDataCol="1"/>
  <pivotFields count="23">
    <pivotField showAll="0"/>
    <pivotField showAll="0"/>
    <pivotField showAll="0"/>
    <pivotField showAll="0">
      <items count="3">
        <item x="0"/>
        <item x="1"/>
        <item t="default"/>
      </items>
    </pivotField>
    <pivotField showAll="0">
      <items count="9">
        <item x="0"/>
        <item x="1"/>
        <item x="2"/>
        <item x="3"/>
        <item x="4"/>
        <item x="5"/>
        <item x="6"/>
        <item x="7"/>
        <item t="default"/>
      </items>
    </pivotField>
    <pivotField showAll="0"/>
    <pivotField showAll="0">
      <items count="323">
        <item x="103"/>
        <item x="264"/>
        <item x="265"/>
        <item x="4"/>
        <item x="260"/>
        <item x="136"/>
        <item x="22"/>
        <item x="254"/>
        <item x="320"/>
        <item x="141"/>
        <item x="240"/>
        <item x="68"/>
        <item x="179"/>
        <item x="266"/>
        <item x="81"/>
        <item x="242"/>
        <item x="243"/>
        <item x="173"/>
        <item x="223"/>
        <item x="162"/>
        <item x="116"/>
        <item x="94"/>
        <item x="228"/>
        <item x="188"/>
        <item x="192"/>
        <item x="118"/>
        <item x="60"/>
        <item x="25"/>
        <item x="14"/>
        <item x="274"/>
        <item x="287"/>
        <item x="277"/>
        <item x="241"/>
        <item x="263"/>
        <item x="57"/>
        <item x="72"/>
        <item x="252"/>
        <item x="108"/>
        <item x="95"/>
        <item x="180"/>
        <item x="65"/>
        <item x="285"/>
        <item x="221"/>
        <item x="134"/>
        <item x="176"/>
        <item x="98"/>
        <item x="201"/>
        <item x="133"/>
        <item x="50"/>
        <item x="304"/>
        <item x="184"/>
        <item x="140"/>
        <item x="91"/>
        <item x="28"/>
        <item x="128"/>
        <item x="164"/>
        <item x="227"/>
        <item x="200"/>
        <item x="6"/>
        <item x="153"/>
        <item x="122"/>
        <item x="99"/>
        <item x="11"/>
        <item x="247"/>
        <item x="261"/>
        <item x="97"/>
        <item x="135"/>
        <item x="43"/>
        <item x="294"/>
        <item x="8"/>
        <item x="198"/>
        <item x="208"/>
        <item x="214"/>
        <item x="159"/>
        <item x="144"/>
        <item x="230"/>
        <item x="295"/>
        <item x="115"/>
        <item x="75"/>
        <item x="158"/>
        <item x="132"/>
        <item x="10"/>
        <item x="213"/>
        <item x="88"/>
        <item x="52"/>
        <item x="120"/>
        <item x="70"/>
        <item x="190"/>
        <item x="178"/>
        <item x="257"/>
        <item x="193"/>
        <item x="84"/>
        <item x="299"/>
        <item x="114"/>
        <item x="105"/>
        <item x="197"/>
        <item x="313"/>
        <item x="168"/>
        <item x="146"/>
        <item x="284"/>
        <item x="137"/>
        <item x="39"/>
        <item x="269"/>
        <item x="210"/>
        <item x="104"/>
        <item x="42"/>
        <item x="290"/>
        <item x="83"/>
        <item x="233"/>
        <item x="29"/>
        <item x="203"/>
        <item x="224"/>
        <item x="174"/>
        <item x="79"/>
        <item x="17"/>
        <item x="276"/>
        <item x="207"/>
        <item x="36"/>
        <item x="272"/>
        <item x="319"/>
        <item x="34"/>
        <item x="185"/>
        <item x="229"/>
        <item x="187"/>
        <item x="93"/>
        <item x="262"/>
        <item x="62"/>
        <item x="195"/>
        <item x="152"/>
        <item x="130"/>
        <item x="280"/>
        <item x="117"/>
        <item x="58"/>
        <item x="86"/>
        <item x="150"/>
        <item x="66"/>
        <item x="18"/>
        <item x="310"/>
        <item x="169"/>
        <item x="101"/>
        <item x="7"/>
        <item x="309"/>
        <item x="131"/>
        <item x="312"/>
        <item x="41"/>
        <item x="154"/>
        <item x="87"/>
        <item x="148"/>
        <item x="308"/>
        <item x="292"/>
        <item x="82"/>
        <item x="172"/>
        <item x="78"/>
        <item x="209"/>
        <item x="165"/>
        <item x="296"/>
        <item x="225"/>
        <item x="321"/>
        <item x="112"/>
        <item x="194"/>
        <item x="15"/>
        <item x="102"/>
        <item x="297"/>
        <item x="181"/>
        <item x="171"/>
        <item x="161"/>
        <item x="204"/>
        <item x="314"/>
        <item x="267"/>
        <item x="48"/>
        <item x="300"/>
        <item x="76"/>
        <item x="56"/>
        <item x="24"/>
        <item x="45"/>
        <item x="275"/>
        <item x="311"/>
        <item x="303"/>
        <item x="232"/>
        <item x="219"/>
        <item x="163"/>
        <item x="54"/>
        <item x="237"/>
        <item x="71"/>
        <item x="305"/>
        <item x="63"/>
        <item x="205"/>
        <item x="100"/>
        <item x="125"/>
        <item x="231"/>
        <item x="47"/>
        <item x="316"/>
        <item x="186"/>
        <item x="249"/>
        <item x="271"/>
        <item x="298"/>
        <item x="317"/>
        <item x="145"/>
        <item x="248"/>
        <item x="16"/>
        <item x="46"/>
        <item x="44"/>
        <item x="258"/>
        <item x="189"/>
        <item x="216"/>
        <item x="149"/>
        <item x="53"/>
        <item x="129"/>
        <item x="256"/>
        <item x="90"/>
        <item x="191"/>
        <item x="27"/>
        <item x="23"/>
        <item x="273"/>
        <item x="33"/>
        <item x="199"/>
        <item x="239"/>
        <item x="119"/>
        <item x="253"/>
        <item x="96"/>
        <item x="139"/>
        <item x="143"/>
        <item x="77"/>
        <item x="315"/>
        <item x="59"/>
        <item x="19"/>
        <item x="89"/>
        <item x="281"/>
        <item x="64"/>
        <item x="155"/>
        <item x="293"/>
        <item x="236"/>
        <item x="222"/>
        <item x="31"/>
        <item x="35"/>
        <item x="283"/>
        <item x="74"/>
        <item x="175"/>
        <item x="282"/>
        <item x="49"/>
        <item x="235"/>
        <item x="13"/>
        <item x="238"/>
        <item x="92"/>
        <item x="147"/>
        <item x="212"/>
        <item x="40"/>
        <item x="30"/>
        <item x="289"/>
        <item x="244"/>
        <item x="183"/>
        <item x="307"/>
        <item x="250"/>
        <item x="160"/>
        <item x="51"/>
        <item x="157"/>
        <item x="245"/>
        <item x="220"/>
        <item x="151"/>
        <item x="156"/>
        <item x="3"/>
        <item x="217"/>
        <item x="121"/>
        <item x="55"/>
        <item x="167"/>
        <item x="202"/>
        <item x="196"/>
        <item x="246"/>
        <item x="138"/>
        <item x="206"/>
        <item x="123"/>
        <item x="215"/>
        <item x="110"/>
        <item x="12"/>
        <item x="255"/>
        <item x="109"/>
        <item x="20"/>
        <item x="259"/>
        <item x="279"/>
        <item x="218"/>
        <item x="177"/>
        <item x="67"/>
        <item x="26"/>
        <item x="166"/>
        <item x="278"/>
        <item x="38"/>
        <item x="226"/>
        <item x="69"/>
        <item x="126"/>
        <item x="107"/>
        <item x="302"/>
        <item x="288"/>
        <item x="5"/>
        <item x="85"/>
        <item x="21"/>
        <item x="182"/>
        <item x="170"/>
        <item x="73"/>
        <item x="80"/>
        <item x="251"/>
        <item x="211"/>
        <item x="111"/>
        <item x="32"/>
        <item x="2"/>
        <item x="0"/>
        <item x="113"/>
        <item x="142"/>
        <item x="301"/>
        <item x="234"/>
        <item x="9"/>
        <item x="306"/>
        <item x="1"/>
        <item x="37"/>
        <item x="291"/>
        <item x="270"/>
        <item x="124"/>
        <item x="286"/>
        <item x="106"/>
        <item x="268"/>
        <item x="318"/>
        <item x="127"/>
        <item x="61"/>
        <item t="default"/>
      </items>
    </pivotField>
    <pivotField showAll="0"/>
    <pivotField showAll="0"/>
    <pivotField showAll="0">
      <items count="6">
        <item x="1"/>
        <item x="4"/>
        <item x="3"/>
        <item x="2"/>
        <item x="0"/>
        <item t="default"/>
      </items>
    </pivotField>
    <pivotField showAll="0">
      <items count="6">
        <item x="2"/>
        <item x="0"/>
        <item x="3"/>
        <item x="4"/>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axis="axisRow" showAll="0">
      <items count="15">
        <item x="0"/>
        <item x="1"/>
        <item x="2"/>
        <item x="3"/>
        <item x="4"/>
        <item x="5"/>
        <item x="6"/>
        <item x="7"/>
        <item x="8"/>
        <item x="9"/>
        <item x="10"/>
        <item x="11"/>
        <item x="12"/>
        <item x="13"/>
        <item t="default"/>
      </items>
    </pivotField>
  </pivotFields>
  <rowFields count="1">
    <field x="22"/>
  </rowFields>
  <rowItems count="13">
    <i>
      <x v="1"/>
    </i>
    <i>
      <x v="2"/>
    </i>
    <i>
      <x v="3"/>
    </i>
    <i>
      <x v="4"/>
    </i>
    <i>
      <x v="5"/>
    </i>
    <i>
      <x v="6"/>
    </i>
    <i>
      <x v="7"/>
    </i>
    <i>
      <x v="8"/>
    </i>
    <i>
      <x v="9"/>
    </i>
    <i>
      <x v="10"/>
    </i>
    <i>
      <x v="11"/>
    </i>
    <i>
      <x v="12"/>
    </i>
    <i t="grand">
      <x/>
    </i>
  </rowItems>
  <colFields count="1">
    <field x="-2"/>
  </colFields>
  <colItems count="2">
    <i>
      <x/>
    </i>
    <i i="1">
      <x v="1"/>
    </i>
  </colItems>
  <dataFields count="2">
    <dataField name="Revenue" fld="20" baseField="0" baseItem="0"/>
    <dataField name="Orders" fld="20" subtotal="count" baseField="0" baseItem="0"/>
  </dataFields>
  <formats count="6">
    <format dxfId="87">
      <pivotArea type="all" dataOnly="0" outline="0" fieldPosition="0"/>
    </format>
    <format dxfId="86">
      <pivotArea outline="0" collapsedLevelsAreSubtotals="1" fieldPosition="0"/>
    </format>
    <format dxfId="85">
      <pivotArea field="22" type="button" dataOnly="0" labelOnly="1" outline="0" axis="axisRow" fieldPosition="0"/>
    </format>
    <format dxfId="84">
      <pivotArea dataOnly="0" labelOnly="1" fieldPosition="0">
        <references count="1">
          <reference field="22" count="12">
            <x v="1"/>
            <x v="2"/>
            <x v="3"/>
            <x v="4"/>
            <x v="5"/>
            <x v="6"/>
            <x v="7"/>
            <x v="8"/>
            <x v="9"/>
            <x v="10"/>
            <x v="11"/>
            <x v="12"/>
          </reference>
        </references>
      </pivotArea>
    </format>
    <format dxfId="83">
      <pivotArea dataOnly="0" labelOnly="1" grandRow="1" outline="0" fieldPosition="0"/>
    </format>
    <format dxfId="82">
      <pivotArea dataOnly="0" labelOnly="1" outline="0" fieldPosition="0">
        <references count="1">
          <reference field="4294967294" count="2">
            <x v="0"/>
            <x v="1"/>
          </reference>
        </references>
      </pivotArea>
    </format>
  </formats>
  <chartFormats count="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1" format="8"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47B3A7-8FCD-4107-B0BD-795F4385BAF8}" name="PivotTable2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8:D23" firstHeaderRow="1" firstDataRow="2" firstDataCol="1"/>
  <pivotFields count="23">
    <pivotField showAll="0"/>
    <pivotField showAll="0"/>
    <pivotField showAll="0"/>
    <pivotField showAll="0">
      <items count="3">
        <item x="0"/>
        <item x="1"/>
        <item t="default"/>
      </items>
    </pivotField>
    <pivotField showAll="0">
      <items count="9">
        <item x="0"/>
        <item x="1"/>
        <item x="2"/>
        <item x="3"/>
        <item x="4"/>
        <item x="5"/>
        <item x="6"/>
        <item x="7"/>
        <item t="default"/>
      </items>
    </pivotField>
    <pivotField showAll="0"/>
    <pivotField showAll="0">
      <items count="323">
        <item x="103"/>
        <item x="264"/>
        <item x="265"/>
        <item x="4"/>
        <item x="260"/>
        <item x="136"/>
        <item x="22"/>
        <item x="254"/>
        <item x="320"/>
        <item x="141"/>
        <item x="240"/>
        <item x="68"/>
        <item x="179"/>
        <item x="266"/>
        <item x="81"/>
        <item x="242"/>
        <item x="243"/>
        <item x="173"/>
        <item x="223"/>
        <item x="162"/>
        <item x="116"/>
        <item x="94"/>
        <item x="228"/>
        <item x="188"/>
        <item x="192"/>
        <item x="118"/>
        <item x="60"/>
        <item x="25"/>
        <item x="14"/>
        <item x="274"/>
        <item x="287"/>
        <item x="277"/>
        <item x="241"/>
        <item x="263"/>
        <item x="57"/>
        <item x="72"/>
        <item x="252"/>
        <item x="108"/>
        <item x="95"/>
        <item x="180"/>
        <item x="65"/>
        <item x="285"/>
        <item x="221"/>
        <item x="134"/>
        <item x="176"/>
        <item x="98"/>
        <item x="201"/>
        <item x="133"/>
        <item x="50"/>
        <item x="304"/>
        <item x="184"/>
        <item x="140"/>
        <item x="91"/>
        <item x="28"/>
        <item x="128"/>
        <item x="164"/>
        <item x="227"/>
        <item x="200"/>
        <item x="6"/>
        <item x="153"/>
        <item x="122"/>
        <item x="99"/>
        <item x="11"/>
        <item x="247"/>
        <item x="261"/>
        <item x="97"/>
        <item x="135"/>
        <item x="43"/>
        <item x="294"/>
        <item x="8"/>
        <item x="198"/>
        <item x="208"/>
        <item x="214"/>
        <item x="159"/>
        <item x="144"/>
        <item x="230"/>
        <item x="295"/>
        <item x="115"/>
        <item x="75"/>
        <item x="158"/>
        <item x="132"/>
        <item x="10"/>
        <item x="213"/>
        <item x="88"/>
        <item x="52"/>
        <item x="120"/>
        <item x="70"/>
        <item x="190"/>
        <item x="178"/>
        <item x="257"/>
        <item x="193"/>
        <item x="84"/>
        <item x="299"/>
        <item x="114"/>
        <item x="105"/>
        <item x="197"/>
        <item x="313"/>
        <item x="168"/>
        <item x="146"/>
        <item x="284"/>
        <item x="137"/>
        <item x="39"/>
        <item x="269"/>
        <item x="210"/>
        <item x="104"/>
        <item x="42"/>
        <item x="290"/>
        <item x="83"/>
        <item x="233"/>
        <item x="29"/>
        <item x="203"/>
        <item x="224"/>
        <item x="174"/>
        <item x="79"/>
        <item x="17"/>
        <item x="276"/>
        <item x="207"/>
        <item x="36"/>
        <item x="272"/>
        <item x="319"/>
        <item x="34"/>
        <item x="185"/>
        <item x="229"/>
        <item x="187"/>
        <item x="93"/>
        <item x="262"/>
        <item x="62"/>
        <item x="195"/>
        <item x="152"/>
        <item x="130"/>
        <item x="280"/>
        <item x="117"/>
        <item x="58"/>
        <item x="86"/>
        <item x="150"/>
        <item x="66"/>
        <item x="18"/>
        <item x="310"/>
        <item x="169"/>
        <item x="101"/>
        <item x="7"/>
        <item x="309"/>
        <item x="131"/>
        <item x="312"/>
        <item x="41"/>
        <item x="154"/>
        <item x="87"/>
        <item x="148"/>
        <item x="308"/>
        <item x="292"/>
        <item x="82"/>
        <item x="172"/>
        <item x="78"/>
        <item x="209"/>
        <item x="165"/>
        <item x="296"/>
        <item x="225"/>
        <item x="321"/>
        <item x="112"/>
        <item x="194"/>
        <item x="15"/>
        <item x="102"/>
        <item x="297"/>
        <item x="181"/>
        <item x="171"/>
        <item x="161"/>
        <item x="204"/>
        <item x="314"/>
        <item x="267"/>
        <item x="48"/>
        <item x="300"/>
        <item x="76"/>
        <item x="56"/>
        <item x="24"/>
        <item x="45"/>
        <item x="275"/>
        <item x="311"/>
        <item x="303"/>
        <item x="232"/>
        <item x="219"/>
        <item x="163"/>
        <item x="54"/>
        <item x="237"/>
        <item x="71"/>
        <item x="305"/>
        <item x="63"/>
        <item x="205"/>
        <item x="100"/>
        <item x="125"/>
        <item x="231"/>
        <item x="47"/>
        <item x="316"/>
        <item x="186"/>
        <item x="249"/>
        <item x="271"/>
        <item x="298"/>
        <item x="317"/>
        <item x="145"/>
        <item x="248"/>
        <item x="16"/>
        <item x="46"/>
        <item x="44"/>
        <item x="258"/>
        <item x="189"/>
        <item x="216"/>
        <item x="149"/>
        <item x="53"/>
        <item x="129"/>
        <item x="256"/>
        <item x="90"/>
        <item x="191"/>
        <item x="27"/>
        <item x="23"/>
        <item x="273"/>
        <item x="33"/>
        <item x="199"/>
        <item x="239"/>
        <item x="119"/>
        <item x="253"/>
        <item x="96"/>
        <item x="139"/>
        <item x="143"/>
        <item x="77"/>
        <item x="315"/>
        <item x="59"/>
        <item x="19"/>
        <item x="89"/>
        <item x="281"/>
        <item x="64"/>
        <item x="155"/>
        <item x="293"/>
        <item x="236"/>
        <item x="222"/>
        <item x="31"/>
        <item x="35"/>
        <item x="283"/>
        <item x="74"/>
        <item x="175"/>
        <item x="282"/>
        <item x="49"/>
        <item x="235"/>
        <item x="13"/>
        <item x="238"/>
        <item x="92"/>
        <item x="147"/>
        <item x="212"/>
        <item x="40"/>
        <item x="30"/>
        <item x="289"/>
        <item x="244"/>
        <item x="183"/>
        <item x="307"/>
        <item x="250"/>
        <item x="160"/>
        <item x="51"/>
        <item x="157"/>
        <item x="245"/>
        <item x="220"/>
        <item x="151"/>
        <item x="156"/>
        <item x="3"/>
        <item x="217"/>
        <item x="121"/>
        <item x="55"/>
        <item x="167"/>
        <item x="202"/>
        <item x="196"/>
        <item x="246"/>
        <item x="138"/>
        <item x="206"/>
        <item x="123"/>
        <item x="215"/>
        <item x="110"/>
        <item x="12"/>
        <item x="255"/>
        <item x="109"/>
        <item x="20"/>
        <item x="259"/>
        <item x="279"/>
        <item x="218"/>
        <item x="177"/>
        <item x="67"/>
        <item x="26"/>
        <item x="166"/>
        <item x="278"/>
        <item x="38"/>
        <item x="226"/>
        <item x="69"/>
        <item x="126"/>
        <item x="107"/>
        <item x="302"/>
        <item x="288"/>
        <item x="5"/>
        <item x="85"/>
        <item x="21"/>
        <item x="182"/>
        <item x="170"/>
        <item x="73"/>
        <item x="80"/>
        <item x="251"/>
        <item x="211"/>
        <item x="111"/>
        <item x="32"/>
        <item x="2"/>
        <item x="0"/>
        <item x="113"/>
        <item x="142"/>
        <item x="301"/>
        <item x="234"/>
        <item x="9"/>
        <item x="306"/>
        <item x="1"/>
        <item x="37"/>
        <item x="291"/>
        <item x="270"/>
        <item x="124"/>
        <item x="286"/>
        <item x="106"/>
        <item x="268"/>
        <item x="318"/>
        <item x="127"/>
        <item x="61"/>
        <item t="default"/>
      </items>
    </pivotField>
    <pivotField axis="axisRow" showAll="0">
      <items count="4">
        <item x="0"/>
        <item x="1"/>
        <item x="2"/>
        <item t="default"/>
      </items>
    </pivotField>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s>
  <rowFields count="1">
    <field x="7"/>
  </rowFields>
  <rowItems count="4">
    <i>
      <x/>
    </i>
    <i>
      <x v="1"/>
    </i>
    <i>
      <x v="2"/>
    </i>
    <i t="grand">
      <x/>
    </i>
  </rowItems>
  <colFields count="1">
    <field x="8"/>
  </colFields>
  <colItems count="3">
    <i>
      <x/>
    </i>
    <i>
      <x v="1"/>
    </i>
    <i t="grand">
      <x/>
    </i>
  </colItems>
  <dataFields count="1">
    <dataField name="Sum of Total Sales" fld="19" baseField="0" baseItem="0"/>
  </dataFields>
  <formats count="10">
    <format dxfId="74">
      <pivotArea type="all" dataOnly="0" outline="0" fieldPosition="0"/>
    </format>
    <format dxfId="73">
      <pivotArea outline="0" collapsedLevelsAreSubtotals="1" fieldPosition="0"/>
    </format>
    <format dxfId="72">
      <pivotArea type="origin" dataOnly="0" labelOnly="1" outline="0" fieldPosition="0"/>
    </format>
    <format dxfId="71">
      <pivotArea field="8" type="button" dataOnly="0" labelOnly="1" outline="0" axis="axisCol" fieldPosition="0"/>
    </format>
    <format dxfId="70">
      <pivotArea type="topRight" dataOnly="0" labelOnly="1" outline="0" fieldPosition="0"/>
    </format>
    <format dxfId="69">
      <pivotArea field="7" type="button" dataOnly="0" labelOnly="1" outline="0" axis="axisRow" fieldPosition="0"/>
    </format>
    <format dxfId="68">
      <pivotArea dataOnly="0" labelOnly="1" fieldPosition="0">
        <references count="1">
          <reference field="7" count="0"/>
        </references>
      </pivotArea>
    </format>
    <format dxfId="67">
      <pivotArea dataOnly="0" labelOnly="1" grandRow="1" outline="0" fieldPosition="0"/>
    </format>
    <format dxfId="66">
      <pivotArea dataOnly="0" labelOnly="1" fieldPosition="0">
        <references count="1">
          <reference field="8" count="0"/>
        </references>
      </pivotArea>
    </format>
    <format dxfId="6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AF08BFE-0F79-47E9-9640-E336469D7B74}" name="Order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1:B5" firstHeaderRow="1" firstDataRow="1" firstDataCol="1"/>
  <pivotFields count="23">
    <pivotField showAll="0"/>
    <pivotField showAll="0"/>
    <pivotField showAll="0"/>
    <pivotField showAll="0">
      <items count="3">
        <item x="0"/>
        <item x="1"/>
        <item t="default"/>
      </items>
    </pivotField>
    <pivotField showAll="0">
      <items count="9">
        <item x="0"/>
        <item x="1"/>
        <item x="2"/>
        <item x="3"/>
        <item x="4"/>
        <item x="5"/>
        <item x="6"/>
        <item x="7"/>
        <item t="default"/>
      </items>
    </pivotField>
    <pivotField showAll="0"/>
    <pivotField showAll="0">
      <items count="323">
        <item x="103"/>
        <item x="264"/>
        <item x="265"/>
        <item x="4"/>
        <item x="260"/>
        <item x="136"/>
        <item x="22"/>
        <item x="254"/>
        <item x="320"/>
        <item x="141"/>
        <item x="240"/>
        <item x="68"/>
        <item x="179"/>
        <item x="266"/>
        <item x="81"/>
        <item x="242"/>
        <item x="243"/>
        <item x="173"/>
        <item x="223"/>
        <item x="162"/>
        <item x="116"/>
        <item x="94"/>
        <item x="228"/>
        <item x="188"/>
        <item x="192"/>
        <item x="118"/>
        <item x="60"/>
        <item x="25"/>
        <item x="14"/>
        <item x="274"/>
        <item x="287"/>
        <item x="277"/>
        <item x="241"/>
        <item x="263"/>
        <item x="57"/>
        <item x="72"/>
        <item x="252"/>
        <item x="108"/>
        <item x="95"/>
        <item x="180"/>
        <item x="65"/>
        <item x="285"/>
        <item x="221"/>
        <item x="134"/>
        <item x="176"/>
        <item x="98"/>
        <item x="201"/>
        <item x="133"/>
        <item x="50"/>
        <item x="304"/>
        <item x="184"/>
        <item x="140"/>
        <item x="91"/>
        <item x="28"/>
        <item x="128"/>
        <item x="164"/>
        <item x="227"/>
        <item x="200"/>
        <item x="6"/>
        <item x="153"/>
        <item x="122"/>
        <item x="99"/>
        <item x="11"/>
        <item x="247"/>
        <item x="261"/>
        <item x="97"/>
        <item x="135"/>
        <item x="43"/>
        <item x="294"/>
        <item x="8"/>
        <item x="198"/>
        <item x="208"/>
        <item x="214"/>
        <item x="159"/>
        <item x="144"/>
        <item x="230"/>
        <item x="295"/>
        <item x="115"/>
        <item x="75"/>
        <item x="158"/>
        <item x="132"/>
        <item x="10"/>
        <item x="213"/>
        <item x="88"/>
        <item x="52"/>
        <item x="120"/>
        <item x="70"/>
        <item x="190"/>
        <item x="178"/>
        <item x="257"/>
        <item x="193"/>
        <item x="84"/>
        <item x="299"/>
        <item x="114"/>
        <item x="105"/>
        <item x="197"/>
        <item x="313"/>
        <item x="168"/>
        <item x="146"/>
        <item x="284"/>
        <item x="137"/>
        <item x="39"/>
        <item x="269"/>
        <item x="210"/>
        <item x="104"/>
        <item x="42"/>
        <item x="290"/>
        <item x="83"/>
        <item x="233"/>
        <item x="29"/>
        <item x="203"/>
        <item x="224"/>
        <item x="174"/>
        <item x="79"/>
        <item x="17"/>
        <item x="276"/>
        <item x="207"/>
        <item x="36"/>
        <item x="272"/>
        <item x="319"/>
        <item x="34"/>
        <item x="185"/>
        <item x="229"/>
        <item x="187"/>
        <item x="93"/>
        <item x="262"/>
        <item x="62"/>
        <item x="195"/>
        <item x="152"/>
        <item x="130"/>
        <item x="280"/>
        <item x="117"/>
        <item x="58"/>
        <item x="86"/>
        <item x="150"/>
        <item x="66"/>
        <item x="18"/>
        <item x="310"/>
        <item x="169"/>
        <item x="101"/>
        <item x="7"/>
        <item x="309"/>
        <item x="131"/>
        <item x="312"/>
        <item x="41"/>
        <item x="154"/>
        <item x="87"/>
        <item x="148"/>
        <item x="308"/>
        <item x="292"/>
        <item x="82"/>
        <item x="172"/>
        <item x="78"/>
        <item x="209"/>
        <item x="165"/>
        <item x="296"/>
        <item x="225"/>
        <item x="321"/>
        <item x="112"/>
        <item x="194"/>
        <item x="15"/>
        <item x="102"/>
        <item x="297"/>
        <item x="181"/>
        <item x="171"/>
        <item x="161"/>
        <item x="204"/>
        <item x="314"/>
        <item x="267"/>
        <item x="48"/>
        <item x="300"/>
        <item x="76"/>
        <item x="56"/>
        <item x="24"/>
        <item x="45"/>
        <item x="275"/>
        <item x="311"/>
        <item x="303"/>
        <item x="232"/>
        <item x="219"/>
        <item x="163"/>
        <item x="54"/>
        <item x="237"/>
        <item x="71"/>
        <item x="305"/>
        <item x="63"/>
        <item x="205"/>
        <item x="100"/>
        <item x="125"/>
        <item x="231"/>
        <item x="47"/>
        <item x="316"/>
        <item x="186"/>
        <item x="249"/>
        <item x="271"/>
        <item x="298"/>
        <item x="317"/>
        <item x="145"/>
        <item x="248"/>
        <item x="16"/>
        <item x="46"/>
        <item x="44"/>
        <item x="258"/>
        <item x="189"/>
        <item x="216"/>
        <item x="149"/>
        <item x="53"/>
        <item x="129"/>
        <item x="256"/>
        <item x="90"/>
        <item x="191"/>
        <item x="27"/>
        <item x="23"/>
        <item x="273"/>
        <item x="33"/>
        <item x="199"/>
        <item x="239"/>
        <item x="119"/>
        <item x="253"/>
        <item x="96"/>
        <item x="139"/>
        <item x="143"/>
        <item x="77"/>
        <item x="315"/>
        <item x="59"/>
        <item x="19"/>
        <item x="89"/>
        <item x="281"/>
        <item x="64"/>
        <item x="155"/>
        <item x="293"/>
        <item x="236"/>
        <item x="222"/>
        <item x="31"/>
        <item x="35"/>
        <item x="283"/>
        <item x="74"/>
        <item x="175"/>
        <item x="282"/>
        <item x="49"/>
        <item x="235"/>
        <item x="13"/>
        <item x="238"/>
        <item x="92"/>
        <item x="147"/>
        <item x="212"/>
        <item x="40"/>
        <item x="30"/>
        <item x="289"/>
        <item x="244"/>
        <item x="183"/>
        <item x="307"/>
        <item x="250"/>
        <item x="160"/>
        <item x="51"/>
        <item x="157"/>
        <item x="245"/>
        <item x="220"/>
        <item x="151"/>
        <item x="156"/>
        <item x="3"/>
        <item x="217"/>
        <item x="121"/>
        <item x="55"/>
        <item x="167"/>
        <item x="202"/>
        <item x="196"/>
        <item x="246"/>
        <item x="138"/>
        <item x="206"/>
        <item x="123"/>
        <item x="215"/>
        <item x="110"/>
        <item x="12"/>
        <item x="255"/>
        <item x="109"/>
        <item x="20"/>
        <item x="259"/>
        <item x="279"/>
        <item x="218"/>
        <item x="177"/>
        <item x="67"/>
        <item x="26"/>
        <item x="166"/>
        <item x="278"/>
        <item x="38"/>
        <item x="226"/>
        <item x="69"/>
        <item x="126"/>
        <item x="107"/>
        <item x="302"/>
        <item x="288"/>
        <item x="5"/>
        <item x="85"/>
        <item x="21"/>
        <item x="182"/>
        <item x="170"/>
        <item x="73"/>
        <item x="80"/>
        <item x="251"/>
        <item x="211"/>
        <item x="111"/>
        <item x="32"/>
        <item x="2"/>
        <item x="0"/>
        <item x="113"/>
        <item x="142"/>
        <item x="301"/>
        <item x="234"/>
        <item x="9"/>
        <item x="306"/>
        <item x="1"/>
        <item x="37"/>
        <item x="291"/>
        <item x="270"/>
        <item x="124"/>
        <item x="286"/>
        <item x="106"/>
        <item x="268"/>
        <item x="318"/>
        <item x="127"/>
        <item x="61"/>
        <item t="default"/>
      </items>
    </pivotField>
    <pivotField axis="axisRow" showAll="0">
      <items count="4">
        <item x="0"/>
        <item x="1"/>
        <item x="2"/>
        <item t="default"/>
      </items>
    </pivotField>
    <pivotField showAll="0">
      <items count="3">
        <item x="0"/>
        <item x="1"/>
        <item t="default"/>
      </items>
    </pivotField>
    <pivotField showAll="0">
      <items count="6">
        <item x="1"/>
        <item x="4"/>
        <item x="3"/>
        <item x="2"/>
        <item x="0"/>
        <item t="default"/>
      </items>
    </pivotField>
    <pivotField showAll="0">
      <items count="6">
        <item x="2"/>
        <item x="0"/>
        <item x="3"/>
        <item x="4"/>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s>
  <rowFields count="1">
    <field x="7"/>
  </rowFields>
  <rowItems count="4">
    <i>
      <x/>
    </i>
    <i>
      <x v="1"/>
    </i>
    <i>
      <x v="2"/>
    </i>
    <i t="grand">
      <x/>
    </i>
  </rowItems>
  <colItems count="1">
    <i/>
  </colItems>
  <dataFields count="1">
    <dataField name="Orders" fld="20" subtotal="count" showDataAs="percentOfCol" baseField="0" baseItem="0" numFmtId="10"/>
  </dataFields>
  <formats count="6">
    <format dxfId="81">
      <pivotArea type="all" dataOnly="0" outline="0" fieldPosition="0"/>
    </format>
    <format dxfId="80">
      <pivotArea outline="0" collapsedLevelsAreSubtotals="1" fieldPosition="0"/>
    </format>
    <format dxfId="79">
      <pivotArea field="7" type="button" dataOnly="0" labelOnly="1" outline="0" axis="axisRow" fieldPosition="0"/>
    </format>
    <format dxfId="78">
      <pivotArea dataOnly="0" labelOnly="1" fieldPosition="0">
        <references count="1">
          <reference field="7" count="0"/>
        </references>
      </pivotArea>
    </format>
    <format dxfId="77">
      <pivotArea dataOnly="0" labelOnly="1" grandRow="1" outline="0" fieldPosition="0"/>
    </format>
    <format dxfId="76">
      <pivotArea dataOnly="0" labelOnly="1" outline="0" axis="axisValues" fieldPosition="0"/>
    </format>
  </formats>
  <chartFormats count="10">
    <chartFormat chart="1" format="1"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7" count="1" selected="0">
            <x v="0"/>
          </reference>
        </references>
      </pivotArea>
    </chartFormat>
    <chartFormat chart="6" format="6">
      <pivotArea type="data" outline="0" fieldPosition="0">
        <references count="2">
          <reference field="4294967294" count="1" selected="0">
            <x v="0"/>
          </reference>
          <reference field="7" count="1" selected="0">
            <x v="1"/>
          </reference>
        </references>
      </pivotArea>
    </chartFormat>
    <chartFormat chart="6" format="7">
      <pivotArea type="data" outline="0" fieldPosition="0">
        <references count="2">
          <reference field="4294967294" count="1" selected="0">
            <x v="0"/>
          </reference>
          <reference field="7" count="1" selected="0">
            <x v="2"/>
          </reference>
        </references>
      </pivotArea>
    </chartFormat>
    <chartFormat chart="10" format="20" series="1">
      <pivotArea type="data" outline="0" fieldPosition="0">
        <references count="1">
          <reference field="4294967294" count="1" selected="0">
            <x v="0"/>
          </reference>
        </references>
      </pivotArea>
    </chartFormat>
    <chartFormat chart="10" format="21">
      <pivotArea type="data" outline="0" fieldPosition="0">
        <references count="2">
          <reference field="4294967294" count="1" selected="0">
            <x v="0"/>
          </reference>
          <reference field="7" count="1" selected="0">
            <x v="0"/>
          </reference>
        </references>
      </pivotArea>
    </chartFormat>
    <chartFormat chart="10" format="22">
      <pivotArea type="data" outline="0" fieldPosition="0">
        <references count="2">
          <reference field="4294967294" count="1" selected="0">
            <x v="0"/>
          </reference>
          <reference field="7" count="1" selected="0">
            <x v="1"/>
          </reference>
        </references>
      </pivotArea>
    </chartFormat>
    <chartFormat chart="10" format="2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C4E2543-A185-45D8-BFE1-9CFC84859AB8}" name="Channel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1:B7" firstHeaderRow="1" firstDataRow="1" firstDataCol="1"/>
  <pivotFields count="23">
    <pivotField showAll="0"/>
    <pivotField showAll="0"/>
    <pivotField showAll="0"/>
    <pivotField showAll="0">
      <items count="3">
        <item x="0"/>
        <item x="1"/>
        <item t="default"/>
      </items>
    </pivotField>
    <pivotField showAll="0">
      <items count="9">
        <item x="0"/>
        <item x="1"/>
        <item x="2"/>
        <item x="3"/>
        <item x="4"/>
        <item x="5"/>
        <item x="6"/>
        <item x="7"/>
        <item t="default"/>
      </items>
    </pivotField>
    <pivotField showAll="0"/>
    <pivotField showAll="0">
      <items count="323">
        <item x="103"/>
        <item x="264"/>
        <item x="265"/>
        <item x="4"/>
        <item x="260"/>
        <item x="136"/>
        <item x="22"/>
        <item x="254"/>
        <item x="320"/>
        <item x="141"/>
        <item x="240"/>
        <item x="68"/>
        <item x="179"/>
        <item x="266"/>
        <item x="81"/>
        <item x="242"/>
        <item x="243"/>
        <item x="173"/>
        <item x="223"/>
        <item x="162"/>
        <item x="116"/>
        <item x="94"/>
        <item x="228"/>
        <item x="188"/>
        <item x="192"/>
        <item x="118"/>
        <item x="60"/>
        <item x="25"/>
        <item x="14"/>
        <item x="274"/>
        <item x="287"/>
        <item x="277"/>
        <item x="241"/>
        <item x="263"/>
        <item x="57"/>
        <item x="72"/>
        <item x="252"/>
        <item x="108"/>
        <item x="95"/>
        <item x="180"/>
        <item x="65"/>
        <item x="285"/>
        <item x="221"/>
        <item x="134"/>
        <item x="176"/>
        <item x="98"/>
        <item x="201"/>
        <item x="133"/>
        <item x="50"/>
        <item x="304"/>
        <item x="184"/>
        <item x="140"/>
        <item x="91"/>
        <item x="28"/>
        <item x="128"/>
        <item x="164"/>
        <item x="227"/>
        <item x="200"/>
        <item x="6"/>
        <item x="153"/>
        <item x="122"/>
        <item x="99"/>
        <item x="11"/>
        <item x="247"/>
        <item x="261"/>
        <item x="97"/>
        <item x="135"/>
        <item x="43"/>
        <item x="294"/>
        <item x="8"/>
        <item x="198"/>
        <item x="208"/>
        <item x="214"/>
        <item x="159"/>
        <item x="144"/>
        <item x="230"/>
        <item x="295"/>
        <item x="115"/>
        <item x="75"/>
        <item x="158"/>
        <item x="132"/>
        <item x="10"/>
        <item x="213"/>
        <item x="88"/>
        <item x="52"/>
        <item x="120"/>
        <item x="70"/>
        <item x="190"/>
        <item x="178"/>
        <item x="257"/>
        <item x="193"/>
        <item x="84"/>
        <item x="299"/>
        <item x="114"/>
        <item x="105"/>
        <item x="197"/>
        <item x="313"/>
        <item x="168"/>
        <item x="146"/>
        <item x="284"/>
        <item x="137"/>
        <item x="39"/>
        <item x="269"/>
        <item x="210"/>
        <item x="104"/>
        <item x="42"/>
        <item x="290"/>
        <item x="83"/>
        <item x="233"/>
        <item x="29"/>
        <item x="203"/>
        <item x="224"/>
        <item x="174"/>
        <item x="79"/>
        <item x="17"/>
        <item x="276"/>
        <item x="207"/>
        <item x="36"/>
        <item x="272"/>
        <item x="319"/>
        <item x="34"/>
        <item x="185"/>
        <item x="229"/>
        <item x="187"/>
        <item x="93"/>
        <item x="262"/>
        <item x="62"/>
        <item x="195"/>
        <item x="152"/>
        <item x="130"/>
        <item x="280"/>
        <item x="117"/>
        <item x="58"/>
        <item x="86"/>
        <item x="150"/>
        <item x="66"/>
        <item x="18"/>
        <item x="310"/>
        <item x="169"/>
        <item x="101"/>
        <item x="7"/>
        <item x="309"/>
        <item x="131"/>
        <item x="312"/>
        <item x="41"/>
        <item x="154"/>
        <item x="87"/>
        <item x="148"/>
        <item x="308"/>
        <item x="292"/>
        <item x="82"/>
        <item x="172"/>
        <item x="78"/>
        <item x="209"/>
        <item x="165"/>
        <item x="296"/>
        <item x="225"/>
        <item x="321"/>
        <item x="112"/>
        <item x="194"/>
        <item x="15"/>
        <item x="102"/>
        <item x="297"/>
        <item x="181"/>
        <item x="171"/>
        <item x="161"/>
        <item x="204"/>
        <item x="314"/>
        <item x="267"/>
        <item x="48"/>
        <item x="300"/>
        <item x="76"/>
        <item x="56"/>
        <item x="24"/>
        <item x="45"/>
        <item x="275"/>
        <item x="311"/>
        <item x="303"/>
        <item x="232"/>
        <item x="219"/>
        <item x="163"/>
        <item x="54"/>
        <item x="237"/>
        <item x="71"/>
        <item x="305"/>
        <item x="63"/>
        <item x="205"/>
        <item x="100"/>
        <item x="125"/>
        <item x="231"/>
        <item x="47"/>
        <item x="316"/>
        <item x="186"/>
        <item x="249"/>
        <item x="271"/>
        <item x="298"/>
        <item x="317"/>
        <item x="145"/>
        <item x="248"/>
        <item x="16"/>
        <item x="46"/>
        <item x="44"/>
        <item x="258"/>
        <item x="189"/>
        <item x="216"/>
        <item x="149"/>
        <item x="53"/>
        <item x="129"/>
        <item x="256"/>
        <item x="90"/>
        <item x="191"/>
        <item x="27"/>
        <item x="23"/>
        <item x="273"/>
        <item x="33"/>
        <item x="199"/>
        <item x="239"/>
        <item x="119"/>
        <item x="253"/>
        <item x="96"/>
        <item x="139"/>
        <item x="143"/>
        <item x="77"/>
        <item x="315"/>
        <item x="59"/>
        <item x="19"/>
        <item x="89"/>
        <item x="281"/>
        <item x="64"/>
        <item x="155"/>
        <item x="293"/>
        <item x="236"/>
        <item x="222"/>
        <item x="31"/>
        <item x="35"/>
        <item x="283"/>
        <item x="74"/>
        <item x="175"/>
        <item x="282"/>
        <item x="49"/>
        <item x="235"/>
        <item x="13"/>
        <item x="238"/>
        <item x="92"/>
        <item x="147"/>
        <item x="212"/>
        <item x="40"/>
        <item x="30"/>
        <item x="289"/>
        <item x="244"/>
        <item x="183"/>
        <item x="307"/>
        <item x="250"/>
        <item x="160"/>
        <item x="51"/>
        <item x="157"/>
        <item x="245"/>
        <item x="220"/>
        <item x="151"/>
        <item x="156"/>
        <item x="3"/>
        <item x="217"/>
        <item x="121"/>
        <item x="55"/>
        <item x="167"/>
        <item x="202"/>
        <item x="196"/>
        <item x="246"/>
        <item x="138"/>
        <item x="206"/>
        <item x="123"/>
        <item x="215"/>
        <item x="110"/>
        <item x="12"/>
        <item x="255"/>
        <item x="109"/>
        <item x="20"/>
        <item x="259"/>
        <item x="279"/>
        <item x="218"/>
        <item x="177"/>
        <item x="67"/>
        <item x="26"/>
        <item x="166"/>
        <item x="278"/>
        <item x="38"/>
        <item x="226"/>
        <item x="69"/>
        <item x="126"/>
        <item x="107"/>
        <item x="302"/>
        <item x="288"/>
        <item x="5"/>
        <item x="85"/>
        <item x="21"/>
        <item x="182"/>
        <item x="170"/>
        <item x="73"/>
        <item x="80"/>
        <item x="251"/>
        <item x="211"/>
        <item x="111"/>
        <item x="32"/>
        <item x="2"/>
        <item x="0"/>
        <item x="113"/>
        <item x="142"/>
        <item x="301"/>
        <item x="234"/>
        <item x="9"/>
        <item x="306"/>
        <item x="1"/>
        <item x="37"/>
        <item x="291"/>
        <item x="270"/>
        <item x="124"/>
        <item x="286"/>
        <item x="106"/>
        <item x="268"/>
        <item x="318"/>
        <item x="127"/>
        <item x="61"/>
        <item t="default"/>
      </items>
    </pivotField>
    <pivotField showAll="0">
      <items count="4">
        <item x="0"/>
        <item x="1"/>
        <item x="2"/>
        <item t="default"/>
      </items>
    </pivotField>
    <pivotField showAll="0">
      <items count="3">
        <item x="0"/>
        <item x="1"/>
        <item t="default"/>
      </items>
    </pivotField>
    <pivotField axis="axisRow" showAll="0" sortType="descending">
      <items count="6">
        <item x="1"/>
        <item x="4"/>
        <item x="3"/>
        <item x="2"/>
        <item x="0"/>
        <item t="default"/>
      </items>
      <autoSortScope>
        <pivotArea dataOnly="0" outline="0" fieldPosition="0">
          <references count="1">
            <reference field="4294967294" count="1" selected="0">
              <x v="0"/>
            </reference>
          </references>
        </pivotArea>
      </autoSortScope>
    </pivotField>
    <pivotField showAll="0">
      <items count="6">
        <item x="2"/>
        <item x="0"/>
        <item x="3"/>
        <item x="4"/>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s>
  <rowFields count="1">
    <field x="9"/>
  </rowFields>
  <rowItems count="6">
    <i>
      <x v="1"/>
    </i>
    <i>
      <x v="2"/>
    </i>
    <i>
      <x v="3"/>
    </i>
    <i>
      <x v="4"/>
    </i>
    <i>
      <x/>
    </i>
    <i t="grand">
      <x/>
    </i>
  </rowItems>
  <colItems count="1">
    <i/>
  </colItems>
  <dataFields count="1">
    <dataField name="Sum of Revenue to be recognised" fld="20" baseField="0" baseItem="0"/>
  </dataFields>
  <formats count="6">
    <format dxfId="64">
      <pivotArea type="all" dataOnly="0" outline="0" fieldPosition="0"/>
    </format>
    <format dxfId="63">
      <pivotArea outline="0" collapsedLevelsAreSubtotals="1" fieldPosition="0"/>
    </format>
    <format dxfId="62">
      <pivotArea field="9" type="button" dataOnly="0" labelOnly="1" outline="0" axis="axisRow" fieldPosition="0"/>
    </format>
    <format dxfId="61">
      <pivotArea dataOnly="0" labelOnly="1" fieldPosition="0">
        <references count="1">
          <reference field="9" count="0"/>
        </references>
      </pivotArea>
    </format>
    <format dxfId="60">
      <pivotArea dataOnly="0" labelOnly="1" grandRow="1" outline="0" fieldPosition="0"/>
    </format>
    <format dxfId="59">
      <pivotArea dataOnly="0" labelOnly="1" outline="0" axis="axisValues" fieldPosition="0"/>
    </format>
  </formats>
  <chartFormats count="2">
    <chartFormat chart="7"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A923159-C430-4267-A6F2-5DB8126FC339}" name="Channel wise cancellations "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A20:E27" firstHeaderRow="1" firstDataRow="2" firstDataCol="1"/>
  <pivotFields count="23">
    <pivotField showAll="0"/>
    <pivotField showAll="0"/>
    <pivotField showAll="0"/>
    <pivotField showAll="0">
      <items count="3">
        <item x="0"/>
        <item x="1"/>
        <item t="default"/>
      </items>
    </pivotField>
    <pivotField showAll="0">
      <items count="9">
        <item x="0"/>
        <item x="1"/>
        <item x="2"/>
        <item x="3"/>
        <item x="4"/>
        <item x="5"/>
        <item x="6"/>
        <item x="7"/>
        <item t="default"/>
      </items>
    </pivotField>
    <pivotField showAll="0"/>
    <pivotField showAll="0">
      <items count="323">
        <item x="103"/>
        <item x="264"/>
        <item x="265"/>
        <item x="4"/>
        <item x="260"/>
        <item x="136"/>
        <item x="22"/>
        <item x="254"/>
        <item x="320"/>
        <item x="141"/>
        <item x="240"/>
        <item x="68"/>
        <item x="179"/>
        <item x="266"/>
        <item x="81"/>
        <item x="242"/>
        <item x="243"/>
        <item x="173"/>
        <item x="223"/>
        <item x="162"/>
        <item x="116"/>
        <item x="94"/>
        <item x="228"/>
        <item x="188"/>
        <item x="192"/>
        <item x="118"/>
        <item x="60"/>
        <item x="25"/>
        <item x="14"/>
        <item x="274"/>
        <item x="287"/>
        <item x="277"/>
        <item x="241"/>
        <item x="263"/>
        <item x="57"/>
        <item x="72"/>
        <item x="252"/>
        <item x="108"/>
        <item x="95"/>
        <item x="180"/>
        <item x="65"/>
        <item x="285"/>
        <item x="221"/>
        <item x="134"/>
        <item x="176"/>
        <item x="98"/>
        <item x="201"/>
        <item x="133"/>
        <item x="50"/>
        <item x="304"/>
        <item x="184"/>
        <item x="140"/>
        <item x="91"/>
        <item x="28"/>
        <item x="128"/>
        <item x="164"/>
        <item x="227"/>
        <item x="200"/>
        <item x="6"/>
        <item x="153"/>
        <item x="122"/>
        <item x="99"/>
        <item x="11"/>
        <item x="247"/>
        <item x="261"/>
        <item x="97"/>
        <item x="135"/>
        <item x="43"/>
        <item x="294"/>
        <item x="8"/>
        <item x="198"/>
        <item x="208"/>
        <item x="214"/>
        <item x="159"/>
        <item x="144"/>
        <item x="230"/>
        <item x="295"/>
        <item x="115"/>
        <item x="75"/>
        <item x="158"/>
        <item x="132"/>
        <item x="10"/>
        <item x="213"/>
        <item x="88"/>
        <item x="52"/>
        <item x="120"/>
        <item x="70"/>
        <item x="190"/>
        <item x="178"/>
        <item x="257"/>
        <item x="193"/>
        <item x="84"/>
        <item x="299"/>
        <item x="114"/>
        <item x="105"/>
        <item x="197"/>
        <item x="313"/>
        <item x="168"/>
        <item x="146"/>
        <item x="284"/>
        <item x="137"/>
        <item x="39"/>
        <item x="269"/>
        <item x="210"/>
        <item x="104"/>
        <item x="42"/>
        <item x="290"/>
        <item x="83"/>
        <item x="233"/>
        <item x="29"/>
        <item x="203"/>
        <item x="224"/>
        <item x="174"/>
        <item x="79"/>
        <item x="17"/>
        <item x="276"/>
        <item x="207"/>
        <item x="36"/>
        <item x="272"/>
        <item x="319"/>
        <item x="34"/>
        <item x="185"/>
        <item x="229"/>
        <item x="187"/>
        <item x="93"/>
        <item x="262"/>
        <item x="62"/>
        <item x="195"/>
        <item x="152"/>
        <item x="130"/>
        <item x="280"/>
        <item x="117"/>
        <item x="58"/>
        <item x="86"/>
        <item x="150"/>
        <item x="66"/>
        <item x="18"/>
        <item x="310"/>
        <item x="169"/>
        <item x="101"/>
        <item x="7"/>
        <item x="309"/>
        <item x="131"/>
        <item x="312"/>
        <item x="41"/>
        <item x="154"/>
        <item x="87"/>
        <item x="148"/>
        <item x="308"/>
        <item x="292"/>
        <item x="82"/>
        <item x="172"/>
        <item x="78"/>
        <item x="209"/>
        <item x="165"/>
        <item x="296"/>
        <item x="225"/>
        <item x="321"/>
        <item x="112"/>
        <item x="194"/>
        <item x="15"/>
        <item x="102"/>
        <item x="297"/>
        <item x="181"/>
        <item x="171"/>
        <item x="161"/>
        <item x="204"/>
        <item x="314"/>
        <item x="267"/>
        <item x="48"/>
        <item x="300"/>
        <item x="76"/>
        <item x="56"/>
        <item x="24"/>
        <item x="45"/>
        <item x="275"/>
        <item x="311"/>
        <item x="303"/>
        <item x="232"/>
        <item x="219"/>
        <item x="163"/>
        <item x="54"/>
        <item x="237"/>
        <item x="71"/>
        <item x="305"/>
        <item x="63"/>
        <item x="205"/>
        <item x="100"/>
        <item x="125"/>
        <item x="231"/>
        <item x="47"/>
        <item x="316"/>
        <item x="186"/>
        <item x="249"/>
        <item x="271"/>
        <item x="298"/>
        <item x="317"/>
        <item x="145"/>
        <item x="248"/>
        <item x="16"/>
        <item x="46"/>
        <item x="44"/>
        <item x="258"/>
        <item x="189"/>
        <item x="216"/>
        <item x="149"/>
        <item x="53"/>
        <item x="129"/>
        <item x="256"/>
        <item x="90"/>
        <item x="191"/>
        <item x="27"/>
        <item x="23"/>
        <item x="273"/>
        <item x="33"/>
        <item x="199"/>
        <item x="239"/>
        <item x="119"/>
        <item x="253"/>
        <item x="96"/>
        <item x="139"/>
        <item x="143"/>
        <item x="77"/>
        <item x="315"/>
        <item x="59"/>
        <item x="19"/>
        <item x="89"/>
        <item x="281"/>
        <item x="64"/>
        <item x="155"/>
        <item x="293"/>
        <item x="236"/>
        <item x="222"/>
        <item x="31"/>
        <item x="35"/>
        <item x="283"/>
        <item x="74"/>
        <item x="175"/>
        <item x="282"/>
        <item x="49"/>
        <item x="235"/>
        <item x="13"/>
        <item x="238"/>
        <item x="92"/>
        <item x="147"/>
        <item x="212"/>
        <item x="40"/>
        <item x="30"/>
        <item x="289"/>
        <item x="244"/>
        <item x="183"/>
        <item x="307"/>
        <item x="250"/>
        <item x="160"/>
        <item x="51"/>
        <item x="157"/>
        <item x="245"/>
        <item x="220"/>
        <item x="151"/>
        <item x="156"/>
        <item x="3"/>
        <item x="217"/>
        <item x="121"/>
        <item x="55"/>
        <item x="167"/>
        <item x="202"/>
        <item x="196"/>
        <item x="246"/>
        <item x="138"/>
        <item x="206"/>
        <item x="123"/>
        <item x="215"/>
        <item x="110"/>
        <item x="12"/>
        <item x="255"/>
        <item x="109"/>
        <item x="20"/>
        <item x="259"/>
        <item x="279"/>
        <item x="218"/>
        <item x="177"/>
        <item x="67"/>
        <item x="26"/>
        <item x="166"/>
        <item x="278"/>
        <item x="38"/>
        <item x="226"/>
        <item x="69"/>
        <item x="126"/>
        <item x="107"/>
        <item x="302"/>
        <item x="288"/>
        <item x="5"/>
        <item x="85"/>
        <item x="21"/>
        <item x="182"/>
        <item x="170"/>
        <item x="73"/>
        <item x="80"/>
        <item x="251"/>
        <item x="211"/>
        <item x="111"/>
        <item x="32"/>
        <item x="2"/>
        <item x="0"/>
        <item x="113"/>
        <item x="142"/>
        <item x="301"/>
        <item x="234"/>
        <item x="9"/>
        <item x="306"/>
        <item x="1"/>
        <item x="37"/>
        <item x="291"/>
        <item x="270"/>
        <item x="124"/>
        <item x="286"/>
        <item x="106"/>
        <item x="268"/>
        <item x="318"/>
        <item x="127"/>
        <item x="61"/>
        <item t="default"/>
      </items>
    </pivotField>
    <pivotField axis="axisCol" showAll="0">
      <items count="4">
        <item x="1"/>
        <item x="0"/>
        <item x="2"/>
        <item t="default"/>
      </items>
    </pivotField>
    <pivotField showAll="0">
      <items count="3">
        <item x="0"/>
        <item x="1"/>
        <item t="default"/>
      </items>
    </pivotField>
    <pivotField axis="axisRow" showAll="0">
      <items count="6">
        <item x="1"/>
        <item x="4"/>
        <item x="3"/>
        <item x="2"/>
        <item x="0"/>
        <item t="default"/>
      </items>
    </pivotField>
    <pivotField showAll="0">
      <items count="6">
        <item x="2"/>
        <item x="0"/>
        <item x="3"/>
        <item x="4"/>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s>
  <rowFields count="1">
    <field x="9"/>
  </rowFields>
  <rowItems count="6">
    <i>
      <x/>
    </i>
    <i>
      <x v="1"/>
    </i>
    <i>
      <x v="2"/>
    </i>
    <i>
      <x v="3"/>
    </i>
    <i>
      <x v="4"/>
    </i>
    <i t="grand">
      <x/>
    </i>
  </rowItems>
  <colFields count="1">
    <field x="7"/>
  </colFields>
  <colItems count="4">
    <i>
      <x/>
    </i>
    <i>
      <x v="1"/>
    </i>
    <i>
      <x v="2"/>
    </i>
    <i t="grand">
      <x/>
    </i>
  </colItems>
  <dataFields count="1">
    <dataField name="Sum of Total Sales" fld="19" showDataAs="percentOfRow" baseField="0" baseItem="0" numFmtId="10"/>
  </dataFields>
  <formats count="10">
    <format dxfId="57">
      <pivotArea type="all" dataOnly="0" outline="0" fieldPosition="0"/>
    </format>
    <format dxfId="56">
      <pivotArea outline="0" collapsedLevelsAreSubtotals="1" fieldPosition="0"/>
    </format>
    <format dxfId="55">
      <pivotArea type="origin" dataOnly="0" labelOnly="1" outline="0" fieldPosition="0"/>
    </format>
    <format dxfId="54">
      <pivotArea field="7" type="button" dataOnly="0" labelOnly="1" outline="0" axis="axisCol" fieldPosition="0"/>
    </format>
    <format dxfId="53">
      <pivotArea type="topRight" dataOnly="0" labelOnly="1" outline="0" fieldPosition="0"/>
    </format>
    <format dxfId="52">
      <pivotArea field="9" type="button" dataOnly="0" labelOnly="1" outline="0" axis="axisRow" fieldPosition="0"/>
    </format>
    <format dxfId="51">
      <pivotArea dataOnly="0" labelOnly="1" fieldPosition="0">
        <references count="1">
          <reference field="9" count="0"/>
        </references>
      </pivotArea>
    </format>
    <format dxfId="50">
      <pivotArea dataOnly="0" labelOnly="1" grandRow="1" outline="0" fieldPosition="0"/>
    </format>
    <format dxfId="49">
      <pivotArea dataOnly="0" labelOnly="1" fieldPosition="0">
        <references count="1">
          <reference field="7" count="0"/>
        </references>
      </pivotArea>
    </format>
    <format dxfId="48">
      <pivotArea dataOnly="0" labelOnly="1" grandCol="1" outline="0" fieldPosition="0"/>
    </format>
  </formats>
  <chartFormats count="6">
    <chartFormat chart="8" format="0" series="1">
      <pivotArea type="data" outline="0" fieldPosition="0">
        <references count="2">
          <reference field="4294967294" count="1" selected="0">
            <x v="0"/>
          </reference>
          <reference field="7" count="1" selected="0">
            <x v="1"/>
          </reference>
        </references>
      </pivotArea>
    </chartFormat>
    <chartFormat chart="8" format="1" series="1">
      <pivotArea type="data" outline="0" fieldPosition="0">
        <references count="2">
          <reference field="4294967294" count="1" selected="0">
            <x v="0"/>
          </reference>
          <reference field="7" count="1" selected="0">
            <x v="0"/>
          </reference>
        </references>
      </pivotArea>
    </chartFormat>
    <chartFormat chart="8" format="2" series="1">
      <pivotArea type="data" outline="0" fieldPosition="0">
        <references count="2">
          <reference field="4294967294" count="1" selected="0">
            <x v="0"/>
          </reference>
          <reference field="7" count="1" selected="0">
            <x v="2"/>
          </reference>
        </references>
      </pivotArea>
    </chartFormat>
    <chartFormat chart="10" format="6" series="1">
      <pivotArea type="data" outline="0" fieldPosition="0">
        <references count="2">
          <reference field="4294967294" count="1" selected="0">
            <x v="0"/>
          </reference>
          <reference field="7" count="1" selected="0">
            <x v="0"/>
          </reference>
        </references>
      </pivotArea>
    </chartFormat>
    <chartFormat chart="10" format="7" series="1">
      <pivotArea type="data" outline="0" fieldPosition="0">
        <references count="2">
          <reference field="4294967294" count="1" selected="0">
            <x v="0"/>
          </reference>
          <reference field="7" count="1" selected="0">
            <x v="1"/>
          </reference>
        </references>
      </pivotArea>
    </chartFormat>
    <chartFormat chart="10" format="8"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B66E7AB-F9C4-46CB-94DC-3630FE0BC375}" name="Category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1:C7" firstHeaderRow="0" firstDataRow="1" firstDataCol="1"/>
  <pivotFields count="23">
    <pivotField showAll="0"/>
    <pivotField showAll="0"/>
    <pivotField showAll="0"/>
    <pivotField showAll="0">
      <items count="3">
        <item x="0"/>
        <item x="1"/>
        <item t="default"/>
      </items>
    </pivotField>
    <pivotField showAll="0">
      <items count="9">
        <item x="0"/>
        <item x="1"/>
        <item x="2"/>
        <item x="3"/>
        <item x="4"/>
        <item x="5"/>
        <item x="6"/>
        <item x="7"/>
        <item t="default"/>
      </items>
    </pivotField>
    <pivotField showAll="0"/>
    <pivotField showAll="0">
      <items count="323">
        <item x="103"/>
        <item x="264"/>
        <item x="265"/>
        <item x="4"/>
        <item x="260"/>
        <item x="136"/>
        <item x="22"/>
        <item x="254"/>
        <item x="320"/>
        <item x="141"/>
        <item x="240"/>
        <item x="68"/>
        <item x="179"/>
        <item x="266"/>
        <item x="81"/>
        <item x="242"/>
        <item x="243"/>
        <item x="173"/>
        <item x="223"/>
        <item x="162"/>
        <item x="116"/>
        <item x="94"/>
        <item x="228"/>
        <item x="188"/>
        <item x="192"/>
        <item x="118"/>
        <item x="60"/>
        <item x="25"/>
        <item x="14"/>
        <item x="274"/>
        <item x="287"/>
        <item x="277"/>
        <item x="241"/>
        <item x="263"/>
        <item x="57"/>
        <item x="72"/>
        <item x="252"/>
        <item x="108"/>
        <item x="95"/>
        <item x="180"/>
        <item x="65"/>
        <item x="285"/>
        <item x="221"/>
        <item x="134"/>
        <item x="176"/>
        <item x="98"/>
        <item x="201"/>
        <item x="133"/>
        <item x="50"/>
        <item x="304"/>
        <item x="184"/>
        <item x="140"/>
        <item x="91"/>
        <item x="28"/>
        <item x="128"/>
        <item x="164"/>
        <item x="227"/>
        <item x="200"/>
        <item x="6"/>
        <item x="153"/>
        <item x="122"/>
        <item x="99"/>
        <item x="11"/>
        <item x="247"/>
        <item x="261"/>
        <item x="97"/>
        <item x="135"/>
        <item x="43"/>
        <item x="294"/>
        <item x="8"/>
        <item x="198"/>
        <item x="208"/>
        <item x="214"/>
        <item x="159"/>
        <item x="144"/>
        <item x="230"/>
        <item x="295"/>
        <item x="115"/>
        <item x="75"/>
        <item x="158"/>
        <item x="132"/>
        <item x="10"/>
        <item x="213"/>
        <item x="88"/>
        <item x="52"/>
        <item x="120"/>
        <item x="70"/>
        <item x="190"/>
        <item x="178"/>
        <item x="257"/>
        <item x="193"/>
        <item x="84"/>
        <item x="299"/>
        <item x="114"/>
        <item x="105"/>
        <item x="197"/>
        <item x="313"/>
        <item x="168"/>
        <item x="146"/>
        <item x="284"/>
        <item x="137"/>
        <item x="39"/>
        <item x="269"/>
        <item x="210"/>
        <item x="104"/>
        <item x="42"/>
        <item x="290"/>
        <item x="83"/>
        <item x="233"/>
        <item x="29"/>
        <item x="203"/>
        <item x="224"/>
        <item x="174"/>
        <item x="79"/>
        <item x="17"/>
        <item x="276"/>
        <item x="207"/>
        <item x="36"/>
        <item x="272"/>
        <item x="319"/>
        <item x="34"/>
        <item x="185"/>
        <item x="229"/>
        <item x="187"/>
        <item x="93"/>
        <item x="262"/>
        <item x="62"/>
        <item x="195"/>
        <item x="152"/>
        <item x="130"/>
        <item x="280"/>
        <item x="117"/>
        <item x="58"/>
        <item x="86"/>
        <item x="150"/>
        <item x="66"/>
        <item x="18"/>
        <item x="310"/>
        <item x="169"/>
        <item x="101"/>
        <item x="7"/>
        <item x="309"/>
        <item x="131"/>
        <item x="312"/>
        <item x="41"/>
        <item x="154"/>
        <item x="87"/>
        <item x="148"/>
        <item x="308"/>
        <item x="292"/>
        <item x="82"/>
        <item x="172"/>
        <item x="78"/>
        <item x="209"/>
        <item x="165"/>
        <item x="296"/>
        <item x="225"/>
        <item x="321"/>
        <item x="112"/>
        <item x="194"/>
        <item x="15"/>
        <item x="102"/>
        <item x="297"/>
        <item x="181"/>
        <item x="171"/>
        <item x="161"/>
        <item x="204"/>
        <item x="314"/>
        <item x="267"/>
        <item x="48"/>
        <item x="300"/>
        <item x="76"/>
        <item x="56"/>
        <item x="24"/>
        <item x="45"/>
        <item x="275"/>
        <item x="311"/>
        <item x="303"/>
        <item x="232"/>
        <item x="219"/>
        <item x="163"/>
        <item x="54"/>
        <item x="237"/>
        <item x="71"/>
        <item x="305"/>
        <item x="63"/>
        <item x="205"/>
        <item x="100"/>
        <item x="125"/>
        <item x="231"/>
        <item x="47"/>
        <item x="316"/>
        <item x="186"/>
        <item x="249"/>
        <item x="271"/>
        <item x="298"/>
        <item x="317"/>
        <item x="145"/>
        <item x="248"/>
        <item x="16"/>
        <item x="46"/>
        <item x="44"/>
        <item x="258"/>
        <item x="189"/>
        <item x="216"/>
        <item x="149"/>
        <item x="53"/>
        <item x="129"/>
        <item x="256"/>
        <item x="90"/>
        <item x="191"/>
        <item x="27"/>
        <item x="23"/>
        <item x="273"/>
        <item x="33"/>
        <item x="199"/>
        <item x="239"/>
        <item x="119"/>
        <item x="253"/>
        <item x="96"/>
        <item x="139"/>
        <item x="143"/>
        <item x="77"/>
        <item x="315"/>
        <item x="59"/>
        <item x="19"/>
        <item x="89"/>
        <item x="281"/>
        <item x="64"/>
        <item x="155"/>
        <item x="293"/>
        <item x="236"/>
        <item x="222"/>
        <item x="31"/>
        <item x="35"/>
        <item x="283"/>
        <item x="74"/>
        <item x="175"/>
        <item x="282"/>
        <item x="49"/>
        <item x="235"/>
        <item x="13"/>
        <item x="238"/>
        <item x="92"/>
        <item x="147"/>
        <item x="212"/>
        <item x="40"/>
        <item x="30"/>
        <item x="289"/>
        <item x="244"/>
        <item x="183"/>
        <item x="307"/>
        <item x="250"/>
        <item x="160"/>
        <item x="51"/>
        <item x="157"/>
        <item x="245"/>
        <item x="220"/>
        <item x="151"/>
        <item x="156"/>
        <item x="3"/>
        <item x="217"/>
        <item x="121"/>
        <item x="55"/>
        <item x="167"/>
        <item x="202"/>
        <item x="196"/>
        <item x="246"/>
        <item x="138"/>
        <item x="206"/>
        <item x="123"/>
        <item x="215"/>
        <item x="110"/>
        <item x="12"/>
        <item x="255"/>
        <item x="109"/>
        <item x="20"/>
        <item x="259"/>
        <item x="279"/>
        <item x="218"/>
        <item x="177"/>
        <item x="67"/>
        <item x="26"/>
        <item x="166"/>
        <item x="278"/>
        <item x="38"/>
        <item x="226"/>
        <item x="69"/>
        <item x="126"/>
        <item x="107"/>
        <item x="302"/>
        <item x="288"/>
        <item x="5"/>
        <item x="85"/>
        <item x="21"/>
        <item x="182"/>
        <item x="170"/>
        <item x="73"/>
        <item x="80"/>
        <item x="251"/>
        <item x="211"/>
        <item x="111"/>
        <item x="32"/>
        <item x="2"/>
        <item x="0"/>
        <item x="113"/>
        <item x="142"/>
        <item x="301"/>
        <item x="234"/>
        <item x="9"/>
        <item x="306"/>
        <item x="1"/>
        <item x="37"/>
        <item x="291"/>
        <item x="270"/>
        <item x="124"/>
        <item x="286"/>
        <item x="106"/>
        <item x="268"/>
        <item x="318"/>
        <item x="127"/>
        <item x="61"/>
        <item t="default"/>
      </items>
    </pivotField>
    <pivotField showAll="0">
      <items count="4">
        <item x="1"/>
        <item x="0"/>
        <item x="2"/>
        <item t="default"/>
      </items>
    </pivotField>
    <pivotField showAll="0">
      <items count="3">
        <item x="0"/>
        <item x="1"/>
        <item t="default"/>
      </items>
    </pivotField>
    <pivotField showAll="0">
      <items count="6">
        <item x="1"/>
        <item x="4"/>
        <item x="3"/>
        <item x="2"/>
        <item x="0"/>
        <item t="default"/>
      </items>
    </pivotField>
    <pivotField axis="axisRow" showAll="0">
      <items count="6">
        <item x="2"/>
        <item x="0"/>
        <item x="3"/>
        <item x="4"/>
        <item x="1"/>
        <item t="default"/>
      </items>
    </pivotField>
    <pivotField showAll="0"/>
    <pivotField dataField="1" showAll="0"/>
    <pivotField showAll="0"/>
    <pivotField showAll="0"/>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s>
  <rowFields count="1">
    <field x="10"/>
  </rowFields>
  <rowItems count="6">
    <i>
      <x/>
    </i>
    <i>
      <x v="1"/>
    </i>
    <i>
      <x v="2"/>
    </i>
    <i>
      <x v="3"/>
    </i>
    <i>
      <x v="4"/>
    </i>
    <i t="grand">
      <x/>
    </i>
  </rowItems>
  <colFields count="1">
    <field x="-2"/>
  </colFields>
  <colItems count="2">
    <i>
      <x/>
    </i>
    <i i="1">
      <x v="1"/>
    </i>
  </colItems>
  <dataFields count="2">
    <dataField name="Revenue" fld="20" baseField="0" baseItem="0"/>
    <dataField name="Quantity" fld="12" baseField="0" baseItem="0"/>
  </dataFields>
  <formats count="6">
    <format dxfId="47">
      <pivotArea type="all" dataOnly="0" outline="0" fieldPosition="0"/>
    </format>
    <format dxfId="46">
      <pivotArea outline="0" collapsedLevelsAreSubtotals="1" fieldPosition="0"/>
    </format>
    <format dxfId="45">
      <pivotArea field="10" type="button" dataOnly="0" labelOnly="1" outline="0" axis="axisRow" fieldPosition="0"/>
    </format>
    <format dxfId="44">
      <pivotArea dataOnly="0" labelOnly="1" fieldPosition="0">
        <references count="1">
          <reference field="10" count="0"/>
        </references>
      </pivotArea>
    </format>
    <format dxfId="43">
      <pivotArea dataOnly="0" labelOnly="1" grandRow="1" outline="0" fieldPosition="0"/>
    </format>
    <format dxfId="42">
      <pivotArea dataOnly="0" labelOnly="1" outline="0" fieldPosition="0">
        <references count="1">
          <reference field="4294967294" count="2">
            <x v="0"/>
            <x v="1"/>
          </reference>
        </references>
      </pivotArea>
    </format>
  </formats>
  <chartFormats count="4">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5" format="8" series="1">
      <pivotArea type="data" outline="0" fieldPosition="0">
        <references count="1">
          <reference field="4294967294" count="1" selected="0">
            <x v="0"/>
          </reference>
        </references>
      </pivotArea>
    </chartFormat>
    <chartFormat chart="15"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C2105CE-F334-41D7-85E3-D008DD08EC26}" name="Return %"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4">
  <location ref="A33:E50" firstHeaderRow="1" firstDataRow="2" firstDataCol="1"/>
  <pivotFields count="23">
    <pivotField showAll="0"/>
    <pivotField showAll="0"/>
    <pivotField showAll="0"/>
    <pivotField showAll="0">
      <items count="3">
        <item x="0"/>
        <item x="1"/>
        <item t="default"/>
      </items>
    </pivotField>
    <pivotField showAll="0">
      <items count="9">
        <item x="0"/>
        <item x="1"/>
        <item x="2"/>
        <item x="3"/>
        <item x="4"/>
        <item x="5"/>
        <item x="6"/>
        <item x="7"/>
        <item t="default"/>
      </items>
    </pivotField>
    <pivotField showAll="0"/>
    <pivotField showAll="0">
      <items count="323">
        <item x="103"/>
        <item x="264"/>
        <item x="265"/>
        <item x="4"/>
        <item x="260"/>
        <item x="136"/>
        <item x="22"/>
        <item x="254"/>
        <item x="320"/>
        <item x="141"/>
        <item x="240"/>
        <item x="68"/>
        <item x="179"/>
        <item x="266"/>
        <item x="81"/>
        <item x="242"/>
        <item x="243"/>
        <item x="173"/>
        <item x="223"/>
        <item x="162"/>
        <item x="116"/>
        <item x="94"/>
        <item x="228"/>
        <item x="188"/>
        <item x="192"/>
        <item x="118"/>
        <item x="60"/>
        <item x="25"/>
        <item x="14"/>
        <item x="274"/>
        <item x="287"/>
        <item x="277"/>
        <item x="241"/>
        <item x="263"/>
        <item x="57"/>
        <item x="72"/>
        <item x="252"/>
        <item x="108"/>
        <item x="95"/>
        <item x="180"/>
        <item x="65"/>
        <item x="285"/>
        <item x="221"/>
        <item x="134"/>
        <item x="176"/>
        <item x="98"/>
        <item x="201"/>
        <item x="133"/>
        <item x="50"/>
        <item x="304"/>
        <item x="184"/>
        <item x="140"/>
        <item x="91"/>
        <item x="28"/>
        <item x="128"/>
        <item x="164"/>
        <item x="227"/>
        <item x="200"/>
        <item x="6"/>
        <item x="153"/>
        <item x="122"/>
        <item x="99"/>
        <item x="11"/>
        <item x="247"/>
        <item x="261"/>
        <item x="97"/>
        <item x="135"/>
        <item x="43"/>
        <item x="294"/>
        <item x="8"/>
        <item x="198"/>
        <item x="208"/>
        <item x="214"/>
        <item x="159"/>
        <item x="144"/>
        <item x="230"/>
        <item x="295"/>
        <item x="115"/>
        <item x="75"/>
        <item x="158"/>
        <item x="132"/>
        <item x="10"/>
        <item x="213"/>
        <item x="88"/>
        <item x="52"/>
        <item x="120"/>
        <item x="70"/>
        <item x="190"/>
        <item x="178"/>
        <item x="257"/>
        <item x="193"/>
        <item x="84"/>
        <item x="299"/>
        <item x="114"/>
        <item x="105"/>
        <item x="197"/>
        <item x="313"/>
        <item x="168"/>
        <item x="146"/>
        <item x="284"/>
        <item x="137"/>
        <item x="39"/>
        <item x="269"/>
        <item x="210"/>
        <item x="104"/>
        <item x="42"/>
        <item x="290"/>
        <item x="83"/>
        <item x="233"/>
        <item x="29"/>
        <item x="203"/>
        <item x="224"/>
        <item x="174"/>
        <item x="79"/>
        <item x="17"/>
        <item x="276"/>
        <item x="207"/>
        <item x="36"/>
        <item x="272"/>
        <item x="319"/>
        <item x="34"/>
        <item x="185"/>
        <item x="229"/>
        <item x="187"/>
        <item x="93"/>
        <item x="262"/>
        <item x="62"/>
        <item x="195"/>
        <item x="152"/>
        <item x="130"/>
        <item x="280"/>
        <item x="117"/>
        <item x="58"/>
        <item x="86"/>
        <item x="150"/>
        <item x="66"/>
        <item x="18"/>
        <item x="310"/>
        <item x="169"/>
        <item x="101"/>
        <item x="7"/>
        <item x="309"/>
        <item x="131"/>
        <item x="312"/>
        <item x="41"/>
        <item x="154"/>
        <item x="87"/>
        <item x="148"/>
        <item x="308"/>
        <item x="292"/>
        <item x="82"/>
        <item x="172"/>
        <item x="78"/>
        <item x="209"/>
        <item x="165"/>
        <item x="296"/>
        <item x="225"/>
        <item x="321"/>
        <item x="112"/>
        <item x="194"/>
        <item x="15"/>
        <item x="102"/>
        <item x="297"/>
        <item x="181"/>
        <item x="171"/>
        <item x="161"/>
        <item x="204"/>
        <item x="314"/>
        <item x="267"/>
        <item x="48"/>
        <item x="300"/>
        <item x="76"/>
        <item x="56"/>
        <item x="24"/>
        <item x="45"/>
        <item x="275"/>
        <item x="311"/>
        <item x="303"/>
        <item x="232"/>
        <item x="219"/>
        <item x="163"/>
        <item x="54"/>
        <item x="237"/>
        <item x="71"/>
        <item x="305"/>
        <item x="63"/>
        <item x="205"/>
        <item x="100"/>
        <item x="125"/>
        <item x="231"/>
        <item x="47"/>
        <item x="316"/>
        <item x="186"/>
        <item x="249"/>
        <item x="271"/>
        <item x="298"/>
        <item x="317"/>
        <item x="145"/>
        <item x="248"/>
        <item x="16"/>
        <item x="46"/>
        <item x="44"/>
        <item x="258"/>
        <item x="189"/>
        <item x="216"/>
        <item x="149"/>
        <item x="53"/>
        <item x="129"/>
        <item x="256"/>
        <item x="90"/>
        <item x="191"/>
        <item x="27"/>
        <item x="23"/>
        <item x="273"/>
        <item x="33"/>
        <item x="199"/>
        <item x="239"/>
        <item x="119"/>
        <item x="253"/>
        <item x="96"/>
        <item x="139"/>
        <item x="143"/>
        <item x="77"/>
        <item x="315"/>
        <item x="59"/>
        <item x="19"/>
        <item x="89"/>
        <item x="281"/>
        <item x="64"/>
        <item x="155"/>
        <item x="293"/>
        <item x="236"/>
        <item x="222"/>
        <item x="31"/>
        <item x="35"/>
        <item x="283"/>
        <item x="74"/>
        <item x="175"/>
        <item x="282"/>
        <item x="49"/>
        <item x="235"/>
        <item x="13"/>
        <item x="238"/>
        <item x="92"/>
        <item x="147"/>
        <item x="212"/>
        <item x="40"/>
        <item x="30"/>
        <item x="289"/>
        <item x="244"/>
        <item x="183"/>
        <item x="307"/>
        <item x="250"/>
        <item x="160"/>
        <item x="51"/>
        <item x="157"/>
        <item x="245"/>
        <item x="220"/>
        <item x="151"/>
        <item x="156"/>
        <item x="3"/>
        <item x="217"/>
        <item x="121"/>
        <item x="55"/>
        <item x="167"/>
        <item x="202"/>
        <item x="196"/>
        <item x="246"/>
        <item x="138"/>
        <item x="206"/>
        <item x="123"/>
        <item x="215"/>
        <item x="110"/>
        <item x="12"/>
        <item x="255"/>
        <item x="109"/>
        <item x="20"/>
        <item x="259"/>
        <item x="279"/>
        <item x="218"/>
        <item x="177"/>
        <item x="67"/>
        <item x="26"/>
        <item x="166"/>
        <item x="278"/>
        <item x="38"/>
        <item x="226"/>
        <item x="69"/>
        <item x="126"/>
        <item x="107"/>
        <item x="302"/>
        <item x="288"/>
        <item x="5"/>
        <item x="85"/>
        <item x="21"/>
        <item x="182"/>
        <item x="170"/>
        <item x="73"/>
        <item x="80"/>
        <item x="251"/>
        <item x="211"/>
        <item x="111"/>
        <item x="32"/>
        <item x="2"/>
        <item x="0"/>
        <item x="113"/>
        <item x="142"/>
        <item x="301"/>
        <item x="234"/>
        <item x="9"/>
        <item x="306"/>
        <item x="1"/>
        <item x="37"/>
        <item x="291"/>
        <item x="270"/>
        <item x="124"/>
        <item x="286"/>
        <item x="106"/>
        <item x="268"/>
        <item x="318"/>
        <item x="127"/>
        <item x="61"/>
        <item t="default"/>
      </items>
    </pivotField>
    <pivotField axis="axisCol" showAll="0">
      <items count="4">
        <item x="1"/>
        <item x="0"/>
        <item x="2"/>
        <item t="default"/>
      </items>
    </pivotField>
    <pivotField showAll="0">
      <items count="3">
        <item x="0"/>
        <item x="1"/>
        <item t="default"/>
      </items>
    </pivotField>
    <pivotField showAll="0">
      <items count="6">
        <item x="1"/>
        <item x="4"/>
        <item x="3"/>
        <item x="2"/>
        <item x="0"/>
        <item t="default"/>
      </items>
    </pivotField>
    <pivotField showAll="0">
      <items count="6">
        <item x="2"/>
        <item x="0"/>
        <item x="3"/>
        <item x="4"/>
        <item x="1"/>
        <item t="default"/>
      </items>
    </pivotField>
    <pivotField axis="axisRow" dataField="1" showAll="0">
      <items count="16">
        <item x="11"/>
        <item x="2"/>
        <item x="13"/>
        <item x="0"/>
        <item x="6"/>
        <item x="3"/>
        <item x="10"/>
        <item x="9"/>
        <item x="8"/>
        <item x="5"/>
        <item x="4"/>
        <item x="1"/>
        <item x="7"/>
        <item x="14"/>
        <item x="12"/>
        <item t="default"/>
      </items>
    </pivotField>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11"/>
  </rowFields>
  <rowItems count="16">
    <i>
      <x/>
    </i>
    <i>
      <x v="1"/>
    </i>
    <i>
      <x v="2"/>
    </i>
    <i>
      <x v="3"/>
    </i>
    <i>
      <x v="4"/>
    </i>
    <i>
      <x v="5"/>
    </i>
    <i>
      <x v="6"/>
    </i>
    <i>
      <x v="7"/>
    </i>
    <i>
      <x v="8"/>
    </i>
    <i>
      <x v="9"/>
    </i>
    <i>
      <x v="10"/>
    </i>
    <i>
      <x v="11"/>
    </i>
    <i>
      <x v="12"/>
    </i>
    <i>
      <x v="13"/>
    </i>
    <i>
      <x v="14"/>
    </i>
    <i t="grand">
      <x/>
    </i>
  </rowItems>
  <colFields count="1">
    <field x="7"/>
  </colFields>
  <colItems count="4">
    <i>
      <x/>
    </i>
    <i>
      <x v="1"/>
    </i>
    <i>
      <x v="2"/>
    </i>
    <i t="grand">
      <x/>
    </i>
  </colItems>
  <dataFields count="1">
    <dataField name="Count of Product" fld="11" subtotal="count" showDataAs="percentOfRow" baseField="0" baseItem="0" numFmtId="10"/>
  </dataFields>
  <formats count="10">
    <format dxfId="26">
      <pivotArea type="all" dataOnly="0" outline="0" fieldPosition="0"/>
    </format>
    <format dxfId="25">
      <pivotArea outline="0" collapsedLevelsAreSubtotals="1" fieldPosition="0"/>
    </format>
    <format dxfId="24">
      <pivotArea type="origin" dataOnly="0" labelOnly="1" outline="0" fieldPosition="0"/>
    </format>
    <format dxfId="23">
      <pivotArea field="7" type="button" dataOnly="0" labelOnly="1" outline="0" axis="axisCol" fieldPosition="0"/>
    </format>
    <format dxfId="22">
      <pivotArea type="topRight" dataOnly="0" labelOnly="1" outline="0" fieldPosition="0"/>
    </format>
    <format dxfId="21">
      <pivotArea field="11" type="button" dataOnly="0" labelOnly="1" outline="0" axis="axisRow" fieldPosition="0"/>
    </format>
    <format dxfId="20">
      <pivotArea dataOnly="0" labelOnly="1" fieldPosition="0">
        <references count="1">
          <reference field="11" count="0"/>
        </references>
      </pivotArea>
    </format>
    <format dxfId="19">
      <pivotArea dataOnly="0" labelOnly="1" grandRow="1" outline="0" fieldPosition="0"/>
    </format>
    <format dxfId="18">
      <pivotArea dataOnly="0" labelOnly="1" fieldPosition="0">
        <references count="1">
          <reference field="7" count="0"/>
        </references>
      </pivotArea>
    </format>
    <format dxfId="1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E07BEC2-8278-4B45-9437-BDED398FB6A0}" name="Products Quantity"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6">
  <location ref="A18:B24" firstHeaderRow="1" firstDataRow="1" firstDataCol="1"/>
  <pivotFields count="23">
    <pivotField showAll="0"/>
    <pivotField showAll="0"/>
    <pivotField showAll="0"/>
    <pivotField showAll="0">
      <items count="3">
        <item x="0"/>
        <item x="1"/>
        <item t="default"/>
      </items>
    </pivotField>
    <pivotField showAll="0">
      <items count="9">
        <item x="0"/>
        <item x="1"/>
        <item x="2"/>
        <item x="3"/>
        <item x="4"/>
        <item x="5"/>
        <item x="6"/>
        <item x="7"/>
        <item t="default"/>
      </items>
    </pivotField>
    <pivotField showAll="0"/>
    <pivotField showAll="0">
      <items count="323">
        <item x="103"/>
        <item x="264"/>
        <item x="265"/>
        <item x="4"/>
        <item x="260"/>
        <item x="136"/>
        <item x="22"/>
        <item x="254"/>
        <item x="320"/>
        <item x="141"/>
        <item x="240"/>
        <item x="68"/>
        <item x="179"/>
        <item x="266"/>
        <item x="81"/>
        <item x="242"/>
        <item x="243"/>
        <item x="173"/>
        <item x="223"/>
        <item x="162"/>
        <item x="116"/>
        <item x="94"/>
        <item x="228"/>
        <item x="188"/>
        <item x="192"/>
        <item x="118"/>
        <item x="60"/>
        <item x="25"/>
        <item x="14"/>
        <item x="274"/>
        <item x="287"/>
        <item x="277"/>
        <item x="241"/>
        <item x="263"/>
        <item x="57"/>
        <item x="72"/>
        <item x="252"/>
        <item x="108"/>
        <item x="95"/>
        <item x="180"/>
        <item x="65"/>
        <item x="285"/>
        <item x="221"/>
        <item x="134"/>
        <item x="176"/>
        <item x="98"/>
        <item x="201"/>
        <item x="133"/>
        <item x="50"/>
        <item x="304"/>
        <item x="184"/>
        <item x="140"/>
        <item x="91"/>
        <item x="28"/>
        <item x="128"/>
        <item x="164"/>
        <item x="227"/>
        <item x="200"/>
        <item x="6"/>
        <item x="153"/>
        <item x="122"/>
        <item x="99"/>
        <item x="11"/>
        <item x="247"/>
        <item x="261"/>
        <item x="97"/>
        <item x="135"/>
        <item x="43"/>
        <item x="294"/>
        <item x="8"/>
        <item x="198"/>
        <item x="208"/>
        <item x="214"/>
        <item x="159"/>
        <item x="144"/>
        <item x="230"/>
        <item x="295"/>
        <item x="115"/>
        <item x="75"/>
        <item x="158"/>
        <item x="132"/>
        <item x="10"/>
        <item x="213"/>
        <item x="88"/>
        <item x="52"/>
        <item x="120"/>
        <item x="70"/>
        <item x="190"/>
        <item x="178"/>
        <item x="257"/>
        <item x="193"/>
        <item x="84"/>
        <item x="299"/>
        <item x="114"/>
        <item x="105"/>
        <item x="197"/>
        <item x="313"/>
        <item x="168"/>
        <item x="146"/>
        <item x="284"/>
        <item x="137"/>
        <item x="39"/>
        <item x="269"/>
        <item x="210"/>
        <item x="104"/>
        <item x="42"/>
        <item x="290"/>
        <item x="83"/>
        <item x="233"/>
        <item x="29"/>
        <item x="203"/>
        <item x="224"/>
        <item x="174"/>
        <item x="79"/>
        <item x="17"/>
        <item x="276"/>
        <item x="207"/>
        <item x="36"/>
        <item x="272"/>
        <item x="319"/>
        <item x="34"/>
        <item x="185"/>
        <item x="229"/>
        <item x="187"/>
        <item x="93"/>
        <item x="262"/>
        <item x="62"/>
        <item x="195"/>
        <item x="152"/>
        <item x="130"/>
        <item x="280"/>
        <item x="117"/>
        <item x="58"/>
        <item x="86"/>
        <item x="150"/>
        <item x="66"/>
        <item x="18"/>
        <item x="310"/>
        <item x="169"/>
        <item x="101"/>
        <item x="7"/>
        <item x="309"/>
        <item x="131"/>
        <item x="312"/>
        <item x="41"/>
        <item x="154"/>
        <item x="87"/>
        <item x="148"/>
        <item x="308"/>
        <item x="292"/>
        <item x="82"/>
        <item x="172"/>
        <item x="78"/>
        <item x="209"/>
        <item x="165"/>
        <item x="296"/>
        <item x="225"/>
        <item x="321"/>
        <item x="112"/>
        <item x="194"/>
        <item x="15"/>
        <item x="102"/>
        <item x="297"/>
        <item x="181"/>
        <item x="171"/>
        <item x="161"/>
        <item x="204"/>
        <item x="314"/>
        <item x="267"/>
        <item x="48"/>
        <item x="300"/>
        <item x="76"/>
        <item x="56"/>
        <item x="24"/>
        <item x="45"/>
        <item x="275"/>
        <item x="311"/>
        <item x="303"/>
        <item x="232"/>
        <item x="219"/>
        <item x="163"/>
        <item x="54"/>
        <item x="237"/>
        <item x="71"/>
        <item x="305"/>
        <item x="63"/>
        <item x="205"/>
        <item x="100"/>
        <item x="125"/>
        <item x="231"/>
        <item x="47"/>
        <item x="316"/>
        <item x="186"/>
        <item x="249"/>
        <item x="271"/>
        <item x="298"/>
        <item x="317"/>
        <item x="145"/>
        <item x="248"/>
        <item x="16"/>
        <item x="46"/>
        <item x="44"/>
        <item x="258"/>
        <item x="189"/>
        <item x="216"/>
        <item x="149"/>
        <item x="53"/>
        <item x="129"/>
        <item x="256"/>
        <item x="90"/>
        <item x="191"/>
        <item x="27"/>
        <item x="23"/>
        <item x="273"/>
        <item x="33"/>
        <item x="199"/>
        <item x="239"/>
        <item x="119"/>
        <item x="253"/>
        <item x="96"/>
        <item x="139"/>
        <item x="143"/>
        <item x="77"/>
        <item x="315"/>
        <item x="59"/>
        <item x="19"/>
        <item x="89"/>
        <item x="281"/>
        <item x="64"/>
        <item x="155"/>
        <item x="293"/>
        <item x="236"/>
        <item x="222"/>
        <item x="31"/>
        <item x="35"/>
        <item x="283"/>
        <item x="74"/>
        <item x="175"/>
        <item x="282"/>
        <item x="49"/>
        <item x="235"/>
        <item x="13"/>
        <item x="238"/>
        <item x="92"/>
        <item x="147"/>
        <item x="212"/>
        <item x="40"/>
        <item x="30"/>
        <item x="289"/>
        <item x="244"/>
        <item x="183"/>
        <item x="307"/>
        <item x="250"/>
        <item x="160"/>
        <item x="51"/>
        <item x="157"/>
        <item x="245"/>
        <item x="220"/>
        <item x="151"/>
        <item x="156"/>
        <item x="3"/>
        <item x="217"/>
        <item x="121"/>
        <item x="55"/>
        <item x="167"/>
        <item x="202"/>
        <item x="196"/>
        <item x="246"/>
        <item x="138"/>
        <item x="206"/>
        <item x="123"/>
        <item x="215"/>
        <item x="110"/>
        <item x="12"/>
        <item x="255"/>
        <item x="109"/>
        <item x="20"/>
        <item x="259"/>
        <item x="279"/>
        <item x="218"/>
        <item x="177"/>
        <item x="67"/>
        <item x="26"/>
        <item x="166"/>
        <item x="278"/>
        <item x="38"/>
        <item x="226"/>
        <item x="69"/>
        <item x="126"/>
        <item x="107"/>
        <item x="302"/>
        <item x="288"/>
        <item x="5"/>
        <item x="85"/>
        <item x="21"/>
        <item x="182"/>
        <item x="170"/>
        <item x="73"/>
        <item x="80"/>
        <item x="251"/>
        <item x="211"/>
        <item x="111"/>
        <item x="32"/>
        <item x="2"/>
        <item x="0"/>
        <item x="113"/>
        <item x="142"/>
        <item x="301"/>
        <item x="234"/>
        <item x="9"/>
        <item x="306"/>
        <item x="1"/>
        <item x="37"/>
        <item x="291"/>
        <item x="270"/>
        <item x="124"/>
        <item x="286"/>
        <item x="106"/>
        <item x="268"/>
        <item x="318"/>
        <item x="127"/>
        <item x="61"/>
        <item t="default"/>
      </items>
    </pivotField>
    <pivotField showAll="0">
      <items count="4">
        <item x="1"/>
        <item x="0"/>
        <item x="2"/>
        <item t="default"/>
      </items>
    </pivotField>
    <pivotField showAll="0">
      <items count="3">
        <item x="0"/>
        <item x="1"/>
        <item t="default"/>
      </items>
    </pivotField>
    <pivotField showAll="0">
      <items count="6">
        <item x="1"/>
        <item x="4"/>
        <item x="3"/>
        <item x="2"/>
        <item x="0"/>
        <item t="default"/>
      </items>
    </pivotField>
    <pivotField showAll="0">
      <items count="6">
        <item x="2"/>
        <item x="0"/>
        <item x="3"/>
        <item x="4"/>
        <item x="1"/>
        <item t="default"/>
      </items>
    </pivotField>
    <pivotField axis="axisRow" showAll="0" measureFilter="1" sortType="ascending">
      <items count="16">
        <item x="11"/>
        <item x="2"/>
        <item x="13"/>
        <item x="0"/>
        <item x="6"/>
        <item x="3"/>
        <item x="10"/>
        <item x="9"/>
        <item x="8"/>
        <item x="5"/>
        <item x="4"/>
        <item x="1"/>
        <item x="7"/>
        <item x="14"/>
        <item x="12"/>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11"/>
  </rowFields>
  <rowItems count="6">
    <i>
      <x v="8"/>
    </i>
    <i>
      <x/>
    </i>
    <i>
      <x v="4"/>
    </i>
    <i>
      <x v="12"/>
    </i>
    <i>
      <x v="1"/>
    </i>
    <i t="grand">
      <x/>
    </i>
  </rowItems>
  <colItems count="1">
    <i/>
  </colItems>
  <dataFields count="1">
    <dataField name="Sum of Qty" fld="12" baseField="0" baseItem="0"/>
  </dataFields>
  <formats count="6">
    <format dxfId="34">
      <pivotArea type="all" dataOnly="0" outline="0" fieldPosition="0"/>
    </format>
    <format dxfId="32">
      <pivotArea outline="0" collapsedLevelsAreSubtotals="1" fieldPosition="0"/>
    </format>
    <format dxfId="31">
      <pivotArea field="11" type="button" dataOnly="0" labelOnly="1" outline="0" axis="axisRow" fieldPosition="0"/>
    </format>
    <format dxfId="30">
      <pivotArea dataOnly="0" labelOnly="1" fieldPosition="0">
        <references count="1">
          <reference field="11" count="5">
            <x v="0"/>
            <x v="1"/>
            <x v="4"/>
            <x v="8"/>
            <x v="12"/>
          </reference>
        </references>
      </pivotArea>
    </format>
    <format dxfId="29">
      <pivotArea dataOnly="0" labelOnly="1" grandRow="1" outline="0" fieldPosition="0"/>
    </format>
    <format dxfId="28">
      <pivotArea dataOnly="0" labelOnly="1" outline="0" axis="axisValues" fieldPosition="0"/>
    </format>
  </formats>
  <chartFormats count="2">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C362029-F804-48E4-95AA-3CABCC6EFE70}" name="Products - Revenue"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5">
  <location ref="A1:B7" firstHeaderRow="1" firstDataRow="1" firstDataCol="1"/>
  <pivotFields count="23">
    <pivotField showAll="0"/>
    <pivotField showAll="0"/>
    <pivotField showAll="0"/>
    <pivotField showAll="0">
      <items count="3">
        <item x="0"/>
        <item x="1"/>
        <item t="default"/>
      </items>
    </pivotField>
    <pivotField showAll="0">
      <items count="9">
        <item x="0"/>
        <item x="1"/>
        <item x="2"/>
        <item x="3"/>
        <item x="4"/>
        <item x="5"/>
        <item x="6"/>
        <item x="7"/>
        <item t="default"/>
      </items>
    </pivotField>
    <pivotField showAll="0"/>
    <pivotField showAll="0">
      <items count="323">
        <item x="103"/>
        <item x="264"/>
        <item x="265"/>
        <item x="4"/>
        <item x="260"/>
        <item x="136"/>
        <item x="22"/>
        <item x="254"/>
        <item x="320"/>
        <item x="141"/>
        <item x="240"/>
        <item x="68"/>
        <item x="179"/>
        <item x="266"/>
        <item x="81"/>
        <item x="242"/>
        <item x="243"/>
        <item x="173"/>
        <item x="223"/>
        <item x="162"/>
        <item x="116"/>
        <item x="94"/>
        <item x="228"/>
        <item x="188"/>
        <item x="192"/>
        <item x="118"/>
        <item x="60"/>
        <item x="25"/>
        <item x="14"/>
        <item x="274"/>
        <item x="287"/>
        <item x="277"/>
        <item x="241"/>
        <item x="263"/>
        <item x="57"/>
        <item x="72"/>
        <item x="252"/>
        <item x="108"/>
        <item x="95"/>
        <item x="180"/>
        <item x="65"/>
        <item x="285"/>
        <item x="221"/>
        <item x="134"/>
        <item x="176"/>
        <item x="98"/>
        <item x="201"/>
        <item x="133"/>
        <item x="50"/>
        <item x="304"/>
        <item x="184"/>
        <item x="140"/>
        <item x="91"/>
        <item x="28"/>
        <item x="128"/>
        <item x="164"/>
        <item x="227"/>
        <item x="200"/>
        <item x="6"/>
        <item x="153"/>
        <item x="122"/>
        <item x="99"/>
        <item x="11"/>
        <item x="247"/>
        <item x="261"/>
        <item x="97"/>
        <item x="135"/>
        <item x="43"/>
        <item x="294"/>
        <item x="8"/>
        <item x="198"/>
        <item x="208"/>
        <item x="214"/>
        <item x="159"/>
        <item x="144"/>
        <item x="230"/>
        <item x="295"/>
        <item x="115"/>
        <item x="75"/>
        <item x="158"/>
        <item x="132"/>
        <item x="10"/>
        <item x="213"/>
        <item x="88"/>
        <item x="52"/>
        <item x="120"/>
        <item x="70"/>
        <item x="190"/>
        <item x="178"/>
        <item x="257"/>
        <item x="193"/>
        <item x="84"/>
        <item x="299"/>
        <item x="114"/>
        <item x="105"/>
        <item x="197"/>
        <item x="313"/>
        <item x="168"/>
        <item x="146"/>
        <item x="284"/>
        <item x="137"/>
        <item x="39"/>
        <item x="269"/>
        <item x="210"/>
        <item x="104"/>
        <item x="42"/>
        <item x="290"/>
        <item x="83"/>
        <item x="233"/>
        <item x="29"/>
        <item x="203"/>
        <item x="224"/>
        <item x="174"/>
        <item x="79"/>
        <item x="17"/>
        <item x="276"/>
        <item x="207"/>
        <item x="36"/>
        <item x="272"/>
        <item x="319"/>
        <item x="34"/>
        <item x="185"/>
        <item x="229"/>
        <item x="187"/>
        <item x="93"/>
        <item x="262"/>
        <item x="62"/>
        <item x="195"/>
        <item x="152"/>
        <item x="130"/>
        <item x="280"/>
        <item x="117"/>
        <item x="58"/>
        <item x="86"/>
        <item x="150"/>
        <item x="66"/>
        <item x="18"/>
        <item x="310"/>
        <item x="169"/>
        <item x="101"/>
        <item x="7"/>
        <item x="309"/>
        <item x="131"/>
        <item x="312"/>
        <item x="41"/>
        <item x="154"/>
        <item x="87"/>
        <item x="148"/>
        <item x="308"/>
        <item x="292"/>
        <item x="82"/>
        <item x="172"/>
        <item x="78"/>
        <item x="209"/>
        <item x="165"/>
        <item x="296"/>
        <item x="225"/>
        <item x="321"/>
        <item x="112"/>
        <item x="194"/>
        <item x="15"/>
        <item x="102"/>
        <item x="297"/>
        <item x="181"/>
        <item x="171"/>
        <item x="161"/>
        <item x="204"/>
        <item x="314"/>
        <item x="267"/>
        <item x="48"/>
        <item x="300"/>
        <item x="76"/>
        <item x="56"/>
        <item x="24"/>
        <item x="45"/>
        <item x="275"/>
        <item x="311"/>
        <item x="303"/>
        <item x="232"/>
        <item x="219"/>
        <item x="163"/>
        <item x="54"/>
        <item x="237"/>
        <item x="71"/>
        <item x="305"/>
        <item x="63"/>
        <item x="205"/>
        <item x="100"/>
        <item x="125"/>
        <item x="231"/>
        <item x="47"/>
        <item x="316"/>
        <item x="186"/>
        <item x="249"/>
        <item x="271"/>
        <item x="298"/>
        <item x="317"/>
        <item x="145"/>
        <item x="248"/>
        <item x="16"/>
        <item x="46"/>
        <item x="44"/>
        <item x="258"/>
        <item x="189"/>
        <item x="216"/>
        <item x="149"/>
        <item x="53"/>
        <item x="129"/>
        <item x="256"/>
        <item x="90"/>
        <item x="191"/>
        <item x="27"/>
        <item x="23"/>
        <item x="273"/>
        <item x="33"/>
        <item x="199"/>
        <item x="239"/>
        <item x="119"/>
        <item x="253"/>
        <item x="96"/>
        <item x="139"/>
        <item x="143"/>
        <item x="77"/>
        <item x="315"/>
        <item x="59"/>
        <item x="19"/>
        <item x="89"/>
        <item x="281"/>
        <item x="64"/>
        <item x="155"/>
        <item x="293"/>
        <item x="236"/>
        <item x="222"/>
        <item x="31"/>
        <item x="35"/>
        <item x="283"/>
        <item x="74"/>
        <item x="175"/>
        <item x="282"/>
        <item x="49"/>
        <item x="235"/>
        <item x="13"/>
        <item x="238"/>
        <item x="92"/>
        <item x="147"/>
        <item x="212"/>
        <item x="40"/>
        <item x="30"/>
        <item x="289"/>
        <item x="244"/>
        <item x="183"/>
        <item x="307"/>
        <item x="250"/>
        <item x="160"/>
        <item x="51"/>
        <item x="157"/>
        <item x="245"/>
        <item x="220"/>
        <item x="151"/>
        <item x="156"/>
        <item x="3"/>
        <item x="217"/>
        <item x="121"/>
        <item x="55"/>
        <item x="167"/>
        <item x="202"/>
        <item x="196"/>
        <item x="246"/>
        <item x="138"/>
        <item x="206"/>
        <item x="123"/>
        <item x="215"/>
        <item x="110"/>
        <item x="12"/>
        <item x="255"/>
        <item x="109"/>
        <item x="20"/>
        <item x="259"/>
        <item x="279"/>
        <item x="218"/>
        <item x="177"/>
        <item x="67"/>
        <item x="26"/>
        <item x="166"/>
        <item x="278"/>
        <item x="38"/>
        <item x="226"/>
        <item x="69"/>
        <item x="126"/>
        <item x="107"/>
        <item x="302"/>
        <item x="288"/>
        <item x="5"/>
        <item x="85"/>
        <item x="21"/>
        <item x="182"/>
        <item x="170"/>
        <item x="73"/>
        <item x="80"/>
        <item x="251"/>
        <item x="211"/>
        <item x="111"/>
        <item x="32"/>
        <item x="2"/>
        <item x="0"/>
        <item x="113"/>
        <item x="142"/>
        <item x="301"/>
        <item x="234"/>
        <item x="9"/>
        <item x="306"/>
        <item x="1"/>
        <item x="37"/>
        <item x="291"/>
        <item x="270"/>
        <item x="124"/>
        <item x="286"/>
        <item x="106"/>
        <item x="268"/>
        <item x="318"/>
        <item x="127"/>
        <item x="61"/>
        <item t="default"/>
      </items>
    </pivotField>
    <pivotField showAll="0">
      <items count="4">
        <item x="1"/>
        <item x="0"/>
        <item x="2"/>
        <item t="default"/>
      </items>
    </pivotField>
    <pivotField showAll="0">
      <items count="3">
        <item x="0"/>
        <item x="1"/>
        <item t="default"/>
      </items>
    </pivotField>
    <pivotField showAll="0">
      <items count="6">
        <item x="1"/>
        <item x="4"/>
        <item x="3"/>
        <item x="2"/>
        <item x="0"/>
        <item t="default"/>
      </items>
    </pivotField>
    <pivotField showAll="0">
      <items count="6">
        <item x="2"/>
        <item x="0"/>
        <item x="3"/>
        <item x="4"/>
        <item x="1"/>
        <item t="default"/>
      </items>
    </pivotField>
    <pivotField axis="axisRow" showAll="0" measureFilter="1" sortType="ascending">
      <items count="16">
        <item x="11"/>
        <item x="2"/>
        <item x="13"/>
        <item x="0"/>
        <item x="6"/>
        <item x="3"/>
        <item x="10"/>
        <item x="9"/>
        <item x="8"/>
        <item x="5"/>
        <item x="4"/>
        <item x="1"/>
        <item x="7"/>
        <item x="14"/>
        <item x="1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s>
  <rowFields count="1">
    <field x="11"/>
  </rowFields>
  <rowItems count="6">
    <i>
      <x v="13"/>
    </i>
    <i>
      <x v="10"/>
    </i>
    <i>
      <x v="2"/>
    </i>
    <i>
      <x/>
    </i>
    <i>
      <x v="6"/>
    </i>
    <i t="grand">
      <x/>
    </i>
  </rowItems>
  <colItems count="1">
    <i/>
  </colItems>
  <dataFields count="1">
    <dataField name="Revenue" fld="20" baseField="0" baseItem="0"/>
  </dataFields>
  <formats count="6">
    <format dxfId="41">
      <pivotArea type="all" dataOnly="0" outline="0" fieldPosition="0"/>
    </format>
    <format dxfId="40">
      <pivotArea outline="0" collapsedLevelsAreSubtotals="1" fieldPosition="0"/>
    </format>
    <format dxfId="39">
      <pivotArea field="11" type="button" dataOnly="0" labelOnly="1" outline="0" axis="axisRow" fieldPosition="0"/>
    </format>
    <format dxfId="38">
      <pivotArea dataOnly="0" labelOnly="1" fieldPosition="0">
        <references count="1">
          <reference field="11" count="5">
            <x v="0"/>
            <x v="2"/>
            <x v="6"/>
            <x v="10"/>
            <x v="13"/>
          </reference>
        </references>
      </pivotArea>
    </format>
    <format dxfId="37">
      <pivotArea dataOnly="0" labelOnly="1" grandRow="1" outline="0" fieldPosition="0"/>
    </format>
    <format dxfId="36">
      <pivotArea dataOnly="0" labelOnly="1" outline="0" axis="axisValues" fieldPosition="0"/>
    </format>
  </formats>
  <chartFormats count="3">
    <chartFormat chart="9"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A721E45-2A18-4DF5-99D6-69E1824B26A1}" name="State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1:B7" firstHeaderRow="1" firstDataRow="1" firstDataCol="1"/>
  <pivotFields count="23">
    <pivotField showAll="0"/>
    <pivotField showAll="0"/>
    <pivotField showAll="0"/>
    <pivotField showAll="0">
      <items count="3">
        <item x="0"/>
        <item x="1"/>
        <item t="default"/>
      </items>
    </pivotField>
    <pivotField showAll="0">
      <items count="9">
        <item x="0"/>
        <item x="1"/>
        <item x="2"/>
        <item x="3"/>
        <item x="4"/>
        <item x="5"/>
        <item x="6"/>
        <item x="7"/>
        <item t="default"/>
      </items>
    </pivotField>
    <pivotField showAll="0"/>
    <pivotField showAll="0">
      <items count="323">
        <item x="103"/>
        <item x="264"/>
        <item x="265"/>
        <item x="4"/>
        <item x="260"/>
        <item x="136"/>
        <item x="22"/>
        <item x="254"/>
        <item x="320"/>
        <item x="141"/>
        <item x="240"/>
        <item x="68"/>
        <item x="179"/>
        <item x="266"/>
        <item x="81"/>
        <item x="242"/>
        <item x="243"/>
        <item x="173"/>
        <item x="223"/>
        <item x="162"/>
        <item x="116"/>
        <item x="94"/>
        <item x="228"/>
        <item x="188"/>
        <item x="192"/>
        <item x="118"/>
        <item x="60"/>
        <item x="25"/>
        <item x="14"/>
        <item x="274"/>
        <item x="287"/>
        <item x="277"/>
        <item x="241"/>
        <item x="263"/>
        <item x="57"/>
        <item x="72"/>
        <item x="252"/>
        <item x="108"/>
        <item x="95"/>
        <item x="180"/>
        <item x="65"/>
        <item x="285"/>
        <item x="221"/>
        <item x="134"/>
        <item x="176"/>
        <item x="98"/>
        <item x="201"/>
        <item x="133"/>
        <item x="50"/>
        <item x="304"/>
        <item x="184"/>
        <item x="140"/>
        <item x="91"/>
        <item x="28"/>
        <item x="128"/>
        <item x="164"/>
        <item x="227"/>
        <item x="200"/>
        <item x="6"/>
        <item x="153"/>
        <item x="122"/>
        <item x="99"/>
        <item x="11"/>
        <item x="247"/>
        <item x="261"/>
        <item x="97"/>
        <item x="135"/>
        <item x="43"/>
        <item x="294"/>
        <item x="8"/>
        <item x="198"/>
        <item x="208"/>
        <item x="214"/>
        <item x="159"/>
        <item x="144"/>
        <item x="230"/>
        <item x="295"/>
        <item x="115"/>
        <item x="75"/>
        <item x="158"/>
        <item x="132"/>
        <item x="10"/>
        <item x="213"/>
        <item x="88"/>
        <item x="52"/>
        <item x="120"/>
        <item x="70"/>
        <item x="190"/>
        <item x="178"/>
        <item x="257"/>
        <item x="193"/>
        <item x="84"/>
        <item x="299"/>
        <item x="114"/>
        <item x="105"/>
        <item x="197"/>
        <item x="313"/>
        <item x="168"/>
        <item x="146"/>
        <item x="284"/>
        <item x="137"/>
        <item x="39"/>
        <item x="269"/>
        <item x="210"/>
        <item x="104"/>
        <item x="42"/>
        <item x="290"/>
        <item x="83"/>
        <item x="233"/>
        <item x="29"/>
        <item x="203"/>
        <item x="224"/>
        <item x="174"/>
        <item x="79"/>
        <item x="17"/>
        <item x="276"/>
        <item x="207"/>
        <item x="36"/>
        <item x="272"/>
        <item x="319"/>
        <item x="34"/>
        <item x="185"/>
        <item x="229"/>
        <item x="187"/>
        <item x="93"/>
        <item x="262"/>
        <item x="62"/>
        <item x="195"/>
        <item x="152"/>
        <item x="130"/>
        <item x="280"/>
        <item x="117"/>
        <item x="58"/>
        <item x="86"/>
        <item x="150"/>
        <item x="66"/>
        <item x="18"/>
        <item x="310"/>
        <item x="169"/>
        <item x="101"/>
        <item x="7"/>
        <item x="309"/>
        <item x="131"/>
        <item x="312"/>
        <item x="41"/>
        <item x="154"/>
        <item x="87"/>
        <item x="148"/>
        <item x="308"/>
        <item x="292"/>
        <item x="82"/>
        <item x="172"/>
        <item x="78"/>
        <item x="209"/>
        <item x="165"/>
        <item x="296"/>
        <item x="225"/>
        <item x="321"/>
        <item x="112"/>
        <item x="194"/>
        <item x="15"/>
        <item x="102"/>
        <item x="297"/>
        <item x="181"/>
        <item x="171"/>
        <item x="161"/>
        <item x="204"/>
        <item x="314"/>
        <item x="267"/>
        <item x="48"/>
        <item x="300"/>
        <item x="76"/>
        <item x="56"/>
        <item x="24"/>
        <item x="45"/>
        <item x="275"/>
        <item x="311"/>
        <item x="303"/>
        <item x="232"/>
        <item x="219"/>
        <item x="163"/>
        <item x="54"/>
        <item x="237"/>
        <item x="71"/>
        <item x="305"/>
        <item x="63"/>
        <item x="205"/>
        <item x="100"/>
        <item x="125"/>
        <item x="231"/>
        <item x="47"/>
        <item x="316"/>
        <item x="186"/>
        <item x="249"/>
        <item x="271"/>
        <item x="298"/>
        <item x="317"/>
        <item x="145"/>
        <item x="248"/>
        <item x="16"/>
        <item x="46"/>
        <item x="44"/>
        <item x="258"/>
        <item x="189"/>
        <item x="216"/>
        <item x="149"/>
        <item x="53"/>
        <item x="129"/>
        <item x="256"/>
        <item x="90"/>
        <item x="191"/>
        <item x="27"/>
        <item x="23"/>
        <item x="273"/>
        <item x="33"/>
        <item x="199"/>
        <item x="239"/>
        <item x="119"/>
        <item x="253"/>
        <item x="96"/>
        <item x="139"/>
        <item x="143"/>
        <item x="77"/>
        <item x="315"/>
        <item x="59"/>
        <item x="19"/>
        <item x="89"/>
        <item x="281"/>
        <item x="64"/>
        <item x="155"/>
        <item x="293"/>
        <item x="236"/>
        <item x="222"/>
        <item x="31"/>
        <item x="35"/>
        <item x="283"/>
        <item x="74"/>
        <item x="175"/>
        <item x="282"/>
        <item x="49"/>
        <item x="235"/>
        <item x="13"/>
        <item x="238"/>
        <item x="92"/>
        <item x="147"/>
        <item x="212"/>
        <item x="40"/>
        <item x="30"/>
        <item x="289"/>
        <item x="244"/>
        <item x="183"/>
        <item x="307"/>
        <item x="250"/>
        <item x="160"/>
        <item x="51"/>
        <item x="157"/>
        <item x="245"/>
        <item x="220"/>
        <item x="151"/>
        <item x="156"/>
        <item x="3"/>
        <item x="217"/>
        <item x="121"/>
        <item x="55"/>
        <item x="167"/>
        <item x="202"/>
        <item x="196"/>
        <item x="246"/>
        <item x="138"/>
        <item x="206"/>
        <item x="123"/>
        <item x="215"/>
        <item x="110"/>
        <item x="12"/>
        <item x="255"/>
        <item x="109"/>
        <item x="20"/>
        <item x="259"/>
        <item x="279"/>
        <item x="218"/>
        <item x="177"/>
        <item x="67"/>
        <item x="26"/>
        <item x="166"/>
        <item x="278"/>
        <item x="38"/>
        <item x="226"/>
        <item x="69"/>
        <item x="126"/>
        <item x="107"/>
        <item x="302"/>
        <item x="288"/>
        <item x="5"/>
        <item x="85"/>
        <item x="21"/>
        <item x="182"/>
        <item x="170"/>
        <item x="73"/>
        <item x="80"/>
        <item x="251"/>
        <item x="211"/>
        <item x="111"/>
        <item x="32"/>
        <item x="2"/>
        <item x="0"/>
        <item x="113"/>
        <item x="142"/>
        <item x="301"/>
        <item x="234"/>
        <item x="9"/>
        <item x="306"/>
        <item x="1"/>
        <item x="37"/>
        <item x="291"/>
        <item x="270"/>
        <item x="124"/>
        <item x="286"/>
        <item x="106"/>
        <item x="268"/>
        <item x="318"/>
        <item x="127"/>
        <item x="61"/>
        <item t="default"/>
      </items>
    </pivotField>
    <pivotField showAll="0">
      <items count="4">
        <item x="1"/>
        <item x="0"/>
        <item x="2"/>
        <item t="default"/>
      </items>
    </pivotField>
    <pivotField showAll="0">
      <items count="3">
        <item x="0"/>
        <item x="1"/>
        <item t="default"/>
      </items>
    </pivotField>
    <pivotField showAll="0">
      <items count="6">
        <item x="1"/>
        <item x="4"/>
        <item x="3"/>
        <item x="2"/>
        <item x="0"/>
        <item t="default"/>
      </items>
    </pivotField>
    <pivotField showAll="0">
      <items count="6">
        <item x="2"/>
        <item x="0"/>
        <item x="3"/>
        <item x="4"/>
        <item x="1"/>
        <item t="default"/>
      </items>
    </pivotField>
    <pivotField showAll="0">
      <items count="16">
        <item x="11"/>
        <item x="2"/>
        <item x="13"/>
        <item x="0"/>
        <item x="6"/>
        <item x="3"/>
        <item x="10"/>
        <item x="9"/>
        <item x="8"/>
        <item x="5"/>
        <item x="4"/>
        <item x="1"/>
        <item x="7"/>
        <item x="14"/>
        <item x="12"/>
        <item t="default"/>
      </items>
    </pivotField>
    <pivotField showAll="0"/>
    <pivotField showAll="0"/>
    <pivotField showAll="0"/>
    <pivotField axis="axisRow" showAll="0" measureFilter="1" sortType="descending">
      <items count="10">
        <item x="4"/>
        <item x="6"/>
        <item x="0"/>
        <item x="2"/>
        <item x="7"/>
        <item x="1"/>
        <item x="3"/>
        <item x="5"/>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s>
  <rowFields count="1">
    <field x="15"/>
  </rowFields>
  <rowItems count="6">
    <i>
      <x v="1"/>
    </i>
    <i>
      <x v="6"/>
    </i>
    <i>
      <x v="7"/>
    </i>
    <i>
      <x v="8"/>
    </i>
    <i>
      <x v="4"/>
    </i>
    <i t="grand">
      <x/>
    </i>
  </rowItems>
  <colItems count="1">
    <i/>
  </colItems>
  <dataFields count="1">
    <dataField name="Sum of Revenue to be recognised" fld="20" baseField="0" baseItem="0"/>
  </dataFields>
  <formats count="6">
    <format dxfId="16">
      <pivotArea type="all" dataOnly="0" outline="0" fieldPosition="0"/>
    </format>
    <format dxfId="15">
      <pivotArea outline="0" collapsedLevelsAreSubtotals="1" fieldPosition="0"/>
    </format>
    <format dxfId="14">
      <pivotArea field="15" type="button" dataOnly="0" labelOnly="1" outline="0" axis="axisRow" fieldPosition="0"/>
    </format>
    <format dxfId="13">
      <pivotArea dataOnly="0" labelOnly="1" fieldPosition="0">
        <references count="1">
          <reference field="15" count="5">
            <x v="1"/>
            <x v="4"/>
            <x v="6"/>
            <x v="7"/>
            <x v="8"/>
          </reference>
        </references>
      </pivotArea>
    </format>
    <format dxfId="12">
      <pivotArea dataOnly="0" labelOnly="1" grandRow="1" outline="0" fieldPosition="0"/>
    </format>
    <format dxfId="11">
      <pivotArea dataOnly="0" labelOnly="1" outline="0" axis="axisValues" fieldPosition="0"/>
    </format>
  </formats>
  <chartFormats count="2">
    <chartFormat chart="14" format="0"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83C00A6-A7ED-455C-B073-5979BCA617CD}" name="B2B , B2C distb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1:B4" firstHeaderRow="1" firstDataRow="1" firstDataCol="1"/>
  <pivotFields count="23">
    <pivotField showAll="0"/>
    <pivotField showAll="0"/>
    <pivotField showAll="0"/>
    <pivotField showAll="0">
      <items count="3">
        <item x="0"/>
        <item x="1"/>
        <item t="default"/>
      </items>
    </pivotField>
    <pivotField showAll="0">
      <items count="9">
        <item x="0"/>
        <item x="1"/>
        <item x="2"/>
        <item x="3"/>
        <item x="4"/>
        <item x="5"/>
        <item x="6"/>
        <item x="7"/>
        <item t="default"/>
      </items>
    </pivotField>
    <pivotField showAll="0"/>
    <pivotField showAll="0">
      <items count="323">
        <item x="103"/>
        <item x="264"/>
        <item x="265"/>
        <item x="4"/>
        <item x="260"/>
        <item x="136"/>
        <item x="22"/>
        <item x="254"/>
        <item x="320"/>
        <item x="141"/>
        <item x="240"/>
        <item x="68"/>
        <item x="179"/>
        <item x="266"/>
        <item x="81"/>
        <item x="242"/>
        <item x="243"/>
        <item x="173"/>
        <item x="223"/>
        <item x="162"/>
        <item x="116"/>
        <item x="94"/>
        <item x="228"/>
        <item x="188"/>
        <item x="192"/>
        <item x="118"/>
        <item x="60"/>
        <item x="25"/>
        <item x="14"/>
        <item x="274"/>
        <item x="287"/>
        <item x="277"/>
        <item x="241"/>
        <item x="263"/>
        <item x="57"/>
        <item x="72"/>
        <item x="252"/>
        <item x="108"/>
        <item x="95"/>
        <item x="180"/>
        <item x="65"/>
        <item x="285"/>
        <item x="221"/>
        <item x="134"/>
        <item x="176"/>
        <item x="98"/>
        <item x="201"/>
        <item x="133"/>
        <item x="50"/>
        <item x="304"/>
        <item x="184"/>
        <item x="140"/>
        <item x="91"/>
        <item x="28"/>
        <item x="128"/>
        <item x="164"/>
        <item x="227"/>
        <item x="200"/>
        <item x="6"/>
        <item x="153"/>
        <item x="122"/>
        <item x="99"/>
        <item x="11"/>
        <item x="247"/>
        <item x="261"/>
        <item x="97"/>
        <item x="135"/>
        <item x="43"/>
        <item x="294"/>
        <item x="8"/>
        <item x="198"/>
        <item x="208"/>
        <item x="214"/>
        <item x="159"/>
        <item x="144"/>
        <item x="230"/>
        <item x="295"/>
        <item x="115"/>
        <item x="75"/>
        <item x="158"/>
        <item x="132"/>
        <item x="10"/>
        <item x="213"/>
        <item x="88"/>
        <item x="52"/>
        <item x="120"/>
        <item x="70"/>
        <item x="190"/>
        <item x="178"/>
        <item x="257"/>
        <item x="193"/>
        <item x="84"/>
        <item x="299"/>
        <item x="114"/>
        <item x="105"/>
        <item x="197"/>
        <item x="313"/>
        <item x="168"/>
        <item x="146"/>
        <item x="284"/>
        <item x="137"/>
        <item x="39"/>
        <item x="269"/>
        <item x="210"/>
        <item x="104"/>
        <item x="42"/>
        <item x="290"/>
        <item x="83"/>
        <item x="233"/>
        <item x="29"/>
        <item x="203"/>
        <item x="224"/>
        <item x="174"/>
        <item x="79"/>
        <item x="17"/>
        <item x="276"/>
        <item x="207"/>
        <item x="36"/>
        <item x="272"/>
        <item x="319"/>
        <item x="34"/>
        <item x="185"/>
        <item x="229"/>
        <item x="187"/>
        <item x="93"/>
        <item x="262"/>
        <item x="62"/>
        <item x="195"/>
        <item x="152"/>
        <item x="130"/>
        <item x="280"/>
        <item x="117"/>
        <item x="58"/>
        <item x="86"/>
        <item x="150"/>
        <item x="66"/>
        <item x="18"/>
        <item x="310"/>
        <item x="169"/>
        <item x="101"/>
        <item x="7"/>
        <item x="309"/>
        <item x="131"/>
        <item x="312"/>
        <item x="41"/>
        <item x="154"/>
        <item x="87"/>
        <item x="148"/>
        <item x="308"/>
        <item x="292"/>
        <item x="82"/>
        <item x="172"/>
        <item x="78"/>
        <item x="209"/>
        <item x="165"/>
        <item x="296"/>
        <item x="225"/>
        <item x="321"/>
        <item x="112"/>
        <item x="194"/>
        <item x="15"/>
        <item x="102"/>
        <item x="297"/>
        <item x="181"/>
        <item x="171"/>
        <item x="161"/>
        <item x="204"/>
        <item x="314"/>
        <item x="267"/>
        <item x="48"/>
        <item x="300"/>
        <item x="76"/>
        <item x="56"/>
        <item x="24"/>
        <item x="45"/>
        <item x="275"/>
        <item x="311"/>
        <item x="303"/>
        <item x="232"/>
        <item x="219"/>
        <item x="163"/>
        <item x="54"/>
        <item x="237"/>
        <item x="71"/>
        <item x="305"/>
        <item x="63"/>
        <item x="205"/>
        <item x="100"/>
        <item x="125"/>
        <item x="231"/>
        <item x="47"/>
        <item x="316"/>
        <item x="186"/>
        <item x="249"/>
        <item x="271"/>
        <item x="298"/>
        <item x="317"/>
        <item x="145"/>
        <item x="248"/>
        <item x="16"/>
        <item x="46"/>
        <item x="44"/>
        <item x="258"/>
        <item x="189"/>
        <item x="216"/>
        <item x="149"/>
        <item x="53"/>
        <item x="129"/>
        <item x="256"/>
        <item x="90"/>
        <item x="191"/>
        <item x="27"/>
        <item x="23"/>
        <item x="273"/>
        <item x="33"/>
        <item x="199"/>
        <item x="239"/>
        <item x="119"/>
        <item x="253"/>
        <item x="96"/>
        <item x="139"/>
        <item x="143"/>
        <item x="77"/>
        <item x="315"/>
        <item x="59"/>
        <item x="19"/>
        <item x="89"/>
        <item x="281"/>
        <item x="64"/>
        <item x="155"/>
        <item x="293"/>
        <item x="236"/>
        <item x="222"/>
        <item x="31"/>
        <item x="35"/>
        <item x="283"/>
        <item x="74"/>
        <item x="175"/>
        <item x="282"/>
        <item x="49"/>
        <item x="235"/>
        <item x="13"/>
        <item x="238"/>
        <item x="92"/>
        <item x="147"/>
        <item x="212"/>
        <item x="40"/>
        <item x="30"/>
        <item x="289"/>
        <item x="244"/>
        <item x="183"/>
        <item x="307"/>
        <item x="250"/>
        <item x="160"/>
        <item x="51"/>
        <item x="157"/>
        <item x="245"/>
        <item x="220"/>
        <item x="151"/>
        <item x="156"/>
        <item x="3"/>
        <item x="217"/>
        <item x="121"/>
        <item x="55"/>
        <item x="167"/>
        <item x="202"/>
        <item x="196"/>
        <item x="246"/>
        <item x="138"/>
        <item x="206"/>
        <item x="123"/>
        <item x="215"/>
        <item x="110"/>
        <item x="12"/>
        <item x="255"/>
        <item x="109"/>
        <item x="20"/>
        <item x="259"/>
        <item x="279"/>
        <item x="218"/>
        <item x="177"/>
        <item x="67"/>
        <item x="26"/>
        <item x="166"/>
        <item x="278"/>
        <item x="38"/>
        <item x="226"/>
        <item x="69"/>
        <item x="126"/>
        <item x="107"/>
        <item x="302"/>
        <item x="288"/>
        <item x="5"/>
        <item x="85"/>
        <item x="21"/>
        <item x="182"/>
        <item x="170"/>
        <item x="73"/>
        <item x="80"/>
        <item x="251"/>
        <item x="211"/>
        <item x="111"/>
        <item x="32"/>
        <item x="2"/>
        <item x="0"/>
        <item x="113"/>
        <item x="142"/>
        <item x="301"/>
        <item x="234"/>
        <item x="9"/>
        <item x="306"/>
        <item x="1"/>
        <item x="37"/>
        <item x="291"/>
        <item x="270"/>
        <item x="124"/>
        <item x="286"/>
        <item x="106"/>
        <item x="268"/>
        <item x="318"/>
        <item x="127"/>
        <item x="61"/>
        <item t="default"/>
      </items>
    </pivotField>
    <pivotField showAll="0">
      <items count="4">
        <item x="1"/>
        <item x="0"/>
        <item x="2"/>
        <item t="default"/>
      </items>
    </pivotField>
    <pivotField showAll="0">
      <items count="3">
        <item x="0"/>
        <item x="1"/>
        <item t="default"/>
      </items>
    </pivotField>
    <pivotField showAll="0">
      <items count="6">
        <item x="1"/>
        <item x="4"/>
        <item x="3"/>
        <item x="2"/>
        <item x="0"/>
        <item t="default"/>
      </items>
    </pivotField>
    <pivotField showAll="0">
      <items count="6">
        <item x="2"/>
        <item x="0"/>
        <item x="3"/>
        <item x="4"/>
        <item x="1"/>
        <item t="default"/>
      </items>
    </pivotField>
    <pivotField showAll="0">
      <items count="16">
        <item x="11"/>
        <item x="2"/>
        <item x="13"/>
        <item x="0"/>
        <item x="6"/>
        <item x="3"/>
        <item x="10"/>
        <item x="9"/>
        <item x="8"/>
        <item x="5"/>
        <item x="4"/>
        <item x="1"/>
        <item x="7"/>
        <item x="14"/>
        <item x="12"/>
        <item t="default"/>
      </items>
    </pivotField>
    <pivotField showAll="0"/>
    <pivotField showAll="0"/>
    <pivotField showAll="0"/>
    <pivotField showAll="0">
      <items count="10">
        <item x="4"/>
        <item x="6"/>
        <item x="0"/>
        <item x="2"/>
        <item x="7"/>
        <item x="1"/>
        <item x="3"/>
        <item x="5"/>
        <item x="8"/>
        <item t="default"/>
      </items>
    </pivotField>
    <pivotField showAll="0"/>
    <pivotField showAll="0"/>
    <pivotField axis="axisRow" dataField="1" showAll="0">
      <items count="3">
        <item x="1"/>
        <item x="0"/>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s>
  <rowFields count="1">
    <field x="18"/>
  </rowFields>
  <rowItems count="3">
    <i>
      <x/>
    </i>
    <i>
      <x v="1"/>
    </i>
    <i t="grand">
      <x/>
    </i>
  </rowItems>
  <colItems count="1">
    <i/>
  </colItems>
  <dataFields count="1">
    <dataField name="Count of B2B" fld="18" subtotal="count" showDataAs="percentOfCol" baseField="0" baseItem="0" numFmtId="10"/>
  </dataFields>
  <formats count="6">
    <format dxfId="9">
      <pivotArea type="all" dataOnly="0" outline="0" fieldPosition="0"/>
    </format>
    <format dxfId="8">
      <pivotArea outline="0" collapsedLevelsAreSubtotals="1" fieldPosition="0"/>
    </format>
    <format dxfId="7">
      <pivotArea field="18" type="button" dataOnly="0" labelOnly="1" outline="0" axis="axisRow" fieldPosition="0"/>
    </format>
    <format dxfId="6">
      <pivotArea dataOnly="0" labelOnly="1" fieldPosition="0">
        <references count="1">
          <reference field="18" count="0"/>
        </references>
      </pivotArea>
    </format>
    <format dxfId="5">
      <pivotArea dataOnly="0" labelOnly="1" grandRow="1" outline="0" fieldPosition="0"/>
    </format>
    <format dxfId="4">
      <pivotArea dataOnly="0" labelOnly="1" outline="0" axis="axisValues" fieldPosition="0"/>
    </format>
  </formats>
  <chartFormats count="6">
    <chartFormat chart="15" format="0" series="1">
      <pivotArea type="data" outline="0" fieldPosition="0">
        <references count="1">
          <reference field="4294967294" count="1" selected="0">
            <x v="0"/>
          </reference>
        </references>
      </pivotArea>
    </chartFormat>
    <chartFormat chart="15" format="1">
      <pivotArea type="data" outline="0" fieldPosition="0">
        <references count="2">
          <reference field="4294967294" count="1" selected="0">
            <x v="0"/>
          </reference>
          <reference field="18" count="1" selected="0">
            <x v="1"/>
          </reference>
        </references>
      </pivotArea>
    </chartFormat>
    <chartFormat chart="15" format="2">
      <pivotArea type="data" outline="0" fieldPosition="0">
        <references count="2">
          <reference field="4294967294" count="1" selected="0">
            <x v="0"/>
          </reference>
          <reference field="18" count="1" selected="0">
            <x v="0"/>
          </reference>
        </references>
      </pivotArea>
    </chartFormat>
    <chartFormat chart="19" format="12" series="1">
      <pivotArea type="data" outline="0" fieldPosition="0">
        <references count="1">
          <reference field="4294967294" count="1" selected="0">
            <x v="0"/>
          </reference>
        </references>
      </pivotArea>
    </chartFormat>
    <chartFormat chart="19" format="13">
      <pivotArea type="data" outline="0" fieldPosition="0">
        <references count="2">
          <reference field="4294967294" count="1" selected="0">
            <x v="0"/>
          </reference>
          <reference field="18" count="1" selected="0">
            <x v="0"/>
          </reference>
        </references>
      </pivotArea>
    </chartFormat>
    <chartFormat chart="19" format="14">
      <pivotArea type="data" outline="0" fieldPosition="0">
        <references count="2">
          <reference field="4294967294" count="1" selected="0">
            <x v="0"/>
          </reference>
          <reference field="1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0173E4F-08C7-442D-9D0F-317AE9B161FB}" name="PivotTable2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5:L6" firstHeaderRow="0" firstDataRow="1" firstDataCol="0"/>
  <pivotFields count="7">
    <pivotField showAll="0">
      <items count="6">
        <item x="0"/>
        <item x="1"/>
        <item x="2"/>
        <item x="3"/>
        <item x="4"/>
        <item t="default"/>
      </items>
    </pivotField>
    <pivotField showAll="0">
      <items count="6">
        <item x="0"/>
        <item x="1"/>
        <item x="2"/>
        <item x="3"/>
        <item x="4"/>
        <item t="default"/>
      </items>
    </pivotField>
    <pivotField dataField="1" showAll="0"/>
    <pivotField dataField="1" showAll="0"/>
    <pivotField showAll="0"/>
    <pivotField numFmtId="9" showAll="0"/>
    <pivotField dragToRow="0" dragToCol="0" dragToPage="0" showAll="0" defaultSubtotal="0"/>
  </pivotFields>
  <rowItems count="1">
    <i/>
  </rowItems>
  <colFields count="1">
    <field x="-2"/>
  </colFields>
  <colItems count="2">
    <i>
      <x/>
    </i>
    <i i="1">
      <x v="1"/>
    </i>
  </colItems>
  <dataFields count="2">
    <dataField name="Sum of Target Value" fld="2" baseField="0" baseItem="0"/>
    <dataField name="Sum of Actual sales" fld="3" baseField="0" baseItem="0"/>
  </dataFields>
  <formats count="4">
    <format dxfId="118">
      <pivotArea outline="0" collapsedLevelsAreSubtotals="1" fieldPosition="0"/>
    </format>
    <format dxfId="2">
      <pivotArea type="all" dataOnly="0" outline="0" fieldPosition="0"/>
    </format>
    <format dxfId="1">
      <pivotArea outline="0" collapsedLevelsAreSubtotals="1" fieldPosition="0"/>
    </format>
    <format dxfId="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DD7528B2-FB43-4BB0-94AD-FBE3BBD242B4}" sourceName="Product Category">
  <pivotTables>
    <pivotTable tabId="23" name="PivotTable27"/>
  </pivotTables>
  <data>
    <tabular pivotCacheId="406904979">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 xr10:uid="{7F8D5A18-08B6-436F-9A12-811A7BD8228A}" sourceName="Channel">
  <pivotTables>
    <pivotTable tabId="23" name="PivotTable27"/>
  </pivotTables>
  <data>
    <tabular pivotCacheId="406904979">
      <items count="5">
        <i x="0" s="1"/>
        <i x="1"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1" xr10:uid="{7D577E20-DF15-4AEF-BC89-6F4F6AF45B28}" sourceName="Channel">
  <pivotTables>
    <pivotTable tabId="15" name="Channel wise cancellations "/>
    <pivotTable tabId="17" name="Products - Revenue"/>
    <pivotTable tabId="17" name="Products Quantity"/>
    <pivotTable tabId="17" name="Return %"/>
  </pivotTables>
  <data>
    <tabular pivotCacheId="2087140039">
      <items count="5">
        <i x="1"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D639E4D3-1324-47ED-9C47-616EE0E98195}" sourceName="Category">
  <pivotTables>
    <pivotTable tabId="15" name="Channel wise cancellations "/>
    <pivotTable tabId="17" name="Products - Revenue"/>
    <pivotTable tabId="17" name="Products Quantity"/>
    <pivotTable tabId="17" name="Return %"/>
  </pivotTables>
  <data>
    <tabular pivotCacheId="2087140039">
      <items count="5">
        <i x="2" s="1"/>
        <i x="0" s="1"/>
        <i x="3" s="1"/>
        <i x="4"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EAACCDA-0D7D-4EDC-98DC-18E160FAA576}" sourceName="Gender">
  <pivotTables>
    <pivotTable tabId="15" name="Channel wise cancellations "/>
    <pivotTable tabId="17" name="Products - Revenue"/>
    <pivotTable tabId="17" name="Products Quantity"/>
    <pivotTable tabId="17" name="Return %"/>
  </pivotTables>
  <data>
    <tabular pivotCacheId="208714003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annel 1" xr10:uid="{8DD38042-35A3-4CE7-A9F1-712942BCCF57}" cache="Slicer_Channel1" caption="Channel" style="SlicerStyleLight2" rowHeight="247650"/>
  <slicer name="Category" xr10:uid="{61D4E1E1-A02D-470C-8864-291E2917C3CF}" cache="Slicer_Category" caption="Category" style="SlicerStyleLight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annel 2" xr10:uid="{92C62C18-54D1-48EF-A86A-F1B5C52E0CBD}" cache="Slicer_Channel1" caption="Channel" style="SlicerStyleLight2" rowHeight="247650"/>
  <slicer name="Category 1" xr10:uid="{A572F5FE-D9A0-4363-812F-0F22E39BD075}" cache="Slicer_Category" caption="Category" style="SlicerStyleLight2" rowHeight="247650"/>
  <slicer name="Gender" xr10:uid="{D09AF8E5-3977-40DE-823F-422F333EFDA1}" cache="Slicer_Gender" caption="Gender" style="SlicerStyleLight2"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212CE7E3-D44C-42C2-A431-07932895CD34}" cache="Slicer_Product_Category" caption="Product Category" rowHeight="247650"/>
  <slicer name="Channel" xr10:uid="{E7B149D7-DB45-413C-B182-E98761BA57C3}" cache="Slicer_Channel" caption="Channel"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9CF3B5-2259-46A4-A6D4-448671ECBBBE}" name="Table1" displayName="Table1" ref="A1:G27" totalsRowCount="1" headerRowDxfId="117" headerRowBorderDxfId="116" tableBorderDxfId="115" totalsRowBorderDxfId="114">
  <autoFilter ref="A1:G26" xr:uid="{F09CF3B5-2259-46A4-A6D4-448671ECBBBE}"/>
  <tableColumns count="7">
    <tableColumn id="1" xr3:uid="{65BF4BEE-D79B-4ECA-A1FB-0C4E5677F5E3}" name="Product Category" totalsRowLabel="Total" dataDxfId="113" totalsRowDxfId="112"/>
    <tableColumn id="2" xr3:uid="{70F04FD9-886E-453D-ACD9-72A308025BFB}" name="Channel" dataDxfId="111" totalsRowDxfId="110"/>
    <tableColumn id="3" xr3:uid="{24D963DF-8441-4730-8E13-998CBAF97D8A}" name="Target Value" totalsRowFunction="sum" dataDxfId="109" totalsRowDxfId="108"/>
    <tableColumn id="4" xr3:uid="{BAF82519-98E4-421C-A6EF-7EEEF1F9548B}" name="Actual sales" totalsRowFunction="sum" dataDxfId="107" totalsRowDxfId="106">
      <calculatedColumnFormula>SUMIFS('Order Details'!$U$3:$U$1002,'Order Details'!$K$3:$K$1002,A2,'Order Details'!$J$3:$J$1002,B2)</calculatedColumnFormula>
    </tableColumn>
    <tableColumn id="5" xr3:uid="{20585E07-556E-4DE1-8CD1-5C7422B09D53}" name="Difference" totalsRowFunction="sum" dataDxfId="105" totalsRowDxfId="104">
      <calculatedColumnFormula>Table1[[#This Row],[Target Value]]-Table1[[#This Row],[Actual sales]]</calculatedColumnFormula>
    </tableColumn>
    <tableColumn id="6" xr3:uid="{CA1E0AA3-E933-4498-8B89-D58B1B23D728}" name="%" dataDxfId="103" totalsRowDxfId="102" dataCellStyle="Percent">
      <calculatedColumnFormula>Table1[[#This Row],[Difference]]/Table1[[#This Row],[Actual sales]]</calculatedColumnFormula>
    </tableColumn>
    <tableColumn id="7" xr3:uid="{0CC9D3B8-0FD0-4057-8D0A-F5F0C11587B3}" name="Column1" dataCellStyle="Percent">
      <calculatedColumnFormula>Table1[[#This Row],[Actual sales]]/Table1[[#This Row],[Target Value]]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DMY" xr10:uid="{634DA5FB-1807-4198-82F3-806FAEAD501B}" sourceName="Date DMY">
  <pivotTables>
    <pivotTable tabId="15" name="Channel wise cancellations "/>
    <pivotTable tabId="17" name="Products - Revenue"/>
    <pivotTable tabId="17" name="Products Quantity"/>
    <pivotTable tabId="17" name="Return %"/>
  </pivotTables>
  <state minimalRefreshVersion="6" lastRefreshVersion="6" pivotCacheId="2087140039" filterType="unknown">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DMY" xr10:uid="{9B8D9F79-1825-4F65-A843-E802DE79F405}" cache="NativeTimeline_Date_DMY" caption="Date DMY" level="2" selectionLevel="2" scrollPosition="2024-01-01T00:00:00" style="TimeSlicerStyleLight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DMY 1" xr10:uid="{0DC0AE2B-572A-4041-95BA-B001AE8B8D76}" cache="NativeTimeline_Date_DMY" caption="Date DMY" level="3" selectionLevel="2" scrollPosition="2024-07-04T00:00:00" style="TimeSlicerStyleLight2"/>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3.xml"/></Relationships>
</file>

<file path=xl/worksheets/_rels/sheet18.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2.xml"/><Relationship Id="rId1" Type="http://schemas.openxmlformats.org/officeDocument/2006/relationships/pivotTable" Target="../pivotTables/pivotTable14.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9A032-43C0-4532-8154-DC620071BCBF}">
  <sheetPr codeName="Sheet1">
    <pageSetUpPr fitToPage="1"/>
  </sheetPr>
  <dimension ref="A1:V32"/>
  <sheetViews>
    <sheetView showGridLines="0" tabSelected="1" zoomScale="97" zoomScaleNormal="97" workbookViewId="0"/>
  </sheetViews>
  <sheetFormatPr defaultRowHeight="14.4" x14ac:dyDescent="0.3"/>
  <cols>
    <col min="22" max="22" width="5" customWidth="1"/>
  </cols>
  <sheetData>
    <row r="1" spans="1:22" ht="34.799999999999997" customHeight="1" x14ac:dyDescent="0.3">
      <c r="A1" s="38" t="s">
        <v>3170</v>
      </c>
      <c r="B1" s="38"/>
      <c r="C1" s="38"/>
      <c r="D1" s="38"/>
      <c r="E1" s="38"/>
      <c r="F1" s="38"/>
      <c r="G1" s="38"/>
      <c r="H1" s="38"/>
      <c r="I1" s="38"/>
      <c r="J1" s="38"/>
      <c r="K1" s="38"/>
      <c r="L1" s="38"/>
      <c r="M1" s="38"/>
      <c r="N1" s="38"/>
      <c r="O1" s="38"/>
      <c r="P1" s="38"/>
      <c r="Q1" s="38"/>
      <c r="R1" s="38"/>
      <c r="S1" s="38"/>
      <c r="T1" s="38"/>
      <c r="U1" s="38"/>
      <c r="V1" s="38"/>
    </row>
    <row r="2" spans="1:22" x14ac:dyDescent="0.3">
      <c r="A2" s="37"/>
      <c r="B2" s="37"/>
      <c r="C2" s="37"/>
      <c r="D2" s="37"/>
      <c r="E2" s="37"/>
      <c r="F2" s="37"/>
      <c r="G2" s="37"/>
      <c r="H2" s="37"/>
      <c r="I2" s="37"/>
      <c r="J2" s="37"/>
      <c r="K2" s="37"/>
      <c r="L2" s="37"/>
      <c r="M2" s="37"/>
      <c r="N2" s="37"/>
      <c r="O2" s="37"/>
      <c r="P2" s="37"/>
      <c r="Q2" s="37"/>
      <c r="R2" s="37"/>
      <c r="S2" s="37"/>
      <c r="T2" s="37"/>
      <c r="U2" s="37"/>
      <c r="V2" s="37"/>
    </row>
    <row r="3" spans="1:22" x14ac:dyDescent="0.3">
      <c r="A3" s="37"/>
      <c r="B3" s="37"/>
      <c r="C3" s="37"/>
      <c r="D3" s="37"/>
      <c r="E3" s="37"/>
      <c r="F3" s="37"/>
      <c r="G3" s="37"/>
      <c r="H3" s="37"/>
      <c r="I3" s="37"/>
      <c r="J3" s="37"/>
      <c r="K3" s="37"/>
      <c r="L3" s="37"/>
      <c r="M3" s="37"/>
      <c r="N3" s="37"/>
      <c r="O3" s="37"/>
      <c r="P3" s="37"/>
      <c r="Q3" s="37"/>
      <c r="R3" s="37"/>
      <c r="S3" s="37"/>
      <c r="T3" s="37"/>
      <c r="U3" s="37"/>
      <c r="V3" s="37"/>
    </row>
    <row r="4" spans="1:22" x14ac:dyDescent="0.3">
      <c r="A4" s="37"/>
      <c r="B4" s="37"/>
      <c r="C4" s="37"/>
      <c r="D4" s="37"/>
      <c r="E4" s="37"/>
      <c r="F4" s="37"/>
      <c r="G4" s="37"/>
      <c r="H4" s="37"/>
      <c r="I4" s="37"/>
      <c r="J4" s="37"/>
      <c r="K4" s="37"/>
      <c r="L4" s="37"/>
      <c r="M4" s="37"/>
      <c r="N4" s="37"/>
      <c r="O4" s="37"/>
      <c r="P4" s="37"/>
      <c r="Q4" s="37"/>
      <c r="R4" s="37"/>
      <c r="S4" s="37"/>
      <c r="T4" s="37"/>
      <c r="U4" s="37"/>
      <c r="V4" s="37"/>
    </row>
    <row r="5" spans="1:22" x14ac:dyDescent="0.3">
      <c r="A5" s="37"/>
      <c r="B5" s="37"/>
      <c r="C5" s="37"/>
      <c r="D5" s="37"/>
      <c r="E5" s="37"/>
      <c r="F5" s="37"/>
      <c r="G5" s="37"/>
      <c r="H5" s="37"/>
      <c r="I5" s="37"/>
      <c r="J5" s="37"/>
      <c r="K5" s="37"/>
      <c r="L5" s="37"/>
      <c r="M5" s="37"/>
      <c r="N5" s="37"/>
      <c r="O5" s="37"/>
      <c r="P5" s="37"/>
      <c r="Q5" s="37"/>
      <c r="R5" s="37"/>
      <c r="S5" s="37"/>
      <c r="T5" s="37"/>
      <c r="U5" s="37"/>
      <c r="V5" s="37"/>
    </row>
    <row r="6" spans="1:22" x14ac:dyDescent="0.3">
      <c r="A6" s="37"/>
      <c r="B6" s="37"/>
      <c r="C6" s="37"/>
      <c r="D6" s="37"/>
      <c r="E6" s="37"/>
      <c r="F6" s="37"/>
      <c r="G6" s="37"/>
      <c r="H6" s="37"/>
      <c r="I6" s="37"/>
      <c r="J6" s="37"/>
      <c r="K6" s="37"/>
      <c r="L6" s="37"/>
      <c r="M6" s="37"/>
      <c r="N6" s="37"/>
      <c r="O6" s="37"/>
      <c r="P6" s="37"/>
      <c r="Q6" s="37"/>
      <c r="R6" s="37"/>
      <c r="S6" s="37"/>
      <c r="T6" s="37"/>
      <c r="U6" s="37"/>
      <c r="V6" s="37"/>
    </row>
    <row r="7" spans="1:22" x14ac:dyDescent="0.3">
      <c r="A7" s="37"/>
      <c r="B7" s="37"/>
      <c r="C7" s="37"/>
      <c r="D7" s="37"/>
      <c r="E7" s="37"/>
      <c r="F7" s="37"/>
      <c r="G7" s="37"/>
      <c r="H7" s="37"/>
      <c r="I7" s="37"/>
      <c r="J7" s="37"/>
      <c r="K7" s="37"/>
      <c r="L7" s="37"/>
      <c r="M7" s="37"/>
      <c r="N7" s="37"/>
      <c r="O7" s="37"/>
      <c r="P7" s="37"/>
      <c r="Q7" s="37"/>
      <c r="R7" s="37"/>
      <c r="S7" s="37"/>
      <c r="T7" s="37"/>
      <c r="U7" s="37"/>
      <c r="V7" s="37"/>
    </row>
    <row r="8" spans="1:22" x14ac:dyDescent="0.3">
      <c r="A8" s="37"/>
      <c r="B8" s="37"/>
      <c r="C8" s="37"/>
      <c r="D8" s="37"/>
      <c r="E8" s="37"/>
      <c r="F8" s="37"/>
      <c r="G8" s="37"/>
      <c r="H8" s="37"/>
      <c r="I8" s="37"/>
      <c r="J8" s="37"/>
      <c r="K8" s="37"/>
      <c r="L8" s="37"/>
      <c r="M8" s="37"/>
      <c r="N8" s="37"/>
      <c r="O8" s="37"/>
      <c r="P8" s="37"/>
      <c r="Q8" s="37"/>
      <c r="R8" s="37"/>
      <c r="S8" s="37"/>
      <c r="T8" s="37"/>
      <c r="U8" s="37"/>
      <c r="V8" s="37"/>
    </row>
    <row r="9" spans="1:22" x14ac:dyDescent="0.3">
      <c r="A9" s="37"/>
      <c r="B9" s="37"/>
      <c r="C9" s="37"/>
      <c r="D9" s="37"/>
      <c r="E9" s="37"/>
      <c r="F9" s="37"/>
      <c r="G9" s="37"/>
      <c r="H9" s="37"/>
      <c r="I9" s="37"/>
      <c r="J9" s="37"/>
      <c r="K9" s="37"/>
      <c r="L9" s="37"/>
      <c r="M9" s="37"/>
      <c r="N9" s="37"/>
      <c r="O9" s="37"/>
      <c r="P9" s="37"/>
      <c r="Q9" s="37"/>
      <c r="R9" s="37"/>
      <c r="S9" s="37"/>
      <c r="T9" s="37"/>
      <c r="U9" s="37"/>
      <c r="V9" s="37"/>
    </row>
    <row r="10" spans="1:22" x14ac:dyDescent="0.3">
      <c r="A10" s="37"/>
      <c r="B10" s="37"/>
      <c r="C10" s="37"/>
      <c r="D10" s="37"/>
      <c r="E10" s="37"/>
      <c r="F10" s="37"/>
      <c r="G10" s="37"/>
      <c r="H10" s="37"/>
      <c r="I10" s="37"/>
      <c r="J10" s="37"/>
      <c r="K10" s="37"/>
      <c r="L10" s="37"/>
      <c r="M10" s="37"/>
      <c r="N10" s="37"/>
      <c r="O10" s="37"/>
      <c r="P10" s="37"/>
      <c r="Q10" s="37"/>
      <c r="R10" s="37"/>
      <c r="S10" s="37"/>
      <c r="T10" s="37"/>
      <c r="U10" s="37"/>
      <c r="V10" s="37"/>
    </row>
    <row r="11" spans="1:22" x14ac:dyDescent="0.3">
      <c r="A11" s="37"/>
      <c r="B11" s="37"/>
      <c r="C11" s="37"/>
      <c r="D11" s="37"/>
      <c r="E11" s="37"/>
      <c r="F11" s="37"/>
      <c r="G11" s="37"/>
      <c r="H11" s="37"/>
      <c r="I11" s="37"/>
      <c r="J11" s="37"/>
      <c r="K11" s="37"/>
      <c r="L11" s="37"/>
      <c r="M11" s="37"/>
      <c r="N11" s="37"/>
      <c r="O11" s="37"/>
      <c r="P11" s="37"/>
      <c r="Q11" s="37"/>
      <c r="R11" s="37"/>
      <c r="S11" s="37"/>
      <c r="T11" s="37"/>
      <c r="U11" s="37"/>
      <c r="V11" s="37"/>
    </row>
    <row r="12" spans="1:22" x14ac:dyDescent="0.3">
      <c r="A12" s="37"/>
      <c r="B12" s="37"/>
      <c r="C12" s="37"/>
      <c r="D12" s="37"/>
      <c r="E12" s="37"/>
      <c r="F12" s="37"/>
      <c r="G12" s="37"/>
      <c r="H12" s="37"/>
      <c r="I12" s="37"/>
      <c r="J12" s="37"/>
      <c r="K12" s="37"/>
      <c r="L12" s="37"/>
      <c r="M12" s="37"/>
      <c r="N12" s="37"/>
      <c r="O12" s="37"/>
      <c r="P12" s="37"/>
      <c r="Q12" s="37"/>
      <c r="R12" s="37"/>
      <c r="S12" s="37"/>
      <c r="T12" s="37"/>
      <c r="U12" s="37"/>
      <c r="V12" s="37"/>
    </row>
    <row r="13" spans="1:22" x14ac:dyDescent="0.3">
      <c r="A13" s="37"/>
      <c r="B13" s="37"/>
      <c r="C13" s="37"/>
      <c r="D13" s="37"/>
      <c r="E13" s="37"/>
      <c r="F13" s="37"/>
      <c r="G13" s="37"/>
      <c r="H13" s="37"/>
      <c r="I13" s="37"/>
      <c r="J13" s="37"/>
      <c r="K13" s="37"/>
      <c r="L13" s="37"/>
      <c r="M13" s="37"/>
      <c r="N13" s="37"/>
      <c r="O13" s="37"/>
      <c r="P13" s="37"/>
      <c r="Q13" s="37"/>
      <c r="R13" s="37"/>
      <c r="S13" s="37"/>
      <c r="T13" s="37"/>
      <c r="U13" s="37"/>
      <c r="V13" s="37"/>
    </row>
    <row r="14" spans="1:22" x14ac:dyDescent="0.3">
      <c r="A14" s="37"/>
      <c r="B14" s="37"/>
      <c r="C14" s="37"/>
      <c r="D14" s="37"/>
      <c r="E14" s="37"/>
      <c r="F14" s="37"/>
      <c r="G14" s="37"/>
      <c r="H14" s="37"/>
      <c r="I14" s="37"/>
      <c r="J14" s="37"/>
      <c r="K14" s="37"/>
      <c r="L14" s="37"/>
      <c r="M14" s="37"/>
      <c r="N14" s="37"/>
      <c r="O14" s="37"/>
      <c r="P14" s="37"/>
      <c r="Q14" s="37"/>
      <c r="R14" s="37"/>
      <c r="S14" s="37"/>
      <c r="T14" s="37"/>
      <c r="U14" s="37"/>
      <c r="V14" s="37"/>
    </row>
    <row r="15" spans="1:22" x14ac:dyDescent="0.3">
      <c r="A15" s="37"/>
      <c r="B15" s="37"/>
      <c r="C15" s="37"/>
      <c r="D15" s="37"/>
      <c r="E15" s="37"/>
      <c r="F15" s="37"/>
      <c r="G15" s="37"/>
      <c r="H15" s="37"/>
      <c r="I15" s="37"/>
      <c r="J15" s="37"/>
      <c r="K15" s="37"/>
      <c r="L15" s="37"/>
      <c r="M15" s="37"/>
      <c r="N15" s="37"/>
      <c r="O15" s="37"/>
      <c r="P15" s="37"/>
      <c r="Q15" s="37"/>
      <c r="R15" s="37"/>
      <c r="S15" s="37"/>
      <c r="T15" s="37"/>
      <c r="U15" s="37"/>
      <c r="V15" s="37"/>
    </row>
    <row r="16" spans="1:22" x14ac:dyDescent="0.3">
      <c r="A16" s="37"/>
      <c r="B16" s="37"/>
      <c r="C16" s="37"/>
      <c r="D16" s="37"/>
      <c r="E16" s="37"/>
      <c r="F16" s="37"/>
      <c r="G16" s="37"/>
      <c r="H16" s="37"/>
      <c r="I16" s="37"/>
      <c r="J16" s="37"/>
      <c r="K16" s="37"/>
      <c r="L16" s="37"/>
      <c r="M16" s="37"/>
      <c r="N16" s="37"/>
      <c r="O16" s="37"/>
      <c r="P16" s="37"/>
      <c r="Q16" s="37"/>
      <c r="R16" s="37"/>
      <c r="S16" s="37"/>
      <c r="T16" s="37"/>
      <c r="U16" s="37"/>
      <c r="V16" s="37"/>
    </row>
    <row r="17" spans="1:22" x14ac:dyDescent="0.3">
      <c r="A17" s="37"/>
      <c r="B17" s="37"/>
      <c r="C17" s="37"/>
      <c r="D17" s="37"/>
      <c r="E17" s="37"/>
      <c r="F17" s="37"/>
      <c r="G17" s="37"/>
      <c r="H17" s="37"/>
      <c r="I17" s="37"/>
      <c r="J17" s="37"/>
      <c r="K17" s="37"/>
      <c r="L17" s="37"/>
      <c r="M17" s="37"/>
      <c r="N17" s="37"/>
      <c r="O17" s="37"/>
      <c r="P17" s="37"/>
      <c r="Q17" s="37"/>
      <c r="R17" s="37"/>
      <c r="S17" s="37"/>
      <c r="T17" s="37"/>
      <c r="U17" s="37"/>
      <c r="V17" s="37"/>
    </row>
    <row r="18" spans="1:22" x14ac:dyDescent="0.3">
      <c r="A18" s="37"/>
      <c r="B18" s="37"/>
      <c r="C18" s="37"/>
      <c r="D18" s="37"/>
      <c r="E18" s="37"/>
      <c r="F18" s="37"/>
      <c r="G18" s="37"/>
      <c r="H18" s="37"/>
      <c r="I18" s="37"/>
      <c r="J18" s="37"/>
      <c r="K18" s="37"/>
      <c r="L18" s="37"/>
      <c r="M18" s="37"/>
      <c r="N18" s="37"/>
      <c r="O18" s="37"/>
      <c r="P18" s="37"/>
      <c r="Q18" s="37"/>
      <c r="R18" s="37"/>
      <c r="S18" s="37"/>
      <c r="T18" s="37"/>
      <c r="U18" s="37"/>
      <c r="V18" s="37"/>
    </row>
    <row r="19" spans="1:22" x14ac:dyDescent="0.3">
      <c r="A19" s="37"/>
      <c r="B19" s="37"/>
      <c r="C19" s="37"/>
      <c r="D19" s="37"/>
      <c r="E19" s="37"/>
      <c r="F19" s="37"/>
      <c r="G19" s="37"/>
      <c r="H19" s="37"/>
      <c r="I19" s="37"/>
      <c r="J19" s="37"/>
      <c r="K19" s="37"/>
      <c r="L19" s="37"/>
      <c r="M19" s="37"/>
      <c r="N19" s="37"/>
      <c r="O19" s="37"/>
      <c r="P19" s="37"/>
      <c r="Q19" s="37"/>
      <c r="R19" s="37"/>
      <c r="S19" s="37"/>
      <c r="T19" s="37"/>
      <c r="U19" s="37"/>
      <c r="V19" s="37"/>
    </row>
    <row r="20" spans="1:22" x14ac:dyDescent="0.3">
      <c r="A20" s="37"/>
      <c r="B20" s="37"/>
      <c r="C20" s="37"/>
      <c r="D20" s="37"/>
      <c r="E20" s="37"/>
      <c r="F20" s="37"/>
      <c r="G20" s="37"/>
      <c r="H20" s="37"/>
      <c r="I20" s="37"/>
      <c r="J20" s="37"/>
      <c r="K20" s="37"/>
      <c r="L20" s="37"/>
      <c r="M20" s="37"/>
      <c r="N20" s="37"/>
      <c r="O20" s="37"/>
      <c r="P20" s="37"/>
      <c r="Q20" s="37"/>
      <c r="R20" s="37"/>
      <c r="S20" s="37"/>
      <c r="T20" s="37"/>
      <c r="U20" s="37"/>
      <c r="V20" s="37"/>
    </row>
    <row r="21" spans="1:22" x14ac:dyDescent="0.3">
      <c r="A21" s="37"/>
      <c r="B21" s="37"/>
      <c r="C21" s="37"/>
      <c r="D21" s="37"/>
      <c r="E21" s="37"/>
      <c r="F21" s="37"/>
      <c r="G21" s="37"/>
      <c r="H21" s="37"/>
      <c r="I21" s="37"/>
      <c r="J21" s="37"/>
      <c r="K21" s="37"/>
      <c r="L21" s="37"/>
      <c r="M21" s="37"/>
      <c r="N21" s="37"/>
      <c r="O21" s="37"/>
      <c r="P21" s="37"/>
      <c r="Q21" s="37"/>
      <c r="R21" s="37"/>
      <c r="S21" s="37"/>
      <c r="T21" s="37"/>
      <c r="U21" s="37"/>
      <c r="V21" s="37"/>
    </row>
    <row r="22" spans="1:22" x14ac:dyDescent="0.3">
      <c r="A22" s="37"/>
      <c r="B22" s="37"/>
      <c r="C22" s="37"/>
      <c r="D22" s="37"/>
      <c r="E22" s="37"/>
      <c r="F22" s="37"/>
      <c r="G22" s="37"/>
      <c r="H22" s="37"/>
      <c r="I22" s="37"/>
      <c r="J22" s="37"/>
      <c r="K22" s="37"/>
      <c r="L22" s="37"/>
      <c r="M22" s="37"/>
      <c r="N22" s="37"/>
      <c r="O22" s="37"/>
      <c r="P22" s="37"/>
      <c r="Q22" s="37"/>
      <c r="R22" s="37"/>
      <c r="S22" s="37"/>
      <c r="T22" s="37"/>
      <c r="U22" s="37"/>
      <c r="V22" s="37"/>
    </row>
    <row r="23" spans="1:22" x14ac:dyDescent="0.3">
      <c r="A23" s="37"/>
      <c r="B23" s="37"/>
      <c r="C23" s="37"/>
      <c r="D23" s="37"/>
      <c r="E23" s="37"/>
      <c r="F23" s="37"/>
      <c r="G23" s="37"/>
      <c r="H23" s="37"/>
      <c r="I23" s="37"/>
      <c r="J23" s="37"/>
      <c r="K23" s="37"/>
      <c r="L23" s="37"/>
      <c r="M23" s="37"/>
      <c r="N23" s="37"/>
      <c r="O23" s="37"/>
      <c r="P23" s="37"/>
      <c r="Q23" s="37"/>
      <c r="R23" s="37"/>
      <c r="S23" s="37"/>
      <c r="T23" s="37"/>
      <c r="U23" s="37"/>
      <c r="V23" s="37"/>
    </row>
    <row r="24" spans="1:22" x14ac:dyDescent="0.3">
      <c r="A24" s="37"/>
      <c r="B24" s="37"/>
      <c r="C24" s="37"/>
      <c r="D24" s="37"/>
      <c r="E24" s="37"/>
      <c r="F24" s="37"/>
      <c r="G24" s="37"/>
      <c r="H24" s="37"/>
      <c r="I24" s="37"/>
      <c r="J24" s="37"/>
      <c r="K24" s="37"/>
      <c r="L24" s="37"/>
      <c r="M24" s="37"/>
      <c r="N24" s="37"/>
      <c r="O24" s="37"/>
      <c r="P24" s="37"/>
      <c r="Q24" s="37"/>
      <c r="R24" s="37"/>
      <c r="S24" s="37"/>
      <c r="T24" s="37"/>
      <c r="U24" s="37"/>
      <c r="V24" s="37"/>
    </row>
    <row r="25" spans="1:22" x14ac:dyDescent="0.3">
      <c r="A25" s="37"/>
      <c r="B25" s="37"/>
      <c r="C25" s="37"/>
      <c r="D25" s="37"/>
      <c r="E25" s="37"/>
      <c r="F25" s="37"/>
      <c r="G25" s="37"/>
      <c r="H25" s="37"/>
      <c r="I25" s="37"/>
      <c r="J25" s="37"/>
      <c r="K25" s="37"/>
      <c r="L25" s="37"/>
      <c r="M25" s="37"/>
      <c r="N25" s="37"/>
      <c r="O25" s="37"/>
      <c r="P25" s="37"/>
      <c r="Q25" s="37"/>
      <c r="R25" s="37"/>
      <c r="S25" s="37"/>
      <c r="T25" s="37"/>
      <c r="U25" s="37"/>
      <c r="V25" s="37"/>
    </row>
    <row r="26" spans="1:22" x14ac:dyDescent="0.3">
      <c r="A26" s="37"/>
      <c r="B26" s="37"/>
      <c r="C26" s="37"/>
      <c r="D26" s="37"/>
      <c r="E26" s="37"/>
      <c r="F26" s="37"/>
      <c r="G26" s="37"/>
      <c r="H26" s="37"/>
      <c r="I26" s="37"/>
      <c r="J26" s="37"/>
      <c r="K26" s="37"/>
      <c r="L26" s="37"/>
      <c r="M26" s="37"/>
      <c r="N26" s="37"/>
      <c r="O26" s="37"/>
      <c r="P26" s="37"/>
      <c r="Q26" s="37"/>
      <c r="R26" s="37"/>
      <c r="S26" s="37"/>
      <c r="T26" s="37"/>
      <c r="U26" s="37"/>
      <c r="V26" s="37"/>
    </row>
    <row r="27" spans="1:22" x14ac:dyDescent="0.3">
      <c r="A27" s="37"/>
      <c r="B27" s="37"/>
      <c r="C27" s="37"/>
      <c r="D27" s="37"/>
      <c r="E27" s="37"/>
      <c r="F27" s="37"/>
      <c r="G27" s="37"/>
      <c r="H27" s="37"/>
      <c r="I27" s="37"/>
      <c r="J27" s="37"/>
      <c r="K27" s="37"/>
      <c r="L27" s="37"/>
      <c r="M27" s="37"/>
      <c r="N27" s="37"/>
      <c r="O27" s="37"/>
      <c r="P27" s="37"/>
      <c r="Q27" s="37"/>
      <c r="R27" s="37"/>
      <c r="S27" s="37"/>
      <c r="T27" s="37"/>
      <c r="U27" s="37"/>
      <c r="V27" s="37"/>
    </row>
    <row r="28" spans="1:22" x14ac:dyDescent="0.3">
      <c r="A28" s="37"/>
      <c r="B28" s="37"/>
      <c r="C28" s="37"/>
      <c r="D28" s="37"/>
      <c r="E28" s="37"/>
      <c r="F28" s="37"/>
      <c r="G28" s="37"/>
      <c r="H28" s="37"/>
      <c r="I28" s="37"/>
      <c r="J28" s="37"/>
      <c r="K28" s="37"/>
      <c r="L28" s="37"/>
      <c r="M28" s="37"/>
      <c r="N28" s="37"/>
      <c r="O28" s="37"/>
      <c r="P28" s="37"/>
      <c r="Q28" s="37"/>
      <c r="R28" s="37"/>
      <c r="S28" s="37"/>
      <c r="T28" s="37"/>
      <c r="U28" s="37"/>
      <c r="V28" s="37"/>
    </row>
    <row r="29" spans="1:22" x14ac:dyDescent="0.3">
      <c r="A29" s="37"/>
      <c r="B29" s="37"/>
      <c r="C29" s="37"/>
      <c r="D29" s="37"/>
      <c r="E29" s="37"/>
      <c r="F29" s="37"/>
      <c r="G29" s="37"/>
      <c r="H29" s="37"/>
      <c r="I29" s="37"/>
      <c r="J29" s="37"/>
      <c r="K29" s="37"/>
      <c r="L29" s="37"/>
      <c r="M29" s="37"/>
      <c r="N29" s="37"/>
      <c r="O29" s="37"/>
      <c r="P29" s="37"/>
      <c r="Q29" s="37"/>
      <c r="R29" s="37"/>
      <c r="S29" s="37"/>
      <c r="T29" s="37"/>
      <c r="U29" s="37"/>
      <c r="V29" s="37"/>
    </row>
    <row r="30" spans="1:22" x14ac:dyDescent="0.3">
      <c r="A30" s="37"/>
      <c r="B30" s="37"/>
      <c r="C30" s="37"/>
      <c r="D30" s="37"/>
      <c r="E30" s="37"/>
      <c r="F30" s="37"/>
      <c r="G30" s="37"/>
      <c r="H30" s="37"/>
      <c r="I30" s="37"/>
      <c r="J30" s="37"/>
      <c r="K30" s="37"/>
      <c r="L30" s="37"/>
      <c r="M30" s="37"/>
      <c r="N30" s="37"/>
      <c r="O30" s="37"/>
      <c r="P30" s="37"/>
      <c r="Q30" s="37"/>
      <c r="R30" s="37"/>
      <c r="S30" s="37"/>
      <c r="T30" s="37"/>
      <c r="U30" s="37"/>
      <c r="V30" s="37"/>
    </row>
    <row r="31" spans="1:22" x14ac:dyDescent="0.3">
      <c r="A31" s="37"/>
      <c r="B31" s="37"/>
      <c r="C31" s="37"/>
      <c r="D31" s="37"/>
      <c r="E31" s="37"/>
      <c r="F31" s="37"/>
      <c r="G31" s="37"/>
      <c r="H31" s="37"/>
      <c r="I31" s="37"/>
      <c r="J31" s="37"/>
      <c r="K31" s="37"/>
      <c r="L31" s="37"/>
      <c r="M31" s="37"/>
      <c r="N31" s="37"/>
      <c r="O31" s="37"/>
      <c r="P31" s="37"/>
      <c r="Q31" s="37"/>
      <c r="R31" s="37"/>
      <c r="S31" s="37"/>
      <c r="T31" s="37"/>
      <c r="U31" s="37"/>
      <c r="V31" s="37"/>
    </row>
    <row r="32" spans="1:22" x14ac:dyDescent="0.3">
      <c r="A32" s="37"/>
      <c r="B32" s="37"/>
      <c r="C32" s="37"/>
      <c r="D32" s="37"/>
      <c r="E32" s="37"/>
      <c r="F32" s="37"/>
      <c r="G32" s="37"/>
      <c r="H32" s="37"/>
      <c r="I32" s="37"/>
      <c r="J32" s="37"/>
      <c r="K32" s="37"/>
      <c r="L32" s="37"/>
      <c r="M32" s="37"/>
      <c r="N32" s="37"/>
      <c r="O32" s="37"/>
      <c r="P32" s="37"/>
      <c r="Q32" s="37"/>
      <c r="R32" s="37"/>
      <c r="S32" s="37"/>
      <c r="T32" s="37"/>
      <c r="U32" s="37"/>
      <c r="V32" s="37"/>
    </row>
  </sheetData>
  <pageMargins left="0.7" right="0.7" top="0.75" bottom="0.75" header="0.3" footer="0.3"/>
  <pageSetup scale="55" orientation="landscape" horizontalDpi="1200" verticalDpi="120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4011E-458A-43CF-99EF-0962F8722F3A}">
  <sheetPr codeName="Sheet2"/>
  <dimension ref="A1:W36"/>
  <sheetViews>
    <sheetView showGridLines="0" zoomScale="86" zoomScaleNormal="86" workbookViewId="0">
      <selection activeCell="A2" sqref="A2"/>
    </sheetView>
  </sheetViews>
  <sheetFormatPr defaultRowHeight="14.4" x14ac:dyDescent="0.3"/>
  <cols>
    <col min="23" max="23" width="1.44140625" customWidth="1"/>
  </cols>
  <sheetData>
    <row r="1" spans="1:23" ht="34.799999999999997" customHeight="1" x14ac:dyDescent="0.3">
      <c r="A1" s="38" t="s">
        <v>3170</v>
      </c>
      <c r="B1" s="38"/>
      <c r="C1" s="38"/>
      <c r="D1" s="38"/>
      <c r="E1" s="38"/>
      <c r="F1" s="38"/>
      <c r="G1" s="38"/>
      <c r="H1" s="38"/>
      <c r="I1" s="38"/>
      <c r="J1" s="38"/>
      <c r="K1" s="38"/>
      <c r="L1" s="38"/>
      <c r="M1" s="38"/>
      <c r="N1" s="38"/>
      <c r="O1" s="38"/>
      <c r="P1" s="38"/>
      <c r="Q1" s="38"/>
      <c r="R1" s="38"/>
      <c r="S1" s="38"/>
      <c r="T1" s="38"/>
      <c r="U1" s="38"/>
      <c r="V1" s="38"/>
      <c r="W1" s="38"/>
    </row>
    <row r="2" spans="1:23" x14ac:dyDescent="0.3">
      <c r="A2" s="37"/>
      <c r="B2" s="37"/>
      <c r="C2" s="37"/>
      <c r="D2" s="37"/>
      <c r="E2" s="37"/>
      <c r="F2" s="37"/>
      <c r="G2" s="37"/>
      <c r="H2" s="37"/>
      <c r="I2" s="37"/>
      <c r="J2" s="37"/>
      <c r="K2" s="37"/>
      <c r="L2" s="37"/>
      <c r="M2" s="37"/>
      <c r="N2" s="37"/>
      <c r="O2" s="37"/>
      <c r="P2" s="37"/>
      <c r="Q2" s="37"/>
      <c r="R2" s="37"/>
      <c r="S2" s="37"/>
      <c r="T2" s="37"/>
      <c r="U2" s="37"/>
      <c r="V2" s="37"/>
      <c r="W2" s="37"/>
    </row>
    <row r="3" spans="1:23" x14ac:dyDescent="0.3">
      <c r="A3" s="37"/>
      <c r="B3" s="37"/>
      <c r="C3" s="37"/>
      <c r="D3" s="37"/>
      <c r="E3" s="37"/>
      <c r="F3" s="37"/>
      <c r="G3" s="37"/>
      <c r="H3" s="37"/>
      <c r="I3" s="37"/>
      <c r="J3" s="37"/>
      <c r="K3" s="37"/>
      <c r="L3" s="37"/>
      <c r="M3" s="37"/>
      <c r="N3" s="37"/>
      <c r="O3" s="37"/>
      <c r="P3" s="37"/>
      <c r="Q3" s="37"/>
      <c r="R3" s="37"/>
      <c r="S3" s="37"/>
      <c r="T3" s="37"/>
      <c r="U3" s="37"/>
      <c r="V3" s="37"/>
      <c r="W3" s="37"/>
    </row>
    <row r="4" spans="1:23" x14ac:dyDescent="0.3">
      <c r="A4" s="37"/>
      <c r="B4" s="37"/>
      <c r="C4" s="37"/>
      <c r="D4" s="37"/>
      <c r="E4" s="37"/>
      <c r="F4" s="37"/>
      <c r="G4" s="37"/>
      <c r="H4" s="37"/>
      <c r="I4" s="37"/>
      <c r="J4" s="37"/>
      <c r="K4" s="37"/>
      <c r="L4" s="37"/>
      <c r="M4" s="37"/>
      <c r="N4" s="37"/>
      <c r="O4" s="37"/>
      <c r="P4" s="37"/>
      <c r="Q4" s="37"/>
      <c r="R4" s="37"/>
      <c r="S4" s="37"/>
      <c r="T4" s="37"/>
      <c r="U4" s="37"/>
      <c r="V4" s="37"/>
      <c r="W4" s="37"/>
    </row>
    <row r="5" spans="1:23" x14ac:dyDescent="0.3">
      <c r="A5" s="37"/>
      <c r="B5" s="37"/>
      <c r="C5" s="37"/>
      <c r="D5" s="37"/>
      <c r="E5" s="37"/>
      <c r="F5" s="37"/>
      <c r="G5" s="37"/>
      <c r="H5" s="37"/>
      <c r="I5" s="37"/>
      <c r="J5" s="37"/>
      <c r="K5" s="37"/>
      <c r="L5" s="37"/>
      <c r="M5" s="37"/>
      <c r="N5" s="37"/>
      <c r="O5" s="37"/>
      <c r="P5" s="37"/>
      <c r="Q5" s="37"/>
      <c r="R5" s="37"/>
      <c r="S5" s="37"/>
      <c r="T5" s="37"/>
      <c r="U5" s="37"/>
      <c r="V5" s="37"/>
      <c r="W5" s="37"/>
    </row>
    <row r="6" spans="1:23" x14ac:dyDescent="0.3">
      <c r="A6" s="37"/>
      <c r="B6" s="37"/>
      <c r="C6" s="37"/>
      <c r="D6" s="37"/>
      <c r="E6" s="37"/>
      <c r="F6" s="37"/>
      <c r="G6" s="37"/>
      <c r="H6" s="37"/>
      <c r="I6" s="37"/>
      <c r="J6" s="37"/>
      <c r="K6" s="37"/>
      <c r="L6" s="37"/>
      <c r="M6" s="37"/>
      <c r="N6" s="37"/>
      <c r="O6" s="37"/>
      <c r="P6" s="37"/>
      <c r="Q6" s="37"/>
      <c r="R6" s="37"/>
      <c r="S6" s="37"/>
      <c r="T6" s="37"/>
      <c r="U6" s="37"/>
      <c r="V6" s="37"/>
      <c r="W6" s="37"/>
    </row>
    <row r="7" spans="1:23" x14ac:dyDescent="0.3">
      <c r="A7" s="37"/>
      <c r="B7" s="37"/>
      <c r="C7" s="37"/>
      <c r="D7" s="37"/>
      <c r="E7" s="37"/>
      <c r="F7" s="37"/>
      <c r="G7" s="37"/>
      <c r="H7" s="37"/>
      <c r="I7" s="37"/>
      <c r="J7" s="37"/>
      <c r="K7" s="37"/>
      <c r="L7" s="37"/>
      <c r="M7" s="37"/>
      <c r="N7" s="37"/>
      <c r="O7" s="37"/>
      <c r="P7" s="37"/>
      <c r="Q7" s="37"/>
      <c r="R7" s="37"/>
      <c r="S7" s="37"/>
      <c r="T7" s="37"/>
      <c r="U7" s="37"/>
      <c r="V7" s="37"/>
      <c r="W7" s="37"/>
    </row>
    <row r="8" spans="1:23" x14ac:dyDescent="0.3">
      <c r="A8" s="37"/>
      <c r="B8" s="37"/>
      <c r="C8" s="37"/>
      <c r="D8" s="37"/>
      <c r="E8" s="37"/>
      <c r="F8" s="37"/>
      <c r="G8" s="37"/>
      <c r="H8" s="37"/>
      <c r="I8" s="37"/>
      <c r="J8" s="37"/>
      <c r="K8" s="37"/>
      <c r="L8" s="37"/>
      <c r="M8" s="37"/>
      <c r="N8" s="37"/>
      <c r="O8" s="37"/>
      <c r="P8" s="37"/>
      <c r="Q8" s="37"/>
      <c r="R8" s="37"/>
      <c r="S8" s="37"/>
      <c r="T8" s="37"/>
      <c r="U8" s="37"/>
      <c r="V8" s="37"/>
      <c r="W8" s="37"/>
    </row>
    <row r="9" spans="1:23" x14ac:dyDescent="0.3">
      <c r="A9" s="37"/>
      <c r="B9" s="37"/>
      <c r="C9" s="37"/>
      <c r="D9" s="37"/>
      <c r="E9" s="37"/>
      <c r="F9" s="37"/>
      <c r="G9" s="37"/>
      <c r="H9" s="37"/>
      <c r="I9" s="37"/>
      <c r="J9" s="37"/>
      <c r="K9" s="37"/>
      <c r="L9" s="37"/>
      <c r="M9" s="37"/>
      <c r="N9" s="37"/>
      <c r="O9" s="37"/>
      <c r="P9" s="37"/>
      <c r="Q9" s="37"/>
      <c r="R9" s="37"/>
      <c r="S9" s="37"/>
      <c r="T9" s="37"/>
      <c r="U9" s="37"/>
      <c r="V9" s="37"/>
      <c r="W9" s="37"/>
    </row>
    <row r="10" spans="1:23" x14ac:dyDescent="0.3">
      <c r="A10" s="37"/>
      <c r="B10" s="37"/>
      <c r="C10" s="37"/>
      <c r="D10" s="37"/>
      <c r="E10" s="37"/>
      <c r="F10" s="37"/>
      <c r="G10" s="37"/>
      <c r="H10" s="37"/>
      <c r="I10" s="37"/>
      <c r="J10" s="37"/>
      <c r="K10" s="37"/>
      <c r="L10" s="37"/>
      <c r="M10" s="37"/>
      <c r="N10" s="37"/>
      <c r="O10" s="37"/>
      <c r="P10" s="37"/>
      <c r="Q10" s="37"/>
      <c r="R10" s="37"/>
      <c r="S10" s="37"/>
      <c r="T10" s="37"/>
      <c r="U10" s="37"/>
      <c r="V10" s="37"/>
      <c r="W10" s="37"/>
    </row>
    <row r="11" spans="1:23" x14ac:dyDescent="0.3">
      <c r="A11" s="37"/>
      <c r="B11" s="37"/>
      <c r="C11" s="37"/>
      <c r="D11" s="37"/>
      <c r="E11" s="37"/>
      <c r="F11" s="37"/>
      <c r="G11" s="37"/>
      <c r="H11" s="37"/>
      <c r="I11" s="37"/>
      <c r="J11" s="37"/>
      <c r="K11" s="37"/>
      <c r="L11" s="37"/>
      <c r="M11" s="37"/>
      <c r="N11" s="37"/>
      <c r="O11" s="37"/>
      <c r="P11" s="37"/>
      <c r="Q11" s="37"/>
      <c r="R11" s="37"/>
      <c r="S11" s="37"/>
      <c r="T11" s="37"/>
      <c r="U11" s="37"/>
      <c r="V11" s="37"/>
      <c r="W11" s="37"/>
    </row>
    <row r="12" spans="1:23" x14ac:dyDescent="0.3">
      <c r="A12" s="37"/>
      <c r="B12" s="37"/>
      <c r="C12" s="37"/>
      <c r="D12" s="37"/>
      <c r="E12" s="37"/>
      <c r="F12" s="37"/>
      <c r="G12" s="37"/>
      <c r="H12" s="37"/>
      <c r="I12" s="37"/>
      <c r="J12" s="37"/>
      <c r="K12" s="37"/>
      <c r="L12" s="37"/>
      <c r="M12" s="37"/>
      <c r="N12" s="37"/>
      <c r="O12" s="37"/>
      <c r="P12" s="37"/>
      <c r="Q12" s="37"/>
      <c r="R12" s="37"/>
      <c r="S12" s="37"/>
      <c r="T12" s="37"/>
      <c r="U12" s="37"/>
      <c r="V12" s="37"/>
      <c r="W12" s="37"/>
    </row>
    <row r="13" spans="1:23" x14ac:dyDescent="0.3">
      <c r="A13" s="37"/>
      <c r="B13" s="37"/>
      <c r="C13" s="37"/>
      <c r="D13" s="37"/>
      <c r="E13" s="37"/>
      <c r="F13" s="37"/>
      <c r="G13" s="37"/>
      <c r="H13" s="37"/>
      <c r="I13" s="37"/>
      <c r="J13" s="37"/>
      <c r="K13" s="37"/>
      <c r="L13" s="37"/>
      <c r="M13" s="37"/>
      <c r="N13" s="37"/>
      <c r="O13" s="37"/>
      <c r="P13" s="37"/>
      <c r="Q13" s="37"/>
      <c r="R13" s="37"/>
      <c r="S13" s="37"/>
      <c r="T13" s="37"/>
      <c r="U13" s="37"/>
      <c r="V13" s="37"/>
      <c r="W13" s="37"/>
    </row>
    <row r="14" spans="1:23" x14ac:dyDescent="0.3">
      <c r="A14" s="37"/>
      <c r="B14" s="37"/>
      <c r="C14" s="37"/>
      <c r="D14" s="37"/>
      <c r="E14" s="37"/>
      <c r="F14" s="37"/>
      <c r="G14" s="37"/>
      <c r="H14" s="37"/>
      <c r="I14" s="37"/>
      <c r="J14" s="37"/>
      <c r="K14" s="37"/>
      <c r="L14" s="37"/>
      <c r="M14" s="37"/>
      <c r="N14" s="37"/>
      <c r="O14" s="37"/>
      <c r="P14" s="37"/>
      <c r="Q14" s="37"/>
      <c r="R14" s="37"/>
      <c r="S14" s="37"/>
      <c r="T14" s="37"/>
      <c r="U14" s="37"/>
      <c r="V14" s="37"/>
      <c r="W14" s="37"/>
    </row>
    <row r="15" spans="1:23" x14ac:dyDescent="0.3">
      <c r="A15" s="37"/>
      <c r="B15" s="37"/>
      <c r="C15" s="37"/>
      <c r="D15" s="37"/>
      <c r="E15" s="37"/>
      <c r="F15" s="37"/>
      <c r="G15" s="37"/>
      <c r="H15" s="37"/>
      <c r="I15" s="37"/>
      <c r="J15" s="37"/>
      <c r="K15" s="37"/>
      <c r="L15" s="37"/>
      <c r="M15" s="37"/>
      <c r="N15" s="37"/>
      <c r="O15" s="37"/>
      <c r="P15" s="37"/>
      <c r="Q15" s="37"/>
      <c r="R15" s="37"/>
      <c r="S15" s="37"/>
      <c r="T15" s="37"/>
      <c r="U15" s="37"/>
      <c r="V15" s="37"/>
      <c r="W15" s="37"/>
    </row>
    <row r="16" spans="1:23" x14ac:dyDescent="0.3">
      <c r="A16" s="37"/>
      <c r="B16" s="37"/>
      <c r="C16" s="37"/>
      <c r="D16" s="37"/>
      <c r="E16" s="37"/>
      <c r="F16" s="37"/>
      <c r="G16" s="37"/>
      <c r="H16" s="37"/>
      <c r="I16" s="37"/>
      <c r="J16" s="37"/>
      <c r="K16" s="37"/>
      <c r="L16" s="37"/>
      <c r="M16" s="37"/>
      <c r="N16" s="37"/>
      <c r="O16" s="37"/>
      <c r="P16" s="37"/>
      <c r="Q16" s="37"/>
      <c r="R16" s="37"/>
      <c r="S16" s="37"/>
      <c r="T16" s="37"/>
      <c r="U16" s="37"/>
      <c r="V16" s="37"/>
      <c r="W16" s="37"/>
    </row>
    <row r="17" spans="1:23" x14ac:dyDescent="0.3">
      <c r="A17" s="37"/>
      <c r="B17" s="37"/>
      <c r="C17" s="37"/>
      <c r="D17" s="37"/>
      <c r="E17" s="37"/>
      <c r="F17" s="37"/>
      <c r="G17" s="37"/>
      <c r="H17" s="37"/>
      <c r="I17" s="37"/>
      <c r="J17" s="37"/>
      <c r="K17" s="37"/>
      <c r="L17" s="37"/>
      <c r="M17" s="37"/>
      <c r="N17" s="37"/>
      <c r="O17" s="37"/>
      <c r="P17" s="37"/>
      <c r="Q17" s="37"/>
      <c r="R17" s="37"/>
      <c r="S17" s="37"/>
      <c r="T17" s="37"/>
      <c r="U17" s="37"/>
      <c r="V17" s="37"/>
      <c r="W17" s="37"/>
    </row>
    <row r="18" spans="1:23" x14ac:dyDescent="0.3">
      <c r="A18" s="37"/>
      <c r="B18" s="37"/>
      <c r="C18" s="37"/>
      <c r="D18" s="37"/>
      <c r="E18" s="37"/>
      <c r="F18" s="37"/>
      <c r="G18" s="37"/>
      <c r="H18" s="37"/>
      <c r="I18" s="37"/>
      <c r="J18" s="37"/>
      <c r="K18" s="37"/>
      <c r="L18" s="37"/>
      <c r="M18" s="37"/>
      <c r="N18" s="37"/>
      <c r="O18" s="37"/>
      <c r="P18" s="37"/>
      <c r="Q18" s="37"/>
      <c r="R18" s="37"/>
      <c r="S18" s="37"/>
      <c r="T18" s="37"/>
      <c r="U18" s="37"/>
      <c r="V18" s="37"/>
      <c r="W18" s="37"/>
    </row>
    <row r="19" spans="1:23" x14ac:dyDescent="0.3">
      <c r="A19" s="37"/>
      <c r="B19" s="37"/>
      <c r="C19" s="37"/>
      <c r="D19" s="37"/>
      <c r="E19" s="37"/>
      <c r="F19" s="37"/>
      <c r="G19" s="37"/>
      <c r="H19" s="37"/>
      <c r="I19" s="37"/>
      <c r="J19" s="37"/>
      <c r="K19" s="37"/>
      <c r="L19" s="37"/>
      <c r="M19" s="37"/>
      <c r="N19" s="37"/>
      <c r="O19" s="37"/>
      <c r="P19" s="37"/>
      <c r="Q19" s="37"/>
      <c r="R19" s="37"/>
      <c r="S19" s="37"/>
      <c r="T19" s="37"/>
      <c r="U19" s="37"/>
      <c r="V19" s="37"/>
      <c r="W19" s="37"/>
    </row>
    <row r="20" spans="1:23" x14ac:dyDescent="0.3">
      <c r="A20" s="37"/>
      <c r="B20" s="37"/>
      <c r="C20" s="37"/>
      <c r="D20" s="37"/>
      <c r="E20" s="37"/>
      <c r="F20" s="37"/>
      <c r="G20" s="37"/>
      <c r="H20" s="37"/>
      <c r="I20" s="37"/>
      <c r="J20" s="37"/>
      <c r="K20" s="37"/>
      <c r="L20" s="37"/>
      <c r="M20" s="37"/>
      <c r="N20" s="37"/>
      <c r="O20" s="37"/>
      <c r="P20" s="37"/>
      <c r="Q20" s="37"/>
      <c r="R20" s="37"/>
      <c r="S20" s="37"/>
      <c r="T20" s="37"/>
      <c r="U20" s="37"/>
      <c r="V20" s="37"/>
      <c r="W20" s="37"/>
    </row>
    <row r="21" spans="1:23" x14ac:dyDescent="0.3">
      <c r="A21" s="37"/>
      <c r="B21" s="37"/>
      <c r="C21" s="37"/>
      <c r="D21" s="37"/>
      <c r="E21" s="37"/>
      <c r="F21" s="37"/>
      <c r="G21" s="37"/>
      <c r="H21" s="37"/>
      <c r="I21" s="37"/>
      <c r="J21" s="37"/>
      <c r="K21" s="37"/>
      <c r="L21" s="37"/>
      <c r="M21" s="37"/>
      <c r="N21" s="37"/>
      <c r="O21" s="37"/>
      <c r="P21" s="37"/>
      <c r="Q21" s="37"/>
      <c r="R21" s="37"/>
      <c r="S21" s="37"/>
      <c r="T21" s="37"/>
      <c r="U21" s="37"/>
      <c r="V21" s="37"/>
      <c r="W21" s="37"/>
    </row>
    <row r="22" spans="1:23" x14ac:dyDescent="0.3">
      <c r="A22" s="37"/>
      <c r="B22" s="37"/>
      <c r="C22" s="37"/>
      <c r="D22" s="37"/>
      <c r="E22" s="37"/>
      <c r="F22" s="37"/>
      <c r="G22" s="37"/>
      <c r="H22" s="37"/>
      <c r="I22" s="37"/>
      <c r="J22" s="37"/>
      <c r="K22" s="37"/>
      <c r="L22" s="37"/>
      <c r="M22" s="37"/>
      <c r="N22" s="37"/>
      <c r="O22" s="37"/>
      <c r="P22" s="37"/>
      <c r="Q22" s="37"/>
      <c r="R22" s="37"/>
      <c r="S22" s="37"/>
      <c r="T22" s="37"/>
      <c r="U22" s="37"/>
      <c r="V22" s="37"/>
      <c r="W22" s="37"/>
    </row>
    <row r="23" spans="1:23" x14ac:dyDescent="0.3">
      <c r="A23" s="37"/>
      <c r="B23" s="37"/>
      <c r="C23" s="37"/>
      <c r="D23" s="37"/>
      <c r="E23" s="37"/>
      <c r="F23" s="37"/>
      <c r="G23" s="37"/>
      <c r="H23" s="37"/>
      <c r="I23" s="37"/>
      <c r="J23" s="37"/>
      <c r="K23" s="37"/>
      <c r="L23" s="37"/>
      <c r="M23" s="37"/>
      <c r="N23" s="37"/>
      <c r="O23" s="37"/>
      <c r="P23" s="37"/>
      <c r="Q23" s="37"/>
      <c r="R23" s="37"/>
      <c r="S23" s="37"/>
      <c r="T23" s="37"/>
      <c r="U23" s="37"/>
      <c r="V23" s="37"/>
      <c r="W23" s="37"/>
    </row>
    <row r="24" spans="1:23" x14ac:dyDescent="0.3">
      <c r="A24" s="37"/>
      <c r="B24" s="37"/>
      <c r="C24" s="37"/>
      <c r="D24" s="37"/>
      <c r="E24" s="37"/>
      <c r="F24" s="37"/>
      <c r="G24" s="37"/>
      <c r="H24" s="37"/>
      <c r="I24" s="37"/>
      <c r="J24" s="37"/>
      <c r="K24" s="37"/>
      <c r="L24" s="37"/>
      <c r="M24" s="37"/>
      <c r="N24" s="37"/>
      <c r="O24" s="37"/>
      <c r="P24" s="37"/>
      <c r="Q24" s="37"/>
      <c r="R24" s="37"/>
      <c r="S24" s="37"/>
      <c r="T24" s="37"/>
      <c r="U24" s="37"/>
      <c r="V24" s="37"/>
      <c r="W24" s="37"/>
    </row>
    <row r="25" spans="1:23" x14ac:dyDescent="0.3">
      <c r="A25" s="37"/>
      <c r="B25" s="37"/>
      <c r="C25" s="37"/>
      <c r="D25" s="37"/>
      <c r="E25" s="37"/>
      <c r="F25" s="37"/>
      <c r="G25" s="37"/>
      <c r="H25" s="37"/>
      <c r="I25" s="37"/>
      <c r="J25" s="37"/>
      <c r="K25" s="37"/>
      <c r="L25" s="37"/>
      <c r="M25" s="37"/>
      <c r="N25" s="37"/>
      <c r="O25" s="37"/>
      <c r="P25" s="37"/>
      <c r="Q25" s="37"/>
      <c r="R25" s="37"/>
      <c r="S25" s="37"/>
      <c r="T25" s="37"/>
      <c r="U25" s="37"/>
      <c r="V25" s="37"/>
      <c r="W25" s="37"/>
    </row>
    <row r="26" spans="1:23" x14ac:dyDescent="0.3">
      <c r="A26" s="37"/>
      <c r="B26" s="37"/>
      <c r="C26" s="37"/>
      <c r="D26" s="37"/>
      <c r="E26" s="37"/>
      <c r="F26" s="37"/>
      <c r="G26" s="37"/>
      <c r="H26" s="37"/>
      <c r="I26" s="37"/>
      <c r="J26" s="37"/>
      <c r="K26" s="37"/>
      <c r="L26" s="37"/>
      <c r="M26" s="37"/>
      <c r="N26" s="37"/>
      <c r="O26" s="37"/>
      <c r="P26" s="37"/>
      <c r="Q26" s="37"/>
      <c r="R26" s="37"/>
      <c r="S26" s="37"/>
      <c r="T26" s="37"/>
      <c r="U26" s="37"/>
      <c r="V26" s="37"/>
      <c r="W26" s="37"/>
    </row>
    <row r="27" spans="1:23" x14ac:dyDescent="0.3">
      <c r="A27" s="37"/>
      <c r="B27" s="37"/>
      <c r="C27" s="37"/>
      <c r="D27" s="37"/>
      <c r="E27" s="37"/>
      <c r="F27" s="37"/>
      <c r="G27" s="37"/>
      <c r="H27" s="37"/>
      <c r="I27" s="37"/>
      <c r="J27" s="37"/>
      <c r="K27" s="37"/>
      <c r="L27" s="37"/>
      <c r="M27" s="37"/>
      <c r="N27" s="37"/>
      <c r="O27" s="37"/>
      <c r="P27" s="37"/>
      <c r="Q27" s="37"/>
      <c r="R27" s="37"/>
      <c r="S27" s="37"/>
      <c r="T27" s="37"/>
      <c r="U27" s="37"/>
      <c r="V27" s="37"/>
      <c r="W27" s="37"/>
    </row>
    <row r="28" spans="1:23" x14ac:dyDescent="0.3">
      <c r="A28" s="37"/>
      <c r="B28" s="37"/>
      <c r="C28" s="37"/>
      <c r="D28" s="37"/>
      <c r="E28" s="37"/>
      <c r="F28" s="37"/>
      <c r="G28" s="37"/>
      <c r="H28" s="37"/>
      <c r="I28" s="37"/>
      <c r="J28" s="37"/>
      <c r="K28" s="37"/>
      <c r="L28" s="37"/>
      <c r="M28" s="37"/>
      <c r="N28" s="37"/>
      <c r="O28" s="37"/>
      <c r="P28" s="37"/>
      <c r="Q28" s="37"/>
      <c r="R28" s="37"/>
      <c r="S28" s="37"/>
      <c r="T28" s="37"/>
      <c r="U28" s="37"/>
      <c r="V28" s="37"/>
      <c r="W28" s="37"/>
    </row>
    <row r="29" spans="1:23" x14ac:dyDescent="0.3">
      <c r="A29" s="37"/>
      <c r="B29" s="37"/>
      <c r="C29" s="37"/>
      <c r="D29" s="37"/>
      <c r="E29" s="37"/>
      <c r="F29" s="37"/>
      <c r="G29" s="37"/>
      <c r="H29" s="37"/>
      <c r="I29" s="37"/>
      <c r="J29" s="37"/>
      <c r="K29" s="37"/>
      <c r="L29" s="37"/>
      <c r="M29" s="37"/>
      <c r="N29" s="37"/>
      <c r="O29" s="37"/>
      <c r="P29" s="37"/>
      <c r="Q29" s="37"/>
      <c r="R29" s="37"/>
      <c r="S29" s="37"/>
      <c r="T29" s="37"/>
      <c r="U29" s="37"/>
      <c r="V29" s="37"/>
      <c r="W29" s="37"/>
    </row>
    <row r="30" spans="1:23" x14ac:dyDescent="0.3">
      <c r="A30" s="37"/>
      <c r="B30" s="37"/>
      <c r="C30" s="37"/>
      <c r="D30" s="37"/>
      <c r="E30" s="37"/>
      <c r="F30" s="37"/>
      <c r="G30" s="37"/>
      <c r="H30" s="37"/>
      <c r="I30" s="37"/>
      <c r="J30" s="37"/>
      <c r="K30" s="37"/>
      <c r="L30" s="37"/>
      <c r="M30" s="37"/>
      <c r="N30" s="37"/>
      <c r="O30" s="37"/>
      <c r="P30" s="37"/>
      <c r="Q30" s="37"/>
      <c r="R30" s="37"/>
      <c r="S30" s="37"/>
      <c r="T30" s="37"/>
      <c r="U30" s="37"/>
      <c r="V30" s="37"/>
      <c r="W30" s="37"/>
    </row>
    <row r="31" spans="1:23" x14ac:dyDescent="0.3">
      <c r="A31" s="37"/>
      <c r="B31" s="37"/>
      <c r="C31" s="37"/>
      <c r="D31" s="37"/>
      <c r="E31" s="37"/>
      <c r="F31" s="37"/>
      <c r="G31" s="37"/>
      <c r="H31" s="37"/>
      <c r="I31" s="37"/>
      <c r="J31" s="37"/>
      <c r="K31" s="37"/>
      <c r="L31" s="37"/>
      <c r="M31" s="37"/>
      <c r="N31" s="37"/>
      <c r="O31" s="37"/>
      <c r="P31" s="37"/>
      <c r="Q31" s="37"/>
      <c r="R31" s="37"/>
      <c r="S31" s="37"/>
      <c r="T31" s="37"/>
      <c r="U31" s="37"/>
      <c r="V31" s="37"/>
      <c r="W31" s="37"/>
    </row>
    <row r="32" spans="1:23" x14ac:dyDescent="0.3">
      <c r="A32" s="37"/>
      <c r="B32" s="37"/>
      <c r="C32" s="37"/>
      <c r="D32" s="37"/>
      <c r="E32" s="37"/>
      <c r="F32" s="37"/>
      <c r="G32" s="37"/>
      <c r="H32" s="37"/>
      <c r="I32" s="37"/>
      <c r="J32" s="37"/>
      <c r="K32" s="37"/>
      <c r="L32" s="37"/>
      <c r="M32" s="37"/>
      <c r="N32" s="37"/>
      <c r="O32" s="37"/>
      <c r="P32" s="37"/>
      <c r="Q32" s="37"/>
      <c r="R32" s="37"/>
      <c r="S32" s="37"/>
      <c r="T32" s="37"/>
      <c r="U32" s="37"/>
      <c r="V32" s="37"/>
      <c r="W32" s="37"/>
    </row>
    <row r="33" spans="1:23" x14ac:dyDescent="0.3">
      <c r="A33" s="37"/>
      <c r="B33" s="37"/>
      <c r="C33" s="37"/>
      <c r="D33" s="37"/>
      <c r="E33" s="37"/>
      <c r="F33" s="37"/>
      <c r="G33" s="37"/>
      <c r="H33" s="37"/>
      <c r="I33" s="37"/>
      <c r="J33" s="37"/>
      <c r="K33" s="37"/>
      <c r="L33" s="37"/>
      <c r="M33" s="37"/>
      <c r="N33" s="37"/>
      <c r="O33" s="37"/>
      <c r="P33" s="37"/>
      <c r="Q33" s="37"/>
      <c r="R33" s="37"/>
      <c r="S33" s="37"/>
      <c r="T33" s="37"/>
      <c r="U33" s="37"/>
      <c r="V33" s="37"/>
      <c r="W33" s="37"/>
    </row>
    <row r="34" spans="1:23" x14ac:dyDescent="0.3">
      <c r="A34" s="37"/>
      <c r="B34" s="37"/>
      <c r="C34" s="37"/>
      <c r="D34" s="37"/>
      <c r="E34" s="37"/>
      <c r="F34" s="37"/>
      <c r="G34" s="37"/>
      <c r="H34" s="37"/>
      <c r="I34" s="37"/>
      <c r="J34" s="37"/>
      <c r="K34" s="37"/>
      <c r="L34" s="37"/>
      <c r="M34" s="37"/>
      <c r="N34" s="37"/>
      <c r="O34" s="37"/>
      <c r="P34" s="37"/>
      <c r="Q34" s="37"/>
      <c r="R34" s="37"/>
      <c r="S34" s="37"/>
      <c r="T34" s="37"/>
      <c r="U34" s="37"/>
      <c r="V34" s="37"/>
      <c r="W34" s="37"/>
    </row>
    <row r="35" spans="1:23" ht="10.199999999999999" customHeight="1" x14ac:dyDescent="0.3">
      <c r="A35" s="37"/>
      <c r="B35" s="37"/>
      <c r="C35" s="37"/>
      <c r="D35" s="37"/>
      <c r="E35" s="37"/>
      <c r="F35" s="37"/>
      <c r="G35" s="37"/>
      <c r="H35" s="37"/>
      <c r="I35" s="37"/>
      <c r="J35" s="37"/>
      <c r="K35" s="37"/>
      <c r="L35" s="37"/>
      <c r="M35" s="37"/>
      <c r="N35" s="37"/>
      <c r="O35" s="37"/>
      <c r="P35" s="37"/>
      <c r="Q35" s="37"/>
      <c r="R35" s="37"/>
      <c r="S35" s="37"/>
      <c r="T35" s="37"/>
      <c r="U35" s="37"/>
      <c r="V35" s="37"/>
      <c r="W35" s="37"/>
    </row>
    <row r="36" spans="1:23" ht="1.2" customHeight="1" x14ac:dyDescent="0.3">
      <c r="A36" s="37"/>
      <c r="B36" s="37"/>
      <c r="C36" s="37"/>
      <c r="D36" s="37"/>
      <c r="E36" s="37"/>
      <c r="F36" s="37"/>
      <c r="G36" s="37"/>
      <c r="H36" s="37"/>
      <c r="I36" s="37"/>
      <c r="J36" s="37"/>
      <c r="K36" s="37"/>
      <c r="L36" s="37"/>
      <c r="M36" s="37"/>
      <c r="N36" s="37"/>
      <c r="O36" s="37"/>
      <c r="P36" s="37"/>
      <c r="Q36" s="37"/>
      <c r="R36" s="37"/>
      <c r="S36" s="37"/>
      <c r="T36" s="37"/>
      <c r="U36" s="37"/>
      <c r="V36" s="37"/>
      <c r="W36" s="37"/>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7C96C-4A63-4A5A-AD65-E5FA1A86D460}">
  <sheetPr codeName="Sheet3"/>
  <dimension ref="E5:G10"/>
  <sheetViews>
    <sheetView showGridLines="0" workbookViewId="0">
      <selection activeCell="E5" sqref="E5:G11"/>
    </sheetView>
  </sheetViews>
  <sheetFormatPr defaultRowHeight="14.4" x14ac:dyDescent="0.3"/>
  <cols>
    <col min="1" max="1" width="16.109375" bestFit="1" customWidth="1"/>
    <col min="2" max="2" width="28.33203125" bestFit="1" customWidth="1"/>
    <col min="3" max="3" width="11.109375" bestFit="1" customWidth="1"/>
    <col min="5" max="5" width="16.109375" bestFit="1" customWidth="1"/>
    <col min="6" max="6" width="28.33203125" bestFit="1" customWidth="1"/>
    <col min="7" max="7" width="11.109375" bestFit="1" customWidth="1"/>
  </cols>
  <sheetData>
    <row r="5" spans="5:7" x14ac:dyDescent="0.3">
      <c r="E5" s="1" t="s">
        <v>3133</v>
      </c>
      <c r="F5" s="1" t="s">
        <v>3135</v>
      </c>
      <c r="G5" s="1" t="s">
        <v>3169</v>
      </c>
    </row>
    <row r="6" spans="5:7" x14ac:dyDescent="0.3">
      <c r="E6" s="42">
        <v>46207737</v>
      </c>
      <c r="F6" s="42">
        <v>29910959</v>
      </c>
      <c r="G6" s="42">
        <v>1000</v>
      </c>
    </row>
    <row r="8" spans="5:7" x14ac:dyDescent="0.3">
      <c r="E8" s="39">
        <f>E6/100000</f>
        <v>462.07736999999997</v>
      </c>
      <c r="F8" s="39">
        <f>F6/100000</f>
        <v>299.10959000000003</v>
      </c>
    </row>
    <row r="9" spans="5:7" x14ac:dyDescent="0.3">
      <c r="F9" s="40">
        <f>E8-F8</f>
        <v>162.96777999999995</v>
      </c>
    </row>
    <row r="10" spans="5:7" x14ac:dyDescent="0.3">
      <c r="F10" s="41">
        <f>F9/E8</f>
        <v>0.35268504925917482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AFA67-5B57-4C7B-A7D1-EB5EF08D7E0D}">
  <sheetPr codeName="Sheet4"/>
  <dimension ref="A1:D15"/>
  <sheetViews>
    <sheetView showGridLines="0" zoomScale="130" zoomScaleNormal="130" workbookViewId="0"/>
  </sheetViews>
  <sheetFormatPr defaultRowHeight="14.4" x14ac:dyDescent="0.3"/>
  <cols>
    <col min="1" max="1" width="35.77734375" customWidth="1"/>
    <col min="2" max="2" width="26" hidden="1" customWidth="1"/>
    <col min="3" max="3" width="24.77734375" hidden="1" customWidth="1"/>
    <col min="4" max="4" width="13.6640625" hidden="1" customWidth="1"/>
  </cols>
  <sheetData>
    <row r="1" spans="1:4" x14ac:dyDescent="0.3">
      <c r="A1" s="46" t="s">
        <v>3159</v>
      </c>
    </row>
    <row r="2" spans="1:4" x14ac:dyDescent="0.3">
      <c r="B2" s="35" t="s">
        <v>3168</v>
      </c>
      <c r="C2" s="35" t="s">
        <v>3166</v>
      </c>
      <c r="D2" s="35" t="s">
        <v>3167</v>
      </c>
    </row>
    <row r="3" spans="1:4" x14ac:dyDescent="0.3">
      <c r="A3" s="36" t="s">
        <v>3153</v>
      </c>
      <c r="B3" s="34"/>
      <c r="C3" s="34"/>
      <c r="D3" s="34" t="s">
        <v>3165</v>
      </c>
    </row>
    <row r="4" spans="1:4" x14ac:dyDescent="0.3">
      <c r="A4" s="36" t="s">
        <v>3154</v>
      </c>
      <c r="B4" s="34"/>
      <c r="C4" s="34"/>
      <c r="D4" s="34" t="s">
        <v>3165</v>
      </c>
    </row>
    <row r="5" spans="1:4" x14ac:dyDescent="0.3">
      <c r="A5" s="36" t="s">
        <v>3155</v>
      </c>
      <c r="B5" s="34" t="s">
        <v>3165</v>
      </c>
      <c r="C5" s="34"/>
      <c r="D5" s="34"/>
    </row>
    <row r="6" spans="1:4" x14ac:dyDescent="0.3">
      <c r="A6" s="36" t="s">
        <v>2</v>
      </c>
      <c r="B6" s="34" t="s">
        <v>3165</v>
      </c>
      <c r="C6" s="34"/>
      <c r="D6" s="34"/>
    </row>
    <row r="7" spans="1:4" x14ac:dyDescent="0.3">
      <c r="A7" s="36" t="s">
        <v>3</v>
      </c>
      <c r="B7" s="34"/>
      <c r="C7" s="34"/>
      <c r="D7" s="34" t="s">
        <v>3165</v>
      </c>
    </row>
    <row r="8" spans="1:4" x14ac:dyDescent="0.3">
      <c r="A8" s="36" t="s">
        <v>3160</v>
      </c>
      <c r="B8" s="34" t="s">
        <v>3165</v>
      </c>
      <c r="C8" s="34"/>
      <c r="D8" s="34"/>
    </row>
    <row r="9" spans="1:4" x14ac:dyDescent="0.3">
      <c r="A9" s="36" t="s">
        <v>3161</v>
      </c>
      <c r="B9" s="34"/>
      <c r="C9" s="34" t="s">
        <v>3165</v>
      </c>
      <c r="D9" s="34"/>
    </row>
    <row r="10" spans="1:4" x14ac:dyDescent="0.3">
      <c r="A10" s="36" t="s">
        <v>3156</v>
      </c>
      <c r="B10" s="34" t="s">
        <v>3165</v>
      </c>
      <c r="C10" s="34"/>
      <c r="D10" s="34"/>
    </row>
    <row r="11" spans="1:4" x14ac:dyDescent="0.3">
      <c r="A11" s="36" t="s">
        <v>3162</v>
      </c>
      <c r="B11" s="34"/>
      <c r="C11" s="34" t="s">
        <v>3165</v>
      </c>
      <c r="D11" s="34"/>
    </row>
    <row r="12" spans="1:4" x14ac:dyDescent="0.3">
      <c r="A12" s="36" t="s">
        <v>3163</v>
      </c>
      <c r="B12" s="34"/>
      <c r="C12" s="34" t="s">
        <v>3165</v>
      </c>
      <c r="D12" s="34"/>
    </row>
    <row r="13" spans="1:4" x14ac:dyDescent="0.3">
      <c r="A13" s="36" t="s">
        <v>3164</v>
      </c>
      <c r="B13" s="34"/>
      <c r="C13" s="34" t="s">
        <v>3165</v>
      </c>
      <c r="D13" s="34"/>
    </row>
    <row r="14" spans="1:4" x14ac:dyDescent="0.3">
      <c r="A14" s="36" t="s">
        <v>3157</v>
      </c>
      <c r="B14" s="34" t="s">
        <v>3165</v>
      </c>
      <c r="C14" s="34"/>
      <c r="D14" s="34"/>
    </row>
    <row r="15" spans="1:4" x14ac:dyDescent="0.3">
      <c r="A15" s="36" t="s">
        <v>3158</v>
      </c>
      <c r="B15" s="34" t="s">
        <v>3165</v>
      </c>
      <c r="C15" s="34"/>
      <c r="D15" s="34"/>
    </row>
  </sheetData>
  <autoFilter ref="A2:D15" xr:uid="{41CAFA67-5B57-4C7B-A7D1-EB5EF08D7E0D}"/>
  <hyperlinks>
    <hyperlink ref="A3" location="'Gender Ratio'!A1" display="Gender-wise Revenue Distribution" xr:uid="{E6BA01AA-A934-485F-A31F-F23F5DF514F6}"/>
    <hyperlink ref="A4" location="'Age Distribution'!A1" display="Age-wise Customer Distribution" xr:uid="{4C076254-016B-49B2-B5E1-ABC80FE343BC}"/>
    <hyperlink ref="A5" location="'Revenue and Orders Trend'!A1" display="Month-wise Revenue and Order Details" xr:uid="{C49E1388-2511-42AC-B2B6-50B3AD5E809F}"/>
    <hyperlink ref="A6" location="'Order Status'!A1" display="Order Status" xr:uid="{08C1C999-5E4D-4BB4-87F9-08E594411D86}"/>
    <hyperlink ref="A7" location="'Order Status'!A1" display="Payment Status" xr:uid="{E742665A-FDEF-4014-B54D-87570585A9C6}"/>
    <hyperlink ref="A8" location="Channel!A1" display="Channel-wise Sales" xr:uid="{B5991530-C1A7-4AD7-8B07-2FE31F9D38E3}"/>
    <hyperlink ref="A9" location="Channel!A1" display="Channel wise Cancellations and Returns" xr:uid="{AFFB849A-BED2-41BF-BA2B-13BDDDB7E9A1}"/>
    <hyperlink ref="A10" location="Category!A1" display="Category-wise Revenue" xr:uid="{6419E6EB-98BC-4548-B2C6-4C3E24748B31}"/>
    <hyperlink ref="A11" location="Product!A1" display="Top 5 Products - Revenue" xr:uid="{802A3C13-B7BD-4D56-9201-BE8EF4E4173D}"/>
    <hyperlink ref="A12" location="Product!A1" display="Top 5 Hottest selling products" xr:uid="{4B29D6EB-D623-4C41-8A44-EC4AABDF7837}"/>
    <hyperlink ref="A13" location="Product!A1" display="Product-wise Return %" xr:uid="{067A364D-AB4F-468D-A2CF-8B8014026404}"/>
    <hyperlink ref="A14" location="'State Wise Sales'!A1" display="State-wise Revenue" xr:uid="{A1A87283-08F9-4E02-BC76-FD365A6ACBC3}"/>
    <hyperlink ref="A15" location="'B2B,B2C'!A1" display="B2B and B2C Distribution" xr:uid="{3E8FE079-FAF9-446F-85DA-606CD7889B0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393CF-4E87-4584-B2B2-47D1D84A3766}">
  <sheetPr codeName="Sheet5"/>
  <dimension ref="A3:B6"/>
  <sheetViews>
    <sheetView showGridLines="0" workbookViewId="0">
      <selection activeCell="A3" sqref="A3:B6"/>
    </sheetView>
  </sheetViews>
  <sheetFormatPr defaultRowHeight="14.4" x14ac:dyDescent="0.3"/>
  <cols>
    <col min="1" max="1" width="12.44140625" bestFit="1" customWidth="1"/>
    <col min="2" max="2" width="8.109375" bestFit="1" customWidth="1"/>
  </cols>
  <sheetData>
    <row r="3" spans="1:2" x14ac:dyDescent="0.3">
      <c r="A3" s="43" t="s">
        <v>3117</v>
      </c>
      <c r="B3" s="1" t="s">
        <v>3119</v>
      </c>
    </row>
    <row r="4" spans="1:2" x14ac:dyDescent="0.3">
      <c r="A4" s="44" t="s">
        <v>3104</v>
      </c>
      <c r="B4" s="45">
        <v>0.47964647338789773</v>
      </c>
    </row>
    <row r="5" spans="1:2" x14ac:dyDescent="0.3">
      <c r="A5" s="44" t="s">
        <v>3105</v>
      </c>
      <c r="B5" s="45">
        <v>0.52035352661210232</v>
      </c>
    </row>
    <row r="6" spans="1:2" x14ac:dyDescent="0.3">
      <c r="A6" s="44" t="s">
        <v>3118</v>
      </c>
      <c r="B6" s="45">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A87AA-DD6D-4771-BB8D-E873F91A468A}">
  <sheetPr codeName="Sheet6"/>
  <dimension ref="A1:A1001"/>
  <sheetViews>
    <sheetView showGridLines="0" workbookViewId="0"/>
  </sheetViews>
  <sheetFormatPr defaultRowHeight="14.4" x14ac:dyDescent="0.3"/>
  <sheetData>
    <row r="1" spans="1:1" x14ac:dyDescent="0.3">
      <c r="A1" s="4" t="s">
        <v>3106</v>
      </c>
    </row>
    <row r="2" spans="1:1" x14ac:dyDescent="0.3">
      <c r="A2" s="1">
        <v>27</v>
      </c>
    </row>
    <row r="3" spans="1:1" x14ac:dyDescent="0.3">
      <c r="A3" s="1">
        <v>23</v>
      </c>
    </row>
    <row r="4" spans="1:1" x14ac:dyDescent="0.3">
      <c r="A4" s="1">
        <v>24</v>
      </c>
    </row>
    <row r="5" spans="1:1" x14ac:dyDescent="0.3">
      <c r="A5" s="1">
        <v>71</v>
      </c>
    </row>
    <row r="6" spans="1:1" x14ac:dyDescent="0.3">
      <c r="A6" s="1">
        <v>40</v>
      </c>
    </row>
    <row r="7" spans="1:1" x14ac:dyDescent="0.3">
      <c r="A7" s="1">
        <v>40</v>
      </c>
    </row>
    <row r="8" spans="1:1" x14ac:dyDescent="0.3">
      <c r="A8" s="1">
        <v>21</v>
      </c>
    </row>
    <row r="9" spans="1:1" x14ac:dyDescent="0.3">
      <c r="A9" s="1">
        <v>38</v>
      </c>
    </row>
    <row r="10" spans="1:1" x14ac:dyDescent="0.3">
      <c r="A10" s="1">
        <v>30</v>
      </c>
    </row>
    <row r="11" spans="1:1" x14ac:dyDescent="0.3">
      <c r="A11" s="1">
        <v>26</v>
      </c>
    </row>
    <row r="12" spans="1:1" x14ac:dyDescent="0.3">
      <c r="A12" s="1">
        <v>51</v>
      </c>
    </row>
    <row r="13" spans="1:1" x14ac:dyDescent="0.3">
      <c r="A13" s="1">
        <v>19</v>
      </c>
    </row>
    <row r="14" spans="1:1" x14ac:dyDescent="0.3">
      <c r="A14" s="1">
        <v>65</v>
      </c>
    </row>
    <row r="15" spans="1:1" x14ac:dyDescent="0.3">
      <c r="A15" s="1">
        <v>24</v>
      </c>
    </row>
    <row r="16" spans="1:1" x14ac:dyDescent="0.3">
      <c r="A16" s="1">
        <v>40</v>
      </c>
    </row>
    <row r="17" spans="1:1" x14ac:dyDescent="0.3">
      <c r="A17" s="1">
        <v>35</v>
      </c>
    </row>
    <row r="18" spans="1:1" x14ac:dyDescent="0.3">
      <c r="A18" s="1">
        <v>36</v>
      </c>
    </row>
    <row r="19" spans="1:1" x14ac:dyDescent="0.3">
      <c r="A19" s="1">
        <v>22</v>
      </c>
    </row>
    <row r="20" spans="1:1" x14ac:dyDescent="0.3">
      <c r="A20" s="1">
        <v>75</v>
      </c>
    </row>
    <row r="21" spans="1:1" x14ac:dyDescent="0.3">
      <c r="A21" s="1">
        <v>75</v>
      </c>
    </row>
    <row r="22" spans="1:1" x14ac:dyDescent="0.3">
      <c r="A22" s="1">
        <v>23</v>
      </c>
    </row>
    <row r="23" spans="1:1" x14ac:dyDescent="0.3">
      <c r="A23" s="1">
        <v>34</v>
      </c>
    </row>
    <row r="24" spans="1:1" x14ac:dyDescent="0.3">
      <c r="A24" s="1">
        <v>28</v>
      </c>
    </row>
    <row r="25" spans="1:1" x14ac:dyDescent="0.3">
      <c r="A25" s="1">
        <v>69</v>
      </c>
    </row>
    <row r="26" spans="1:1" x14ac:dyDescent="0.3">
      <c r="A26" s="1">
        <v>60</v>
      </c>
    </row>
    <row r="27" spans="1:1" x14ac:dyDescent="0.3">
      <c r="A27" s="1">
        <v>23</v>
      </c>
    </row>
    <row r="28" spans="1:1" x14ac:dyDescent="0.3">
      <c r="A28" s="1">
        <v>42</v>
      </c>
    </row>
    <row r="29" spans="1:1" x14ac:dyDescent="0.3">
      <c r="A29" s="1">
        <v>30</v>
      </c>
    </row>
    <row r="30" spans="1:1" x14ac:dyDescent="0.3">
      <c r="A30" s="1">
        <v>35</v>
      </c>
    </row>
    <row r="31" spans="1:1" x14ac:dyDescent="0.3">
      <c r="A31" s="1">
        <v>62</v>
      </c>
    </row>
    <row r="32" spans="1:1" x14ac:dyDescent="0.3">
      <c r="A32" s="1">
        <v>73</v>
      </c>
    </row>
    <row r="33" spans="1:1" x14ac:dyDescent="0.3">
      <c r="A33" s="1">
        <v>71</v>
      </c>
    </row>
    <row r="34" spans="1:1" x14ac:dyDescent="0.3">
      <c r="A34" s="1">
        <v>58</v>
      </c>
    </row>
    <row r="35" spans="1:1" x14ac:dyDescent="0.3">
      <c r="A35" s="1">
        <v>30</v>
      </c>
    </row>
    <row r="36" spans="1:1" x14ac:dyDescent="0.3">
      <c r="A36" s="1">
        <v>71</v>
      </c>
    </row>
    <row r="37" spans="1:1" x14ac:dyDescent="0.3">
      <c r="A37" s="1">
        <v>54</v>
      </c>
    </row>
    <row r="38" spans="1:1" x14ac:dyDescent="0.3">
      <c r="A38" s="1">
        <v>30</v>
      </c>
    </row>
    <row r="39" spans="1:1" x14ac:dyDescent="0.3">
      <c r="A39" s="1">
        <v>59</v>
      </c>
    </row>
    <row r="40" spans="1:1" x14ac:dyDescent="0.3">
      <c r="A40" s="1">
        <v>41</v>
      </c>
    </row>
    <row r="41" spans="1:1" x14ac:dyDescent="0.3">
      <c r="A41" s="1">
        <v>57</v>
      </c>
    </row>
    <row r="42" spans="1:1" x14ac:dyDescent="0.3">
      <c r="A42" s="1">
        <v>39</v>
      </c>
    </row>
    <row r="43" spans="1:1" x14ac:dyDescent="0.3">
      <c r="A43" s="1">
        <v>29</v>
      </c>
    </row>
    <row r="44" spans="1:1" x14ac:dyDescent="0.3">
      <c r="A44" s="1">
        <v>24</v>
      </c>
    </row>
    <row r="45" spans="1:1" x14ac:dyDescent="0.3">
      <c r="A45" s="1">
        <v>70</v>
      </c>
    </row>
    <row r="46" spans="1:1" x14ac:dyDescent="0.3">
      <c r="A46" s="1">
        <v>72</v>
      </c>
    </row>
    <row r="47" spans="1:1" x14ac:dyDescent="0.3">
      <c r="A47" s="1">
        <v>45</v>
      </c>
    </row>
    <row r="48" spans="1:1" x14ac:dyDescent="0.3">
      <c r="A48" s="1">
        <v>29</v>
      </c>
    </row>
    <row r="49" spans="1:1" x14ac:dyDescent="0.3">
      <c r="A49" s="1">
        <v>60</v>
      </c>
    </row>
    <row r="50" spans="1:1" x14ac:dyDescent="0.3">
      <c r="A50" s="1">
        <v>72</v>
      </c>
    </row>
    <row r="51" spans="1:1" x14ac:dyDescent="0.3">
      <c r="A51" s="1">
        <v>66</v>
      </c>
    </row>
    <row r="52" spans="1:1" x14ac:dyDescent="0.3">
      <c r="A52" s="1">
        <v>63</v>
      </c>
    </row>
    <row r="53" spans="1:1" x14ac:dyDescent="0.3">
      <c r="A53" s="1">
        <v>45</v>
      </c>
    </row>
    <row r="54" spans="1:1" x14ac:dyDescent="0.3">
      <c r="A54" s="1">
        <v>46</v>
      </c>
    </row>
    <row r="55" spans="1:1" x14ac:dyDescent="0.3">
      <c r="A55" s="1">
        <v>40</v>
      </c>
    </row>
    <row r="56" spans="1:1" x14ac:dyDescent="0.3">
      <c r="A56" s="1">
        <v>63</v>
      </c>
    </row>
    <row r="57" spans="1:1" x14ac:dyDescent="0.3">
      <c r="A57" s="1">
        <v>29</v>
      </c>
    </row>
    <row r="58" spans="1:1" x14ac:dyDescent="0.3">
      <c r="A58" s="1">
        <v>21</v>
      </c>
    </row>
    <row r="59" spans="1:1" x14ac:dyDescent="0.3">
      <c r="A59" s="1">
        <v>75</v>
      </c>
    </row>
    <row r="60" spans="1:1" x14ac:dyDescent="0.3">
      <c r="A60" s="1">
        <v>36</v>
      </c>
    </row>
    <row r="61" spans="1:1" x14ac:dyDescent="0.3">
      <c r="A61" s="1">
        <v>21</v>
      </c>
    </row>
    <row r="62" spans="1:1" x14ac:dyDescent="0.3">
      <c r="A62" s="1">
        <v>41</v>
      </c>
    </row>
    <row r="63" spans="1:1" x14ac:dyDescent="0.3">
      <c r="A63" s="1">
        <v>74</v>
      </c>
    </row>
    <row r="64" spans="1:1" x14ac:dyDescent="0.3">
      <c r="A64" s="1">
        <v>33</v>
      </c>
    </row>
    <row r="65" spans="1:1" x14ac:dyDescent="0.3">
      <c r="A65" s="1">
        <v>37</v>
      </c>
    </row>
    <row r="66" spans="1:1" x14ac:dyDescent="0.3">
      <c r="A66" s="1">
        <v>21</v>
      </c>
    </row>
    <row r="67" spans="1:1" x14ac:dyDescent="0.3">
      <c r="A67" s="1">
        <v>47</v>
      </c>
    </row>
    <row r="68" spans="1:1" x14ac:dyDescent="0.3">
      <c r="A68" s="1">
        <v>73</v>
      </c>
    </row>
    <row r="69" spans="1:1" x14ac:dyDescent="0.3">
      <c r="A69" s="1">
        <v>25</v>
      </c>
    </row>
    <row r="70" spans="1:1" x14ac:dyDescent="0.3">
      <c r="A70" s="1">
        <v>64</v>
      </c>
    </row>
    <row r="71" spans="1:1" x14ac:dyDescent="0.3">
      <c r="A71" s="1">
        <v>73</v>
      </c>
    </row>
    <row r="72" spans="1:1" x14ac:dyDescent="0.3">
      <c r="A72" s="1">
        <v>72</v>
      </c>
    </row>
    <row r="73" spans="1:1" x14ac:dyDescent="0.3">
      <c r="A73" s="1">
        <v>73</v>
      </c>
    </row>
    <row r="74" spans="1:1" x14ac:dyDescent="0.3">
      <c r="A74" s="1">
        <v>74</v>
      </c>
    </row>
    <row r="75" spans="1:1" x14ac:dyDescent="0.3">
      <c r="A75" s="1">
        <v>63</v>
      </c>
    </row>
    <row r="76" spans="1:1" x14ac:dyDescent="0.3">
      <c r="A76" s="1">
        <v>75</v>
      </c>
    </row>
    <row r="77" spans="1:1" x14ac:dyDescent="0.3">
      <c r="A77" s="1">
        <v>63</v>
      </c>
    </row>
    <row r="78" spans="1:1" x14ac:dyDescent="0.3">
      <c r="A78" s="1">
        <v>66</v>
      </c>
    </row>
    <row r="79" spans="1:1" x14ac:dyDescent="0.3">
      <c r="A79" s="1">
        <v>69</v>
      </c>
    </row>
    <row r="80" spans="1:1" x14ac:dyDescent="0.3">
      <c r="A80" s="1">
        <v>47</v>
      </c>
    </row>
    <row r="81" spans="1:1" x14ac:dyDescent="0.3">
      <c r="A81" s="1">
        <v>22</v>
      </c>
    </row>
    <row r="82" spans="1:1" x14ac:dyDescent="0.3">
      <c r="A82" s="1">
        <v>50</v>
      </c>
    </row>
    <row r="83" spans="1:1" x14ac:dyDescent="0.3">
      <c r="A83" s="1">
        <v>43</v>
      </c>
    </row>
    <row r="84" spans="1:1" x14ac:dyDescent="0.3">
      <c r="A84" s="1">
        <v>34</v>
      </c>
    </row>
    <row r="85" spans="1:1" x14ac:dyDescent="0.3">
      <c r="A85" s="1">
        <v>33</v>
      </c>
    </row>
    <row r="86" spans="1:1" x14ac:dyDescent="0.3">
      <c r="A86" s="1">
        <v>38</v>
      </c>
    </row>
    <row r="87" spans="1:1" x14ac:dyDescent="0.3">
      <c r="A87" s="1">
        <v>49</v>
      </c>
    </row>
    <row r="88" spans="1:1" x14ac:dyDescent="0.3">
      <c r="A88" s="1">
        <v>67</v>
      </c>
    </row>
    <row r="89" spans="1:1" x14ac:dyDescent="0.3">
      <c r="A89" s="1">
        <v>60</v>
      </c>
    </row>
    <row r="90" spans="1:1" x14ac:dyDescent="0.3">
      <c r="A90" s="1">
        <v>65</v>
      </c>
    </row>
    <row r="91" spans="1:1" x14ac:dyDescent="0.3">
      <c r="A91" s="1">
        <v>25</v>
      </c>
    </row>
    <row r="92" spans="1:1" x14ac:dyDescent="0.3">
      <c r="A92" s="1">
        <v>49</v>
      </c>
    </row>
    <row r="93" spans="1:1" x14ac:dyDescent="0.3">
      <c r="A93" s="1">
        <v>25</v>
      </c>
    </row>
    <row r="94" spans="1:1" x14ac:dyDescent="0.3">
      <c r="A94" s="1">
        <v>63</v>
      </c>
    </row>
    <row r="95" spans="1:1" x14ac:dyDescent="0.3">
      <c r="A95" s="1">
        <v>59</v>
      </c>
    </row>
    <row r="96" spans="1:1" x14ac:dyDescent="0.3">
      <c r="A96" s="1">
        <v>63</v>
      </c>
    </row>
    <row r="97" spans="1:1" x14ac:dyDescent="0.3">
      <c r="A97" s="1">
        <v>51</v>
      </c>
    </row>
    <row r="98" spans="1:1" x14ac:dyDescent="0.3">
      <c r="A98" s="1">
        <v>65</v>
      </c>
    </row>
    <row r="99" spans="1:1" x14ac:dyDescent="0.3">
      <c r="A99" s="1">
        <v>25</v>
      </c>
    </row>
    <row r="100" spans="1:1" x14ac:dyDescent="0.3">
      <c r="A100" s="1">
        <v>65</v>
      </c>
    </row>
    <row r="101" spans="1:1" x14ac:dyDescent="0.3">
      <c r="A101" s="1">
        <v>42</v>
      </c>
    </row>
    <row r="102" spans="1:1" x14ac:dyDescent="0.3">
      <c r="A102" s="1">
        <v>18</v>
      </c>
    </row>
    <row r="103" spans="1:1" x14ac:dyDescent="0.3">
      <c r="A103" s="1">
        <v>74</v>
      </c>
    </row>
    <row r="104" spans="1:1" x14ac:dyDescent="0.3">
      <c r="A104" s="1">
        <v>38</v>
      </c>
    </row>
    <row r="105" spans="1:1" x14ac:dyDescent="0.3">
      <c r="A105" s="1">
        <v>19</v>
      </c>
    </row>
    <row r="106" spans="1:1" x14ac:dyDescent="0.3">
      <c r="A106" s="1">
        <v>42</v>
      </c>
    </row>
    <row r="107" spans="1:1" x14ac:dyDescent="0.3">
      <c r="A107" s="1">
        <v>27</v>
      </c>
    </row>
    <row r="108" spans="1:1" x14ac:dyDescent="0.3">
      <c r="A108" s="1">
        <v>63</v>
      </c>
    </row>
    <row r="109" spans="1:1" x14ac:dyDescent="0.3">
      <c r="A109" s="1">
        <v>28</v>
      </c>
    </row>
    <row r="110" spans="1:1" x14ac:dyDescent="0.3">
      <c r="A110" s="1">
        <v>20</v>
      </c>
    </row>
    <row r="111" spans="1:1" x14ac:dyDescent="0.3">
      <c r="A111" s="1">
        <v>47</v>
      </c>
    </row>
    <row r="112" spans="1:1" x14ac:dyDescent="0.3">
      <c r="A112" s="1">
        <v>57</v>
      </c>
    </row>
    <row r="113" spans="1:1" x14ac:dyDescent="0.3">
      <c r="A113" s="1">
        <v>45</v>
      </c>
    </row>
    <row r="114" spans="1:1" x14ac:dyDescent="0.3">
      <c r="A114" s="1">
        <v>65</v>
      </c>
    </row>
    <row r="115" spans="1:1" x14ac:dyDescent="0.3">
      <c r="A115" s="1">
        <v>26</v>
      </c>
    </row>
    <row r="116" spans="1:1" x14ac:dyDescent="0.3">
      <c r="A116" s="1">
        <v>28</v>
      </c>
    </row>
    <row r="117" spans="1:1" x14ac:dyDescent="0.3">
      <c r="A117" s="1">
        <v>28</v>
      </c>
    </row>
    <row r="118" spans="1:1" x14ac:dyDescent="0.3">
      <c r="A118" s="1">
        <v>31</v>
      </c>
    </row>
    <row r="119" spans="1:1" x14ac:dyDescent="0.3">
      <c r="A119" s="1">
        <v>68</v>
      </c>
    </row>
    <row r="120" spans="1:1" x14ac:dyDescent="0.3">
      <c r="A120" s="1">
        <v>20</v>
      </c>
    </row>
    <row r="121" spans="1:1" x14ac:dyDescent="0.3">
      <c r="A121" s="1">
        <v>41</v>
      </c>
    </row>
    <row r="122" spans="1:1" x14ac:dyDescent="0.3">
      <c r="A122" s="1">
        <v>37</v>
      </c>
    </row>
    <row r="123" spans="1:1" x14ac:dyDescent="0.3">
      <c r="A123" s="1">
        <v>49</v>
      </c>
    </row>
    <row r="124" spans="1:1" x14ac:dyDescent="0.3">
      <c r="A124" s="1">
        <v>60</v>
      </c>
    </row>
    <row r="125" spans="1:1" x14ac:dyDescent="0.3">
      <c r="A125" s="1">
        <v>39</v>
      </c>
    </row>
    <row r="126" spans="1:1" x14ac:dyDescent="0.3">
      <c r="A126" s="1">
        <v>72</v>
      </c>
    </row>
    <row r="127" spans="1:1" x14ac:dyDescent="0.3">
      <c r="A127" s="1">
        <v>37</v>
      </c>
    </row>
    <row r="128" spans="1:1" x14ac:dyDescent="0.3">
      <c r="A128" s="1">
        <v>62</v>
      </c>
    </row>
    <row r="129" spans="1:1" x14ac:dyDescent="0.3">
      <c r="A129" s="1">
        <v>29</v>
      </c>
    </row>
    <row r="130" spans="1:1" x14ac:dyDescent="0.3">
      <c r="A130" s="1">
        <v>52</v>
      </c>
    </row>
    <row r="131" spans="1:1" x14ac:dyDescent="0.3">
      <c r="A131" s="1">
        <v>69</v>
      </c>
    </row>
    <row r="132" spans="1:1" x14ac:dyDescent="0.3">
      <c r="A132" s="1">
        <v>36</v>
      </c>
    </row>
    <row r="133" spans="1:1" x14ac:dyDescent="0.3">
      <c r="A133" s="1">
        <v>52</v>
      </c>
    </row>
    <row r="134" spans="1:1" x14ac:dyDescent="0.3">
      <c r="A134" s="1">
        <v>70</v>
      </c>
    </row>
    <row r="135" spans="1:1" x14ac:dyDescent="0.3">
      <c r="A135" s="1">
        <v>74</v>
      </c>
    </row>
    <row r="136" spans="1:1" x14ac:dyDescent="0.3">
      <c r="A136" s="1">
        <v>53</v>
      </c>
    </row>
    <row r="137" spans="1:1" x14ac:dyDescent="0.3">
      <c r="A137" s="1">
        <v>75</v>
      </c>
    </row>
    <row r="138" spans="1:1" x14ac:dyDescent="0.3">
      <c r="A138" s="1">
        <v>30</v>
      </c>
    </row>
    <row r="139" spans="1:1" x14ac:dyDescent="0.3">
      <c r="A139" s="1">
        <v>71</v>
      </c>
    </row>
    <row r="140" spans="1:1" x14ac:dyDescent="0.3">
      <c r="A140" s="1">
        <v>59</v>
      </c>
    </row>
    <row r="141" spans="1:1" x14ac:dyDescent="0.3">
      <c r="A141" s="1">
        <v>45</v>
      </c>
    </row>
    <row r="142" spans="1:1" x14ac:dyDescent="0.3">
      <c r="A142" s="1">
        <v>68</v>
      </c>
    </row>
    <row r="143" spans="1:1" x14ac:dyDescent="0.3">
      <c r="A143" s="1">
        <v>72</v>
      </c>
    </row>
    <row r="144" spans="1:1" x14ac:dyDescent="0.3">
      <c r="A144" s="1">
        <v>37</v>
      </c>
    </row>
    <row r="145" spans="1:1" x14ac:dyDescent="0.3">
      <c r="A145" s="1">
        <v>47</v>
      </c>
    </row>
    <row r="146" spans="1:1" x14ac:dyDescent="0.3">
      <c r="A146" s="1">
        <v>30</v>
      </c>
    </row>
    <row r="147" spans="1:1" x14ac:dyDescent="0.3">
      <c r="A147" s="1">
        <v>45</v>
      </c>
    </row>
    <row r="148" spans="1:1" x14ac:dyDescent="0.3">
      <c r="A148" s="1">
        <v>62</v>
      </c>
    </row>
    <row r="149" spans="1:1" x14ac:dyDescent="0.3">
      <c r="A149" s="1">
        <v>31</v>
      </c>
    </row>
    <row r="150" spans="1:1" x14ac:dyDescent="0.3">
      <c r="A150" s="1">
        <v>46</v>
      </c>
    </row>
    <row r="151" spans="1:1" x14ac:dyDescent="0.3">
      <c r="A151" s="1">
        <v>64</v>
      </c>
    </row>
    <row r="152" spans="1:1" x14ac:dyDescent="0.3">
      <c r="A152" s="1">
        <v>32</v>
      </c>
    </row>
    <row r="153" spans="1:1" x14ac:dyDescent="0.3">
      <c r="A153" s="1">
        <v>66</v>
      </c>
    </row>
    <row r="154" spans="1:1" x14ac:dyDescent="0.3">
      <c r="A154" s="1">
        <v>47</v>
      </c>
    </row>
    <row r="155" spans="1:1" x14ac:dyDescent="0.3">
      <c r="A155" s="1">
        <v>32</v>
      </c>
    </row>
    <row r="156" spans="1:1" x14ac:dyDescent="0.3">
      <c r="A156" s="1">
        <v>53</v>
      </c>
    </row>
    <row r="157" spans="1:1" x14ac:dyDescent="0.3">
      <c r="A157" s="1">
        <v>68</v>
      </c>
    </row>
    <row r="158" spans="1:1" x14ac:dyDescent="0.3">
      <c r="A158" s="1">
        <v>73</v>
      </c>
    </row>
    <row r="159" spans="1:1" x14ac:dyDescent="0.3">
      <c r="A159" s="1">
        <v>56</v>
      </c>
    </row>
    <row r="160" spans="1:1" x14ac:dyDescent="0.3">
      <c r="A160" s="1">
        <v>54</v>
      </c>
    </row>
    <row r="161" spans="1:1" x14ac:dyDescent="0.3">
      <c r="A161" s="1">
        <v>47</v>
      </c>
    </row>
    <row r="162" spans="1:1" x14ac:dyDescent="0.3">
      <c r="A162" s="1">
        <v>52</v>
      </c>
    </row>
    <row r="163" spans="1:1" x14ac:dyDescent="0.3">
      <c r="A163" s="1">
        <v>74</v>
      </c>
    </row>
    <row r="164" spans="1:1" x14ac:dyDescent="0.3">
      <c r="A164" s="1">
        <v>54</v>
      </c>
    </row>
    <row r="165" spans="1:1" x14ac:dyDescent="0.3">
      <c r="A165" s="1">
        <v>25</v>
      </c>
    </row>
    <row r="166" spans="1:1" x14ac:dyDescent="0.3">
      <c r="A166" s="1">
        <v>36</v>
      </c>
    </row>
    <row r="167" spans="1:1" x14ac:dyDescent="0.3">
      <c r="A167" s="1">
        <v>38</v>
      </c>
    </row>
    <row r="168" spans="1:1" x14ac:dyDescent="0.3">
      <c r="A168" s="1">
        <v>44</v>
      </c>
    </row>
    <row r="169" spans="1:1" x14ac:dyDescent="0.3">
      <c r="A169" s="1">
        <v>71</v>
      </c>
    </row>
    <row r="170" spans="1:1" x14ac:dyDescent="0.3">
      <c r="A170" s="1">
        <v>71</v>
      </c>
    </row>
    <row r="171" spans="1:1" x14ac:dyDescent="0.3">
      <c r="A171" s="1">
        <v>64</v>
      </c>
    </row>
    <row r="172" spans="1:1" x14ac:dyDescent="0.3">
      <c r="A172" s="1">
        <v>25</v>
      </c>
    </row>
    <row r="173" spans="1:1" x14ac:dyDescent="0.3">
      <c r="A173" s="1">
        <v>32</v>
      </c>
    </row>
    <row r="174" spans="1:1" x14ac:dyDescent="0.3">
      <c r="A174" s="1">
        <v>50</v>
      </c>
    </row>
    <row r="175" spans="1:1" x14ac:dyDescent="0.3">
      <c r="A175" s="1">
        <v>63</v>
      </c>
    </row>
    <row r="176" spans="1:1" x14ac:dyDescent="0.3">
      <c r="A176" s="1">
        <v>34</v>
      </c>
    </row>
    <row r="177" spans="1:1" x14ac:dyDescent="0.3">
      <c r="A177" s="1">
        <v>42</v>
      </c>
    </row>
    <row r="178" spans="1:1" x14ac:dyDescent="0.3">
      <c r="A178" s="1">
        <v>33</v>
      </c>
    </row>
    <row r="179" spans="1:1" x14ac:dyDescent="0.3">
      <c r="A179" s="1">
        <v>30</v>
      </c>
    </row>
    <row r="180" spans="1:1" x14ac:dyDescent="0.3">
      <c r="A180" s="1">
        <v>47</v>
      </c>
    </row>
    <row r="181" spans="1:1" x14ac:dyDescent="0.3">
      <c r="A181" s="1">
        <v>45</v>
      </c>
    </row>
    <row r="182" spans="1:1" x14ac:dyDescent="0.3">
      <c r="A182" s="1">
        <v>44</v>
      </c>
    </row>
    <row r="183" spans="1:1" x14ac:dyDescent="0.3">
      <c r="A183" s="1">
        <v>60</v>
      </c>
    </row>
    <row r="184" spans="1:1" x14ac:dyDescent="0.3">
      <c r="A184" s="1">
        <v>56</v>
      </c>
    </row>
    <row r="185" spans="1:1" x14ac:dyDescent="0.3">
      <c r="A185" s="1">
        <v>68</v>
      </c>
    </row>
    <row r="186" spans="1:1" x14ac:dyDescent="0.3">
      <c r="A186" s="1">
        <v>23</v>
      </c>
    </row>
    <row r="187" spans="1:1" x14ac:dyDescent="0.3">
      <c r="A187" s="1">
        <v>32</v>
      </c>
    </row>
    <row r="188" spans="1:1" x14ac:dyDescent="0.3">
      <c r="A188" s="1">
        <v>60</v>
      </c>
    </row>
    <row r="189" spans="1:1" x14ac:dyDescent="0.3">
      <c r="A189" s="1">
        <v>63</v>
      </c>
    </row>
    <row r="190" spans="1:1" x14ac:dyDescent="0.3">
      <c r="A190" s="1">
        <v>50</v>
      </c>
    </row>
    <row r="191" spans="1:1" x14ac:dyDescent="0.3">
      <c r="A191" s="1">
        <v>50</v>
      </c>
    </row>
    <row r="192" spans="1:1" x14ac:dyDescent="0.3">
      <c r="A192" s="1">
        <v>29</v>
      </c>
    </row>
    <row r="193" spans="1:1" x14ac:dyDescent="0.3">
      <c r="A193" s="1">
        <v>18</v>
      </c>
    </row>
    <row r="194" spans="1:1" x14ac:dyDescent="0.3">
      <c r="A194" s="1">
        <v>25</v>
      </c>
    </row>
    <row r="195" spans="1:1" x14ac:dyDescent="0.3">
      <c r="A195" s="1">
        <v>39</v>
      </c>
    </row>
    <row r="196" spans="1:1" x14ac:dyDescent="0.3">
      <c r="A196" s="1">
        <v>42</v>
      </c>
    </row>
    <row r="197" spans="1:1" x14ac:dyDescent="0.3">
      <c r="A197" s="1">
        <v>41</v>
      </c>
    </row>
    <row r="198" spans="1:1" x14ac:dyDescent="0.3">
      <c r="A198" s="1">
        <v>25</v>
      </c>
    </row>
    <row r="199" spans="1:1" x14ac:dyDescent="0.3">
      <c r="A199" s="1">
        <v>37</v>
      </c>
    </row>
    <row r="200" spans="1:1" x14ac:dyDescent="0.3">
      <c r="A200" s="1">
        <v>50</v>
      </c>
    </row>
    <row r="201" spans="1:1" x14ac:dyDescent="0.3">
      <c r="A201" s="1">
        <v>28</v>
      </c>
    </row>
    <row r="202" spans="1:1" x14ac:dyDescent="0.3">
      <c r="A202" s="1">
        <v>45</v>
      </c>
    </row>
    <row r="203" spans="1:1" x14ac:dyDescent="0.3">
      <c r="A203" s="1">
        <v>47</v>
      </c>
    </row>
    <row r="204" spans="1:1" x14ac:dyDescent="0.3">
      <c r="A204" s="1">
        <v>56</v>
      </c>
    </row>
    <row r="205" spans="1:1" x14ac:dyDescent="0.3">
      <c r="A205" s="1">
        <v>24</v>
      </c>
    </row>
    <row r="206" spans="1:1" x14ac:dyDescent="0.3">
      <c r="A206" s="1">
        <v>33</v>
      </c>
    </row>
    <row r="207" spans="1:1" x14ac:dyDescent="0.3">
      <c r="A207" s="1">
        <v>19</v>
      </c>
    </row>
    <row r="208" spans="1:1" x14ac:dyDescent="0.3">
      <c r="A208" s="1">
        <v>37</v>
      </c>
    </row>
    <row r="209" spans="1:1" x14ac:dyDescent="0.3">
      <c r="A209" s="1">
        <v>48</v>
      </c>
    </row>
    <row r="210" spans="1:1" x14ac:dyDescent="0.3">
      <c r="A210" s="1">
        <v>58</v>
      </c>
    </row>
    <row r="211" spans="1:1" x14ac:dyDescent="0.3">
      <c r="A211" s="1">
        <v>22</v>
      </c>
    </row>
    <row r="212" spans="1:1" x14ac:dyDescent="0.3">
      <c r="A212" s="1">
        <v>37</v>
      </c>
    </row>
    <row r="213" spans="1:1" x14ac:dyDescent="0.3">
      <c r="A213" s="1">
        <v>72</v>
      </c>
    </row>
    <row r="214" spans="1:1" x14ac:dyDescent="0.3">
      <c r="A214" s="1">
        <v>73</v>
      </c>
    </row>
    <row r="215" spans="1:1" x14ac:dyDescent="0.3">
      <c r="A215" s="1">
        <v>46</v>
      </c>
    </row>
    <row r="216" spans="1:1" x14ac:dyDescent="0.3">
      <c r="A216" s="1">
        <v>49</v>
      </c>
    </row>
    <row r="217" spans="1:1" x14ac:dyDescent="0.3">
      <c r="A217" s="1">
        <v>67</v>
      </c>
    </row>
    <row r="218" spans="1:1" x14ac:dyDescent="0.3">
      <c r="A218" s="1">
        <v>47</v>
      </c>
    </row>
    <row r="219" spans="1:1" x14ac:dyDescent="0.3">
      <c r="A219" s="1">
        <v>32</v>
      </c>
    </row>
    <row r="220" spans="1:1" x14ac:dyDescent="0.3">
      <c r="A220" s="1">
        <v>51</v>
      </c>
    </row>
    <row r="221" spans="1:1" x14ac:dyDescent="0.3">
      <c r="A221" s="1">
        <v>24</v>
      </c>
    </row>
    <row r="222" spans="1:1" x14ac:dyDescent="0.3">
      <c r="A222" s="1">
        <v>49</v>
      </c>
    </row>
    <row r="223" spans="1:1" x14ac:dyDescent="0.3">
      <c r="A223" s="1">
        <v>72</v>
      </c>
    </row>
    <row r="224" spans="1:1" x14ac:dyDescent="0.3">
      <c r="A224" s="1">
        <v>36</v>
      </c>
    </row>
    <row r="225" spans="1:1" x14ac:dyDescent="0.3">
      <c r="A225" s="1">
        <v>54</v>
      </c>
    </row>
    <row r="226" spans="1:1" x14ac:dyDescent="0.3">
      <c r="A226" s="1">
        <v>37</v>
      </c>
    </row>
    <row r="227" spans="1:1" x14ac:dyDescent="0.3">
      <c r="A227" s="1">
        <v>41</v>
      </c>
    </row>
    <row r="228" spans="1:1" x14ac:dyDescent="0.3">
      <c r="A228" s="1">
        <v>20</v>
      </c>
    </row>
    <row r="229" spans="1:1" x14ac:dyDescent="0.3">
      <c r="A229" s="1">
        <v>51</v>
      </c>
    </row>
    <row r="230" spans="1:1" x14ac:dyDescent="0.3">
      <c r="A230" s="1">
        <v>51</v>
      </c>
    </row>
    <row r="231" spans="1:1" x14ac:dyDescent="0.3">
      <c r="A231" s="1">
        <v>61</v>
      </c>
    </row>
    <row r="232" spans="1:1" x14ac:dyDescent="0.3">
      <c r="A232" s="1">
        <v>46</v>
      </c>
    </row>
    <row r="233" spans="1:1" x14ac:dyDescent="0.3">
      <c r="A233" s="1">
        <v>47</v>
      </c>
    </row>
    <row r="234" spans="1:1" x14ac:dyDescent="0.3">
      <c r="A234" s="1">
        <v>70</v>
      </c>
    </row>
    <row r="235" spans="1:1" x14ac:dyDescent="0.3">
      <c r="A235" s="1">
        <v>63</v>
      </c>
    </row>
    <row r="236" spans="1:1" x14ac:dyDescent="0.3">
      <c r="A236" s="1">
        <v>41</v>
      </c>
    </row>
    <row r="237" spans="1:1" x14ac:dyDescent="0.3">
      <c r="A237" s="1">
        <v>40</v>
      </c>
    </row>
    <row r="238" spans="1:1" x14ac:dyDescent="0.3">
      <c r="A238" s="1">
        <v>37</v>
      </c>
    </row>
    <row r="239" spans="1:1" x14ac:dyDescent="0.3">
      <c r="A239" s="1">
        <v>32</v>
      </c>
    </row>
    <row r="240" spans="1:1" x14ac:dyDescent="0.3">
      <c r="A240" s="1">
        <v>73</v>
      </c>
    </row>
    <row r="241" spans="1:1" x14ac:dyDescent="0.3">
      <c r="A241" s="1">
        <v>39</v>
      </c>
    </row>
    <row r="242" spans="1:1" x14ac:dyDescent="0.3">
      <c r="A242" s="1">
        <v>21</v>
      </c>
    </row>
    <row r="243" spans="1:1" x14ac:dyDescent="0.3">
      <c r="A243" s="1">
        <v>46</v>
      </c>
    </row>
    <row r="244" spans="1:1" x14ac:dyDescent="0.3">
      <c r="A244" s="1">
        <v>49</v>
      </c>
    </row>
    <row r="245" spans="1:1" x14ac:dyDescent="0.3">
      <c r="A245" s="1">
        <v>51</v>
      </c>
    </row>
    <row r="246" spans="1:1" x14ac:dyDescent="0.3">
      <c r="A246" s="1">
        <v>59</v>
      </c>
    </row>
    <row r="247" spans="1:1" x14ac:dyDescent="0.3">
      <c r="A247" s="1">
        <v>56</v>
      </c>
    </row>
    <row r="248" spans="1:1" x14ac:dyDescent="0.3">
      <c r="A248" s="1">
        <v>18</v>
      </c>
    </row>
    <row r="249" spans="1:1" x14ac:dyDescent="0.3">
      <c r="A249" s="1">
        <v>32</v>
      </c>
    </row>
    <row r="250" spans="1:1" x14ac:dyDescent="0.3">
      <c r="A250" s="1">
        <v>38</v>
      </c>
    </row>
    <row r="251" spans="1:1" x14ac:dyDescent="0.3">
      <c r="A251" s="1">
        <v>30</v>
      </c>
    </row>
    <row r="252" spans="1:1" x14ac:dyDescent="0.3">
      <c r="A252" s="1">
        <v>41</v>
      </c>
    </row>
    <row r="253" spans="1:1" x14ac:dyDescent="0.3">
      <c r="A253" s="1">
        <v>27</v>
      </c>
    </row>
    <row r="254" spans="1:1" x14ac:dyDescent="0.3">
      <c r="A254" s="1">
        <v>44</v>
      </c>
    </row>
    <row r="255" spans="1:1" x14ac:dyDescent="0.3">
      <c r="A255" s="1">
        <v>70</v>
      </c>
    </row>
    <row r="256" spans="1:1" x14ac:dyDescent="0.3">
      <c r="A256" s="1">
        <v>23</v>
      </c>
    </row>
    <row r="257" spans="1:1" x14ac:dyDescent="0.3">
      <c r="A257" s="1">
        <v>72</v>
      </c>
    </row>
    <row r="258" spans="1:1" x14ac:dyDescent="0.3">
      <c r="A258" s="1">
        <v>20</v>
      </c>
    </row>
    <row r="259" spans="1:1" x14ac:dyDescent="0.3">
      <c r="A259" s="1">
        <v>64</v>
      </c>
    </row>
    <row r="260" spans="1:1" x14ac:dyDescent="0.3">
      <c r="A260" s="1">
        <v>35</v>
      </c>
    </row>
    <row r="261" spans="1:1" x14ac:dyDescent="0.3">
      <c r="A261" s="1">
        <v>23</v>
      </c>
    </row>
    <row r="262" spans="1:1" x14ac:dyDescent="0.3">
      <c r="A262" s="1">
        <v>34</v>
      </c>
    </row>
    <row r="263" spans="1:1" x14ac:dyDescent="0.3">
      <c r="A263" s="1">
        <v>58</v>
      </c>
    </row>
    <row r="264" spans="1:1" x14ac:dyDescent="0.3">
      <c r="A264" s="1">
        <v>34</v>
      </c>
    </row>
    <row r="265" spans="1:1" x14ac:dyDescent="0.3">
      <c r="A265" s="1">
        <v>60</v>
      </c>
    </row>
    <row r="266" spans="1:1" x14ac:dyDescent="0.3">
      <c r="A266" s="1">
        <v>25</v>
      </c>
    </row>
    <row r="267" spans="1:1" x14ac:dyDescent="0.3">
      <c r="A267" s="1">
        <v>39</v>
      </c>
    </row>
    <row r="268" spans="1:1" x14ac:dyDescent="0.3">
      <c r="A268" s="1">
        <v>28</v>
      </c>
    </row>
    <row r="269" spans="1:1" x14ac:dyDescent="0.3">
      <c r="A269" s="1">
        <v>56</v>
      </c>
    </row>
    <row r="270" spans="1:1" x14ac:dyDescent="0.3">
      <c r="A270" s="1">
        <v>28</v>
      </c>
    </row>
    <row r="271" spans="1:1" x14ac:dyDescent="0.3">
      <c r="A271" s="1">
        <v>52</v>
      </c>
    </row>
    <row r="272" spans="1:1" x14ac:dyDescent="0.3">
      <c r="A272" s="1">
        <v>30</v>
      </c>
    </row>
    <row r="273" spans="1:1" x14ac:dyDescent="0.3">
      <c r="A273" s="1">
        <v>23</v>
      </c>
    </row>
    <row r="274" spans="1:1" x14ac:dyDescent="0.3">
      <c r="A274" s="1">
        <v>70</v>
      </c>
    </row>
    <row r="275" spans="1:1" x14ac:dyDescent="0.3">
      <c r="A275" s="1">
        <v>21</v>
      </c>
    </row>
    <row r="276" spans="1:1" x14ac:dyDescent="0.3">
      <c r="A276" s="1">
        <v>67</v>
      </c>
    </row>
    <row r="277" spans="1:1" x14ac:dyDescent="0.3">
      <c r="A277" s="1">
        <v>22</v>
      </c>
    </row>
    <row r="278" spans="1:1" x14ac:dyDescent="0.3">
      <c r="A278" s="1">
        <v>49</v>
      </c>
    </row>
    <row r="279" spans="1:1" x14ac:dyDescent="0.3">
      <c r="A279" s="1">
        <v>55</v>
      </c>
    </row>
    <row r="280" spans="1:1" x14ac:dyDescent="0.3">
      <c r="A280" s="1">
        <v>41</v>
      </c>
    </row>
    <row r="281" spans="1:1" x14ac:dyDescent="0.3">
      <c r="A281" s="1">
        <v>26</v>
      </c>
    </row>
    <row r="282" spans="1:1" x14ac:dyDescent="0.3">
      <c r="A282" s="1">
        <v>23</v>
      </c>
    </row>
    <row r="283" spans="1:1" x14ac:dyDescent="0.3">
      <c r="A283" s="1">
        <v>53</v>
      </c>
    </row>
    <row r="284" spans="1:1" x14ac:dyDescent="0.3">
      <c r="A284" s="1">
        <v>59</v>
      </c>
    </row>
    <row r="285" spans="1:1" x14ac:dyDescent="0.3">
      <c r="A285" s="1">
        <v>58</v>
      </c>
    </row>
    <row r="286" spans="1:1" x14ac:dyDescent="0.3">
      <c r="A286" s="1">
        <v>28</v>
      </c>
    </row>
    <row r="287" spans="1:1" x14ac:dyDescent="0.3">
      <c r="A287" s="1">
        <v>58</v>
      </c>
    </row>
    <row r="288" spans="1:1" x14ac:dyDescent="0.3">
      <c r="A288" s="1">
        <v>72</v>
      </c>
    </row>
    <row r="289" spans="1:1" x14ac:dyDescent="0.3">
      <c r="A289" s="1">
        <v>35</v>
      </c>
    </row>
    <row r="290" spans="1:1" x14ac:dyDescent="0.3">
      <c r="A290" s="1">
        <v>25</v>
      </c>
    </row>
    <row r="291" spans="1:1" x14ac:dyDescent="0.3">
      <c r="A291" s="1">
        <v>72</v>
      </c>
    </row>
    <row r="292" spans="1:1" x14ac:dyDescent="0.3">
      <c r="A292" s="1">
        <v>54</v>
      </c>
    </row>
    <row r="293" spans="1:1" x14ac:dyDescent="0.3">
      <c r="A293" s="1">
        <v>47</v>
      </c>
    </row>
    <row r="294" spans="1:1" x14ac:dyDescent="0.3">
      <c r="A294" s="1">
        <v>40</v>
      </c>
    </row>
    <row r="295" spans="1:1" x14ac:dyDescent="0.3">
      <c r="A295" s="1">
        <v>53</v>
      </c>
    </row>
    <row r="296" spans="1:1" x14ac:dyDescent="0.3">
      <c r="A296" s="1">
        <v>56</v>
      </c>
    </row>
    <row r="297" spans="1:1" x14ac:dyDescent="0.3">
      <c r="A297" s="1">
        <v>75</v>
      </c>
    </row>
    <row r="298" spans="1:1" x14ac:dyDescent="0.3">
      <c r="A298" s="1">
        <v>53</v>
      </c>
    </row>
    <row r="299" spans="1:1" x14ac:dyDescent="0.3">
      <c r="A299" s="1">
        <v>72</v>
      </c>
    </row>
    <row r="300" spans="1:1" x14ac:dyDescent="0.3">
      <c r="A300" s="1">
        <v>21</v>
      </c>
    </row>
    <row r="301" spans="1:1" x14ac:dyDescent="0.3">
      <c r="A301" s="1">
        <v>66</v>
      </c>
    </row>
    <row r="302" spans="1:1" x14ac:dyDescent="0.3">
      <c r="A302" s="1">
        <v>20</v>
      </c>
    </row>
    <row r="303" spans="1:1" x14ac:dyDescent="0.3">
      <c r="A303" s="1">
        <v>72</v>
      </c>
    </row>
    <row r="304" spans="1:1" x14ac:dyDescent="0.3">
      <c r="A304" s="1">
        <v>22</v>
      </c>
    </row>
    <row r="305" spans="1:1" x14ac:dyDescent="0.3">
      <c r="A305" s="1">
        <v>29</v>
      </c>
    </row>
    <row r="306" spans="1:1" x14ac:dyDescent="0.3">
      <c r="A306" s="1">
        <v>68</v>
      </c>
    </row>
    <row r="307" spans="1:1" x14ac:dyDescent="0.3">
      <c r="A307" s="1">
        <v>58</v>
      </c>
    </row>
    <row r="308" spans="1:1" x14ac:dyDescent="0.3">
      <c r="A308" s="1">
        <v>27</v>
      </c>
    </row>
    <row r="309" spans="1:1" x14ac:dyDescent="0.3">
      <c r="A309" s="1">
        <v>23</v>
      </c>
    </row>
    <row r="310" spans="1:1" x14ac:dyDescent="0.3">
      <c r="A310" s="1">
        <v>32</v>
      </c>
    </row>
    <row r="311" spans="1:1" x14ac:dyDescent="0.3">
      <c r="A311" s="1">
        <v>72</v>
      </c>
    </row>
    <row r="312" spans="1:1" x14ac:dyDescent="0.3">
      <c r="A312" s="1">
        <v>26</v>
      </c>
    </row>
    <row r="313" spans="1:1" x14ac:dyDescent="0.3">
      <c r="A313" s="1">
        <v>37</v>
      </c>
    </row>
    <row r="314" spans="1:1" x14ac:dyDescent="0.3">
      <c r="A314" s="1">
        <v>52</v>
      </c>
    </row>
    <row r="315" spans="1:1" x14ac:dyDescent="0.3">
      <c r="A315" s="1">
        <v>75</v>
      </c>
    </row>
    <row r="316" spans="1:1" x14ac:dyDescent="0.3">
      <c r="A316" s="1">
        <v>51</v>
      </c>
    </row>
    <row r="317" spans="1:1" x14ac:dyDescent="0.3">
      <c r="A317" s="1">
        <v>38</v>
      </c>
    </row>
    <row r="318" spans="1:1" x14ac:dyDescent="0.3">
      <c r="A318" s="1">
        <v>49</v>
      </c>
    </row>
    <row r="319" spans="1:1" x14ac:dyDescent="0.3">
      <c r="A319" s="1">
        <v>67</v>
      </c>
    </row>
    <row r="320" spans="1:1" x14ac:dyDescent="0.3">
      <c r="A320" s="1">
        <v>43</v>
      </c>
    </row>
    <row r="321" spans="1:1" x14ac:dyDescent="0.3">
      <c r="A321" s="1">
        <v>33</v>
      </c>
    </row>
    <row r="322" spans="1:1" x14ac:dyDescent="0.3">
      <c r="A322" s="1">
        <v>75</v>
      </c>
    </row>
    <row r="323" spans="1:1" x14ac:dyDescent="0.3">
      <c r="A323" s="1">
        <v>19</v>
      </c>
    </row>
    <row r="324" spans="1:1" x14ac:dyDescent="0.3">
      <c r="A324" s="1">
        <v>73</v>
      </c>
    </row>
    <row r="325" spans="1:1" x14ac:dyDescent="0.3">
      <c r="A325" s="1">
        <v>42</v>
      </c>
    </row>
    <row r="326" spans="1:1" x14ac:dyDescent="0.3">
      <c r="A326" s="1">
        <v>29</v>
      </c>
    </row>
    <row r="327" spans="1:1" x14ac:dyDescent="0.3">
      <c r="A327" s="1">
        <v>31</v>
      </c>
    </row>
    <row r="328" spans="1:1" x14ac:dyDescent="0.3">
      <c r="A328" s="1">
        <v>57</v>
      </c>
    </row>
    <row r="329" spans="1:1" x14ac:dyDescent="0.3">
      <c r="A329" s="1">
        <v>23</v>
      </c>
    </row>
    <row r="330" spans="1:1" x14ac:dyDescent="0.3">
      <c r="A330" s="1">
        <v>30</v>
      </c>
    </row>
    <row r="331" spans="1:1" x14ac:dyDescent="0.3">
      <c r="A331" s="1">
        <v>69</v>
      </c>
    </row>
    <row r="332" spans="1:1" x14ac:dyDescent="0.3">
      <c r="A332" s="1">
        <v>68</v>
      </c>
    </row>
    <row r="333" spans="1:1" x14ac:dyDescent="0.3">
      <c r="A333" s="1">
        <v>57</v>
      </c>
    </row>
    <row r="334" spans="1:1" x14ac:dyDescent="0.3">
      <c r="A334" s="1">
        <v>41</v>
      </c>
    </row>
    <row r="335" spans="1:1" x14ac:dyDescent="0.3">
      <c r="A335" s="1">
        <v>63</v>
      </c>
    </row>
    <row r="336" spans="1:1" x14ac:dyDescent="0.3">
      <c r="A336" s="1">
        <v>72</v>
      </c>
    </row>
    <row r="337" spans="1:1" x14ac:dyDescent="0.3">
      <c r="A337" s="1">
        <v>28</v>
      </c>
    </row>
    <row r="338" spans="1:1" x14ac:dyDescent="0.3">
      <c r="A338" s="1">
        <v>24</v>
      </c>
    </row>
    <row r="339" spans="1:1" x14ac:dyDescent="0.3">
      <c r="A339" s="1">
        <v>18</v>
      </c>
    </row>
    <row r="340" spans="1:1" x14ac:dyDescent="0.3">
      <c r="A340" s="1">
        <v>32</v>
      </c>
    </row>
    <row r="341" spans="1:1" x14ac:dyDescent="0.3">
      <c r="A341" s="1">
        <v>42</v>
      </c>
    </row>
    <row r="342" spans="1:1" x14ac:dyDescent="0.3">
      <c r="A342" s="1">
        <v>31</v>
      </c>
    </row>
    <row r="343" spans="1:1" x14ac:dyDescent="0.3">
      <c r="A343" s="1">
        <v>62</v>
      </c>
    </row>
    <row r="344" spans="1:1" x14ac:dyDescent="0.3">
      <c r="A344" s="1">
        <v>22</v>
      </c>
    </row>
    <row r="345" spans="1:1" x14ac:dyDescent="0.3">
      <c r="A345" s="1">
        <v>41</v>
      </c>
    </row>
    <row r="346" spans="1:1" x14ac:dyDescent="0.3">
      <c r="A346" s="1">
        <v>37</v>
      </c>
    </row>
    <row r="347" spans="1:1" x14ac:dyDescent="0.3">
      <c r="A347" s="1">
        <v>25</v>
      </c>
    </row>
    <row r="348" spans="1:1" x14ac:dyDescent="0.3">
      <c r="A348" s="1">
        <v>18</v>
      </c>
    </row>
    <row r="349" spans="1:1" x14ac:dyDescent="0.3">
      <c r="A349" s="1">
        <v>61</v>
      </c>
    </row>
    <row r="350" spans="1:1" x14ac:dyDescent="0.3">
      <c r="A350" s="1">
        <v>31</v>
      </c>
    </row>
    <row r="351" spans="1:1" x14ac:dyDescent="0.3">
      <c r="A351" s="1">
        <v>66</v>
      </c>
    </row>
    <row r="352" spans="1:1" x14ac:dyDescent="0.3">
      <c r="A352" s="1">
        <v>22</v>
      </c>
    </row>
    <row r="353" spans="1:1" x14ac:dyDescent="0.3">
      <c r="A353" s="1">
        <v>56</v>
      </c>
    </row>
    <row r="354" spans="1:1" x14ac:dyDescent="0.3">
      <c r="A354" s="1">
        <v>27</v>
      </c>
    </row>
    <row r="355" spans="1:1" x14ac:dyDescent="0.3">
      <c r="A355" s="1">
        <v>61</v>
      </c>
    </row>
    <row r="356" spans="1:1" x14ac:dyDescent="0.3">
      <c r="A356" s="1">
        <v>66</v>
      </c>
    </row>
    <row r="357" spans="1:1" x14ac:dyDescent="0.3">
      <c r="A357" s="1">
        <v>60</v>
      </c>
    </row>
    <row r="358" spans="1:1" x14ac:dyDescent="0.3">
      <c r="A358" s="1">
        <v>56</v>
      </c>
    </row>
    <row r="359" spans="1:1" x14ac:dyDescent="0.3">
      <c r="A359" s="1">
        <v>66</v>
      </c>
    </row>
    <row r="360" spans="1:1" x14ac:dyDescent="0.3">
      <c r="A360" s="1">
        <v>73</v>
      </c>
    </row>
    <row r="361" spans="1:1" x14ac:dyDescent="0.3">
      <c r="A361" s="1">
        <v>59</v>
      </c>
    </row>
    <row r="362" spans="1:1" x14ac:dyDescent="0.3">
      <c r="A362" s="1">
        <v>45</v>
      </c>
    </row>
    <row r="363" spans="1:1" x14ac:dyDescent="0.3">
      <c r="A363" s="1">
        <v>59</v>
      </c>
    </row>
    <row r="364" spans="1:1" x14ac:dyDescent="0.3">
      <c r="A364" s="1">
        <v>21</v>
      </c>
    </row>
    <row r="365" spans="1:1" x14ac:dyDescent="0.3">
      <c r="A365" s="1">
        <v>46</v>
      </c>
    </row>
    <row r="366" spans="1:1" x14ac:dyDescent="0.3">
      <c r="A366" s="1">
        <v>54</v>
      </c>
    </row>
    <row r="367" spans="1:1" x14ac:dyDescent="0.3">
      <c r="A367" s="1">
        <v>36</v>
      </c>
    </row>
    <row r="368" spans="1:1" x14ac:dyDescent="0.3">
      <c r="A368" s="1">
        <v>30</v>
      </c>
    </row>
    <row r="369" spans="1:1" x14ac:dyDescent="0.3">
      <c r="A369" s="1">
        <v>56</v>
      </c>
    </row>
    <row r="370" spans="1:1" x14ac:dyDescent="0.3">
      <c r="A370" s="1">
        <v>18</v>
      </c>
    </row>
    <row r="371" spans="1:1" x14ac:dyDescent="0.3">
      <c r="A371" s="1">
        <v>47</v>
      </c>
    </row>
    <row r="372" spans="1:1" x14ac:dyDescent="0.3">
      <c r="A372" s="1">
        <v>70</v>
      </c>
    </row>
    <row r="373" spans="1:1" x14ac:dyDescent="0.3">
      <c r="A373" s="1">
        <v>56</v>
      </c>
    </row>
    <row r="374" spans="1:1" x14ac:dyDescent="0.3">
      <c r="A374" s="1">
        <v>18</v>
      </c>
    </row>
    <row r="375" spans="1:1" x14ac:dyDescent="0.3">
      <c r="A375" s="1">
        <v>56</v>
      </c>
    </row>
    <row r="376" spans="1:1" x14ac:dyDescent="0.3">
      <c r="A376" s="1">
        <v>32</v>
      </c>
    </row>
    <row r="377" spans="1:1" x14ac:dyDescent="0.3">
      <c r="A377" s="1">
        <v>18</v>
      </c>
    </row>
    <row r="378" spans="1:1" x14ac:dyDescent="0.3">
      <c r="A378" s="1">
        <v>24</v>
      </c>
    </row>
    <row r="379" spans="1:1" x14ac:dyDescent="0.3">
      <c r="A379" s="1">
        <v>45</v>
      </c>
    </row>
    <row r="380" spans="1:1" x14ac:dyDescent="0.3">
      <c r="A380" s="1">
        <v>62</v>
      </c>
    </row>
    <row r="381" spans="1:1" x14ac:dyDescent="0.3">
      <c r="A381" s="1">
        <v>56</v>
      </c>
    </row>
    <row r="382" spans="1:1" x14ac:dyDescent="0.3">
      <c r="A382" s="1">
        <v>35</v>
      </c>
    </row>
    <row r="383" spans="1:1" x14ac:dyDescent="0.3">
      <c r="A383" s="1">
        <v>67</v>
      </c>
    </row>
    <row r="384" spans="1:1" x14ac:dyDescent="0.3">
      <c r="A384" s="1">
        <v>59</v>
      </c>
    </row>
    <row r="385" spans="1:1" x14ac:dyDescent="0.3">
      <c r="A385" s="1">
        <v>27</v>
      </c>
    </row>
    <row r="386" spans="1:1" x14ac:dyDescent="0.3">
      <c r="A386" s="1">
        <v>73</v>
      </c>
    </row>
    <row r="387" spans="1:1" x14ac:dyDescent="0.3">
      <c r="A387" s="1">
        <v>19</v>
      </c>
    </row>
    <row r="388" spans="1:1" x14ac:dyDescent="0.3">
      <c r="A388" s="1">
        <v>51</v>
      </c>
    </row>
    <row r="389" spans="1:1" x14ac:dyDescent="0.3">
      <c r="A389" s="1">
        <v>26</v>
      </c>
    </row>
    <row r="390" spans="1:1" x14ac:dyDescent="0.3">
      <c r="A390" s="1">
        <v>31</v>
      </c>
    </row>
    <row r="391" spans="1:1" x14ac:dyDescent="0.3">
      <c r="A391" s="1">
        <v>38</v>
      </c>
    </row>
    <row r="392" spans="1:1" x14ac:dyDescent="0.3">
      <c r="A392" s="1">
        <v>36</v>
      </c>
    </row>
    <row r="393" spans="1:1" x14ac:dyDescent="0.3">
      <c r="A393" s="1">
        <v>51</v>
      </c>
    </row>
    <row r="394" spans="1:1" x14ac:dyDescent="0.3">
      <c r="A394" s="1">
        <v>43</v>
      </c>
    </row>
    <row r="395" spans="1:1" x14ac:dyDescent="0.3">
      <c r="A395" s="1">
        <v>31</v>
      </c>
    </row>
    <row r="396" spans="1:1" x14ac:dyDescent="0.3">
      <c r="A396" s="1">
        <v>38</v>
      </c>
    </row>
    <row r="397" spans="1:1" x14ac:dyDescent="0.3">
      <c r="A397" s="1">
        <v>74</v>
      </c>
    </row>
    <row r="398" spans="1:1" x14ac:dyDescent="0.3">
      <c r="A398" s="1">
        <v>65</v>
      </c>
    </row>
    <row r="399" spans="1:1" x14ac:dyDescent="0.3">
      <c r="A399" s="1">
        <v>51</v>
      </c>
    </row>
    <row r="400" spans="1:1" x14ac:dyDescent="0.3">
      <c r="A400" s="1">
        <v>23</v>
      </c>
    </row>
    <row r="401" spans="1:1" x14ac:dyDescent="0.3">
      <c r="A401" s="1">
        <v>60</v>
      </c>
    </row>
    <row r="402" spans="1:1" x14ac:dyDescent="0.3">
      <c r="A402" s="1">
        <v>71</v>
      </c>
    </row>
    <row r="403" spans="1:1" x14ac:dyDescent="0.3">
      <c r="A403" s="1">
        <v>22</v>
      </c>
    </row>
    <row r="404" spans="1:1" x14ac:dyDescent="0.3">
      <c r="A404" s="1">
        <v>51</v>
      </c>
    </row>
    <row r="405" spans="1:1" x14ac:dyDescent="0.3">
      <c r="A405" s="1">
        <v>21</v>
      </c>
    </row>
    <row r="406" spans="1:1" x14ac:dyDescent="0.3">
      <c r="A406" s="1">
        <v>33</v>
      </c>
    </row>
    <row r="407" spans="1:1" x14ac:dyDescent="0.3">
      <c r="A407" s="1">
        <v>35</v>
      </c>
    </row>
    <row r="408" spans="1:1" x14ac:dyDescent="0.3">
      <c r="A408" s="1">
        <v>50</v>
      </c>
    </row>
    <row r="409" spans="1:1" x14ac:dyDescent="0.3">
      <c r="A409" s="1">
        <v>27</v>
      </c>
    </row>
    <row r="410" spans="1:1" x14ac:dyDescent="0.3">
      <c r="A410" s="1">
        <v>54</v>
      </c>
    </row>
    <row r="411" spans="1:1" x14ac:dyDescent="0.3">
      <c r="A411" s="1">
        <v>28</v>
      </c>
    </row>
    <row r="412" spans="1:1" x14ac:dyDescent="0.3">
      <c r="A412" s="1">
        <v>58</v>
      </c>
    </row>
    <row r="413" spans="1:1" x14ac:dyDescent="0.3">
      <c r="A413" s="1">
        <v>65</v>
      </c>
    </row>
    <row r="414" spans="1:1" x14ac:dyDescent="0.3">
      <c r="A414" s="1">
        <v>34</v>
      </c>
    </row>
    <row r="415" spans="1:1" x14ac:dyDescent="0.3">
      <c r="A415" s="1">
        <v>71</v>
      </c>
    </row>
    <row r="416" spans="1:1" x14ac:dyDescent="0.3">
      <c r="A416" s="1">
        <v>54</v>
      </c>
    </row>
    <row r="417" spans="1:1" x14ac:dyDescent="0.3">
      <c r="A417" s="1">
        <v>62</v>
      </c>
    </row>
    <row r="418" spans="1:1" x14ac:dyDescent="0.3">
      <c r="A418" s="1">
        <v>27</v>
      </c>
    </row>
    <row r="419" spans="1:1" x14ac:dyDescent="0.3">
      <c r="A419" s="1">
        <v>28</v>
      </c>
    </row>
    <row r="420" spans="1:1" x14ac:dyDescent="0.3">
      <c r="A420" s="1">
        <v>19</v>
      </c>
    </row>
    <row r="421" spans="1:1" x14ac:dyDescent="0.3">
      <c r="A421" s="1">
        <v>49</v>
      </c>
    </row>
    <row r="422" spans="1:1" x14ac:dyDescent="0.3">
      <c r="A422" s="1">
        <v>42</v>
      </c>
    </row>
    <row r="423" spans="1:1" x14ac:dyDescent="0.3">
      <c r="A423" s="1">
        <v>57</v>
      </c>
    </row>
    <row r="424" spans="1:1" x14ac:dyDescent="0.3">
      <c r="A424" s="1">
        <v>28</v>
      </c>
    </row>
    <row r="425" spans="1:1" x14ac:dyDescent="0.3">
      <c r="A425" s="1">
        <v>53</v>
      </c>
    </row>
    <row r="426" spans="1:1" x14ac:dyDescent="0.3">
      <c r="A426" s="1">
        <v>21</v>
      </c>
    </row>
    <row r="427" spans="1:1" x14ac:dyDescent="0.3">
      <c r="A427" s="1">
        <v>34</v>
      </c>
    </row>
    <row r="428" spans="1:1" x14ac:dyDescent="0.3">
      <c r="A428" s="1">
        <v>26</v>
      </c>
    </row>
    <row r="429" spans="1:1" x14ac:dyDescent="0.3">
      <c r="A429" s="1">
        <v>56</v>
      </c>
    </row>
    <row r="430" spans="1:1" x14ac:dyDescent="0.3">
      <c r="A430" s="1">
        <v>49</v>
      </c>
    </row>
    <row r="431" spans="1:1" x14ac:dyDescent="0.3">
      <c r="A431" s="1">
        <v>23</v>
      </c>
    </row>
    <row r="432" spans="1:1" x14ac:dyDescent="0.3">
      <c r="A432" s="1">
        <v>46</v>
      </c>
    </row>
    <row r="433" spans="1:1" x14ac:dyDescent="0.3">
      <c r="A433" s="1">
        <v>44</v>
      </c>
    </row>
    <row r="434" spans="1:1" x14ac:dyDescent="0.3">
      <c r="A434" s="1">
        <v>21</v>
      </c>
    </row>
    <row r="435" spans="1:1" x14ac:dyDescent="0.3">
      <c r="A435" s="1">
        <v>61</v>
      </c>
    </row>
    <row r="436" spans="1:1" x14ac:dyDescent="0.3">
      <c r="A436" s="1">
        <v>36</v>
      </c>
    </row>
    <row r="437" spans="1:1" x14ac:dyDescent="0.3">
      <c r="A437" s="1">
        <v>74</v>
      </c>
    </row>
    <row r="438" spans="1:1" x14ac:dyDescent="0.3">
      <c r="A438" s="1">
        <v>30</v>
      </c>
    </row>
    <row r="439" spans="1:1" x14ac:dyDescent="0.3">
      <c r="A439" s="1">
        <v>39</v>
      </c>
    </row>
    <row r="440" spans="1:1" x14ac:dyDescent="0.3">
      <c r="A440" s="1">
        <v>39</v>
      </c>
    </row>
    <row r="441" spans="1:1" x14ac:dyDescent="0.3">
      <c r="A441" s="1">
        <v>36</v>
      </c>
    </row>
    <row r="442" spans="1:1" x14ac:dyDescent="0.3">
      <c r="A442" s="1">
        <v>62</v>
      </c>
    </row>
    <row r="443" spans="1:1" x14ac:dyDescent="0.3">
      <c r="A443" s="1">
        <v>63</v>
      </c>
    </row>
    <row r="444" spans="1:1" x14ac:dyDescent="0.3">
      <c r="A444" s="1">
        <v>44</v>
      </c>
    </row>
    <row r="445" spans="1:1" x14ac:dyDescent="0.3">
      <c r="A445" s="1">
        <v>61</v>
      </c>
    </row>
    <row r="446" spans="1:1" x14ac:dyDescent="0.3">
      <c r="A446" s="1">
        <v>52</v>
      </c>
    </row>
    <row r="447" spans="1:1" x14ac:dyDescent="0.3">
      <c r="A447" s="1">
        <v>60</v>
      </c>
    </row>
    <row r="448" spans="1:1" x14ac:dyDescent="0.3">
      <c r="A448" s="1">
        <v>29</v>
      </c>
    </row>
    <row r="449" spans="1:1" x14ac:dyDescent="0.3">
      <c r="A449" s="1">
        <v>69</v>
      </c>
    </row>
    <row r="450" spans="1:1" x14ac:dyDescent="0.3">
      <c r="A450" s="1">
        <v>61</v>
      </c>
    </row>
    <row r="451" spans="1:1" x14ac:dyDescent="0.3">
      <c r="A451" s="1">
        <v>35</v>
      </c>
    </row>
    <row r="452" spans="1:1" x14ac:dyDescent="0.3">
      <c r="A452" s="1">
        <v>61</v>
      </c>
    </row>
    <row r="453" spans="1:1" x14ac:dyDescent="0.3">
      <c r="A453" s="1">
        <v>25</v>
      </c>
    </row>
    <row r="454" spans="1:1" x14ac:dyDescent="0.3">
      <c r="A454" s="1">
        <v>25</v>
      </c>
    </row>
    <row r="455" spans="1:1" x14ac:dyDescent="0.3">
      <c r="A455" s="1">
        <v>39</v>
      </c>
    </row>
    <row r="456" spans="1:1" x14ac:dyDescent="0.3">
      <c r="A456" s="1">
        <v>58</v>
      </c>
    </row>
    <row r="457" spans="1:1" x14ac:dyDescent="0.3">
      <c r="A457" s="1">
        <v>25</v>
      </c>
    </row>
    <row r="458" spans="1:1" x14ac:dyDescent="0.3">
      <c r="A458" s="1">
        <v>37</v>
      </c>
    </row>
    <row r="459" spans="1:1" x14ac:dyDescent="0.3">
      <c r="A459" s="1">
        <v>27</v>
      </c>
    </row>
    <row r="460" spans="1:1" x14ac:dyDescent="0.3">
      <c r="A460" s="1">
        <v>60</v>
      </c>
    </row>
    <row r="461" spans="1:1" x14ac:dyDescent="0.3">
      <c r="A461" s="1">
        <v>19</v>
      </c>
    </row>
    <row r="462" spans="1:1" x14ac:dyDescent="0.3">
      <c r="A462" s="1">
        <v>69</v>
      </c>
    </row>
    <row r="463" spans="1:1" x14ac:dyDescent="0.3">
      <c r="A463" s="1">
        <v>44</v>
      </c>
    </row>
    <row r="464" spans="1:1" x14ac:dyDescent="0.3">
      <c r="A464" s="1">
        <v>60</v>
      </c>
    </row>
    <row r="465" spans="1:1" x14ac:dyDescent="0.3">
      <c r="A465" s="1">
        <v>71</v>
      </c>
    </row>
    <row r="466" spans="1:1" x14ac:dyDescent="0.3">
      <c r="A466" s="1">
        <v>66</v>
      </c>
    </row>
    <row r="467" spans="1:1" x14ac:dyDescent="0.3">
      <c r="A467" s="1">
        <v>20</v>
      </c>
    </row>
    <row r="468" spans="1:1" x14ac:dyDescent="0.3">
      <c r="A468" s="1">
        <v>58</v>
      </c>
    </row>
    <row r="469" spans="1:1" x14ac:dyDescent="0.3">
      <c r="A469" s="1">
        <v>35</v>
      </c>
    </row>
    <row r="470" spans="1:1" x14ac:dyDescent="0.3">
      <c r="A470" s="1">
        <v>49</v>
      </c>
    </row>
    <row r="471" spans="1:1" x14ac:dyDescent="0.3">
      <c r="A471" s="1">
        <v>58</v>
      </c>
    </row>
    <row r="472" spans="1:1" x14ac:dyDescent="0.3">
      <c r="A472" s="1">
        <v>34</v>
      </c>
    </row>
    <row r="473" spans="1:1" x14ac:dyDescent="0.3">
      <c r="A473" s="1">
        <v>68</v>
      </c>
    </row>
    <row r="474" spans="1:1" x14ac:dyDescent="0.3">
      <c r="A474" s="1">
        <v>40</v>
      </c>
    </row>
    <row r="475" spans="1:1" x14ac:dyDescent="0.3">
      <c r="A475" s="1">
        <v>54</v>
      </c>
    </row>
    <row r="476" spans="1:1" x14ac:dyDescent="0.3">
      <c r="A476" s="1">
        <v>70</v>
      </c>
    </row>
    <row r="477" spans="1:1" x14ac:dyDescent="0.3">
      <c r="A477" s="1">
        <v>53</v>
      </c>
    </row>
    <row r="478" spans="1:1" x14ac:dyDescent="0.3">
      <c r="A478" s="1">
        <v>40</v>
      </c>
    </row>
    <row r="479" spans="1:1" x14ac:dyDescent="0.3">
      <c r="A479" s="1">
        <v>27</v>
      </c>
    </row>
    <row r="480" spans="1:1" x14ac:dyDescent="0.3">
      <c r="A480" s="1">
        <v>46</v>
      </c>
    </row>
    <row r="481" spans="1:1" x14ac:dyDescent="0.3">
      <c r="A481" s="1">
        <v>47</v>
      </c>
    </row>
    <row r="482" spans="1:1" x14ac:dyDescent="0.3">
      <c r="A482" s="1">
        <v>58</v>
      </c>
    </row>
    <row r="483" spans="1:1" x14ac:dyDescent="0.3">
      <c r="A483" s="1">
        <v>29</v>
      </c>
    </row>
    <row r="484" spans="1:1" x14ac:dyDescent="0.3">
      <c r="A484" s="1">
        <v>38</v>
      </c>
    </row>
    <row r="485" spans="1:1" x14ac:dyDescent="0.3">
      <c r="A485" s="1">
        <v>44</v>
      </c>
    </row>
    <row r="486" spans="1:1" x14ac:dyDescent="0.3">
      <c r="A486" s="1">
        <v>75</v>
      </c>
    </row>
    <row r="487" spans="1:1" x14ac:dyDescent="0.3">
      <c r="A487" s="1">
        <v>38</v>
      </c>
    </row>
    <row r="488" spans="1:1" x14ac:dyDescent="0.3">
      <c r="A488" s="1">
        <v>55</v>
      </c>
    </row>
    <row r="489" spans="1:1" x14ac:dyDescent="0.3">
      <c r="A489" s="1">
        <v>47</v>
      </c>
    </row>
    <row r="490" spans="1:1" x14ac:dyDescent="0.3">
      <c r="A490" s="1">
        <v>28</v>
      </c>
    </row>
    <row r="491" spans="1:1" x14ac:dyDescent="0.3">
      <c r="A491" s="1">
        <v>28</v>
      </c>
    </row>
    <row r="492" spans="1:1" x14ac:dyDescent="0.3">
      <c r="A492" s="1">
        <v>75</v>
      </c>
    </row>
    <row r="493" spans="1:1" x14ac:dyDescent="0.3">
      <c r="A493" s="1">
        <v>47</v>
      </c>
    </row>
    <row r="494" spans="1:1" x14ac:dyDescent="0.3">
      <c r="A494" s="1">
        <v>46</v>
      </c>
    </row>
    <row r="495" spans="1:1" x14ac:dyDescent="0.3">
      <c r="A495" s="1">
        <v>48</v>
      </c>
    </row>
    <row r="496" spans="1:1" x14ac:dyDescent="0.3">
      <c r="A496" s="1">
        <v>47</v>
      </c>
    </row>
    <row r="497" spans="1:1" x14ac:dyDescent="0.3">
      <c r="A497" s="1">
        <v>62</v>
      </c>
    </row>
    <row r="498" spans="1:1" x14ac:dyDescent="0.3">
      <c r="A498" s="1">
        <v>53</v>
      </c>
    </row>
    <row r="499" spans="1:1" x14ac:dyDescent="0.3">
      <c r="A499" s="1">
        <v>59</v>
      </c>
    </row>
    <row r="500" spans="1:1" x14ac:dyDescent="0.3">
      <c r="A500" s="1">
        <v>70</v>
      </c>
    </row>
    <row r="501" spans="1:1" x14ac:dyDescent="0.3">
      <c r="A501" s="1">
        <v>67</v>
      </c>
    </row>
    <row r="502" spans="1:1" x14ac:dyDescent="0.3">
      <c r="A502" s="1">
        <v>61</v>
      </c>
    </row>
    <row r="503" spans="1:1" x14ac:dyDescent="0.3">
      <c r="A503" s="1">
        <v>34</v>
      </c>
    </row>
    <row r="504" spans="1:1" x14ac:dyDescent="0.3">
      <c r="A504" s="1">
        <v>54</v>
      </c>
    </row>
    <row r="505" spans="1:1" x14ac:dyDescent="0.3">
      <c r="A505" s="1">
        <v>56</v>
      </c>
    </row>
    <row r="506" spans="1:1" x14ac:dyDescent="0.3">
      <c r="A506" s="1">
        <v>72</v>
      </c>
    </row>
    <row r="507" spans="1:1" x14ac:dyDescent="0.3">
      <c r="A507" s="1">
        <v>47</v>
      </c>
    </row>
    <row r="508" spans="1:1" x14ac:dyDescent="0.3">
      <c r="A508" s="1">
        <v>69</v>
      </c>
    </row>
    <row r="509" spans="1:1" x14ac:dyDescent="0.3">
      <c r="A509" s="1">
        <v>24</v>
      </c>
    </row>
    <row r="510" spans="1:1" x14ac:dyDescent="0.3">
      <c r="A510" s="1">
        <v>52</v>
      </c>
    </row>
    <row r="511" spans="1:1" x14ac:dyDescent="0.3">
      <c r="A511" s="1">
        <v>36</v>
      </c>
    </row>
    <row r="512" spans="1:1" x14ac:dyDescent="0.3">
      <c r="A512" s="1">
        <v>45</v>
      </c>
    </row>
    <row r="513" spans="1:1" x14ac:dyDescent="0.3">
      <c r="A513" s="1">
        <v>50</v>
      </c>
    </row>
    <row r="514" spans="1:1" x14ac:dyDescent="0.3">
      <c r="A514" s="1">
        <v>18</v>
      </c>
    </row>
    <row r="515" spans="1:1" x14ac:dyDescent="0.3">
      <c r="A515" s="1">
        <v>23</v>
      </c>
    </row>
    <row r="516" spans="1:1" x14ac:dyDescent="0.3">
      <c r="A516" s="1">
        <v>33</v>
      </c>
    </row>
    <row r="517" spans="1:1" x14ac:dyDescent="0.3">
      <c r="A517" s="1">
        <v>41</v>
      </c>
    </row>
    <row r="518" spans="1:1" x14ac:dyDescent="0.3">
      <c r="A518" s="1">
        <v>30</v>
      </c>
    </row>
    <row r="519" spans="1:1" x14ac:dyDescent="0.3">
      <c r="A519" s="1">
        <v>18</v>
      </c>
    </row>
    <row r="520" spans="1:1" x14ac:dyDescent="0.3">
      <c r="A520" s="1">
        <v>30</v>
      </c>
    </row>
    <row r="521" spans="1:1" x14ac:dyDescent="0.3">
      <c r="A521" s="1">
        <v>72</v>
      </c>
    </row>
    <row r="522" spans="1:1" x14ac:dyDescent="0.3">
      <c r="A522" s="1">
        <v>53</v>
      </c>
    </row>
    <row r="523" spans="1:1" x14ac:dyDescent="0.3">
      <c r="A523" s="1">
        <v>62</v>
      </c>
    </row>
    <row r="524" spans="1:1" x14ac:dyDescent="0.3">
      <c r="A524" s="1">
        <v>48</v>
      </c>
    </row>
    <row r="525" spans="1:1" x14ac:dyDescent="0.3">
      <c r="A525" s="1">
        <v>66</v>
      </c>
    </row>
    <row r="526" spans="1:1" x14ac:dyDescent="0.3">
      <c r="A526" s="1">
        <v>32</v>
      </c>
    </row>
    <row r="527" spans="1:1" x14ac:dyDescent="0.3">
      <c r="A527" s="1">
        <v>21</v>
      </c>
    </row>
    <row r="528" spans="1:1" x14ac:dyDescent="0.3">
      <c r="A528" s="1">
        <v>49</v>
      </c>
    </row>
    <row r="529" spans="1:1" x14ac:dyDescent="0.3">
      <c r="A529" s="1">
        <v>73</v>
      </c>
    </row>
    <row r="530" spans="1:1" x14ac:dyDescent="0.3">
      <c r="A530" s="1">
        <v>48</v>
      </c>
    </row>
    <row r="531" spans="1:1" x14ac:dyDescent="0.3">
      <c r="A531" s="1">
        <v>53</v>
      </c>
    </row>
    <row r="532" spans="1:1" x14ac:dyDescent="0.3">
      <c r="A532" s="1">
        <v>71</v>
      </c>
    </row>
    <row r="533" spans="1:1" x14ac:dyDescent="0.3">
      <c r="A533" s="1">
        <v>47</v>
      </c>
    </row>
    <row r="534" spans="1:1" x14ac:dyDescent="0.3">
      <c r="A534" s="1">
        <v>69</v>
      </c>
    </row>
    <row r="535" spans="1:1" x14ac:dyDescent="0.3">
      <c r="A535" s="1">
        <v>69</v>
      </c>
    </row>
    <row r="536" spans="1:1" x14ac:dyDescent="0.3">
      <c r="A536" s="1">
        <v>22</v>
      </c>
    </row>
    <row r="537" spans="1:1" x14ac:dyDescent="0.3">
      <c r="A537" s="1">
        <v>20</v>
      </c>
    </row>
    <row r="538" spans="1:1" x14ac:dyDescent="0.3">
      <c r="A538" s="1">
        <v>34</v>
      </c>
    </row>
    <row r="539" spans="1:1" x14ac:dyDescent="0.3">
      <c r="A539" s="1">
        <v>41</v>
      </c>
    </row>
    <row r="540" spans="1:1" x14ac:dyDescent="0.3">
      <c r="A540" s="1">
        <v>65</v>
      </c>
    </row>
    <row r="541" spans="1:1" x14ac:dyDescent="0.3">
      <c r="A541" s="1">
        <v>49</v>
      </c>
    </row>
    <row r="542" spans="1:1" x14ac:dyDescent="0.3">
      <c r="A542" s="1">
        <v>60</v>
      </c>
    </row>
    <row r="543" spans="1:1" x14ac:dyDescent="0.3">
      <c r="A543" s="1">
        <v>71</v>
      </c>
    </row>
    <row r="544" spans="1:1" x14ac:dyDescent="0.3">
      <c r="A544" s="1">
        <v>41</v>
      </c>
    </row>
    <row r="545" spans="1:1" x14ac:dyDescent="0.3">
      <c r="A545" s="1">
        <v>26</v>
      </c>
    </row>
    <row r="546" spans="1:1" x14ac:dyDescent="0.3">
      <c r="A546" s="1">
        <v>69</v>
      </c>
    </row>
    <row r="547" spans="1:1" x14ac:dyDescent="0.3">
      <c r="A547" s="1">
        <v>52</v>
      </c>
    </row>
    <row r="548" spans="1:1" x14ac:dyDescent="0.3">
      <c r="A548" s="1">
        <v>37</v>
      </c>
    </row>
    <row r="549" spans="1:1" x14ac:dyDescent="0.3">
      <c r="A549" s="1">
        <v>25</v>
      </c>
    </row>
    <row r="550" spans="1:1" x14ac:dyDescent="0.3">
      <c r="A550" s="1">
        <v>52</v>
      </c>
    </row>
    <row r="551" spans="1:1" x14ac:dyDescent="0.3">
      <c r="A551" s="1">
        <v>68</v>
      </c>
    </row>
    <row r="552" spans="1:1" x14ac:dyDescent="0.3">
      <c r="A552" s="1">
        <v>39</v>
      </c>
    </row>
    <row r="553" spans="1:1" x14ac:dyDescent="0.3">
      <c r="A553" s="1">
        <v>53</v>
      </c>
    </row>
    <row r="554" spans="1:1" x14ac:dyDescent="0.3">
      <c r="A554" s="1">
        <v>33</v>
      </c>
    </row>
    <row r="555" spans="1:1" x14ac:dyDescent="0.3">
      <c r="A555" s="1">
        <v>66</v>
      </c>
    </row>
    <row r="556" spans="1:1" x14ac:dyDescent="0.3">
      <c r="A556" s="1">
        <v>29</v>
      </c>
    </row>
    <row r="557" spans="1:1" x14ac:dyDescent="0.3">
      <c r="A557" s="1">
        <v>75</v>
      </c>
    </row>
    <row r="558" spans="1:1" x14ac:dyDescent="0.3">
      <c r="A558" s="1">
        <v>43</v>
      </c>
    </row>
    <row r="559" spans="1:1" x14ac:dyDescent="0.3">
      <c r="A559" s="1">
        <v>57</v>
      </c>
    </row>
    <row r="560" spans="1:1" x14ac:dyDescent="0.3">
      <c r="A560" s="1">
        <v>46</v>
      </c>
    </row>
    <row r="561" spans="1:1" x14ac:dyDescent="0.3">
      <c r="A561" s="1">
        <v>30</v>
      </c>
    </row>
    <row r="562" spans="1:1" x14ac:dyDescent="0.3">
      <c r="A562" s="1">
        <v>67</v>
      </c>
    </row>
    <row r="563" spans="1:1" x14ac:dyDescent="0.3">
      <c r="A563" s="1">
        <v>69</v>
      </c>
    </row>
    <row r="564" spans="1:1" x14ac:dyDescent="0.3">
      <c r="A564" s="1">
        <v>38</v>
      </c>
    </row>
    <row r="565" spans="1:1" x14ac:dyDescent="0.3">
      <c r="A565" s="1">
        <v>37</v>
      </c>
    </row>
    <row r="566" spans="1:1" x14ac:dyDescent="0.3">
      <c r="A566" s="1">
        <v>42</v>
      </c>
    </row>
    <row r="567" spans="1:1" x14ac:dyDescent="0.3">
      <c r="A567" s="1">
        <v>56</v>
      </c>
    </row>
    <row r="568" spans="1:1" x14ac:dyDescent="0.3">
      <c r="A568" s="1">
        <v>47</v>
      </c>
    </row>
    <row r="569" spans="1:1" x14ac:dyDescent="0.3">
      <c r="A569" s="1">
        <v>53</v>
      </c>
    </row>
    <row r="570" spans="1:1" x14ac:dyDescent="0.3">
      <c r="A570" s="1">
        <v>61</v>
      </c>
    </row>
    <row r="571" spans="1:1" x14ac:dyDescent="0.3">
      <c r="A571" s="1">
        <v>31</v>
      </c>
    </row>
    <row r="572" spans="1:1" x14ac:dyDescent="0.3">
      <c r="A572" s="1">
        <v>24</v>
      </c>
    </row>
    <row r="573" spans="1:1" x14ac:dyDescent="0.3">
      <c r="A573" s="1">
        <v>72</v>
      </c>
    </row>
    <row r="574" spans="1:1" x14ac:dyDescent="0.3">
      <c r="A574" s="1">
        <v>58</v>
      </c>
    </row>
    <row r="575" spans="1:1" x14ac:dyDescent="0.3">
      <c r="A575" s="1">
        <v>50</v>
      </c>
    </row>
    <row r="576" spans="1:1" x14ac:dyDescent="0.3">
      <c r="A576" s="1">
        <v>42</v>
      </c>
    </row>
    <row r="577" spans="1:1" x14ac:dyDescent="0.3">
      <c r="A577" s="1">
        <v>39</v>
      </c>
    </row>
    <row r="578" spans="1:1" x14ac:dyDescent="0.3">
      <c r="A578" s="1">
        <v>39</v>
      </c>
    </row>
    <row r="579" spans="1:1" x14ac:dyDescent="0.3">
      <c r="A579" s="1">
        <v>23</v>
      </c>
    </row>
    <row r="580" spans="1:1" x14ac:dyDescent="0.3">
      <c r="A580" s="1">
        <v>49</v>
      </c>
    </row>
    <row r="581" spans="1:1" x14ac:dyDescent="0.3">
      <c r="A581" s="1">
        <v>41</v>
      </c>
    </row>
    <row r="582" spans="1:1" x14ac:dyDescent="0.3">
      <c r="A582" s="1">
        <v>32</v>
      </c>
    </row>
    <row r="583" spans="1:1" x14ac:dyDescent="0.3">
      <c r="A583" s="1">
        <v>20</v>
      </c>
    </row>
    <row r="584" spans="1:1" x14ac:dyDescent="0.3">
      <c r="A584" s="1">
        <v>54</v>
      </c>
    </row>
    <row r="585" spans="1:1" x14ac:dyDescent="0.3">
      <c r="A585" s="1">
        <v>49</v>
      </c>
    </row>
    <row r="586" spans="1:1" x14ac:dyDescent="0.3">
      <c r="A586" s="1">
        <v>33</v>
      </c>
    </row>
    <row r="587" spans="1:1" x14ac:dyDescent="0.3">
      <c r="A587" s="1">
        <v>26</v>
      </c>
    </row>
    <row r="588" spans="1:1" x14ac:dyDescent="0.3">
      <c r="A588" s="1">
        <v>32</v>
      </c>
    </row>
    <row r="589" spans="1:1" x14ac:dyDescent="0.3">
      <c r="A589" s="1">
        <v>61</v>
      </c>
    </row>
    <row r="590" spans="1:1" x14ac:dyDescent="0.3">
      <c r="A590" s="1">
        <v>40</v>
      </c>
    </row>
    <row r="591" spans="1:1" x14ac:dyDescent="0.3">
      <c r="A591" s="1">
        <v>60</v>
      </c>
    </row>
    <row r="592" spans="1:1" x14ac:dyDescent="0.3">
      <c r="A592" s="1">
        <v>20</v>
      </c>
    </row>
    <row r="593" spans="1:1" x14ac:dyDescent="0.3">
      <c r="A593" s="1">
        <v>40</v>
      </c>
    </row>
    <row r="594" spans="1:1" x14ac:dyDescent="0.3">
      <c r="A594" s="1">
        <v>47</v>
      </c>
    </row>
    <row r="595" spans="1:1" x14ac:dyDescent="0.3">
      <c r="A595" s="1">
        <v>24</v>
      </c>
    </row>
    <row r="596" spans="1:1" x14ac:dyDescent="0.3">
      <c r="A596" s="1">
        <v>29</v>
      </c>
    </row>
    <row r="597" spans="1:1" x14ac:dyDescent="0.3">
      <c r="A597" s="1">
        <v>25</v>
      </c>
    </row>
    <row r="598" spans="1:1" x14ac:dyDescent="0.3">
      <c r="A598" s="1">
        <v>66</v>
      </c>
    </row>
    <row r="599" spans="1:1" x14ac:dyDescent="0.3">
      <c r="A599" s="1">
        <v>24</v>
      </c>
    </row>
    <row r="600" spans="1:1" x14ac:dyDescent="0.3">
      <c r="A600" s="1">
        <v>42</v>
      </c>
    </row>
    <row r="601" spans="1:1" x14ac:dyDescent="0.3">
      <c r="A601" s="1">
        <v>21</v>
      </c>
    </row>
    <row r="602" spans="1:1" x14ac:dyDescent="0.3">
      <c r="A602" s="1">
        <v>74</v>
      </c>
    </row>
    <row r="603" spans="1:1" x14ac:dyDescent="0.3">
      <c r="A603" s="1">
        <v>57</v>
      </c>
    </row>
    <row r="604" spans="1:1" x14ac:dyDescent="0.3">
      <c r="A604" s="1">
        <v>54</v>
      </c>
    </row>
    <row r="605" spans="1:1" x14ac:dyDescent="0.3">
      <c r="A605" s="1">
        <v>70</v>
      </c>
    </row>
    <row r="606" spans="1:1" x14ac:dyDescent="0.3">
      <c r="A606" s="1">
        <v>46</v>
      </c>
    </row>
    <row r="607" spans="1:1" x14ac:dyDescent="0.3">
      <c r="A607" s="1">
        <v>56</v>
      </c>
    </row>
    <row r="608" spans="1:1" x14ac:dyDescent="0.3">
      <c r="A608" s="1">
        <v>30</v>
      </c>
    </row>
    <row r="609" spans="1:1" x14ac:dyDescent="0.3">
      <c r="A609" s="1">
        <v>71</v>
      </c>
    </row>
    <row r="610" spans="1:1" x14ac:dyDescent="0.3">
      <c r="A610" s="1">
        <v>73</v>
      </c>
    </row>
    <row r="611" spans="1:1" x14ac:dyDescent="0.3">
      <c r="A611" s="1">
        <v>30</v>
      </c>
    </row>
    <row r="612" spans="1:1" x14ac:dyDescent="0.3">
      <c r="A612" s="1">
        <v>61</v>
      </c>
    </row>
    <row r="613" spans="1:1" x14ac:dyDescent="0.3">
      <c r="A613" s="1">
        <v>52</v>
      </c>
    </row>
    <row r="614" spans="1:1" x14ac:dyDescent="0.3">
      <c r="A614" s="1">
        <v>38</v>
      </c>
    </row>
    <row r="615" spans="1:1" x14ac:dyDescent="0.3">
      <c r="A615" s="1">
        <v>42</v>
      </c>
    </row>
    <row r="616" spans="1:1" x14ac:dyDescent="0.3">
      <c r="A616" s="1">
        <v>67</v>
      </c>
    </row>
    <row r="617" spans="1:1" x14ac:dyDescent="0.3">
      <c r="A617" s="1">
        <v>72</v>
      </c>
    </row>
    <row r="618" spans="1:1" x14ac:dyDescent="0.3">
      <c r="A618" s="1">
        <v>55</v>
      </c>
    </row>
    <row r="619" spans="1:1" x14ac:dyDescent="0.3">
      <c r="A619" s="1">
        <v>33</v>
      </c>
    </row>
    <row r="620" spans="1:1" x14ac:dyDescent="0.3">
      <c r="A620" s="1">
        <v>24</v>
      </c>
    </row>
    <row r="621" spans="1:1" x14ac:dyDescent="0.3">
      <c r="A621" s="1">
        <v>44</v>
      </c>
    </row>
    <row r="622" spans="1:1" x14ac:dyDescent="0.3">
      <c r="A622" s="1">
        <v>72</v>
      </c>
    </row>
    <row r="623" spans="1:1" x14ac:dyDescent="0.3">
      <c r="A623" s="1">
        <v>19</v>
      </c>
    </row>
    <row r="624" spans="1:1" x14ac:dyDescent="0.3">
      <c r="A624" s="1">
        <v>21</v>
      </c>
    </row>
    <row r="625" spans="1:1" x14ac:dyDescent="0.3">
      <c r="A625" s="1">
        <v>28</v>
      </c>
    </row>
    <row r="626" spans="1:1" x14ac:dyDescent="0.3">
      <c r="A626" s="1">
        <v>73</v>
      </c>
    </row>
    <row r="627" spans="1:1" x14ac:dyDescent="0.3">
      <c r="A627" s="1">
        <v>71</v>
      </c>
    </row>
    <row r="628" spans="1:1" x14ac:dyDescent="0.3">
      <c r="A628" s="1">
        <v>50</v>
      </c>
    </row>
    <row r="629" spans="1:1" x14ac:dyDescent="0.3">
      <c r="A629" s="1">
        <v>42</v>
      </c>
    </row>
    <row r="630" spans="1:1" x14ac:dyDescent="0.3">
      <c r="A630" s="1">
        <v>53</v>
      </c>
    </row>
    <row r="631" spans="1:1" x14ac:dyDescent="0.3">
      <c r="A631" s="1">
        <v>67</v>
      </c>
    </row>
    <row r="632" spans="1:1" x14ac:dyDescent="0.3">
      <c r="A632" s="1">
        <v>34</v>
      </c>
    </row>
    <row r="633" spans="1:1" x14ac:dyDescent="0.3">
      <c r="A633" s="1">
        <v>25</v>
      </c>
    </row>
    <row r="634" spans="1:1" x14ac:dyDescent="0.3">
      <c r="A634" s="1">
        <v>43</v>
      </c>
    </row>
    <row r="635" spans="1:1" x14ac:dyDescent="0.3">
      <c r="A635" s="1">
        <v>68</v>
      </c>
    </row>
    <row r="636" spans="1:1" x14ac:dyDescent="0.3">
      <c r="A636" s="1">
        <v>24</v>
      </c>
    </row>
    <row r="637" spans="1:1" x14ac:dyDescent="0.3">
      <c r="A637" s="1">
        <v>31</v>
      </c>
    </row>
    <row r="638" spans="1:1" x14ac:dyDescent="0.3">
      <c r="A638" s="1">
        <v>45</v>
      </c>
    </row>
    <row r="639" spans="1:1" x14ac:dyDescent="0.3">
      <c r="A639" s="1">
        <v>44</v>
      </c>
    </row>
    <row r="640" spans="1:1" x14ac:dyDescent="0.3">
      <c r="A640" s="1">
        <v>43</v>
      </c>
    </row>
    <row r="641" spans="1:1" x14ac:dyDescent="0.3">
      <c r="A641" s="1">
        <v>53</v>
      </c>
    </row>
    <row r="642" spans="1:1" x14ac:dyDescent="0.3">
      <c r="A642" s="1">
        <v>33</v>
      </c>
    </row>
    <row r="643" spans="1:1" x14ac:dyDescent="0.3">
      <c r="A643" s="1">
        <v>36</v>
      </c>
    </row>
    <row r="644" spans="1:1" x14ac:dyDescent="0.3">
      <c r="A644" s="1">
        <v>65</v>
      </c>
    </row>
    <row r="645" spans="1:1" x14ac:dyDescent="0.3">
      <c r="A645" s="1">
        <v>67</v>
      </c>
    </row>
    <row r="646" spans="1:1" x14ac:dyDescent="0.3">
      <c r="A646" s="1">
        <v>36</v>
      </c>
    </row>
    <row r="647" spans="1:1" x14ac:dyDescent="0.3">
      <c r="A647" s="1">
        <v>75</v>
      </c>
    </row>
    <row r="648" spans="1:1" x14ac:dyDescent="0.3">
      <c r="A648" s="1">
        <v>38</v>
      </c>
    </row>
    <row r="649" spans="1:1" x14ac:dyDescent="0.3">
      <c r="A649" s="1">
        <v>40</v>
      </c>
    </row>
    <row r="650" spans="1:1" x14ac:dyDescent="0.3">
      <c r="A650" s="1">
        <v>46</v>
      </c>
    </row>
    <row r="651" spans="1:1" x14ac:dyDescent="0.3">
      <c r="A651" s="1">
        <v>20</v>
      </c>
    </row>
    <row r="652" spans="1:1" x14ac:dyDescent="0.3">
      <c r="A652" s="1">
        <v>32</v>
      </c>
    </row>
    <row r="653" spans="1:1" x14ac:dyDescent="0.3">
      <c r="A653" s="1">
        <v>62</v>
      </c>
    </row>
    <row r="654" spans="1:1" x14ac:dyDescent="0.3">
      <c r="A654" s="1">
        <v>64</v>
      </c>
    </row>
    <row r="655" spans="1:1" x14ac:dyDescent="0.3">
      <c r="A655" s="1">
        <v>27</v>
      </c>
    </row>
    <row r="656" spans="1:1" x14ac:dyDescent="0.3">
      <c r="A656" s="1">
        <v>61</v>
      </c>
    </row>
    <row r="657" spans="1:1" x14ac:dyDescent="0.3">
      <c r="A657" s="1">
        <v>50</v>
      </c>
    </row>
    <row r="658" spans="1:1" x14ac:dyDescent="0.3">
      <c r="A658" s="1">
        <v>20</v>
      </c>
    </row>
    <row r="659" spans="1:1" x14ac:dyDescent="0.3">
      <c r="A659" s="1">
        <v>68</v>
      </c>
    </row>
    <row r="660" spans="1:1" x14ac:dyDescent="0.3">
      <c r="A660" s="1">
        <v>62</v>
      </c>
    </row>
    <row r="661" spans="1:1" x14ac:dyDescent="0.3">
      <c r="A661" s="1">
        <v>38</v>
      </c>
    </row>
    <row r="662" spans="1:1" x14ac:dyDescent="0.3">
      <c r="A662" s="1">
        <v>43</v>
      </c>
    </row>
    <row r="663" spans="1:1" x14ac:dyDescent="0.3">
      <c r="A663" s="1">
        <v>71</v>
      </c>
    </row>
    <row r="664" spans="1:1" x14ac:dyDescent="0.3">
      <c r="A664" s="1">
        <v>69</v>
      </c>
    </row>
    <row r="665" spans="1:1" x14ac:dyDescent="0.3">
      <c r="A665" s="1">
        <v>26</v>
      </c>
    </row>
    <row r="666" spans="1:1" x14ac:dyDescent="0.3">
      <c r="A666" s="1">
        <v>62</v>
      </c>
    </row>
    <row r="667" spans="1:1" x14ac:dyDescent="0.3">
      <c r="A667" s="1">
        <v>71</v>
      </c>
    </row>
    <row r="668" spans="1:1" x14ac:dyDescent="0.3">
      <c r="A668" s="1">
        <v>48</v>
      </c>
    </row>
    <row r="669" spans="1:1" x14ac:dyDescent="0.3">
      <c r="A669" s="1">
        <v>56</v>
      </c>
    </row>
    <row r="670" spans="1:1" x14ac:dyDescent="0.3">
      <c r="A670" s="1">
        <v>71</v>
      </c>
    </row>
    <row r="671" spans="1:1" x14ac:dyDescent="0.3">
      <c r="A671" s="1">
        <v>70</v>
      </c>
    </row>
    <row r="672" spans="1:1" x14ac:dyDescent="0.3">
      <c r="A672" s="1">
        <v>32</v>
      </c>
    </row>
    <row r="673" spans="1:1" x14ac:dyDescent="0.3">
      <c r="A673" s="1">
        <v>69</v>
      </c>
    </row>
    <row r="674" spans="1:1" x14ac:dyDescent="0.3">
      <c r="A674" s="1">
        <v>30</v>
      </c>
    </row>
    <row r="675" spans="1:1" x14ac:dyDescent="0.3">
      <c r="A675" s="1">
        <v>26</v>
      </c>
    </row>
    <row r="676" spans="1:1" x14ac:dyDescent="0.3">
      <c r="A676" s="1">
        <v>69</v>
      </c>
    </row>
    <row r="677" spans="1:1" x14ac:dyDescent="0.3">
      <c r="A677" s="1">
        <v>71</v>
      </c>
    </row>
    <row r="678" spans="1:1" x14ac:dyDescent="0.3">
      <c r="A678" s="1">
        <v>39</v>
      </c>
    </row>
    <row r="679" spans="1:1" x14ac:dyDescent="0.3">
      <c r="A679" s="1">
        <v>36</v>
      </c>
    </row>
    <row r="680" spans="1:1" x14ac:dyDescent="0.3">
      <c r="A680" s="1">
        <v>66</v>
      </c>
    </row>
    <row r="681" spans="1:1" x14ac:dyDescent="0.3">
      <c r="A681" s="1">
        <v>44</v>
      </c>
    </row>
    <row r="682" spans="1:1" x14ac:dyDescent="0.3">
      <c r="A682" s="1">
        <v>27</v>
      </c>
    </row>
    <row r="683" spans="1:1" x14ac:dyDescent="0.3">
      <c r="A683" s="1">
        <v>58</v>
      </c>
    </row>
    <row r="684" spans="1:1" x14ac:dyDescent="0.3">
      <c r="A684" s="1">
        <v>35</v>
      </c>
    </row>
    <row r="685" spans="1:1" x14ac:dyDescent="0.3">
      <c r="A685" s="1">
        <v>48</v>
      </c>
    </row>
    <row r="686" spans="1:1" x14ac:dyDescent="0.3">
      <c r="A686" s="1">
        <v>57</v>
      </c>
    </row>
    <row r="687" spans="1:1" x14ac:dyDescent="0.3">
      <c r="A687" s="1">
        <v>23</v>
      </c>
    </row>
    <row r="688" spans="1:1" x14ac:dyDescent="0.3">
      <c r="A688" s="1">
        <v>34</v>
      </c>
    </row>
    <row r="689" spans="1:1" x14ac:dyDescent="0.3">
      <c r="A689" s="1">
        <v>41</v>
      </c>
    </row>
    <row r="690" spans="1:1" x14ac:dyDescent="0.3">
      <c r="A690" s="1">
        <v>62</v>
      </c>
    </row>
    <row r="691" spans="1:1" x14ac:dyDescent="0.3">
      <c r="A691" s="1">
        <v>29</v>
      </c>
    </row>
    <row r="692" spans="1:1" x14ac:dyDescent="0.3">
      <c r="A692" s="1">
        <v>69</v>
      </c>
    </row>
    <row r="693" spans="1:1" x14ac:dyDescent="0.3">
      <c r="A693" s="1">
        <v>21</v>
      </c>
    </row>
    <row r="694" spans="1:1" x14ac:dyDescent="0.3">
      <c r="A694" s="1">
        <v>56</v>
      </c>
    </row>
    <row r="695" spans="1:1" x14ac:dyDescent="0.3">
      <c r="A695" s="1">
        <v>23</v>
      </c>
    </row>
    <row r="696" spans="1:1" x14ac:dyDescent="0.3">
      <c r="A696" s="1">
        <v>74</v>
      </c>
    </row>
    <row r="697" spans="1:1" x14ac:dyDescent="0.3">
      <c r="A697" s="1">
        <v>24</v>
      </c>
    </row>
    <row r="698" spans="1:1" x14ac:dyDescent="0.3">
      <c r="A698" s="1">
        <v>68</v>
      </c>
    </row>
    <row r="699" spans="1:1" x14ac:dyDescent="0.3">
      <c r="A699" s="1">
        <v>48</v>
      </c>
    </row>
    <row r="700" spans="1:1" x14ac:dyDescent="0.3">
      <c r="A700" s="1">
        <v>31</v>
      </c>
    </row>
    <row r="701" spans="1:1" x14ac:dyDescent="0.3">
      <c r="A701" s="1">
        <v>23</v>
      </c>
    </row>
    <row r="702" spans="1:1" x14ac:dyDescent="0.3">
      <c r="A702" s="1">
        <v>22</v>
      </c>
    </row>
    <row r="703" spans="1:1" x14ac:dyDescent="0.3">
      <c r="A703" s="1">
        <v>24</v>
      </c>
    </row>
    <row r="704" spans="1:1" x14ac:dyDescent="0.3">
      <c r="A704" s="1">
        <v>22</v>
      </c>
    </row>
    <row r="705" spans="1:1" x14ac:dyDescent="0.3">
      <c r="A705" s="1">
        <v>62</v>
      </c>
    </row>
    <row r="706" spans="1:1" x14ac:dyDescent="0.3">
      <c r="A706" s="1">
        <v>20</v>
      </c>
    </row>
    <row r="707" spans="1:1" x14ac:dyDescent="0.3">
      <c r="A707" s="1">
        <v>21</v>
      </c>
    </row>
    <row r="708" spans="1:1" x14ac:dyDescent="0.3">
      <c r="A708" s="1">
        <v>36</v>
      </c>
    </row>
    <row r="709" spans="1:1" x14ac:dyDescent="0.3">
      <c r="A709" s="1">
        <v>19</v>
      </c>
    </row>
    <row r="710" spans="1:1" x14ac:dyDescent="0.3">
      <c r="A710" s="1">
        <v>18</v>
      </c>
    </row>
    <row r="711" spans="1:1" x14ac:dyDescent="0.3">
      <c r="A711" s="1">
        <v>51</v>
      </c>
    </row>
    <row r="712" spans="1:1" x14ac:dyDescent="0.3">
      <c r="A712" s="1">
        <v>73</v>
      </c>
    </row>
    <row r="713" spans="1:1" x14ac:dyDescent="0.3">
      <c r="A713" s="1">
        <v>64</v>
      </c>
    </row>
    <row r="714" spans="1:1" x14ac:dyDescent="0.3">
      <c r="A714" s="1">
        <v>25</v>
      </c>
    </row>
    <row r="715" spans="1:1" x14ac:dyDescent="0.3">
      <c r="A715" s="1">
        <v>72</v>
      </c>
    </row>
    <row r="716" spans="1:1" x14ac:dyDescent="0.3">
      <c r="A716" s="1">
        <v>66</v>
      </c>
    </row>
    <row r="717" spans="1:1" x14ac:dyDescent="0.3">
      <c r="A717" s="1">
        <v>19</v>
      </c>
    </row>
    <row r="718" spans="1:1" x14ac:dyDescent="0.3">
      <c r="A718" s="1">
        <v>60</v>
      </c>
    </row>
    <row r="719" spans="1:1" x14ac:dyDescent="0.3">
      <c r="A719" s="1">
        <v>72</v>
      </c>
    </row>
    <row r="720" spans="1:1" x14ac:dyDescent="0.3">
      <c r="A720" s="1">
        <v>65</v>
      </c>
    </row>
    <row r="721" spans="1:1" x14ac:dyDescent="0.3">
      <c r="A721" s="1">
        <v>33</v>
      </c>
    </row>
    <row r="722" spans="1:1" x14ac:dyDescent="0.3">
      <c r="A722" s="1">
        <v>55</v>
      </c>
    </row>
    <row r="723" spans="1:1" x14ac:dyDescent="0.3">
      <c r="A723" s="1">
        <v>30</v>
      </c>
    </row>
    <row r="724" spans="1:1" x14ac:dyDescent="0.3">
      <c r="A724" s="1">
        <v>56</v>
      </c>
    </row>
    <row r="725" spans="1:1" x14ac:dyDescent="0.3">
      <c r="A725" s="1">
        <v>60</v>
      </c>
    </row>
    <row r="726" spans="1:1" x14ac:dyDescent="0.3">
      <c r="A726" s="1">
        <v>18</v>
      </c>
    </row>
    <row r="727" spans="1:1" x14ac:dyDescent="0.3">
      <c r="A727" s="1">
        <v>18</v>
      </c>
    </row>
    <row r="728" spans="1:1" x14ac:dyDescent="0.3">
      <c r="A728" s="1">
        <v>63</v>
      </c>
    </row>
    <row r="729" spans="1:1" x14ac:dyDescent="0.3">
      <c r="A729" s="1">
        <v>22</v>
      </c>
    </row>
    <row r="730" spans="1:1" x14ac:dyDescent="0.3">
      <c r="A730" s="1">
        <v>47</v>
      </c>
    </row>
    <row r="731" spans="1:1" x14ac:dyDescent="0.3">
      <c r="A731" s="1">
        <v>39</v>
      </c>
    </row>
    <row r="732" spans="1:1" x14ac:dyDescent="0.3">
      <c r="A732" s="1">
        <v>34</v>
      </c>
    </row>
    <row r="733" spans="1:1" x14ac:dyDescent="0.3">
      <c r="A733" s="1">
        <v>29</v>
      </c>
    </row>
    <row r="734" spans="1:1" x14ac:dyDescent="0.3">
      <c r="A734" s="1">
        <v>29</v>
      </c>
    </row>
    <row r="735" spans="1:1" x14ac:dyDescent="0.3">
      <c r="A735" s="1">
        <v>22</v>
      </c>
    </row>
    <row r="736" spans="1:1" x14ac:dyDescent="0.3">
      <c r="A736" s="1">
        <v>25</v>
      </c>
    </row>
    <row r="737" spans="1:1" x14ac:dyDescent="0.3">
      <c r="A737" s="1">
        <v>35</v>
      </c>
    </row>
    <row r="738" spans="1:1" x14ac:dyDescent="0.3">
      <c r="A738" s="1">
        <v>29</v>
      </c>
    </row>
    <row r="739" spans="1:1" x14ac:dyDescent="0.3">
      <c r="A739" s="1">
        <v>32</v>
      </c>
    </row>
    <row r="740" spans="1:1" x14ac:dyDescent="0.3">
      <c r="A740" s="1">
        <v>45</v>
      </c>
    </row>
    <row r="741" spans="1:1" x14ac:dyDescent="0.3">
      <c r="A741" s="1">
        <v>68</v>
      </c>
    </row>
    <row r="742" spans="1:1" x14ac:dyDescent="0.3">
      <c r="A742" s="1">
        <v>68</v>
      </c>
    </row>
    <row r="743" spans="1:1" x14ac:dyDescent="0.3">
      <c r="A743" s="1">
        <v>27</v>
      </c>
    </row>
    <row r="744" spans="1:1" x14ac:dyDescent="0.3">
      <c r="A744" s="1">
        <v>51</v>
      </c>
    </row>
    <row r="745" spans="1:1" x14ac:dyDescent="0.3">
      <c r="A745" s="1">
        <v>63</v>
      </c>
    </row>
    <row r="746" spans="1:1" x14ac:dyDescent="0.3">
      <c r="A746" s="1">
        <v>56</v>
      </c>
    </row>
    <row r="747" spans="1:1" x14ac:dyDescent="0.3">
      <c r="A747" s="1">
        <v>66</v>
      </c>
    </row>
    <row r="748" spans="1:1" x14ac:dyDescent="0.3">
      <c r="A748" s="1">
        <v>44</v>
      </c>
    </row>
    <row r="749" spans="1:1" x14ac:dyDescent="0.3">
      <c r="A749" s="1">
        <v>50</v>
      </c>
    </row>
    <row r="750" spans="1:1" x14ac:dyDescent="0.3">
      <c r="A750" s="1">
        <v>37</v>
      </c>
    </row>
    <row r="751" spans="1:1" x14ac:dyDescent="0.3">
      <c r="A751" s="1">
        <v>18</v>
      </c>
    </row>
    <row r="752" spans="1:1" x14ac:dyDescent="0.3">
      <c r="A752" s="1">
        <v>74</v>
      </c>
    </row>
    <row r="753" spans="1:1" x14ac:dyDescent="0.3">
      <c r="A753" s="1">
        <v>65</v>
      </c>
    </row>
    <row r="754" spans="1:1" x14ac:dyDescent="0.3">
      <c r="A754" s="1">
        <v>73</v>
      </c>
    </row>
    <row r="755" spans="1:1" x14ac:dyDescent="0.3">
      <c r="A755" s="1">
        <v>63</v>
      </c>
    </row>
    <row r="756" spans="1:1" x14ac:dyDescent="0.3">
      <c r="A756" s="1">
        <v>24</v>
      </c>
    </row>
    <row r="757" spans="1:1" x14ac:dyDescent="0.3">
      <c r="A757" s="1">
        <v>59</v>
      </c>
    </row>
    <row r="758" spans="1:1" x14ac:dyDescent="0.3">
      <c r="A758" s="1">
        <v>68</v>
      </c>
    </row>
    <row r="759" spans="1:1" x14ac:dyDescent="0.3">
      <c r="A759" s="1">
        <v>50</v>
      </c>
    </row>
    <row r="760" spans="1:1" x14ac:dyDescent="0.3">
      <c r="A760" s="1">
        <v>61</v>
      </c>
    </row>
    <row r="761" spans="1:1" x14ac:dyDescent="0.3">
      <c r="A761" s="1">
        <v>56</v>
      </c>
    </row>
    <row r="762" spans="1:1" x14ac:dyDescent="0.3">
      <c r="A762" s="1">
        <v>22</v>
      </c>
    </row>
    <row r="763" spans="1:1" x14ac:dyDescent="0.3">
      <c r="A763" s="1">
        <v>57</v>
      </c>
    </row>
    <row r="764" spans="1:1" x14ac:dyDescent="0.3">
      <c r="A764" s="1">
        <v>50</v>
      </c>
    </row>
    <row r="765" spans="1:1" x14ac:dyDescent="0.3">
      <c r="A765" s="1">
        <v>73</v>
      </c>
    </row>
    <row r="766" spans="1:1" x14ac:dyDescent="0.3">
      <c r="A766" s="1">
        <v>75</v>
      </c>
    </row>
    <row r="767" spans="1:1" x14ac:dyDescent="0.3">
      <c r="A767" s="1">
        <v>20</v>
      </c>
    </row>
    <row r="768" spans="1:1" x14ac:dyDescent="0.3">
      <c r="A768" s="1">
        <v>46</v>
      </c>
    </row>
    <row r="769" spans="1:1" x14ac:dyDescent="0.3">
      <c r="A769" s="1">
        <v>41</v>
      </c>
    </row>
    <row r="770" spans="1:1" x14ac:dyDescent="0.3">
      <c r="A770" s="1">
        <v>45</v>
      </c>
    </row>
    <row r="771" spans="1:1" x14ac:dyDescent="0.3">
      <c r="A771" s="1">
        <v>74</v>
      </c>
    </row>
    <row r="772" spans="1:1" x14ac:dyDescent="0.3">
      <c r="A772" s="1">
        <v>42</v>
      </c>
    </row>
    <row r="773" spans="1:1" x14ac:dyDescent="0.3">
      <c r="A773" s="1">
        <v>71</v>
      </c>
    </row>
    <row r="774" spans="1:1" x14ac:dyDescent="0.3">
      <c r="A774" s="1">
        <v>65</v>
      </c>
    </row>
    <row r="775" spans="1:1" x14ac:dyDescent="0.3">
      <c r="A775" s="1">
        <v>57</v>
      </c>
    </row>
    <row r="776" spans="1:1" x14ac:dyDescent="0.3">
      <c r="A776" s="1">
        <v>18</v>
      </c>
    </row>
    <row r="777" spans="1:1" x14ac:dyDescent="0.3">
      <c r="A777" s="1">
        <v>66</v>
      </c>
    </row>
    <row r="778" spans="1:1" x14ac:dyDescent="0.3">
      <c r="A778" s="1">
        <v>48</v>
      </c>
    </row>
    <row r="779" spans="1:1" x14ac:dyDescent="0.3">
      <c r="A779" s="1">
        <v>27</v>
      </c>
    </row>
    <row r="780" spans="1:1" x14ac:dyDescent="0.3">
      <c r="A780" s="1">
        <v>63</v>
      </c>
    </row>
    <row r="781" spans="1:1" x14ac:dyDescent="0.3">
      <c r="A781" s="1">
        <v>34</v>
      </c>
    </row>
    <row r="782" spans="1:1" x14ac:dyDescent="0.3">
      <c r="A782" s="1">
        <v>25</v>
      </c>
    </row>
    <row r="783" spans="1:1" x14ac:dyDescent="0.3">
      <c r="A783" s="1">
        <v>43</v>
      </c>
    </row>
    <row r="784" spans="1:1" x14ac:dyDescent="0.3">
      <c r="A784" s="1">
        <v>68</v>
      </c>
    </row>
    <row r="785" spans="1:1" x14ac:dyDescent="0.3">
      <c r="A785" s="1">
        <v>44</v>
      </c>
    </row>
    <row r="786" spans="1:1" x14ac:dyDescent="0.3">
      <c r="A786" s="1">
        <v>48</v>
      </c>
    </row>
    <row r="787" spans="1:1" x14ac:dyDescent="0.3">
      <c r="A787" s="1">
        <v>27</v>
      </c>
    </row>
    <row r="788" spans="1:1" x14ac:dyDescent="0.3">
      <c r="A788" s="1">
        <v>44</v>
      </c>
    </row>
    <row r="789" spans="1:1" x14ac:dyDescent="0.3">
      <c r="A789" s="1">
        <v>73</v>
      </c>
    </row>
    <row r="790" spans="1:1" x14ac:dyDescent="0.3">
      <c r="A790" s="1">
        <v>54</v>
      </c>
    </row>
    <row r="791" spans="1:1" x14ac:dyDescent="0.3">
      <c r="A791" s="1">
        <v>50</v>
      </c>
    </row>
    <row r="792" spans="1:1" x14ac:dyDescent="0.3">
      <c r="A792" s="1">
        <v>50</v>
      </c>
    </row>
    <row r="793" spans="1:1" x14ac:dyDescent="0.3">
      <c r="A793" s="1">
        <v>18</v>
      </c>
    </row>
    <row r="794" spans="1:1" x14ac:dyDescent="0.3">
      <c r="A794" s="1">
        <v>40</v>
      </c>
    </row>
    <row r="795" spans="1:1" x14ac:dyDescent="0.3">
      <c r="A795" s="1">
        <v>28</v>
      </c>
    </row>
    <row r="796" spans="1:1" x14ac:dyDescent="0.3">
      <c r="A796" s="1">
        <v>46</v>
      </c>
    </row>
    <row r="797" spans="1:1" x14ac:dyDescent="0.3">
      <c r="A797" s="1">
        <v>75</v>
      </c>
    </row>
    <row r="798" spans="1:1" x14ac:dyDescent="0.3">
      <c r="A798" s="1">
        <v>36</v>
      </c>
    </row>
    <row r="799" spans="1:1" x14ac:dyDescent="0.3">
      <c r="A799" s="1">
        <v>56</v>
      </c>
    </row>
    <row r="800" spans="1:1" x14ac:dyDescent="0.3">
      <c r="A800" s="1">
        <v>41</v>
      </c>
    </row>
    <row r="801" spans="1:1" x14ac:dyDescent="0.3">
      <c r="A801" s="1">
        <v>24</v>
      </c>
    </row>
    <row r="802" spans="1:1" x14ac:dyDescent="0.3">
      <c r="A802" s="1">
        <v>72</v>
      </c>
    </row>
    <row r="803" spans="1:1" x14ac:dyDescent="0.3">
      <c r="A803" s="1">
        <v>72</v>
      </c>
    </row>
    <row r="804" spans="1:1" x14ac:dyDescent="0.3">
      <c r="A804" s="1">
        <v>25</v>
      </c>
    </row>
    <row r="805" spans="1:1" x14ac:dyDescent="0.3">
      <c r="A805" s="1">
        <v>18</v>
      </c>
    </row>
    <row r="806" spans="1:1" x14ac:dyDescent="0.3">
      <c r="A806" s="1">
        <v>38</v>
      </c>
    </row>
    <row r="807" spans="1:1" x14ac:dyDescent="0.3">
      <c r="A807" s="1">
        <v>25</v>
      </c>
    </row>
    <row r="808" spans="1:1" x14ac:dyDescent="0.3">
      <c r="A808" s="1">
        <v>65</v>
      </c>
    </row>
    <row r="809" spans="1:1" x14ac:dyDescent="0.3">
      <c r="A809" s="1">
        <v>63</v>
      </c>
    </row>
    <row r="810" spans="1:1" x14ac:dyDescent="0.3">
      <c r="A810" s="1">
        <v>27</v>
      </c>
    </row>
    <row r="811" spans="1:1" x14ac:dyDescent="0.3">
      <c r="A811" s="1">
        <v>54</v>
      </c>
    </row>
    <row r="812" spans="1:1" x14ac:dyDescent="0.3">
      <c r="A812" s="1">
        <v>39</v>
      </c>
    </row>
    <row r="813" spans="1:1" x14ac:dyDescent="0.3">
      <c r="A813" s="1">
        <v>35</v>
      </c>
    </row>
    <row r="814" spans="1:1" x14ac:dyDescent="0.3">
      <c r="A814" s="1">
        <v>42</v>
      </c>
    </row>
    <row r="815" spans="1:1" x14ac:dyDescent="0.3">
      <c r="A815" s="1">
        <v>66</v>
      </c>
    </row>
    <row r="816" spans="1:1" x14ac:dyDescent="0.3">
      <c r="A816" s="1">
        <v>30</v>
      </c>
    </row>
    <row r="817" spans="1:1" x14ac:dyDescent="0.3">
      <c r="A817" s="1">
        <v>57</v>
      </c>
    </row>
    <row r="818" spans="1:1" x14ac:dyDescent="0.3">
      <c r="A818" s="1">
        <v>54</v>
      </c>
    </row>
    <row r="819" spans="1:1" x14ac:dyDescent="0.3">
      <c r="A819" s="1">
        <v>72</v>
      </c>
    </row>
    <row r="820" spans="1:1" x14ac:dyDescent="0.3">
      <c r="A820" s="1">
        <v>57</v>
      </c>
    </row>
    <row r="821" spans="1:1" x14ac:dyDescent="0.3">
      <c r="A821" s="1">
        <v>28</v>
      </c>
    </row>
    <row r="822" spans="1:1" x14ac:dyDescent="0.3">
      <c r="A822" s="1">
        <v>39</v>
      </c>
    </row>
    <row r="823" spans="1:1" x14ac:dyDescent="0.3">
      <c r="A823" s="1">
        <v>45</v>
      </c>
    </row>
    <row r="824" spans="1:1" x14ac:dyDescent="0.3">
      <c r="A824" s="1">
        <v>62</v>
      </c>
    </row>
    <row r="825" spans="1:1" x14ac:dyDescent="0.3">
      <c r="A825" s="1">
        <v>20</v>
      </c>
    </row>
    <row r="826" spans="1:1" x14ac:dyDescent="0.3">
      <c r="A826" s="1">
        <v>53</v>
      </c>
    </row>
    <row r="827" spans="1:1" x14ac:dyDescent="0.3">
      <c r="A827" s="1">
        <v>67</v>
      </c>
    </row>
    <row r="828" spans="1:1" x14ac:dyDescent="0.3">
      <c r="A828" s="1">
        <v>62</v>
      </c>
    </row>
    <row r="829" spans="1:1" x14ac:dyDescent="0.3">
      <c r="A829" s="1">
        <v>41</v>
      </c>
    </row>
    <row r="830" spans="1:1" x14ac:dyDescent="0.3">
      <c r="A830" s="1">
        <v>46</v>
      </c>
    </row>
    <row r="831" spans="1:1" x14ac:dyDescent="0.3">
      <c r="A831" s="1">
        <v>52</v>
      </c>
    </row>
    <row r="832" spans="1:1" x14ac:dyDescent="0.3">
      <c r="A832" s="1">
        <v>51</v>
      </c>
    </row>
    <row r="833" spans="1:1" x14ac:dyDescent="0.3">
      <c r="A833" s="1">
        <v>65</v>
      </c>
    </row>
    <row r="834" spans="1:1" x14ac:dyDescent="0.3">
      <c r="A834" s="1">
        <v>69</v>
      </c>
    </row>
    <row r="835" spans="1:1" x14ac:dyDescent="0.3">
      <c r="A835" s="1">
        <v>31</v>
      </c>
    </row>
    <row r="836" spans="1:1" x14ac:dyDescent="0.3">
      <c r="A836" s="1">
        <v>44</v>
      </c>
    </row>
    <row r="837" spans="1:1" x14ac:dyDescent="0.3">
      <c r="A837" s="1">
        <v>73</v>
      </c>
    </row>
    <row r="838" spans="1:1" x14ac:dyDescent="0.3">
      <c r="A838" s="1">
        <v>61</v>
      </c>
    </row>
    <row r="839" spans="1:1" x14ac:dyDescent="0.3">
      <c r="A839" s="1">
        <v>23</v>
      </c>
    </row>
    <row r="840" spans="1:1" x14ac:dyDescent="0.3">
      <c r="A840" s="1">
        <v>48</v>
      </c>
    </row>
    <row r="841" spans="1:1" x14ac:dyDescent="0.3">
      <c r="A841" s="1">
        <v>35</v>
      </c>
    </row>
    <row r="842" spans="1:1" x14ac:dyDescent="0.3">
      <c r="A842" s="1">
        <v>66</v>
      </c>
    </row>
    <row r="843" spans="1:1" x14ac:dyDescent="0.3">
      <c r="A843" s="1">
        <v>70</v>
      </c>
    </row>
    <row r="844" spans="1:1" x14ac:dyDescent="0.3">
      <c r="A844" s="1">
        <v>52</v>
      </c>
    </row>
    <row r="845" spans="1:1" x14ac:dyDescent="0.3">
      <c r="A845" s="1">
        <v>70</v>
      </c>
    </row>
    <row r="846" spans="1:1" x14ac:dyDescent="0.3">
      <c r="A846" s="1">
        <v>70</v>
      </c>
    </row>
    <row r="847" spans="1:1" x14ac:dyDescent="0.3">
      <c r="A847" s="1">
        <v>20</v>
      </c>
    </row>
    <row r="848" spans="1:1" x14ac:dyDescent="0.3">
      <c r="A848" s="1">
        <v>19</v>
      </c>
    </row>
    <row r="849" spans="1:1" x14ac:dyDescent="0.3">
      <c r="A849" s="1">
        <v>56</v>
      </c>
    </row>
    <row r="850" spans="1:1" x14ac:dyDescent="0.3">
      <c r="A850" s="1">
        <v>35</v>
      </c>
    </row>
    <row r="851" spans="1:1" x14ac:dyDescent="0.3">
      <c r="A851" s="1">
        <v>26</v>
      </c>
    </row>
    <row r="852" spans="1:1" x14ac:dyDescent="0.3">
      <c r="A852" s="1">
        <v>41</v>
      </c>
    </row>
    <row r="853" spans="1:1" x14ac:dyDescent="0.3">
      <c r="A853" s="1">
        <v>60</v>
      </c>
    </row>
    <row r="854" spans="1:1" x14ac:dyDescent="0.3">
      <c r="A854" s="1">
        <v>45</v>
      </c>
    </row>
    <row r="855" spans="1:1" x14ac:dyDescent="0.3">
      <c r="A855" s="1">
        <v>40</v>
      </c>
    </row>
    <row r="856" spans="1:1" x14ac:dyDescent="0.3">
      <c r="A856" s="1">
        <v>65</v>
      </c>
    </row>
    <row r="857" spans="1:1" x14ac:dyDescent="0.3">
      <c r="A857" s="1">
        <v>19</v>
      </c>
    </row>
    <row r="858" spans="1:1" x14ac:dyDescent="0.3">
      <c r="A858" s="1">
        <v>43</v>
      </c>
    </row>
    <row r="859" spans="1:1" x14ac:dyDescent="0.3">
      <c r="A859" s="1">
        <v>70</v>
      </c>
    </row>
    <row r="860" spans="1:1" x14ac:dyDescent="0.3">
      <c r="A860" s="1">
        <v>71</v>
      </c>
    </row>
    <row r="861" spans="1:1" x14ac:dyDescent="0.3">
      <c r="A861" s="1">
        <v>63</v>
      </c>
    </row>
    <row r="862" spans="1:1" x14ac:dyDescent="0.3">
      <c r="A862" s="1">
        <v>61</v>
      </c>
    </row>
    <row r="863" spans="1:1" x14ac:dyDescent="0.3">
      <c r="A863" s="1">
        <v>45</v>
      </c>
    </row>
    <row r="864" spans="1:1" x14ac:dyDescent="0.3">
      <c r="A864" s="1">
        <v>50</v>
      </c>
    </row>
    <row r="865" spans="1:1" x14ac:dyDescent="0.3">
      <c r="A865" s="1">
        <v>24</v>
      </c>
    </row>
    <row r="866" spans="1:1" x14ac:dyDescent="0.3">
      <c r="A866" s="1">
        <v>75</v>
      </c>
    </row>
    <row r="867" spans="1:1" x14ac:dyDescent="0.3">
      <c r="A867" s="1">
        <v>25</v>
      </c>
    </row>
    <row r="868" spans="1:1" x14ac:dyDescent="0.3">
      <c r="A868" s="1">
        <v>34</v>
      </c>
    </row>
    <row r="869" spans="1:1" x14ac:dyDescent="0.3">
      <c r="A869" s="1">
        <v>59</v>
      </c>
    </row>
    <row r="870" spans="1:1" x14ac:dyDescent="0.3">
      <c r="A870" s="1">
        <v>38</v>
      </c>
    </row>
    <row r="871" spans="1:1" x14ac:dyDescent="0.3">
      <c r="A871" s="1">
        <v>32</v>
      </c>
    </row>
    <row r="872" spans="1:1" x14ac:dyDescent="0.3">
      <c r="A872" s="1">
        <v>53</v>
      </c>
    </row>
    <row r="873" spans="1:1" x14ac:dyDescent="0.3">
      <c r="A873" s="1">
        <v>58</v>
      </c>
    </row>
    <row r="874" spans="1:1" x14ac:dyDescent="0.3">
      <c r="A874" s="1">
        <v>74</v>
      </c>
    </row>
    <row r="875" spans="1:1" x14ac:dyDescent="0.3">
      <c r="A875" s="1">
        <v>22</v>
      </c>
    </row>
    <row r="876" spans="1:1" x14ac:dyDescent="0.3">
      <c r="A876" s="1">
        <v>34</v>
      </c>
    </row>
    <row r="877" spans="1:1" x14ac:dyDescent="0.3">
      <c r="A877" s="1">
        <v>44</v>
      </c>
    </row>
    <row r="878" spans="1:1" x14ac:dyDescent="0.3">
      <c r="A878" s="1">
        <v>72</v>
      </c>
    </row>
    <row r="879" spans="1:1" x14ac:dyDescent="0.3">
      <c r="A879" s="1">
        <v>30</v>
      </c>
    </row>
    <row r="880" spans="1:1" x14ac:dyDescent="0.3">
      <c r="A880" s="1">
        <v>67</v>
      </c>
    </row>
    <row r="881" spans="1:1" x14ac:dyDescent="0.3">
      <c r="A881" s="1">
        <v>72</v>
      </c>
    </row>
    <row r="882" spans="1:1" x14ac:dyDescent="0.3">
      <c r="A882" s="1">
        <v>65</v>
      </c>
    </row>
    <row r="883" spans="1:1" x14ac:dyDescent="0.3">
      <c r="A883" s="1">
        <v>28</v>
      </c>
    </row>
    <row r="884" spans="1:1" x14ac:dyDescent="0.3">
      <c r="A884" s="1">
        <v>22</v>
      </c>
    </row>
    <row r="885" spans="1:1" x14ac:dyDescent="0.3">
      <c r="A885" s="1">
        <v>51</v>
      </c>
    </row>
    <row r="886" spans="1:1" x14ac:dyDescent="0.3">
      <c r="A886" s="1">
        <v>35</v>
      </c>
    </row>
    <row r="887" spans="1:1" x14ac:dyDescent="0.3">
      <c r="A887" s="1">
        <v>50</v>
      </c>
    </row>
    <row r="888" spans="1:1" x14ac:dyDescent="0.3">
      <c r="A888" s="1">
        <v>28</v>
      </c>
    </row>
    <row r="889" spans="1:1" x14ac:dyDescent="0.3">
      <c r="A889" s="1">
        <v>42</v>
      </c>
    </row>
    <row r="890" spans="1:1" x14ac:dyDescent="0.3">
      <c r="A890" s="1">
        <v>34</v>
      </c>
    </row>
    <row r="891" spans="1:1" x14ac:dyDescent="0.3">
      <c r="A891" s="1">
        <v>56</v>
      </c>
    </row>
    <row r="892" spans="1:1" x14ac:dyDescent="0.3">
      <c r="A892" s="1">
        <v>63</v>
      </c>
    </row>
    <row r="893" spans="1:1" x14ac:dyDescent="0.3">
      <c r="A893" s="1">
        <v>59</v>
      </c>
    </row>
    <row r="894" spans="1:1" x14ac:dyDescent="0.3">
      <c r="A894" s="1">
        <v>38</v>
      </c>
    </row>
    <row r="895" spans="1:1" x14ac:dyDescent="0.3">
      <c r="A895" s="1">
        <v>56</v>
      </c>
    </row>
    <row r="896" spans="1:1" x14ac:dyDescent="0.3">
      <c r="A896" s="1">
        <v>44</v>
      </c>
    </row>
    <row r="897" spans="1:1" x14ac:dyDescent="0.3">
      <c r="A897" s="1">
        <v>29</v>
      </c>
    </row>
    <row r="898" spans="1:1" x14ac:dyDescent="0.3">
      <c r="A898" s="1">
        <v>32</v>
      </c>
    </row>
    <row r="899" spans="1:1" x14ac:dyDescent="0.3">
      <c r="A899" s="1">
        <v>72</v>
      </c>
    </row>
    <row r="900" spans="1:1" x14ac:dyDescent="0.3">
      <c r="A900" s="1">
        <v>50</v>
      </c>
    </row>
    <row r="901" spans="1:1" x14ac:dyDescent="0.3">
      <c r="A901" s="1">
        <v>38</v>
      </c>
    </row>
    <row r="902" spans="1:1" x14ac:dyDescent="0.3">
      <c r="A902" s="1">
        <v>70</v>
      </c>
    </row>
    <row r="903" spans="1:1" x14ac:dyDescent="0.3">
      <c r="A903" s="1">
        <v>30</v>
      </c>
    </row>
    <row r="904" spans="1:1" x14ac:dyDescent="0.3">
      <c r="A904" s="1">
        <v>54</v>
      </c>
    </row>
    <row r="905" spans="1:1" x14ac:dyDescent="0.3">
      <c r="A905" s="1">
        <v>75</v>
      </c>
    </row>
    <row r="906" spans="1:1" x14ac:dyDescent="0.3">
      <c r="A906" s="1">
        <v>61</v>
      </c>
    </row>
    <row r="907" spans="1:1" x14ac:dyDescent="0.3">
      <c r="A907" s="1">
        <v>47</v>
      </c>
    </row>
    <row r="908" spans="1:1" x14ac:dyDescent="0.3">
      <c r="A908" s="1">
        <v>33</v>
      </c>
    </row>
    <row r="909" spans="1:1" x14ac:dyDescent="0.3">
      <c r="A909" s="1">
        <v>35</v>
      </c>
    </row>
    <row r="910" spans="1:1" x14ac:dyDescent="0.3">
      <c r="A910" s="1">
        <v>62</v>
      </c>
    </row>
    <row r="911" spans="1:1" x14ac:dyDescent="0.3">
      <c r="A911" s="1">
        <v>74</v>
      </c>
    </row>
    <row r="912" spans="1:1" x14ac:dyDescent="0.3">
      <c r="A912" s="1">
        <v>38</v>
      </c>
    </row>
    <row r="913" spans="1:1" x14ac:dyDescent="0.3">
      <c r="A913" s="1">
        <v>26</v>
      </c>
    </row>
    <row r="914" spans="1:1" x14ac:dyDescent="0.3">
      <c r="A914" s="1">
        <v>40</v>
      </c>
    </row>
    <row r="915" spans="1:1" x14ac:dyDescent="0.3">
      <c r="A915" s="1">
        <v>41</v>
      </c>
    </row>
    <row r="916" spans="1:1" x14ac:dyDescent="0.3">
      <c r="A916" s="1">
        <v>21</v>
      </c>
    </row>
    <row r="917" spans="1:1" x14ac:dyDescent="0.3">
      <c r="A917" s="1">
        <v>64</v>
      </c>
    </row>
    <row r="918" spans="1:1" x14ac:dyDescent="0.3">
      <c r="A918" s="1">
        <v>22</v>
      </c>
    </row>
    <row r="919" spans="1:1" x14ac:dyDescent="0.3">
      <c r="A919" s="1">
        <v>38</v>
      </c>
    </row>
    <row r="920" spans="1:1" x14ac:dyDescent="0.3">
      <c r="A920" s="1">
        <v>56</v>
      </c>
    </row>
    <row r="921" spans="1:1" x14ac:dyDescent="0.3">
      <c r="A921" s="1">
        <v>19</v>
      </c>
    </row>
    <row r="922" spans="1:1" x14ac:dyDescent="0.3">
      <c r="A922" s="1">
        <v>64</v>
      </c>
    </row>
    <row r="923" spans="1:1" x14ac:dyDescent="0.3">
      <c r="A923" s="1">
        <v>64</v>
      </c>
    </row>
    <row r="924" spans="1:1" x14ac:dyDescent="0.3">
      <c r="A924" s="1">
        <v>61</v>
      </c>
    </row>
    <row r="925" spans="1:1" x14ac:dyDescent="0.3">
      <c r="A925" s="1">
        <v>53</v>
      </c>
    </row>
    <row r="926" spans="1:1" x14ac:dyDescent="0.3">
      <c r="A926" s="1">
        <v>37</v>
      </c>
    </row>
    <row r="927" spans="1:1" x14ac:dyDescent="0.3">
      <c r="A927" s="1">
        <v>67</v>
      </c>
    </row>
    <row r="928" spans="1:1" x14ac:dyDescent="0.3">
      <c r="A928" s="1">
        <v>61</v>
      </c>
    </row>
    <row r="929" spans="1:1" x14ac:dyDescent="0.3">
      <c r="A929" s="1">
        <v>68</v>
      </c>
    </row>
    <row r="930" spans="1:1" x14ac:dyDescent="0.3">
      <c r="A930" s="1">
        <v>58</v>
      </c>
    </row>
    <row r="931" spans="1:1" x14ac:dyDescent="0.3">
      <c r="A931" s="1">
        <v>66</v>
      </c>
    </row>
    <row r="932" spans="1:1" x14ac:dyDescent="0.3">
      <c r="A932" s="1">
        <v>36</v>
      </c>
    </row>
    <row r="933" spans="1:1" x14ac:dyDescent="0.3">
      <c r="A933" s="1">
        <v>47</v>
      </c>
    </row>
    <row r="934" spans="1:1" x14ac:dyDescent="0.3">
      <c r="A934" s="1">
        <v>61</v>
      </c>
    </row>
    <row r="935" spans="1:1" x14ac:dyDescent="0.3">
      <c r="A935" s="1">
        <v>67</v>
      </c>
    </row>
    <row r="936" spans="1:1" x14ac:dyDescent="0.3">
      <c r="A936" s="1">
        <v>51</v>
      </c>
    </row>
    <row r="937" spans="1:1" x14ac:dyDescent="0.3">
      <c r="A937" s="1">
        <v>44</v>
      </c>
    </row>
    <row r="938" spans="1:1" x14ac:dyDescent="0.3">
      <c r="A938" s="1">
        <v>27</v>
      </c>
    </row>
    <row r="939" spans="1:1" x14ac:dyDescent="0.3">
      <c r="A939" s="1">
        <v>48</v>
      </c>
    </row>
    <row r="940" spans="1:1" x14ac:dyDescent="0.3">
      <c r="A940" s="1">
        <v>53</v>
      </c>
    </row>
    <row r="941" spans="1:1" x14ac:dyDescent="0.3">
      <c r="A941" s="1">
        <v>40</v>
      </c>
    </row>
    <row r="942" spans="1:1" x14ac:dyDescent="0.3">
      <c r="A942" s="1">
        <v>71</v>
      </c>
    </row>
    <row r="943" spans="1:1" x14ac:dyDescent="0.3">
      <c r="A943" s="1">
        <v>28</v>
      </c>
    </row>
    <row r="944" spans="1:1" x14ac:dyDescent="0.3">
      <c r="A944" s="1">
        <v>24</v>
      </c>
    </row>
    <row r="945" spans="1:1" x14ac:dyDescent="0.3">
      <c r="A945" s="1">
        <v>73</v>
      </c>
    </row>
    <row r="946" spans="1:1" x14ac:dyDescent="0.3">
      <c r="A946" s="1">
        <v>66</v>
      </c>
    </row>
    <row r="947" spans="1:1" x14ac:dyDescent="0.3">
      <c r="A947" s="1">
        <v>28</v>
      </c>
    </row>
    <row r="948" spans="1:1" x14ac:dyDescent="0.3">
      <c r="A948" s="1">
        <v>64</v>
      </c>
    </row>
    <row r="949" spans="1:1" x14ac:dyDescent="0.3">
      <c r="A949" s="1">
        <v>66</v>
      </c>
    </row>
    <row r="950" spans="1:1" x14ac:dyDescent="0.3">
      <c r="A950" s="1">
        <v>42</v>
      </c>
    </row>
    <row r="951" spans="1:1" x14ac:dyDescent="0.3">
      <c r="A951" s="1">
        <v>31</v>
      </c>
    </row>
    <row r="952" spans="1:1" x14ac:dyDescent="0.3">
      <c r="A952" s="1">
        <v>46</v>
      </c>
    </row>
    <row r="953" spans="1:1" x14ac:dyDescent="0.3">
      <c r="A953" s="1">
        <v>45</v>
      </c>
    </row>
    <row r="954" spans="1:1" x14ac:dyDescent="0.3">
      <c r="A954" s="1">
        <v>48</v>
      </c>
    </row>
    <row r="955" spans="1:1" x14ac:dyDescent="0.3">
      <c r="A955" s="1">
        <v>70</v>
      </c>
    </row>
    <row r="956" spans="1:1" x14ac:dyDescent="0.3">
      <c r="A956" s="1">
        <v>66</v>
      </c>
    </row>
    <row r="957" spans="1:1" x14ac:dyDescent="0.3">
      <c r="A957" s="1">
        <v>62</v>
      </c>
    </row>
    <row r="958" spans="1:1" x14ac:dyDescent="0.3">
      <c r="A958" s="1">
        <v>37</v>
      </c>
    </row>
    <row r="959" spans="1:1" x14ac:dyDescent="0.3">
      <c r="A959" s="1">
        <v>73</v>
      </c>
    </row>
    <row r="960" spans="1:1" x14ac:dyDescent="0.3">
      <c r="A960" s="1">
        <v>32</v>
      </c>
    </row>
    <row r="961" spans="1:1" x14ac:dyDescent="0.3">
      <c r="A961" s="1">
        <v>32</v>
      </c>
    </row>
    <row r="962" spans="1:1" x14ac:dyDescent="0.3">
      <c r="A962" s="1">
        <v>29</v>
      </c>
    </row>
    <row r="963" spans="1:1" x14ac:dyDescent="0.3">
      <c r="A963" s="1">
        <v>67</v>
      </c>
    </row>
    <row r="964" spans="1:1" x14ac:dyDescent="0.3">
      <c r="A964" s="1">
        <v>66</v>
      </c>
    </row>
    <row r="965" spans="1:1" x14ac:dyDescent="0.3">
      <c r="A965" s="1">
        <v>24</v>
      </c>
    </row>
    <row r="966" spans="1:1" x14ac:dyDescent="0.3">
      <c r="A966" s="1">
        <v>56</v>
      </c>
    </row>
    <row r="967" spans="1:1" x14ac:dyDescent="0.3">
      <c r="A967" s="1">
        <v>63</v>
      </c>
    </row>
    <row r="968" spans="1:1" x14ac:dyDescent="0.3">
      <c r="A968" s="1">
        <v>60</v>
      </c>
    </row>
    <row r="969" spans="1:1" x14ac:dyDescent="0.3">
      <c r="A969" s="1">
        <v>57</v>
      </c>
    </row>
    <row r="970" spans="1:1" x14ac:dyDescent="0.3">
      <c r="A970" s="1">
        <v>55</v>
      </c>
    </row>
    <row r="971" spans="1:1" x14ac:dyDescent="0.3">
      <c r="A971" s="1">
        <v>41</v>
      </c>
    </row>
    <row r="972" spans="1:1" x14ac:dyDescent="0.3">
      <c r="A972" s="1">
        <v>41</v>
      </c>
    </row>
    <row r="973" spans="1:1" x14ac:dyDescent="0.3">
      <c r="A973" s="1">
        <v>72</v>
      </c>
    </row>
    <row r="974" spans="1:1" x14ac:dyDescent="0.3">
      <c r="A974" s="1">
        <v>67</v>
      </c>
    </row>
    <row r="975" spans="1:1" x14ac:dyDescent="0.3">
      <c r="A975" s="1">
        <v>61</v>
      </c>
    </row>
    <row r="976" spans="1:1" x14ac:dyDescent="0.3">
      <c r="A976" s="1">
        <v>73</v>
      </c>
    </row>
    <row r="977" spans="1:1" x14ac:dyDescent="0.3">
      <c r="A977" s="1">
        <v>45</v>
      </c>
    </row>
    <row r="978" spans="1:1" x14ac:dyDescent="0.3">
      <c r="A978" s="1">
        <v>26</v>
      </c>
    </row>
    <row r="979" spans="1:1" x14ac:dyDescent="0.3">
      <c r="A979" s="1">
        <v>37</v>
      </c>
    </row>
    <row r="980" spans="1:1" x14ac:dyDescent="0.3">
      <c r="A980" s="1">
        <v>53</v>
      </c>
    </row>
    <row r="981" spans="1:1" x14ac:dyDescent="0.3">
      <c r="A981" s="1">
        <v>22</v>
      </c>
    </row>
    <row r="982" spans="1:1" x14ac:dyDescent="0.3">
      <c r="A982" s="1">
        <v>55</v>
      </c>
    </row>
    <row r="983" spans="1:1" x14ac:dyDescent="0.3">
      <c r="A983" s="1">
        <v>66</v>
      </c>
    </row>
    <row r="984" spans="1:1" x14ac:dyDescent="0.3">
      <c r="A984" s="1">
        <v>66</v>
      </c>
    </row>
    <row r="985" spans="1:1" x14ac:dyDescent="0.3">
      <c r="A985" s="1">
        <v>22</v>
      </c>
    </row>
    <row r="986" spans="1:1" x14ac:dyDescent="0.3">
      <c r="A986" s="1">
        <v>35</v>
      </c>
    </row>
    <row r="987" spans="1:1" x14ac:dyDescent="0.3">
      <c r="A987" s="1">
        <v>75</v>
      </c>
    </row>
    <row r="988" spans="1:1" x14ac:dyDescent="0.3">
      <c r="A988" s="1">
        <v>26</v>
      </c>
    </row>
    <row r="989" spans="1:1" x14ac:dyDescent="0.3">
      <c r="A989" s="1">
        <v>25</v>
      </c>
    </row>
    <row r="990" spans="1:1" x14ac:dyDescent="0.3">
      <c r="A990" s="1">
        <v>33</v>
      </c>
    </row>
    <row r="991" spans="1:1" x14ac:dyDescent="0.3">
      <c r="A991" s="1">
        <v>66</v>
      </c>
    </row>
    <row r="992" spans="1:1" x14ac:dyDescent="0.3">
      <c r="A992" s="1">
        <v>26</v>
      </c>
    </row>
    <row r="993" spans="1:1" x14ac:dyDescent="0.3">
      <c r="A993" s="1">
        <v>20</v>
      </c>
    </row>
    <row r="994" spans="1:1" x14ac:dyDescent="0.3">
      <c r="A994" s="1">
        <v>62</v>
      </c>
    </row>
    <row r="995" spans="1:1" x14ac:dyDescent="0.3">
      <c r="A995" s="1">
        <v>23</v>
      </c>
    </row>
    <row r="996" spans="1:1" x14ac:dyDescent="0.3">
      <c r="A996" s="1">
        <v>29</v>
      </c>
    </row>
    <row r="997" spans="1:1" x14ac:dyDescent="0.3">
      <c r="A997" s="1">
        <v>60</v>
      </c>
    </row>
    <row r="998" spans="1:1" x14ac:dyDescent="0.3">
      <c r="A998" s="1">
        <v>40</v>
      </c>
    </row>
    <row r="999" spans="1:1" x14ac:dyDescent="0.3">
      <c r="A999" s="1">
        <v>71</v>
      </c>
    </row>
    <row r="1000" spans="1:1" x14ac:dyDescent="0.3">
      <c r="A1000" s="1">
        <v>44</v>
      </c>
    </row>
    <row r="1001" spans="1:1" x14ac:dyDescent="0.3">
      <c r="A1001" s="1">
        <v>34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DB95A-3F2C-4692-9BBB-ECBA8D3B756B}">
  <sheetPr codeName="Sheet7"/>
  <dimension ref="A1:C14"/>
  <sheetViews>
    <sheetView showGridLines="0" workbookViewId="0">
      <selection activeCell="C8" sqref="A1:C14"/>
    </sheetView>
  </sheetViews>
  <sheetFormatPr defaultRowHeight="14.4" x14ac:dyDescent="0.3"/>
  <cols>
    <col min="1" max="1" width="12.44140625" bestFit="1" customWidth="1"/>
    <col min="2" max="2" width="9" bestFit="1" customWidth="1"/>
    <col min="3" max="3" width="6.6640625" bestFit="1" customWidth="1"/>
  </cols>
  <sheetData>
    <row r="1" spans="1:3" x14ac:dyDescent="0.3">
      <c r="A1" s="43" t="s">
        <v>3117</v>
      </c>
      <c r="B1" s="1" t="s">
        <v>3119</v>
      </c>
      <c r="C1" s="1" t="s">
        <v>3132</v>
      </c>
    </row>
    <row r="2" spans="1:3" x14ac:dyDescent="0.3">
      <c r="A2" s="44" t="s">
        <v>3120</v>
      </c>
      <c r="B2" s="1">
        <v>2092396</v>
      </c>
      <c r="C2" s="1">
        <v>75</v>
      </c>
    </row>
    <row r="3" spans="1:3" x14ac:dyDescent="0.3">
      <c r="A3" s="44" t="s">
        <v>3121</v>
      </c>
      <c r="B3" s="1">
        <v>2986296</v>
      </c>
      <c r="C3" s="1">
        <v>79</v>
      </c>
    </row>
    <row r="4" spans="1:3" x14ac:dyDescent="0.3">
      <c r="A4" s="44" t="s">
        <v>3122</v>
      </c>
      <c r="B4" s="1">
        <v>2557499</v>
      </c>
      <c r="C4" s="1">
        <v>87</v>
      </c>
    </row>
    <row r="5" spans="1:3" x14ac:dyDescent="0.3">
      <c r="A5" s="44" t="s">
        <v>3123</v>
      </c>
      <c r="B5" s="1">
        <v>2750699</v>
      </c>
      <c r="C5" s="1">
        <v>78</v>
      </c>
    </row>
    <row r="6" spans="1:3" x14ac:dyDescent="0.3">
      <c r="A6" s="44" t="s">
        <v>3124</v>
      </c>
      <c r="B6" s="1">
        <v>1403100</v>
      </c>
      <c r="C6" s="1">
        <v>83</v>
      </c>
    </row>
    <row r="7" spans="1:3" x14ac:dyDescent="0.3">
      <c r="A7" s="44" t="s">
        <v>3125</v>
      </c>
      <c r="B7" s="1">
        <v>2856380</v>
      </c>
      <c r="C7" s="1">
        <v>74</v>
      </c>
    </row>
    <row r="8" spans="1:3" x14ac:dyDescent="0.3">
      <c r="A8" s="44" t="s">
        <v>3126</v>
      </c>
      <c r="B8" s="1">
        <v>2424399</v>
      </c>
      <c r="C8" s="1">
        <v>79</v>
      </c>
    </row>
    <row r="9" spans="1:3" x14ac:dyDescent="0.3">
      <c r="A9" s="44" t="s">
        <v>3127</v>
      </c>
      <c r="B9" s="1">
        <v>2925194</v>
      </c>
      <c r="C9" s="1">
        <v>90</v>
      </c>
    </row>
    <row r="10" spans="1:3" x14ac:dyDescent="0.3">
      <c r="A10" s="44" t="s">
        <v>3128</v>
      </c>
      <c r="B10" s="1">
        <v>2525100</v>
      </c>
      <c r="C10" s="1">
        <v>87</v>
      </c>
    </row>
    <row r="11" spans="1:3" x14ac:dyDescent="0.3">
      <c r="A11" s="44" t="s">
        <v>3129</v>
      </c>
      <c r="B11" s="1">
        <v>2390998</v>
      </c>
      <c r="C11" s="1">
        <v>83</v>
      </c>
    </row>
    <row r="12" spans="1:3" x14ac:dyDescent="0.3">
      <c r="A12" s="44" t="s">
        <v>3130</v>
      </c>
      <c r="B12" s="1">
        <v>2797799</v>
      </c>
      <c r="C12" s="1">
        <v>100</v>
      </c>
    </row>
    <row r="13" spans="1:3" x14ac:dyDescent="0.3">
      <c r="A13" s="44" t="s">
        <v>3131</v>
      </c>
      <c r="B13" s="1">
        <v>2201099</v>
      </c>
      <c r="C13" s="1">
        <v>85</v>
      </c>
    </row>
    <row r="14" spans="1:3" x14ac:dyDescent="0.3">
      <c r="A14" s="44" t="s">
        <v>3118</v>
      </c>
      <c r="B14" s="1">
        <v>29910959</v>
      </c>
      <c r="C14" s="1">
        <v>1000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0FECE-6B24-49FC-A425-E6A6B7B6CAF2}">
  <sheetPr codeName="Sheet8"/>
  <dimension ref="A1:D23"/>
  <sheetViews>
    <sheetView showGridLines="0" zoomScale="92" zoomScaleNormal="92" workbookViewId="0">
      <selection activeCell="B18" sqref="A18:D23"/>
    </sheetView>
  </sheetViews>
  <sheetFormatPr defaultRowHeight="14.4" x14ac:dyDescent="0.3"/>
  <cols>
    <col min="1" max="1" width="12.44140625" bestFit="1" customWidth="1"/>
    <col min="2" max="3" width="9" bestFit="1" customWidth="1"/>
    <col min="4" max="4" width="10.6640625" bestFit="1" customWidth="1"/>
  </cols>
  <sheetData>
    <row r="1" spans="1:2" x14ac:dyDescent="0.3">
      <c r="A1" s="43" t="s">
        <v>3117</v>
      </c>
      <c r="B1" s="1" t="s">
        <v>3132</v>
      </c>
    </row>
    <row r="2" spans="1:2" x14ac:dyDescent="0.3">
      <c r="A2" s="44" t="s">
        <v>8</v>
      </c>
      <c r="B2" s="45">
        <v>0.26600000000000001</v>
      </c>
    </row>
    <row r="3" spans="1:2" x14ac:dyDescent="0.3">
      <c r="A3" s="44" t="s">
        <v>5</v>
      </c>
      <c r="B3" s="45">
        <v>0.61199999999999999</v>
      </c>
    </row>
    <row r="4" spans="1:2" x14ac:dyDescent="0.3">
      <c r="A4" s="44" t="s">
        <v>40</v>
      </c>
      <c r="B4" s="45">
        <v>0.122</v>
      </c>
    </row>
    <row r="5" spans="1:2" x14ac:dyDescent="0.3">
      <c r="A5" s="44" t="s">
        <v>3118</v>
      </c>
      <c r="B5" s="45">
        <v>1</v>
      </c>
    </row>
    <row r="18" spans="1:4" x14ac:dyDescent="0.3">
      <c r="A18" s="43" t="s">
        <v>3133</v>
      </c>
      <c r="B18" s="43" t="s">
        <v>3134</v>
      </c>
      <c r="C18" s="1"/>
      <c r="D18" s="1"/>
    </row>
    <row r="19" spans="1:4" x14ac:dyDescent="0.3">
      <c r="A19" s="43" t="s">
        <v>3117</v>
      </c>
      <c r="B19" s="1" t="s">
        <v>6</v>
      </c>
      <c r="C19" s="1" t="s">
        <v>10</v>
      </c>
      <c r="D19" s="1" t="s">
        <v>3118</v>
      </c>
    </row>
    <row r="20" spans="1:4" x14ac:dyDescent="0.3">
      <c r="A20" s="44" t="s">
        <v>8</v>
      </c>
      <c r="B20" s="1">
        <v>5636795</v>
      </c>
      <c r="C20" s="1">
        <v>5607687</v>
      </c>
      <c r="D20" s="1">
        <v>11244482</v>
      </c>
    </row>
    <row r="21" spans="1:4" x14ac:dyDescent="0.3">
      <c r="A21" s="44" t="s">
        <v>5</v>
      </c>
      <c r="B21" s="1">
        <v>29910959</v>
      </c>
      <c r="C21" s="1"/>
      <c r="D21" s="1">
        <v>29910959</v>
      </c>
    </row>
    <row r="22" spans="1:4" x14ac:dyDescent="0.3">
      <c r="A22" s="44" t="s">
        <v>40</v>
      </c>
      <c r="B22" s="1">
        <v>2547998</v>
      </c>
      <c r="C22" s="1">
        <v>2504298</v>
      </c>
      <c r="D22" s="1">
        <v>5052296</v>
      </c>
    </row>
    <row r="23" spans="1:4" x14ac:dyDescent="0.3">
      <c r="A23" s="44" t="s">
        <v>3118</v>
      </c>
      <c r="B23" s="1">
        <v>38095752</v>
      </c>
      <c r="C23" s="1">
        <v>8111985</v>
      </c>
      <c r="D23" s="1">
        <v>46207737</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F8CAA-6E29-4375-B102-B49625FED9E5}">
  <sheetPr codeName="Sheet9"/>
  <dimension ref="A1:E27"/>
  <sheetViews>
    <sheetView showGridLines="0" workbookViewId="0">
      <selection activeCell="A20" sqref="A20:E27"/>
    </sheetView>
  </sheetViews>
  <sheetFormatPr defaultRowHeight="14.4" x14ac:dyDescent="0.3"/>
  <cols>
    <col min="1" max="1" width="16.109375" bestFit="1" customWidth="1"/>
    <col min="2" max="2" width="15.5546875" bestFit="1" customWidth="1"/>
    <col min="3" max="3" width="9.44140625" bestFit="1" customWidth="1"/>
    <col min="4" max="4" width="8.5546875" bestFit="1" customWidth="1"/>
    <col min="5" max="5" width="10.5546875" bestFit="1" customWidth="1"/>
  </cols>
  <sheetData>
    <row r="1" spans="1:2" x14ac:dyDescent="0.3">
      <c r="A1" s="43" t="s">
        <v>3117</v>
      </c>
      <c r="B1" s="1" t="s">
        <v>3135</v>
      </c>
    </row>
    <row r="2" spans="1:2" x14ac:dyDescent="0.3">
      <c r="A2" s="44" t="s">
        <v>1018</v>
      </c>
      <c r="B2" s="1">
        <v>9586976</v>
      </c>
    </row>
    <row r="3" spans="1:2" x14ac:dyDescent="0.3">
      <c r="A3" s="44" t="s">
        <v>1031</v>
      </c>
      <c r="B3" s="1">
        <v>6642700</v>
      </c>
    </row>
    <row r="4" spans="1:2" x14ac:dyDescent="0.3">
      <c r="A4" s="44" t="s">
        <v>1022</v>
      </c>
      <c r="B4" s="1">
        <v>5771600</v>
      </c>
    </row>
    <row r="5" spans="1:2" x14ac:dyDescent="0.3">
      <c r="A5" s="44" t="s">
        <v>1014</v>
      </c>
      <c r="B5" s="1">
        <v>4241200</v>
      </c>
    </row>
    <row r="6" spans="1:2" x14ac:dyDescent="0.3">
      <c r="A6" s="44" t="s">
        <v>1027</v>
      </c>
      <c r="B6" s="1">
        <v>3668483</v>
      </c>
    </row>
    <row r="7" spans="1:2" x14ac:dyDescent="0.3">
      <c r="A7" s="44" t="s">
        <v>3118</v>
      </c>
      <c r="B7" s="1">
        <v>29910959</v>
      </c>
    </row>
    <row r="20" spans="1:5" x14ac:dyDescent="0.3">
      <c r="A20" s="43" t="s">
        <v>3133</v>
      </c>
      <c r="B20" s="43" t="s">
        <v>3134</v>
      </c>
      <c r="C20" s="1"/>
      <c r="D20" s="1"/>
      <c r="E20" s="1"/>
    </row>
    <row r="21" spans="1:5" x14ac:dyDescent="0.3">
      <c r="A21" s="43" t="s">
        <v>3117</v>
      </c>
      <c r="B21" s="1" t="s">
        <v>5</v>
      </c>
      <c r="C21" s="1" t="s">
        <v>8</v>
      </c>
      <c r="D21" s="1" t="s">
        <v>40</v>
      </c>
      <c r="E21" s="1" t="s">
        <v>3118</v>
      </c>
    </row>
    <row r="22" spans="1:5" x14ac:dyDescent="0.3">
      <c r="A22" s="44" t="s">
        <v>1027</v>
      </c>
      <c r="B22" s="45">
        <v>0.62581028605897704</v>
      </c>
      <c r="C22" s="45">
        <v>0.27499137235876042</v>
      </c>
      <c r="D22" s="45">
        <v>9.9198341582262498E-2</v>
      </c>
      <c r="E22" s="45">
        <v>1</v>
      </c>
    </row>
    <row r="23" spans="1:5" x14ac:dyDescent="0.3">
      <c r="A23" s="44" t="s">
        <v>1018</v>
      </c>
      <c r="B23" s="45">
        <v>0.68060489150760284</v>
      </c>
      <c r="C23" s="45">
        <v>0.21823071534188218</v>
      </c>
      <c r="D23" s="45">
        <v>0.10116439315051494</v>
      </c>
      <c r="E23" s="45">
        <v>1</v>
      </c>
    </row>
    <row r="24" spans="1:5" x14ac:dyDescent="0.3">
      <c r="A24" s="44" t="s">
        <v>1031</v>
      </c>
      <c r="B24" s="45">
        <v>0.62780103771890861</v>
      </c>
      <c r="C24" s="45">
        <v>0.24887296921811944</v>
      </c>
      <c r="D24" s="45">
        <v>0.12332599306297196</v>
      </c>
      <c r="E24" s="45">
        <v>1</v>
      </c>
    </row>
    <row r="25" spans="1:5" x14ac:dyDescent="0.3">
      <c r="A25" s="44" t="s">
        <v>1022</v>
      </c>
      <c r="B25" s="45">
        <v>0.65631858447332814</v>
      </c>
      <c r="C25" s="45">
        <v>0.24918409351937137</v>
      </c>
      <c r="D25" s="45">
        <v>9.4497322007300516E-2</v>
      </c>
      <c r="E25" s="45">
        <v>1</v>
      </c>
    </row>
    <row r="26" spans="1:5" x14ac:dyDescent="0.3">
      <c r="A26" s="44" t="s">
        <v>1014</v>
      </c>
      <c r="B26" s="45">
        <v>0.61600580973129992</v>
      </c>
      <c r="C26" s="45">
        <v>0.25183732752360205</v>
      </c>
      <c r="D26" s="45">
        <v>0.13215686274509805</v>
      </c>
      <c r="E26" s="45">
        <v>1</v>
      </c>
    </row>
    <row r="27" spans="1:5" x14ac:dyDescent="0.3">
      <c r="A27" s="44" t="s">
        <v>3118</v>
      </c>
      <c r="B27" s="45">
        <v>0.64731495074082512</v>
      </c>
      <c r="C27" s="45">
        <v>0.24334630367204521</v>
      </c>
      <c r="D27" s="45">
        <v>0.10933874558712971</v>
      </c>
      <c r="E27" s="45">
        <v>1</v>
      </c>
    </row>
  </sheetData>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3B055-A2AB-482E-9631-0269B271C455}">
  <sheetPr codeName="Sheet10"/>
  <dimension ref="A1:C7"/>
  <sheetViews>
    <sheetView showGridLines="0" workbookViewId="0">
      <selection activeCell="C5" sqref="A1:C7"/>
    </sheetView>
  </sheetViews>
  <sheetFormatPr defaultRowHeight="14.4" x14ac:dyDescent="0.3"/>
  <cols>
    <col min="1" max="1" width="15.21875" bestFit="1" customWidth="1"/>
    <col min="2" max="2" width="9" bestFit="1" customWidth="1"/>
    <col min="3" max="3" width="8.109375" bestFit="1" customWidth="1"/>
  </cols>
  <sheetData>
    <row r="1" spans="1:3" x14ac:dyDescent="0.3">
      <c r="A1" s="43" t="s">
        <v>3117</v>
      </c>
      <c r="B1" s="1" t="s">
        <v>3119</v>
      </c>
      <c r="C1" s="1" t="s">
        <v>3137</v>
      </c>
    </row>
    <row r="2" spans="1:3" x14ac:dyDescent="0.3">
      <c r="A2" s="44" t="s">
        <v>1029</v>
      </c>
      <c r="B2" s="1">
        <v>2488500</v>
      </c>
      <c r="C2" s="1">
        <v>359</v>
      </c>
    </row>
    <row r="3" spans="1:3" x14ac:dyDescent="0.3">
      <c r="A3" s="44" t="s">
        <v>1019</v>
      </c>
      <c r="B3" s="1">
        <v>11737000</v>
      </c>
      <c r="C3" s="1">
        <v>234</v>
      </c>
    </row>
    <row r="4" spans="1:3" x14ac:dyDescent="0.3">
      <c r="A4" s="44" t="s">
        <v>1015</v>
      </c>
      <c r="B4" s="1">
        <v>4608700</v>
      </c>
      <c r="C4" s="1">
        <v>178</v>
      </c>
    </row>
    <row r="5" spans="1:3" x14ac:dyDescent="0.3">
      <c r="A5" s="44" t="s">
        <v>1025</v>
      </c>
      <c r="B5" s="1">
        <v>6732059</v>
      </c>
      <c r="C5" s="1">
        <v>257</v>
      </c>
    </row>
    <row r="6" spans="1:3" x14ac:dyDescent="0.3">
      <c r="A6" s="44" t="s">
        <v>1032</v>
      </c>
      <c r="B6" s="1">
        <v>4344700</v>
      </c>
      <c r="C6" s="1">
        <v>230</v>
      </c>
    </row>
    <row r="7" spans="1:3" x14ac:dyDescent="0.3">
      <c r="A7" s="44" t="s">
        <v>3118</v>
      </c>
      <c r="B7" s="1">
        <v>29910959</v>
      </c>
      <c r="C7" s="1">
        <v>1258</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CC501-865C-42F3-8A77-1D41D5FD8130}">
  <sheetPr codeName="Sheet11"/>
  <dimension ref="A1:H50"/>
  <sheetViews>
    <sheetView showGridLines="0" workbookViewId="0">
      <selection activeCell="G34" sqref="G34:H49"/>
    </sheetView>
  </sheetViews>
  <sheetFormatPr defaultRowHeight="14.4" x14ac:dyDescent="0.3"/>
  <cols>
    <col min="1" max="1" width="21.5546875" bestFit="1" customWidth="1"/>
    <col min="2" max="2" width="15.5546875" bestFit="1" customWidth="1"/>
    <col min="3" max="3" width="9.44140625" bestFit="1" customWidth="1"/>
    <col min="4" max="4" width="8.5546875" bestFit="1" customWidth="1"/>
    <col min="5" max="5" width="10.5546875" bestFit="1" customWidth="1"/>
    <col min="7" max="7" width="21.5546875" bestFit="1" customWidth="1"/>
    <col min="8" max="8" width="8.33203125" bestFit="1" customWidth="1"/>
  </cols>
  <sheetData>
    <row r="1" spans="1:2" x14ac:dyDescent="0.3">
      <c r="A1" s="43" t="s">
        <v>3117</v>
      </c>
      <c r="B1" s="1" t="s">
        <v>3119</v>
      </c>
    </row>
    <row r="2" spans="1:2" x14ac:dyDescent="0.3">
      <c r="A2" s="44" t="s">
        <v>1024</v>
      </c>
      <c r="B2" s="47">
        <v>1838100</v>
      </c>
    </row>
    <row r="3" spans="1:2" x14ac:dyDescent="0.3">
      <c r="A3" s="44" t="s">
        <v>1016</v>
      </c>
      <c r="B3" s="47">
        <v>2213500</v>
      </c>
    </row>
    <row r="4" spans="1:2" x14ac:dyDescent="0.3">
      <c r="A4" s="44" t="s">
        <v>1039</v>
      </c>
      <c r="B4" s="47">
        <v>2560000</v>
      </c>
    </row>
    <row r="5" spans="1:2" x14ac:dyDescent="0.3">
      <c r="A5" s="44" t="s">
        <v>1028</v>
      </c>
      <c r="B5" s="47">
        <v>4022876</v>
      </c>
    </row>
    <row r="6" spans="1:2" x14ac:dyDescent="0.3">
      <c r="A6" s="44" t="s">
        <v>1023</v>
      </c>
      <c r="B6" s="47">
        <v>7428500</v>
      </c>
    </row>
    <row r="7" spans="1:2" x14ac:dyDescent="0.3">
      <c r="A7" s="44" t="s">
        <v>3118</v>
      </c>
      <c r="B7" s="47">
        <v>18062976</v>
      </c>
    </row>
    <row r="18" spans="1:2" x14ac:dyDescent="0.3">
      <c r="A18" s="43" t="s">
        <v>3117</v>
      </c>
      <c r="B18" s="1" t="s">
        <v>3136</v>
      </c>
    </row>
    <row r="19" spans="1:2" x14ac:dyDescent="0.3">
      <c r="A19" s="44" t="s">
        <v>1026</v>
      </c>
      <c r="B19" s="47">
        <v>93</v>
      </c>
    </row>
    <row r="20" spans="1:2" x14ac:dyDescent="0.3">
      <c r="A20" s="44" t="s">
        <v>1028</v>
      </c>
      <c r="B20" s="47">
        <v>106</v>
      </c>
    </row>
    <row r="21" spans="1:2" x14ac:dyDescent="0.3">
      <c r="A21" s="44" t="s">
        <v>1037</v>
      </c>
      <c r="B21" s="47">
        <v>116</v>
      </c>
    </row>
    <row r="22" spans="1:2" x14ac:dyDescent="0.3">
      <c r="A22" s="44" t="s">
        <v>1030</v>
      </c>
      <c r="B22" s="47">
        <v>116</v>
      </c>
    </row>
    <row r="23" spans="1:2" x14ac:dyDescent="0.3">
      <c r="A23" s="44" t="s">
        <v>1036</v>
      </c>
      <c r="B23" s="47">
        <v>127</v>
      </c>
    </row>
    <row r="24" spans="1:2" x14ac:dyDescent="0.3">
      <c r="A24" s="44" t="s">
        <v>3118</v>
      </c>
      <c r="B24" s="47">
        <v>558</v>
      </c>
    </row>
    <row r="33" spans="1:8" x14ac:dyDescent="0.3">
      <c r="A33" s="43" t="s">
        <v>3141</v>
      </c>
      <c r="B33" s="43" t="s">
        <v>3134</v>
      </c>
      <c r="C33" s="1"/>
      <c r="D33" s="1"/>
      <c r="E33" s="1"/>
    </row>
    <row r="34" spans="1:8" x14ac:dyDescent="0.3">
      <c r="A34" s="43" t="s">
        <v>3117</v>
      </c>
      <c r="B34" s="1" t="s">
        <v>5</v>
      </c>
      <c r="C34" s="1" t="s">
        <v>8</v>
      </c>
      <c r="D34" s="1" t="s">
        <v>40</v>
      </c>
      <c r="E34" s="1" t="s">
        <v>3118</v>
      </c>
      <c r="G34" s="46" t="s">
        <v>3142</v>
      </c>
      <c r="H34" s="46" t="s">
        <v>3143</v>
      </c>
    </row>
    <row r="35" spans="1:8" x14ac:dyDescent="0.3">
      <c r="A35" s="44" t="s">
        <v>1028</v>
      </c>
      <c r="B35" s="45">
        <v>0.66129032258064513</v>
      </c>
      <c r="C35" s="45">
        <v>0.20967741935483872</v>
      </c>
      <c r="D35" s="45">
        <v>0.12903225806451613</v>
      </c>
      <c r="E35" s="45">
        <v>1</v>
      </c>
      <c r="G35" s="1" t="str">
        <f>A35</f>
        <v>Apple iPhone 12</v>
      </c>
      <c r="H35" s="41">
        <f>GETPIVOTDATA("Product",$A$33,"Order Status","Returned","Product",A35)</f>
        <v>0.12903225806451613</v>
      </c>
    </row>
    <row r="36" spans="1:8" x14ac:dyDescent="0.3">
      <c r="A36" s="44" t="s">
        <v>1036</v>
      </c>
      <c r="B36" s="45">
        <v>0.61111111111111116</v>
      </c>
      <c r="C36" s="45">
        <v>0.20833333333333334</v>
      </c>
      <c r="D36" s="45">
        <v>0.18055555555555555</v>
      </c>
      <c r="E36" s="45">
        <v>1</v>
      </c>
      <c r="G36" s="1" t="str">
        <f t="shared" ref="G36:G49" si="0">A36</f>
        <v>Bose Bluetooth</v>
      </c>
      <c r="H36" s="41">
        <f t="shared" ref="H36:H49" si="1">GETPIVOTDATA("Product",$A$33,"Order Status","Returned","Product",A36)</f>
        <v>0.18055555555555555</v>
      </c>
    </row>
    <row r="37" spans="1:8" x14ac:dyDescent="0.3">
      <c r="A37" s="44" t="s">
        <v>1039</v>
      </c>
      <c r="B37" s="45">
        <v>0.62195121951219512</v>
      </c>
      <c r="C37" s="45">
        <v>0.23170731707317074</v>
      </c>
      <c r="D37" s="45">
        <v>0.14634146341463414</v>
      </c>
      <c r="E37" s="45">
        <v>1</v>
      </c>
      <c r="G37" s="1" t="str">
        <f t="shared" si="0"/>
        <v>Dell Inspiron 15</v>
      </c>
      <c r="H37" s="41">
        <f t="shared" si="1"/>
        <v>0.14634146341463414</v>
      </c>
    </row>
    <row r="38" spans="1:8" x14ac:dyDescent="0.3">
      <c r="A38" s="44" t="s">
        <v>1020</v>
      </c>
      <c r="B38" s="45">
        <v>0.55714285714285716</v>
      </c>
      <c r="C38" s="45">
        <v>0.34285714285714286</v>
      </c>
      <c r="D38" s="45">
        <v>0.1</v>
      </c>
      <c r="E38" s="45">
        <v>1</v>
      </c>
      <c r="G38" s="1" t="str">
        <f t="shared" si="0"/>
        <v>HP Pavilion</v>
      </c>
      <c r="H38" s="41">
        <f t="shared" si="1"/>
        <v>0.1</v>
      </c>
    </row>
    <row r="39" spans="1:8" x14ac:dyDescent="0.3">
      <c r="A39" s="44" t="s">
        <v>1037</v>
      </c>
      <c r="B39" s="45">
        <v>0.55932203389830504</v>
      </c>
      <c r="C39" s="45">
        <v>0.33898305084745761</v>
      </c>
      <c r="D39" s="45">
        <v>0.10169491525423729</v>
      </c>
      <c r="E39" s="45">
        <v>1</v>
      </c>
      <c r="G39" s="1" t="str">
        <f t="shared" si="0"/>
        <v>JBL Bluetooth</v>
      </c>
      <c r="H39" s="41">
        <f t="shared" si="1"/>
        <v>0.10169491525423729</v>
      </c>
    </row>
    <row r="40" spans="1:8" x14ac:dyDescent="0.3">
      <c r="A40" s="44" t="s">
        <v>1035</v>
      </c>
      <c r="B40" s="45">
        <v>0.56578947368421051</v>
      </c>
      <c r="C40" s="45">
        <v>0.32894736842105265</v>
      </c>
      <c r="D40" s="45">
        <v>0.10526315789473684</v>
      </c>
      <c r="E40" s="45">
        <v>1</v>
      </c>
      <c r="G40" s="1" t="str">
        <f t="shared" si="0"/>
        <v>LG Front Load 7kg</v>
      </c>
      <c r="H40" s="41">
        <f t="shared" si="1"/>
        <v>0.10526315789473684</v>
      </c>
    </row>
    <row r="41" spans="1:8" x14ac:dyDescent="0.3">
      <c r="A41" s="44" t="s">
        <v>1023</v>
      </c>
      <c r="B41" s="45">
        <v>0.69512195121951215</v>
      </c>
      <c r="C41" s="45">
        <v>0.24390243902439024</v>
      </c>
      <c r="D41" s="45">
        <v>6.097560975609756E-2</v>
      </c>
      <c r="E41" s="45">
        <v>1</v>
      </c>
      <c r="G41" s="1" t="str">
        <f t="shared" si="0"/>
        <v>MacBook Pro</v>
      </c>
      <c r="H41" s="41">
        <f t="shared" si="1"/>
        <v>6.097560975609756E-2</v>
      </c>
    </row>
    <row r="42" spans="1:8" x14ac:dyDescent="0.3">
      <c r="A42" s="44" t="s">
        <v>1021</v>
      </c>
      <c r="B42" s="45">
        <v>0.51923076923076927</v>
      </c>
      <c r="C42" s="45">
        <v>0.34615384615384615</v>
      </c>
      <c r="D42" s="45">
        <v>0.13461538461538461</v>
      </c>
      <c r="E42" s="45">
        <v>1</v>
      </c>
      <c r="G42" s="1" t="str">
        <f t="shared" si="0"/>
        <v>Mi LED TV 32"</v>
      </c>
      <c r="H42" s="41">
        <f t="shared" si="1"/>
        <v>0.13461538461538461</v>
      </c>
    </row>
    <row r="43" spans="1:8" x14ac:dyDescent="0.3">
      <c r="A43" s="44" t="s">
        <v>1026</v>
      </c>
      <c r="B43" s="45">
        <v>0.55223880597014929</v>
      </c>
      <c r="C43" s="45">
        <v>0.29850746268656714</v>
      </c>
      <c r="D43" s="45">
        <v>0.14925373134328357</v>
      </c>
      <c r="E43" s="45">
        <v>1</v>
      </c>
      <c r="G43" s="1" t="str">
        <f t="shared" si="0"/>
        <v>OnePlus Nord</v>
      </c>
      <c r="H43" s="41">
        <f t="shared" si="1"/>
        <v>0.14925373134328357</v>
      </c>
    </row>
    <row r="44" spans="1:8" x14ac:dyDescent="0.3">
      <c r="A44" s="44" t="s">
        <v>1038</v>
      </c>
      <c r="B44" s="45">
        <v>0.65306122448979587</v>
      </c>
      <c r="C44" s="45">
        <v>0.20408163265306123</v>
      </c>
      <c r="D44" s="45">
        <v>0.14285714285714285</v>
      </c>
      <c r="E44" s="45">
        <v>1</v>
      </c>
      <c r="G44" s="1" t="str">
        <f t="shared" si="0"/>
        <v>Samsung Galaxy S9</v>
      </c>
      <c r="H44" s="41">
        <f t="shared" si="1"/>
        <v>0.14285714285714285</v>
      </c>
    </row>
    <row r="45" spans="1:8" x14ac:dyDescent="0.3">
      <c r="A45" s="44" t="s">
        <v>1016</v>
      </c>
      <c r="B45" s="45">
        <v>0.70833333333333337</v>
      </c>
      <c r="C45" s="45">
        <v>0.16666666666666666</v>
      </c>
      <c r="D45" s="45">
        <v>0.125</v>
      </c>
      <c r="E45" s="45">
        <v>1</v>
      </c>
      <c r="G45" s="1" t="str">
        <f t="shared" si="0"/>
        <v>Samsung Smart TV 50"</v>
      </c>
      <c r="H45" s="41">
        <f t="shared" si="1"/>
        <v>0.125</v>
      </c>
    </row>
    <row r="46" spans="1:8" x14ac:dyDescent="0.3">
      <c r="A46" s="44" t="s">
        <v>1034</v>
      </c>
      <c r="B46" s="45">
        <v>0.65151515151515149</v>
      </c>
      <c r="C46" s="45">
        <v>0.19696969696969696</v>
      </c>
      <c r="D46" s="45">
        <v>0.15151515151515152</v>
      </c>
      <c r="E46" s="45">
        <v>1</v>
      </c>
      <c r="G46" s="1" t="str">
        <f t="shared" si="0"/>
        <v>Samsung Top Load 6.5kg</v>
      </c>
      <c r="H46" s="41">
        <f t="shared" si="1"/>
        <v>0.15151515151515152</v>
      </c>
    </row>
    <row r="47" spans="1:8" x14ac:dyDescent="0.3">
      <c r="A47" s="44" t="s">
        <v>1030</v>
      </c>
      <c r="B47" s="45">
        <v>0.55072463768115942</v>
      </c>
      <c r="C47" s="45">
        <v>0.28985507246376813</v>
      </c>
      <c r="D47" s="45">
        <v>0.15942028985507245</v>
      </c>
      <c r="E47" s="45">
        <v>1</v>
      </c>
      <c r="G47" s="1" t="str">
        <f t="shared" si="0"/>
        <v>Sony Bluetooth</v>
      </c>
      <c r="H47" s="41">
        <f t="shared" si="1"/>
        <v>0.15942028985507245</v>
      </c>
    </row>
    <row r="48" spans="1:8" x14ac:dyDescent="0.3">
      <c r="A48" s="44" t="s">
        <v>1024</v>
      </c>
      <c r="B48" s="45">
        <v>0.62318840579710144</v>
      </c>
      <c r="C48" s="45">
        <v>0.28985507246376813</v>
      </c>
      <c r="D48" s="45">
        <v>8.6956521739130432E-2</v>
      </c>
      <c r="E48" s="45">
        <v>1</v>
      </c>
      <c r="G48" s="1" t="str">
        <f t="shared" si="0"/>
        <v>Sony Bravia 43"</v>
      </c>
      <c r="H48" s="41">
        <f t="shared" si="1"/>
        <v>8.6956521739130432E-2</v>
      </c>
    </row>
    <row r="49" spans="1:8" x14ac:dyDescent="0.3">
      <c r="A49" s="44" t="s">
        <v>1033</v>
      </c>
      <c r="B49" s="45">
        <v>0.64935064935064934</v>
      </c>
      <c r="C49" s="45">
        <v>0.27272727272727271</v>
      </c>
      <c r="D49" s="45">
        <v>7.792207792207792E-2</v>
      </c>
      <c r="E49" s="45">
        <v>1</v>
      </c>
      <c r="G49" s="1" t="str">
        <f t="shared" si="0"/>
        <v>Whirlpool Fully Automatic</v>
      </c>
      <c r="H49" s="41">
        <f t="shared" si="1"/>
        <v>7.792207792207792E-2</v>
      </c>
    </row>
    <row r="50" spans="1:8" x14ac:dyDescent="0.3">
      <c r="A50" s="44" t="s">
        <v>3118</v>
      </c>
      <c r="B50" s="45">
        <v>0.61199999999999999</v>
      </c>
      <c r="C50" s="45">
        <v>0.26600000000000001</v>
      </c>
      <c r="D50" s="45">
        <v>0.122</v>
      </c>
      <c r="E50" s="45">
        <v>1</v>
      </c>
    </row>
  </sheetData>
  <pageMargins left="0.7" right="0.7" top="0.75" bottom="0.75" header="0.3" footer="0.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096E0-06A4-4D9E-B1CA-43807E99DC09}">
  <sheetPr codeName="Sheet12"/>
  <dimension ref="A1:B7"/>
  <sheetViews>
    <sheetView showGridLines="0" workbookViewId="0">
      <selection activeCell="B4" sqref="A1:B7"/>
    </sheetView>
  </sheetViews>
  <sheetFormatPr defaultRowHeight="14.4" x14ac:dyDescent="0.3"/>
  <cols>
    <col min="1" max="1" width="12.44140625" bestFit="1" customWidth="1"/>
    <col min="2" max="2" width="28.33203125" bestFit="1" customWidth="1"/>
  </cols>
  <sheetData>
    <row r="1" spans="1:2" x14ac:dyDescent="0.3">
      <c r="A1" s="43" t="s">
        <v>3117</v>
      </c>
      <c r="B1" s="1" t="s">
        <v>3135</v>
      </c>
    </row>
    <row r="2" spans="1:2" x14ac:dyDescent="0.3">
      <c r="A2" s="44" t="s">
        <v>1053</v>
      </c>
      <c r="B2" s="1">
        <v>5260397</v>
      </c>
    </row>
    <row r="3" spans="1:2" x14ac:dyDescent="0.3">
      <c r="A3" s="44" t="s">
        <v>1049</v>
      </c>
      <c r="B3" s="1">
        <v>4151578</v>
      </c>
    </row>
    <row r="4" spans="1:2" x14ac:dyDescent="0.3">
      <c r="A4" s="44" t="s">
        <v>1060</v>
      </c>
      <c r="B4" s="1">
        <v>3800097</v>
      </c>
    </row>
    <row r="5" spans="1:2" x14ac:dyDescent="0.3">
      <c r="A5" s="44" t="s">
        <v>1055</v>
      </c>
      <c r="B5" s="1">
        <v>3609594</v>
      </c>
    </row>
    <row r="6" spans="1:2" x14ac:dyDescent="0.3">
      <c r="A6" s="44" t="s">
        <v>1061</v>
      </c>
      <c r="B6" s="1">
        <v>3237897</v>
      </c>
    </row>
    <row r="7" spans="1:2" x14ac:dyDescent="0.3">
      <c r="A7" s="44" t="s">
        <v>3118</v>
      </c>
      <c r="B7" s="1">
        <v>20059563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E8EF2-A67E-4C1E-B724-AFED3A7F5095}">
  <sheetPr codeName="Sheet13"/>
  <dimension ref="A1:B4"/>
  <sheetViews>
    <sheetView showGridLines="0" zoomScale="145" zoomScaleNormal="145" workbookViewId="0">
      <selection activeCell="B2" sqref="A1:B4"/>
    </sheetView>
  </sheetViews>
  <sheetFormatPr defaultRowHeight="14.4" x14ac:dyDescent="0.3"/>
  <cols>
    <col min="1" max="1" width="12.44140625" bestFit="1" customWidth="1"/>
    <col min="2" max="2" width="11.88671875" bestFit="1" customWidth="1"/>
  </cols>
  <sheetData>
    <row r="1" spans="1:2" x14ac:dyDescent="0.3">
      <c r="A1" s="43" t="s">
        <v>3117</v>
      </c>
      <c r="B1" s="1" t="s">
        <v>3140</v>
      </c>
    </row>
    <row r="2" spans="1:2" x14ac:dyDescent="0.3">
      <c r="A2" s="44" t="s">
        <v>3138</v>
      </c>
      <c r="B2" s="45">
        <v>0.72</v>
      </c>
    </row>
    <row r="3" spans="1:2" x14ac:dyDescent="0.3">
      <c r="A3" s="44" t="s">
        <v>3139</v>
      </c>
      <c r="B3" s="45">
        <v>0.28000000000000003</v>
      </c>
    </row>
    <row r="4" spans="1:2" x14ac:dyDescent="0.3">
      <c r="A4" s="44" t="s">
        <v>3118</v>
      </c>
      <c r="B4" s="45">
        <v>1</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C5F9E-CB96-43A5-9B32-B4170DBD0B6A}">
  <sheetPr codeName="Sheet14"/>
  <dimension ref="A1:V1002"/>
  <sheetViews>
    <sheetView showGridLines="0" zoomScale="115" zoomScaleNormal="115" workbookViewId="0">
      <selection activeCell="A2" sqref="A2"/>
    </sheetView>
  </sheetViews>
  <sheetFormatPr defaultRowHeight="14.4" x14ac:dyDescent="0.3"/>
  <cols>
    <col min="1" max="1" width="12.33203125" bestFit="1" customWidth="1"/>
    <col min="2" max="2" width="11.33203125" bestFit="1" customWidth="1"/>
    <col min="3" max="3" width="18.44140625" bestFit="1" customWidth="1"/>
    <col min="4" max="4" width="11.5546875" bestFit="1" customWidth="1"/>
    <col min="5" max="5" width="8.44140625" bestFit="1" customWidth="1"/>
    <col min="6" max="7" width="13.33203125" bestFit="1" customWidth="1"/>
    <col min="8" max="8" width="15.88671875" bestFit="1" customWidth="1"/>
    <col min="9" max="9" width="18.5546875" bestFit="1" customWidth="1"/>
    <col min="10" max="10" width="12.21875" bestFit="1" customWidth="1"/>
    <col min="11" max="11" width="15.33203125" bestFit="1" customWidth="1"/>
    <col min="12" max="12" width="22" bestFit="1" customWidth="1"/>
    <col min="13" max="13" width="8.33203125" bestFit="1" customWidth="1"/>
    <col min="14" max="14" width="16.33203125" bestFit="1" customWidth="1"/>
    <col min="15" max="15" width="13.21875" bestFit="1" customWidth="1"/>
    <col min="16" max="16" width="14.33203125" bestFit="1" customWidth="1"/>
    <col min="17" max="17" width="20.21875" bestFit="1" customWidth="1"/>
    <col min="18" max="18" width="16.33203125" bestFit="1" customWidth="1"/>
    <col min="19" max="19" width="8.6640625" bestFit="1" customWidth="1"/>
    <col min="20" max="20" width="14.44140625" bestFit="1" customWidth="1"/>
    <col min="21" max="21" width="26.77734375" bestFit="1" customWidth="1"/>
    <col min="22" max="22" width="29.109375" bestFit="1" customWidth="1"/>
  </cols>
  <sheetData>
    <row r="1" spans="1:22" ht="15" thickBot="1" x14ac:dyDescent="0.35">
      <c r="J1" s="14" t="s">
        <v>2779</v>
      </c>
      <c r="K1" s="15"/>
      <c r="L1" s="15"/>
      <c r="M1" s="15"/>
      <c r="N1" s="15"/>
      <c r="O1" s="14" t="s">
        <v>3107</v>
      </c>
      <c r="P1" s="15"/>
      <c r="Q1" s="15"/>
      <c r="R1" s="15"/>
      <c r="S1" s="15"/>
    </row>
    <row r="2" spans="1:22" x14ac:dyDescent="0.3">
      <c r="A2" s="2" t="s">
        <v>0</v>
      </c>
      <c r="B2" s="2" t="s">
        <v>1</v>
      </c>
      <c r="C2" s="2" t="s">
        <v>1062</v>
      </c>
      <c r="D2" s="4" t="s">
        <v>3103</v>
      </c>
      <c r="E2" s="4" t="s">
        <v>3106</v>
      </c>
      <c r="F2" s="2" t="s">
        <v>3108</v>
      </c>
      <c r="G2" s="4" t="s">
        <v>3109</v>
      </c>
      <c r="H2" s="2" t="s">
        <v>2</v>
      </c>
      <c r="I2" s="7" t="s">
        <v>3</v>
      </c>
      <c r="J2" s="9" t="s">
        <v>1009</v>
      </c>
      <c r="K2" s="10" t="s">
        <v>1010</v>
      </c>
      <c r="L2" s="10" t="s">
        <v>1011</v>
      </c>
      <c r="M2" s="10" t="s">
        <v>1012</v>
      </c>
      <c r="N2" s="17" t="s">
        <v>3102</v>
      </c>
      <c r="O2" s="19" t="s">
        <v>1040</v>
      </c>
      <c r="P2" s="20" t="s">
        <v>1041</v>
      </c>
      <c r="Q2" s="20" t="s">
        <v>1042</v>
      </c>
      <c r="R2" s="20" t="s">
        <v>1043</v>
      </c>
      <c r="S2" s="21" t="s">
        <v>1044</v>
      </c>
      <c r="T2" s="4" t="s">
        <v>3111</v>
      </c>
      <c r="U2" s="4" t="s">
        <v>3112</v>
      </c>
      <c r="V2" s="4" t="s">
        <v>3113</v>
      </c>
    </row>
    <row r="3" spans="1:22" x14ac:dyDescent="0.3">
      <c r="A3" s="1" t="s">
        <v>383</v>
      </c>
      <c r="B3" s="1">
        <v>7551231</v>
      </c>
      <c r="C3" s="1" t="s">
        <v>1134</v>
      </c>
      <c r="D3" s="1" t="s">
        <v>3104</v>
      </c>
      <c r="E3" s="1">
        <v>27</v>
      </c>
      <c r="F3" s="1" t="s">
        <v>2956</v>
      </c>
      <c r="G3" s="5">
        <v>45637</v>
      </c>
      <c r="H3" s="1" t="s">
        <v>8</v>
      </c>
      <c r="I3" s="8" t="s">
        <v>6</v>
      </c>
      <c r="J3" s="11" t="str" cm="1">
        <f t="array" ref="J3:N3">VLOOKUP(A3,'Product Details'!$C$1:$I$1001,{2,3,4,5,7},FALSE)</f>
        <v>TataCliq</v>
      </c>
      <c r="K3" s="1" t="str">
        <v>Laptop</v>
      </c>
      <c r="L3" s="1" t="str">
        <v>HP Pavilion</v>
      </c>
      <c r="M3" s="1">
        <v>1</v>
      </c>
      <c r="N3" s="8">
        <v>45000</v>
      </c>
      <c r="O3" s="11" t="str" cm="1">
        <f t="array" ref="O3:S3">_xlfn.XLOOKUP(A3,'Shipping Details'!$A$1:$A$1001,'Shipping Details'!$B$1:$F$1001)</f>
        <v>Noida</v>
      </c>
      <c r="P3" s="1" t="str">
        <v>Haryana</v>
      </c>
      <c r="Q3" s="1">
        <v>666366</v>
      </c>
      <c r="R3" s="1" t="str">
        <v>IN</v>
      </c>
      <c r="S3" s="8" t="b">
        <v>1</v>
      </c>
      <c r="T3" s="1">
        <f>N3*M3</f>
        <v>45000</v>
      </c>
      <c r="U3" s="1">
        <f>IF(H3="Delivered",T3,0)</f>
        <v>0</v>
      </c>
      <c r="V3" s="1">
        <f>IF(AND(OR(H3="Cancelled",H3="Returned"),I3="Paid"),T3,0)</f>
        <v>45000</v>
      </c>
    </row>
    <row r="4" spans="1:22" x14ac:dyDescent="0.3">
      <c r="A4" s="1" t="s">
        <v>603</v>
      </c>
      <c r="B4" s="1">
        <v>7192640</v>
      </c>
      <c r="C4" s="1" t="s">
        <v>1107</v>
      </c>
      <c r="D4" s="1" t="s">
        <v>3104</v>
      </c>
      <c r="E4" s="1">
        <v>23</v>
      </c>
      <c r="F4" s="1" t="s">
        <v>2895</v>
      </c>
      <c r="G4" s="5">
        <v>45644</v>
      </c>
      <c r="H4" s="1" t="s">
        <v>8</v>
      </c>
      <c r="I4" s="8" t="s">
        <v>6</v>
      </c>
      <c r="J4" s="11" t="str" cm="1">
        <f t="array" ref="J4:N4">VLOOKUP(A4,'Product Details'!$C$1:$I$1001,{2,3,4,5,7},FALSE)</f>
        <v>Ajio</v>
      </c>
      <c r="K4" s="1" t="str">
        <v>Washing Machine</v>
      </c>
      <c r="L4" s="1" t="str">
        <v>Samsung Top Load 6.5kg</v>
      </c>
      <c r="M4" s="1">
        <v>1</v>
      </c>
      <c r="N4" s="8">
        <v>24500</v>
      </c>
      <c r="O4" s="11" t="str" cm="1">
        <f t="array" ref="O4:S4">_xlfn.XLOOKUP(A4,'Shipping Details'!$A$1:$A$1001,'Shipping Details'!$B$1:$F$1001)</f>
        <v>Mohali</v>
      </c>
      <c r="P4" s="1" t="str">
        <v>Punjab</v>
      </c>
      <c r="Q4" s="1">
        <v>963955</v>
      </c>
      <c r="R4" s="1" t="str">
        <v>IN</v>
      </c>
      <c r="S4" s="8" t="b">
        <v>0</v>
      </c>
      <c r="T4" s="1">
        <f t="shared" ref="T4:T67" si="0">N4*M4</f>
        <v>24500</v>
      </c>
      <c r="U4" s="1">
        <f t="shared" ref="U4:U67" si="1">IF(H4="Delivered",T4,0)</f>
        <v>0</v>
      </c>
      <c r="V4" s="1">
        <f t="shared" ref="V4:V67" si="2">IF(AND(OR(H4="Cancelled",H4="Returned"),I4="Paid"),T4,0)</f>
        <v>24500</v>
      </c>
    </row>
    <row r="5" spans="1:22" x14ac:dyDescent="0.3">
      <c r="A5" s="1" t="s">
        <v>993</v>
      </c>
      <c r="B5" s="1">
        <v>4245034</v>
      </c>
      <c r="C5" s="1" t="s">
        <v>1136</v>
      </c>
      <c r="D5" s="1" t="s">
        <v>3105</v>
      </c>
      <c r="E5" s="1">
        <v>24</v>
      </c>
      <c r="F5" s="1" t="s">
        <v>2976</v>
      </c>
      <c r="G5" s="5">
        <v>45636</v>
      </c>
      <c r="H5" s="1" t="s">
        <v>8</v>
      </c>
      <c r="I5" s="8" t="s">
        <v>10</v>
      </c>
      <c r="J5" s="11" t="str" cm="1">
        <f t="array" ref="J5:N5">VLOOKUP(A5,'Product Details'!$C$1:$I$1001,{2,3,4,5,7},FALSE)</f>
        <v>Myntra</v>
      </c>
      <c r="K5" s="1" t="str">
        <v>Headphones</v>
      </c>
      <c r="L5" s="1" t="str">
        <v>Bose Bluetooth</v>
      </c>
      <c r="M5" s="1">
        <v>1</v>
      </c>
      <c r="N5" s="8">
        <v>15200</v>
      </c>
      <c r="O5" s="11" t="str" cm="1">
        <f t="array" ref="O5:S5">_xlfn.XLOOKUP(A5,'Shipping Details'!$A$1:$A$1001,'Shipping Details'!$B$1:$F$1001)</f>
        <v>Noida</v>
      </c>
      <c r="P5" s="1" t="str">
        <v>Karnataka</v>
      </c>
      <c r="Q5" s="1">
        <v>200757</v>
      </c>
      <c r="R5" s="1" t="str">
        <v>IN</v>
      </c>
      <c r="S5" s="8" t="b">
        <v>0</v>
      </c>
      <c r="T5" s="1">
        <f t="shared" si="0"/>
        <v>15200</v>
      </c>
      <c r="U5" s="1">
        <f t="shared" si="1"/>
        <v>0</v>
      </c>
      <c r="V5" s="1">
        <f t="shared" si="2"/>
        <v>0</v>
      </c>
    </row>
    <row r="6" spans="1:22" x14ac:dyDescent="0.3">
      <c r="A6" s="1" t="s">
        <v>241</v>
      </c>
      <c r="B6" s="1">
        <v>2493219</v>
      </c>
      <c r="C6" s="1" t="s">
        <v>1090</v>
      </c>
      <c r="D6" s="1" t="s">
        <v>3105</v>
      </c>
      <c r="E6" s="1">
        <v>71</v>
      </c>
      <c r="F6" s="1" t="s">
        <v>2948</v>
      </c>
      <c r="G6" s="5">
        <v>45587</v>
      </c>
      <c r="H6" s="1" t="s">
        <v>5</v>
      </c>
      <c r="I6" s="8" t="s">
        <v>6</v>
      </c>
      <c r="J6" s="11" t="str" cm="1">
        <f t="array" ref="J6:N6">VLOOKUP(A6,'Product Details'!$C$1:$I$1001,{2,3,4,5,7},FALSE)</f>
        <v>Flipkart</v>
      </c>
      <c r="K6" s="1" t="str">
        <v>Washing Machine</v>
      </c>
      <c r="L6" s="1" t="str">
        <v>LG Front Load 7kg</v>
      </c>
      <c r="M6" s="1">
        <v>1</v>
      </c>
      <c r="N6" s="8">
        <v>30500</v>
      </c>
      <c r="O6" s="11" t="str" cm="1">
        <f t="array" ref="O6:S6">_xlfn.XLOOKUP(A6,'Shipping Details'!$A$1:$A$1001,'Shipping Details'!$B$1:$F$1001)</f>
        <v>Mumbai</v>
      </c>
      <c r="P6" s="1" t="str">
        <v>Tamil Nadu</v>
      </c>
      <c r="Q6" s="1">
        <v>578938</v>
      </c>
      <c r="R6" s="1" t="str">
        <v>IN</v>
      </c>
      <c r="S6" s="8" t="b">
        <v>0</v>
      </c>
      <c r="T6" s="1">
        <f t="shared" si="0"/>
        <v>30500</v>
      </c>
      <c r="U6" s="1">
        <f t="shared" si="1"/>
        <v>30500</v>
      </c>
      <c r="V6" s="1">
        <f t="shared" si="2"/>
        <v>0</v>
      </c>
    </row>
    <row r="7" spans="1:22" x14ac:dyDescent="0.3">
      <c r="A7" s="1" t="s">
        <v>588</v>
      </c>
      <c r="B7" s="1">
        <v>4123208</v>
      </c>
      <c r="C7" s="1" t="s">
        <v>1135</v>
      </c>
      <c r="D7" s="1" t="s">
        <v>3104</v>
      </c>
      <c r="E7" s="1">
        <v>40</v>
      </c>
      <c r="F7" s="1" t="s">
        <v>2799</v>
      </c>
      <c r="G7" s="5">
        <v>45295</v>
      </c>
      <c r="H7" s="1" t="s">
        <v>5</v>
      </c>
      <c r="I7" s="8" t="s">
        <v>6</v>
      </c>
      <c r="J7" s="11" t="str" cm="1">
        <f t="array" ref="J7:N7">VLOOKUP(A7,'Product Details'!$C$1:$I$1001,{2,3,4,5,7},FALSE)</f>
        <v>Amazon</v>
      </c>
      <c r="K7" s="1" t="str">
        <v>LED TV</v>
      </c>
      <c r="L7" s="1" t="str">
        <v>Samsung Smart TV 50"</v>
      </c>
      <c r="M7" s="1">
        <v>1</v>
      </c>
      <c r="N7" s="8">
        <v>60000</v>
      </c>
      <c r="O7" s="11" t="str" cm="1">
        <f t="array" ref="O7:S7">_xlfn.XLOOKUP(A7,'Shipping Details'!$A$1:$A$1001,'Shipping Details'!$B$1:$F$1001)</f>
        <v>Kolkata</v>
      </c>
      <c r="P7" s="1">
        <v>0</v>
      </c>
      <c r="Q7" s="1">
        <v>229858</v>
      </c>
      <c r="R7" s="1" t="str">
        <v>IN</v>
      </c>
      <c r="S7" s="8" t="b">
        <v>0</v>
      </c>
      <c r="T7" s="1">
        <f t="shared" si="0"/>
        <v>60000</v>
      </c>
      <c r="U7" s="1">
        <f t="shared" si="1"/>
        <v>60000</v>
      </c>
      <c r="V7" s="1">
        <f t="shared" si="2"/>
        <v>0</v>
      </c>
    </row>
    <row r="8" spans="1:22" x14ac:dyDescent="0.3">
      <c r="A8" s="1" t="s">
        <v>797</v>
      </c>
      <c r="B8" s="1">
        <v>1927904</v>
      </c>
      <c r="C8" s="1" t="s">
        <v>1135</v>
      </c>
      <c r="D8" s="1" t="s">
        <v>3104</v>
      </c>
      <c r="E8" s="1">
        <v>40</v>
      </c>
      <c r="F8" s="1" t="s">
        <v>2835</v>
      </c>
      <c r="G8" s="5">
        <v>45622</v>
      </c>
      <c r="H8" s="1" t="s">
        <v>8</v>
      </c>
      <c r="I8" s="8" t="s">
        <v>10</v>
      </c>
      <c r="J8" s="11" t="str" cm="1">
        <f t="array" ref="J8:N8">VLOOKUP(A8,'Product Details'!$C$1:$I$1001,{2,3,4,5,7},FALSE)</f>
        <v>Myntra</v>
      </c>
      <c r="K8" s="1" t="str">
        <v>LED TV</v>
      </c>
      <c r="L8" s="1" t="str">
        <v>Samsung Smart TV 50"</v>
      </c>
      <c r="M8" s="1">
        <v>1</v>
      </c>
      <c r="N8" s="8">
        <v>60500</v>
      </c>
      <c r="O8" s="11" t="str" cm="1">
        <f t="array" ref="O8:S8">_xlfn.XLOOKUP(A8,'Shipping Details'!$A$1:$A$1001,'Shipping Details'!$B$1:$F$1001)</f>
        <v>Thanjavur</v>
      </c>
      <c r="P8" s="1">
        <v>0</v>
      </c>
      <c r="Q8" s="1">
        <v>409116</v>
      </c>
      <c r="R8" s="1" t="str">
        <v>IN</v>
      </c>
      <c r="S8" s="8" t="b">
        <v>1</v>
      </c>
      <c r="T8" s="1">
        <f t="shared" si="0"/>
        <v>60500</v>
      </c>
      <c r="U8" s="1">
        <f t="shared" si="1"/>
        <v>0</v>
      </c>
      <c r="V8" s="1">
        <f t="shared" si="2"/>
        <v>0</v>
      </c>
    </row>
    <row r="9" spans="1:22" x14ac:dyDescent="0.3">
      <c r="A9" s="1" t="s">
        <v>346</v>
      </c>
      <c r="B9" s="1">
        <v>5665960</v>
      </c>
      <c r="C9" s="1" t="s">
        <v>1077</v>
      </c>
      <c r="D9" s="1" t="s">
        <v>3105</v>
      </c>
      <c r="E9" s="1">
        <v>21</v>
      </c>
      <c r="F9" s="1" t="s">
        <v>2859</v>
      </c>
      <c r="G9" s="5">
        <v>45356</v>
      </c>
      <c r="H9" s="1" t="s">
        <v>5</v>
      </c>
      <c r="I9" s="8" t="s">
        <v>6</v>
      </c>
      <c r="J9" s="11" t="str" cm="1">
        <f t="array" ref="J9:N9">VLOOKUP(A9,'Product Details'!$C$1:$I$1001,{2,3,4,5,7},FALSE)</f>
        <v>Flipkart</v>
      </c>
      <c r="K9" s="1" t="str">
        <v>Smartphone</v>
      </c>
      <c r="L9" s="1" t="str">
        <v>Samsung Galaxy S9</v>
      </c>
      <c r="M9" s="1">
        <v>1</v>
      </c>
      <c r="N9" s="8">
        <v>30500</v>
      </c>
      <c r="O9" s="11" t="str" cm="1">
        <f t="array" ref="O9:S9">_xlfn.XLOOKUP(A9,'Shipping Details'!$A$1:$A$1001,'Shipping Details'!$B$1:$F$1001)</f>
        <v>Mumbai</v>
      </c>
      <c r="P9" s="1" t="str">
        <v>Karnataka</v>
      </c>
      <c r="Q9" s="1">
        <v>191962</v>
      </c>
      <c r="R9" s="1" t="str">
        <v>IN</v>
      </c>
      <c r="S9" s="8" t="b">
        <v>0</v>
      </c>
      <c r="T9" s="1">
        <f t="shared" si="0"/>
        <v>30500</v>
      </c>
      <c r="U9" s="1">
        <f t="shared" si="1"/>
        <v>30500</v>
      </c>
      <c r="V9" s="1">
        <f t="shared" si="2"/>
        <v>0</v>
      </c>
    </row>
    <row r="10" spans="1:22" x14ac:dyDescent="0.3">
      <c r="A10" s="1" t="s">
        <v>868</v>
      </c>
      <c r="B10" s="1">
        <v>6561791</v>
      </c>
      <c r="C10" s="1" t="s">
        <v>1099</v>
      </c>
      <c r="D10" s="1" t="s">
        <v>3105</v>
      </c>
      <c r="E10" s="1">
        <v>38</v>
      </c>
      <c r="F10" s="1" t="s">
        <v>2798</v>
      </c>
      <c r="G10" s="5">
        <v>45450</v>
      </c>
      <c r="H10" s="1" t="s">
        <v>5</v>
      </c>
      <c r="I10" s="8" t="s">
        <v>6</v>
      </c>
      <c r="J10" s="11" t="str" cm="1">
        <f t="array" ref="J10:N10">VLOOKUP(A10,'Product Details'!$C$1:$I$1001,{2,3,4,5,7},FALSE)</f>
        <v>Amazon</v>
      </c>
      <c r="K10" s="1" t="str">
        <v>Headphones</v>
      </c>
      <c r="L10" s="1" t="str">
        <v>JBL Bluetooth</v>
      </c>
      <c r="M10" s="1">
        <v>2</v>
      </c>
      <c r="N10" s="8">
        <v>10000</v>
      </c>
      <c r="O10" s="11" t="str" cm="1">
        <f t="array" ref="O10:S10">_xlfn.XLOOKUP(A10,'Shipping Details'!$A$1:$A$1001,'Shipping Details'!$B$1:$F$1001)</f>
        <v>Bengaluru</v>
      </c>
      <c r="P10" s="1" t="str">
        <v>UP</v>
      </c>
      <c r="Q10" s="1">
        <v>598165</v>
      </c>
      <c r="R10" s="1" t="str">
        <v>IN</v>
      </c>
      <c r="S10" s="8" t="b">
        <v>0</v>
      </c>
      <c r="T10" s="1">
        <f t="shared" si="0"/>
        <v>20000</v>
      </c>
      <c r="U10" s="1">
        <f t="shared" si="1"/>
        <v>20000</v>
      </c>
      <c r="V10" s="1">
        <f t="shared" si="2"/>
        <v>0</v>
      </c>
    </row>
    <row r="11" spans="1:22" x14ac:dyDescent="0.3">
      <c r="A11" s="1" t="s">
        <v>608</v>
      </c>
      <c r="B11" s="1">
        <v>6677240</v>
      </c>
      <c r="C11" s="1" t="s">
        <v>1104</v>
      </c>
      <c r="D11" s="1" t="s">
        <v>3105</v>
      </c>
      <c r="E11" s="1">
        <v>30</v>
      </c>
      <c r="F11" s="1" t="s">
        <v>2994</v>
      </c>
      <c r="G11" s="5">
        <v>45367</v>
      </c>
      <c r="H11" s="1" t="s">
        <v>5</v>
      </c>
      <c r="I11" s="8" t="s">
        <v>6</v>
      </c>
      <c r="J11" s="11" t="str" cm="1">
        <f t="array" ref="J11:N11">VLOOKUP(A11,'Product Details'!$C$1:$I$1001,{2,3,4,5,7},FALSE)</f>
        <v>Amazon</v>
      </c>
      <c r="K11" s="1" t="str">
        <v>Headphones</v>
      </c>
      <c r="L11" s="1" t="str">
        <v>Sony Bluetooth</v>
      </c>
      <c r="M11" s="1">
        <v>6</v>
      </c>
      <c r="N11" s="8">
        <v>12000</v>
      </c>
      <c r="O11" s="11" t="str" cm="1">
        <f t="array" ref="O11:S11">_xlfn.XLOOKUP(A11,'Shipping Details'!$A$1:$A$1001,'Shipping Details'!$B$1:$F$1001)</f>
        <v>Kolkata</v>
      </c>
      <c r="P11" s="1" t="str">
        <v>Tamil Nadu</v>
      </c>
      <c r="Q11" s="1">
        <v>158589</v>
      </c>
      <c r="R11" s="1" t="str">
        <v>IN</v>
      </c>
      <c r="S11" s="8" t="b">
        <v>0</v>
      </c>
      <c r="T11" s="1">
        <f t="shared" si="0"/>
        <v>72000</v>
      </c>
      <c r="U11" s="1">
        <f t="shared" si="1"/>
        <v>72000</v>
      </c>
      <c r="V11" s="1">
        <f t="shared" si="2"/>
        <v>0</v>
      </c>
    </row>
    <row r="12" spans="1:22" x14ac:dyDescent="0.3">
      <c r="A12" s="1" t="s">
        <v>811</v>
      </c>
      <c r="B12" s="1">
        <v>9701033</v>
      </c>
      <c r="C12" s="1" t="s">
        <v>1158</v>
      </c>
      <c r="D12" s="1" t="s">
        <v>3105</v>
      </c>
      <c r="E12" s="1">
        <v>26</v>
      </c>
      <c r="F12" s="1" t="s">
        <v>3022</v>
      </c>
      <c r="G12" s="5">
        <v>45642</v>
      </c>
      <c r="H12" s="1" t="s">
        <v>8</v>
      </c>
      <c r="I12" s="8" t="s">
        <v>6</v>
      </c>
      <c r="J12" s="11" t="str" cm="1">
        <f t="array" ref="J12:N12">VLOOKUP(A12,'Product Details'!$C$1:$I$1001,{2,3,4,5,7},FALSE)</f>
        <v>TataCliq</v>
      </c>
      <c r="K12" s="1" t="str">
        <v>Smartphone</v>
      </c>
      <c r="L12" s="1" t="str">
        <v>OnePlus Nord</v>
      </c>
      <c r="M12" s="1">
        <v>1</v>
      </c>
      <c r="N12" s="8">
        <v>25000</v>
      </c>
      <c r="O12" s="11" t="str" cm="1">
        <f t="array" ref="O12:S12">_xlfn.XLOOKUP(A12,'Shipping Details'!$A$1:$A$1001,'Shipping Details'!$B$1:$F$1001)</f>
        <v>Bengaluru</v>
      </c>
      <c r="P12" s="1" t="str">
        <v>Delhi</v>
      </c>
      <c r="Q12" s="1">
        <v>963240</v>
      </c>
      <c r="R12" s="1" t="str">
        <v>IN</v>
      </c>
      <c r="S12" s="8" t="b">
        <v>0</v>
      </c>
      <c r="T12" s="1">
        <f t="shared" si="0"/>
        <v>25000</v>
      </c>
      <c r="U12" s="1">
        <f t="shared" si="1"/>
        <v>0</v>
      </c>
      <c r="V12" s="1">
        <f t="shared" si="2"/>
        <v>25000</v>
      </c>
    </row>
    <row r="13" spans="1:22" x14ac:dyDescent="0.3">
      <c r="A13" s="1" t="s">
        <v>746</v>
      </c>
      <c r="B13" s="1">
        <v>8416881</v>
      </c>
      <c r="C13" s="1" t="s">
        <v>1162</v>
      </c>
      <c r="D13" s="1" t="s">
        <v>3104</v>
      </c>
      <c r="E13" s="1">
        <v>51</v>
      </c>
      <c r="F13" s="1" t="s">
        <v>2964</v>
      </c>
      <c r="G13" s="5">
        <v>45383</v>
      </c>
      <c r="H13" s="1" t="s">
        <v>40</v>
      </c>
      <c r="I13" s="8" t="s">
        <v>10</v>
      </c>
      <c r="J13" s="11" t="str" cm="1">
        <f t="array" ref="J13:N13">VLOOKUP(A13,'Product Details'!$C$1:$I$1001,{2,3,4,5,7},FALSE)</f>
        <v>Myntra</v>
      </c>
      <c r="K13" s="1" t="str">
        <v>LED TV</v>
      </c>
      <c r="L13" s="1" t="str">
        <v>Mi LED TV 32"</v>
      </c>
      <c r="M13" s="1">
        <v>1</v>
      </c>
      <c r="N13" s="8">
        <v>20200</v>
      </c>
      <c r="O13" s="11" t="str" cm="1">
        <f t="array" ref="O13:S13">_xlfn.XLOOKUP(A13,'Shipping Details'!$A$1:$A$1001,'Shipping Details'!$B$1:$F$1001)</f>
        <v>Mohali</v>
      </c>
      <c r="P13" s="1" t="str">
        <v>Maharashtra</v>
      </c>
      <c r="Q13" s="1">
        <v>135156</v>
      </c>
      <c r="R13" s="1" t="str">
        <v>IN</v>
      </c>
      <c r="S13" s="8" t="b">
        <v>0</v>
      </c>
      <c r="T13" s="1">
        <f t="shared" si="0"/>
        <v>20200</v>
      </c>
      <c r="U13" s="1">
        <f t="shared" si="1"/>
        <v>0</v>
      </c>
      <c r="V13" s="1">
        <f t="shared" si="2"/>
        <v>0</v>
      </c>
    </row>
    <row r="14" spans="1:22" x14ac:dyDescent="0.3">
      <c r="A14" s="1" t="s">
        <v>667</v>
      </c>
      <c r="B14" s="1">
        <v>8179349</v>
      </c>
      <c r="C14" s="1" t="s">
        <v>1111</v>
      </c>
      <c r="D14" s="1" t="s">
        <v>3104</v>
      </c>
      <c r="E14" s="1">
        <v>19</v>
      </c>
      <c r="F14" s="1" t="s">
        <v>2847</v>
      </c>
      <c r="G14" s="5">
        <v>45360</v>
      </c>
      <c r="H14" s="1" t="s">
        <v>40</v>
      </c>
      <c r="I14" s="8" t="s">
        <v>6</v>
      </c>
      <c r="J14" s="11" t="str" cm="1">
        <f t="array" ref="J14:N14">VLOOKUP(A14,'Product Details'!$C$1:$I$1001,{2,3,4,5,7},FALSE)</f>
        <v>Flipkart</v>
      </c>
      <c r="K14" s="1" t="str">
        <v>Washing Machine</v>
      </c>
      <c r="L14" s="1" t="str">
        <v>Samsung Top Load 6.5kg</v>
      </c>
      <c r="M14" s="1">
        <v>1</v>
      </c>
      <c r="N14" s="8">
        <v>25500</v>
      </c>
      <c r="O14" s="11" t="str" cm="1">
        <f t="array" ref="O14:S14">_xlfn.XLOOKUP(A14,'Shipping Details'!$A$1:$A$1001,'Shipping Details'!$B$1:$F$1001)</f>
        <v>Mohali</v>
      </c>
      <c r="P14" s="1" t="str">
        <v>UP</v>
      </c>
      <c r="Q14" s="1">
        <v>359533</v>
      </c>
      <c r="R14" s="1" t="str">
        <v>IN</v>
      </c>
      <c r="S14" s="8" t="b">
        <v>0</v>
      </c>
      <c r="T14" s="1">
        <f t="shared" si="0"/>
        <v>25500</v>
      </c>
      <c r="U14" s="1">
        <f t="shared" si="1"/>
        <v>0</v>
      </c>
      <c r="V14" s="1">
        <f t="shared" si="2"/>
        <v>25500</v>
      </c>
    </row>
    <row r="15" spans="1:22" x14ac:dyDescent="0.3">
      <c r="A15" s="1" t="s">
        <v>339</v>
      </c>
      <c r="B15" s="1">
        <v>7929728</v>
      </c>
      <c r="C15" s="1" t="s">
        <v>1164</v>
      </c>
      <c r="D15" s="1" t="s">
        <v>3105</v>
      </c>
      <c r="E15" s="1">
        <v>65</v>
      </c>
      <c r="F15" s="1" t="s">
        <v>2806</v>
      </c>
      <c r="G15" s="5">
        <v>45603</v>
      </c>
      <c r="H15" s="1" t="s">
        <v>5</v>
      </c>
      <c r="I15" s="8" t="s">
        <v>6</v>
      </c>
      <c r="J15" s="11" t="str" cm="1">
        <f t="array" ref="J15:N15">VLOOKUP(A15,'Product Details'!$C$1:$I$1001,{2,3,4,5,7},FALSE)</f>
        <v>Amazon</v>
      </c>
      <c r="K15" s="1" t="str">
        <v>Laptop</v>
      </c>
      <c r="L15" s="1" t="str">
        <v>MacBook Pro</v>
      </c>
      <c r="M15" s="1">
        <v>1</v>
      </c>
      <c r="N15" s="8">
        <v>130000</v>
      </c>
      <c r="O15" s="11" t="str" cm="1">
        <f t="array" ref="O15:S15">_xlfn.XLOOKUP(A15,'Shipping Details'!$A$1:$A$1001,'Shipping Details'!$B$1:$F$1001)</f>
        <v>Bengaluru</v>
      </c>
      <c r="P15" s="1" t="str">
        <v>UP</v>
      </c>
      <c r="Q15" s="1">
        <v>358771</v>
      </c>
      <c r="R15" s="1" t="str">
        <v>IN</v>
      </c>
      <c r="S15" s="8" t="b">
        <v>0</v>
      </c>
      <c r="T15" s="1">
        <f t="shared" si="0"/>
        <v>130000</v>
      </c>
      <c r="U15" s="1">
        <f t="shared" si="1"/>
        <v>130000</v>
      </c>
      <c r="V15" s="1">
        <f t="shared" si="2"/>
        <v>0</v>
      </c>
    </row>
    <row r="16" spans="1:22" x14ac:dyDescent="0.3">
      <c r="A16" s="1" t="s">
        <v>144</v>
      </c>
      <c r="B16" s="1">
        <v>4457475</v>
      </c>
      <c r="C16" s="1" t="s">
        <v>1136</v>
      </c>
      <c r="D16" s="1" t="s">
        <v>3105</v>
      </c>
      <c r="E16" s="1">
        <v>24</v>
      </c>
      <c r="F16" s="1" t="s">
        <v>2824</v>
      </c>
      <c r="G16" s="5">
        <v>45567</v>
      </c>
      <c r="H16" s="1" t="s">
        <v>40</v>
      </c>
      <c r="I16" s="8" t="s">
        <v>6</v>
      </c>
      <c r="J16" s="11" t="str" cm="1">
        <f t="array" ref="J16:N16">VLOOKUP(A16,'Product Details'!$C$1:$I$1001,{2,3,4,5,7},FALSE)</f>
        <v>Amazon</v>
      </c>
      <c r="K16" s="1" t="str">
        <v>LED TV</v>
      </c>
      <c r="L16" s="1" t="str">
        <v>Mi LED TV 32"</v>
      </c>
      <c r="M16" s="1">
        <v>1</v>
      </c>
      <c r="N16" s="8">
        <v>20000</v>
      </c>
      <c r="O16" s="11" t="str" cm="1">
        <f t="array" ref="O16:S16">_xlfn.XLOOKUP(A16,'Shipping Details'!$A$1:$A$1001,'Shipping Details'!$B$1:$F$1001)</f>
        <v>Thanjavur</v>
      </c>
      <c r="P16" s="1" t="str">
        <v>Tamil Nadu</v>
      </c>
      <c r="Q16" s="1">
        <v>891030</v>
      </c>
      <c r="R16" s="1" t="str">
        <v>IN</v>
      </c>
      <c r="S16" s="8" t="b">
        <v>1</v>
      </c>
      <c r="T16" s="1">
        <f t="shared" si="0"/>
        <v>20000</v>
      </c>
      <c r="U16" s="1">
        <f t="shared" si="1"/>
        <v>0</v>
      </c>
      <c r="V16" s="1">
        <f t="shared" si="2"/>
        <v>20000</v>
      </c>
    </row>
    <row r="17" spans="1:22" x14ac:dyDescent="0.3">
      <c r="A17" s="1" t="s">
        <v>707</v>
      </c>
      <c r="B17" s="1">
        <v>1750496</v>
      </c>
      <c r="C17" s="1" t="s">
        <v>1142</v>
      </c>
      <c r="D17" s="1" t="s">
        <v>3105</v>
      </c>
      <c r="E17" s="1">
        <v>40</v>
      </c>
      <c r="F17" s="1" t="s">
        <v>2845</v>
      </c>
      <c r="G17" s="5">
        <v>45325</v>
      </c>
      <c r="H17" s="1" t="s">
        <v>40</v>
      </c>
      <c r="I17" s="8" t="s">
        <v>10</v>
      </c>
      <c r="J17" s="11" t="str" cm="1">
        <f t="array" ref="J17:N17">VLOOKUP(A17,'Product Details'!$C$1:$I$1001,{2,3,4,5,7},FALSE)</f>
        <v>Flipkart</v>
      </c>
      <c r="K17" s="1" t="str">
        <v>Washing Machine</v>
      </c>
      <c r="L17" s="1" t="str">
        <v>LG Front Load 7kg</v>
      </c>
      <c r="M17" s="1">
        <v>1</v>
      </c>
      <c r="N17" s="8">
        <v>30500</v>
      </c>
      <c r="O17" s="11" t="str" cm="1">
        <f t="array" ref="O17:S17">_xlfn.XLOOKUP(A17,'Shipping Details'!$A$1:$A$1001,'Shipping Details'!$B$1:$F$1001)</f>
        <v>Thanjavur</v>
      </c>
      <c r="P17" s="1" t="str">
        <v>Karnataka</v>
      </c>
      <c r="Q17" s="1">
        <v>698071</v>
      </c>
      <c r="R17" s="1" t="str">
        <v>IN</v>
      </c>
      <c r="S17" s="8" t="b">
        <v>0</v>
      </c>
      <c r="T17" s="1">
        <f t="shared" si="0"/>
        <v>30500</v>
      </c>
      <c r="U17" s="1">
        <f t="shared" si="1"/>
        <v>0</v>
      </c>
      <c r="V17" s="1">
        <f t="shared" si="2"/>
        <v>0</v>
      </c>
    </row>
    <row r="18" spans="1:22" x14ac:dyDescent="0.3">
      <c r="A18" s="1" t="s">
        <v>884</v>
      </c>
      <c r="B18" s="1">
        <v>8923681</v>
      </c>
      <c r="C18" s="1" t="s">
        <v>1074</v>
      </c>
      <c r="D18" s="1" t="s">
        <v>3105</v>
      </c>
      <c r="E18" s="1">
        <v>35</v>
      </c>
      <c r="F18" s="1" t="s">
        <v>2798</v>
      </c>
      <c r="G18" s="5">
        <v>45450</v>
      </c>
      <c r="H18" s="1" t="s">
        <v>5</v>
      </c>
      <c r="I18" s="8" t="s">
        <v>6</v>
      </c>
      <c r="J18" s="11" t="str" cm="1">
        <f t="array" ref="J18:N18">VLOOKUP(A18,'Product Details'!$C$1:$I$1001,{2,3,4,5,7},FALSE)</f>
        <v>Amazon</v>
      </c>
      <c r="K18" s="1" t="str">
        <v>Smartphone</v>
      </c>
      <c r="L18" s="1" t="str">
        <v>Apple iPhone 12</v>
      </c>
      <c r="M18" s="1">
        <v>20</v>
      </c>
      <c r="N18" s="8">
        <v>54999</v>
      </c>
      <c r="O18" s="11" t="str" cm="1">
        <f t="array" ref="O18:S18">_xlfn.XLOOKUP(A18,'Shipping Details'!$A$1:$A$1001,'Shipping Details'!$B$1:$F$1001)</f>
        <v>Mumbai</v>
      </c>
      <c r="P18" s="1" t="str">
        <v>Tamil Nadu</v>
      </c>
      <c r="Q18" s="1">
        <v>299172</v>
      </c>
      <c r="R18" s="1" t="str">
        <v>IN</v>
      </c>
      <c r="S18" s="8" t="b">
        <v>1</v>
      </c>
      <c r="T18" s="1">
        <f t="shared" si="0"/>
        <v>1099980</v>
      </c>
      <c r="U18" s="1">
        <f t="shared" si="1"/>
        <v>1099980</v>
      </c>
      <c r="V18" s="1">
        <f t="shared" si="2"/>
        <v>0</v>
      </c>
    </row>
    <row r="19" spans="1:22" x14ac:dyDescent="0.3">
      <c r="A19" s="1" t="s">
        <v>105</v>
      </c>
      <c r="B19" s="1">
        <v>5059048</v>
      </c>
      <c r="C19" s="1" t="s">
        <v>1121</v>
      </c>
      <c r="D19" s="1" t="s">
        <v>3105</v>
      </c>
      <c r="E19" s="1">
        <v>36</v>
      </c>
      <c r="F19" s="1" t="s">
        <v>2866</v>
      </c>
      <c r="G19" s="5">
        <v>45474</v>
      </c>
      <c r="H19" s="1" t="s">
        <v>5</v>
      </c>
      <c r="I19" s="8" t="s">
        <v>6</v>
      </c>
      <c r="J19" s="11" t="str" cm="1">
        <f t="array" ref="J19:N19">VLOOKUP(A19,'Product Details'!$C$1:$I$1001,{2,3,4,5,7},FALSE)</f>
        <v>Amazon</v>
      </c>
      <c r="K19" s="1" t="str">
        <v>Washing Machine</v>
      </c>
      <c r="L19" s="1" t="str">
        <v>Samsung Top Load 6.5kg</v>
      </c>
      <c r="M19" s="1">
        <v>6</v>
      </c>
      <c r="N19" s="8">
        <v>25000</v>
      </c>
      <c r="O19" s="11" t="str" cm="1">
        <f t="array" ref="O19:S19">_xlfn.XLOOKUP(A19,'Shipping Details'!$A$1:$A$1001,'Shipping Details'!$B$1:$F$1001)</f>
        <v>Gurugram</v>
      </c>
      <c r="P19" s="1" t="str">
        <v>Karnataka</v>
      </c>
      <c r="Q19" s="1">
        <v>170966</v>
      </c>
      <c r="R19" s="1" t="str">
        <v>IN</v>
      </c>
      <c r="S19" s="8" t="b">
        <v>0</v>
      </c>
      <c r="T19" s="1">
        <f t="shared" si="0"/>
        <v>150000</v>
      </c>
      <c r="U19" s="1">
        <f t="shared" si="1"/>
        <v>150000</v>
      </c>
      <c r="V19" s="1">
        <f t="shared" si="2"/>
        <v>0</v>
      </c>
    </row>
    <row r="20" spans="1:22" x14ac:dyDescent="0.3">
      <c r="A20" s="1" t="s">
        <v>353</v>
      </c>
      <c r="B20" s="1">
        <v>6565326</v>
      </c>
      <c r="C20" s="1" t="s">
        <v>1115</v>
      </c>
      <c r="D20" s="1" t="s">
        <v>3104</v>
      </c>
      <c r="E20" s="1">
        <v>22</v>
      </c>
      <c r="F20" s="1" t="s">
        <v>2847</v>
      </c>
      <c r="G20" s="5">
        <v>45360</v>
      </c>
      <c r="H20" s="1" t="s">
        <v>5</v>
      </c>
      <c r="I20" s="8" t="s">
        <v>6</v>
      </c>
      <c r="J20" s="11" t="str" cm="1">
        <f t="array" ref="J20:N20">VLOOKUP(A20,'Product Details'!$C$1:$I$1001,{2,3,4,5,7},FALSE)</f>
        <v>Ajio</v>
      </c>
      <c r="K20" s="1" t="str">
        <v>Washing Machine</v>
      </c>
      <c r="L20" s="1" t="str">
        <v>LG Front Load 7kg</v>
      </c>
      <c r="M20" s="1">
        <v>1</v>
      </c>
      <c r="N20" s="8">
        <v>29500</v>
      </c>
      <c r="O20" s="11" t="str" cm="1">
        <f t="array" ref="O20:S20">_xlfn.XLOOKUP(A20,'Shipping Details'!$A$1:$A$1001,'Shipping Details'!$B$1:$F$1001)</f>
        <v>Noida</v>
      </c>
      <c r="P20" s="1" t="str">
        <v>West Bengal</v>
      </c>
      <c r="Q20" s="1">
        <v>724103</v>
      </c>
      <c r="R20" s="1" t="str">
        <v>IN</v>
      </c>
      <c r="S20" s="8" t="b">
        <v>0</v>
      </c>
      <c r="T20" s="1">
        <f t="shared" si="0"/>
        <v>29500</v>
      </c>
      <c r="U20" s="1">
        <f t="shared" si="1"/>
        <v>29500</v>
      </c>
      <c r="V20" s="1">
        <f t="shared" si="2"/>
        <v>0</v>
      </c>
    </row>
    <row r="21" spans="1:22" x14ac:dyDescent="0.3">
      <c r="A21" s="1" t="s">
        <v>874</v>
      </c>
      <c r="B21" s="1">
        <v>7386601</v>
      </c>
      <c r="C21" s="1" t="s">
        <v>1148</v>
      </c>
      <c r="D21" s="1" t="s">
        <v>3105</v>
      </c>
      <c r="E21" s="1">
        <v>75</v>
      </c>
      <c r="F21" s="1" t="s">
        <v>2784</v>
      </c>
      <c r="G21" s="5">
        <v>45517</v>
      </c>
      <c r="H21" s="1" t="s">
        <v>8</v>
      </c>
      <c r="I21" s="8" t="s">
        <v>6</v>
      </c>
      <c r="J21" s="11" t="str" cm="1">
        <f t="array" ref="J21:N21">VLOOKUP(A21,'Product Details'!$C$1:$I$1001,{2,3,4,5,7},FALSE)</f>
        <v>Myntra</v>
      </c>
      <c r="K21" s="1" t="str">
        <v>Laptop</v>
      </c>
      <c r="L21" s="1" t="str">
        <v>HP Pavilion</v>
      </c>
      <c r="M21" s="1">
        <v>1</v>
      </c>
      <c r="N21" s="8">
        <v>45500</v>
      </c>
      <c r="O21" s="11" t="str" cm="1">
        <f t="array" ref="O21:S21">_xlfn.XLOOKUP(A21,'Shipping Details'!$A$1:$A$1001,'Shipping Details'!$B$1:$F$1001)</f>
        <v>Noida</v>
      </c>
      <c r="P21" s="1" t="str">
        <v>Delhi</v>
      </c>
      <c r="Q21" s="1">
        <v>841637</v>
      </c>
      <c r="R21" s="1" t="str">
        <v>IN</v>
      </c>
      <c r="S21" s="8" t="b">
        <v>0</v>
      </c>
      <c r="T21" s="1">
        <f t="shared" si="0"/>
        <v>45500</v>
      </c>
      <c r="U21" s="1">
        <f t="shared" si="1"/>
        <v>0</v>
      </c>
      <c r="V21" s="1">
        <f t="shared" si="2"/>
        <v>45500</v>
      </c>
    </row>
    <row r="22" spans="1:22" x14ac:dyDescent="0.3">
      <c r="A22" s="1" t="s">
        <v>992</v>
      </c>
      <c r="B22" s="1">
        <v>2797161</v>
      </c>
      <c r="C22" s="1" t="s">
        <v>1148</v>
      </c>
      <c r="D22" s="1" t="s">
        <v>3105</v>
      </c>
      <c r="E22" s="1">
        <v>75</v>
      </c>
      <c r="F22" s="1" t="s">
        <v>2821</v>
      </c>
      <c r="G22" s="5">
        <v>45421</v>
      </c>
      <c r="H22" s="1" t="s">
        <v>5</v>
      </c>
      <c r="I22" s="8" t="s">
        <v>6</v>
      </c>
      <c r="J22" s="11" t="str" cm="1">
        <f t="array" ref="J22:N22">VLOOKUP(A22,'Product Details'!$C$1:$I$1001,{2,3,4,5,7},FALSE)</f>
        <v>Ajio</v>
      </c>
      <c r="K22" s="1" t="str">
        <v>Washing Machine</v>
      </c>
      <c r="L22" s="1" t="str">
        <v>LG Front Load 7kg</v>
      </c>
      <c r="M22" s="1">
        <v>1</v>
      </c>
      <c r="N22" s="8">
        <v>29500</v>
      </c>
      <c r="O22" s="11" t="str" cm="1">
        <f t="array" ref="O22:S22">_xlfn.XLOOKUP(A22,'Shipping Details'!$A$1:$A$1001,'Shipping Details'!$B$1:$F$1001)</f>
        <v>Mohali</v>
      </c>
      <c r="P22" s="1" t="str">
        <v>Karnataka</v>
      </c>
      <c r="Q22" s="1">
        <v>905823</v>
      </c>
      <c r="R22" s="1" t="str">
        <v>IN</v>
      </c>
      <c r="S22" s="8" t="b">
        <v>0</v>
      </c>
      <c r="T22" s="1">
        <f t="shared" si="0"/>
        <v>29500</v>
      </c>
      <c r="U22" s="1">
        <f t="shared" si="1"/>
        <v>29500</v>
      </c>
      <c r="V22" s="1">
        <f t="shared" si="2"/>
        <v>0</v>
      </c>
    </row>
    <row r="23" spans="1:22" x14ac:dyDescent="0.3">
      <c r="A23" s="1" t="s">
        <v>871</v>
      </c>
      <c r="B23" s="1">
        <v>6768490</v>
      </c>
      <c r="C23" s="1" t="s">
        <v>1107</v>
      </c>
      <c r="D23" s="1" t="s">
        <v>3104</v>
      </c>
      <c r="E23" s="1">
        <v>23</v>
      </c>
      <c r="F23" s="1" t="s">
        <v>3037</v>
      </c>
      <c r="G23" s="5">
        <v>45446</v>
      </c>
      <c r="H23" s="1" t="s">
        <v>5</v>
      </c>
      <c r="I23" s="8" t="s">
        <v>6</v>
      </c>
      <c r="J23" s="11" t="str" cm="1">
        <f t="array" ref="J23:N23">VLOOKUP(A23,'Product Details'!$C$1:$I$1001,{2,3,4,5,7},FALSE)</f>
        <v>TataCliq</v>
      </c>
      <c r="K23" s="1" t="str">
        <v>Headphones</v>
      </c>
      <c r="L23" s="1" t="str">
        <v>Bose Bluetooth</v>
      </c>
      <c r="M23" s="1">
        <v>1</v>
      </c>
      <c r="N23" s="8">
        <v>14800</v>
      </c>
      <c r="O23" s="11" t="str" cm="1">
        <f t="array" ref="O23:S23">_xlfn.XLOOKUP(A23,'Shipping Details'!$A$1:$A$1001,'Shipping Details'!$B$1:$F$1001)</f>
        <v>Kolkata</v>
      </c>
      <c r="P23" s="1" t="str">
        <v>Haryana</v>
      </c>
      <c r="Q23" s="1">
        <v>929389</v>
      </c>
      <c r="R23" s="1" t="str">
        <v>IN</v>
      </c>
      <c r="S23" s="8" t="b">
        <v>0</v>
      </c>
      <c r="T23" s="1">
        <f t="shared" si="0"/>
        <v>14800</v>
      </c>
      <c r="U23" s="1">
        <f t="shared" si="1"/>
        <v>14800</v>
      </c>
      <c r="V23" s="1">
        <f t="shared" si="2"/>
        <v>0</v>
      </c>
    </row>
    <row r="24" spans="1:22" x14ac:dyDescent="0.3">
      <c r="A24" s="1" t="s">
        <v>446</v>
      </c>
      <c r="B24" s="1">
        <v>1917249</v>
      </c>
      <c r="C24" s="1" t="s">
        <v>1150</v>
      </c>
      <c r="D24" s="1" t="s">
        <v>3105</v>
      </c>
      <c r="E24" s="1">
        <v>34</v>
      </c>
      <c r="F24" s="1" t="s">
        <v>2858</v>
      </c>
      <c r="G24" s="5">
        <v>45548</v>
      </c>
      <c r="H24" s="1" t="s">
        <v>5</v>
      </c>
      <c r="I24" s="8" t="s">
        <v>6</v>
      </c>
      <c r="J24" s="11" t="str" cm="1">
        <f t="array" ref="J24:N24">VLOOKUP(A24,'Product Details'!$C$1:$I$1001,{2,3,4,5,7},FALSE)</f>
        <v>Flipkart</v>
      </c>
      <c r="K24" s="1" t="str">
        <v>Washing Machine</v>
      </c>
      <c r="L24" s="1" t="str">
        <v>LG Front Load 7kg</v>
      </c>
      <c r="M24" s="1">
        <v>1</v>
      </c>
      <c r="N24" s="8">
        <v>30500</v>
      </c>
      <c r="O24" s="11" t="str" cm="1">
        <f t="array" ref="O24:S24">_xlfn.XLOOKUP(A24,'Shipping Details'!$A$1:$A$1001,'Shipping Details'!$B$1:$F$1001)</f>
        <v>Noida</v>
      </c>
      <c r="P24" s="1" t="str">
        <v>Punjab</v>
      </c>
      <c r="Q24" s="1">
        <v>512064</v>
      </c>
      <c r="R24" s="1" t="str">
        <v>IN</v>
      </c>
      <c r="S24" s="8" t="b">
        <v>0</v>
      </c>
      <c r="T24" s="1">
        <f t="shared" si="0"/>
        <v>30500</v>
      </c>
      <c r="U24" s="1">
        <f t="shared" si="1"/>
        <v>30500</v>
      </c>
      <c r="V24" s="1">
        <f t="shared" si="2"/>
        <v>0</v>
      </c>
    </row>
    <row r="25" spans="1:22" x14ac:dyDescent="0.3">
      <c r="A25" s="1" t="s">
        <v>973</v>
      </c>
      <c r="B25" s="1">
        <v>3178982</v>
      </c>
      <c r="C25" s="1" t="s">
        <v>1139</v>
      </c>
      <c r="D25" s="1" t="s">
        <v>3104</v>
      </c>
      <c r="E25" s="1">
        <v>28</v>
      </c>
      <c r="F25" s="1" t="s">
        <v>3006</v>
      </c>
      <c r="G25" s="5">
        <v>45606</v>
      </c>
      <c r="H25" s="1" t="s">
        <v>5</v>
      </c>
      <c r="I25" s="8" t="s">
        <v>6</v>
      </c>
      <c r="J25" s="11" t="str" cm="1">
        <f t="array" ref="J25:N25">VLOOKUP(A25,'Product Details'!$C$1:$I$1001,{2,3,4,5,7},FALSE)</f>
        <v>Amazon</v>
      </c>
      <c r="K25" s="1" t="str">
        <v>Smartphone</v>
      </c>
      <c r="L25" s="1" t="str">
        <v>Apple iPhone 12</v>
      </c>
      <c r="M25" s="1">
        <v>1</v>
      </c>
      <c r="N25" s="8">
        <v>54999</v>
      </c>
      <c r="O25" s="11" t="str" cm="1">
        <f t="array" ref="O25:S25">_xlfn.XLOOKUP(A25,'Shipping Details'!$A$1:$A$1001,'Shipping Details'!$B$1:$F$1001)</f>
        <v>Kolkata</v>
      </c>
      <c r="P25" s="1" t="str">
        <v>Karnataka</v>
      </c>
      <c r="Q25" s="1">
        <v>202345</v>
      </c>
      <c r="R25" s="1" t="str">
        <v>IN</v>
      </c>
      <c r="S25" s="8" t="b">
        <v>0</v>
      </c>
      <c r="T25" s="1">
        <f t="shared" si="0"/>
        <v>54999</v>
      </c>
      <c r="U25" s="1">
        <f t="shared" si="1"/>
        <v>54999</v>
      </c>
      <c r="V25" s="1">
        <f t="shared" si="2"/>
        <v>0</v>
      </c>
    </row>
    <row r="26" spans="1:22" x14ac:dyDescent="0.3">
      <c r="A26" s="1" t="s">
        <v>30</v>
      </c>
      <c r="B26" s="1">
        <v>6573147</v>
      </c>
      <c r="C26" s="1" t="s">
        <v>1084</v>
      </c>
      <c r="D26" s="1" t="s">
        <v>3104</v>
      </c>
      <c r="E26" s="1">
        <v>69</v>
      </c>
      <c r="F26" s="1" t="s">
        <v>2801</v>
      </c>
      <c r="G26" s="5">
        <v>45624</v>
      </c>
      <c r="H26" s="1" t="s">
        <v>8</v>
      </c>
      <c r="I26" s="8" t="s">
        <v>6</v>
      </c>
      <c r="J26" s="11" t="str" cm="1">
        <f t="array" ref="J26:N26">VLOOKUP(A26,'Product Details'!$C$1:$I$1001,{2,3,4,5,7},FALSE)</f>
        <v>Myntra</v>
      </c>
      <c r="K26" s="1" t="str">
        <v>Smartphone</v>
      </c>
      <c r="L26" s="1" t="str">
        <v>OnePlus Nord</v>
      </c>
      <c r="M26" s="1">
        <v>1</v>
      </c>
      <c r="N26" s="8">
        <v>25200</v>
      </c>
      <c r="O26" s="11" t="str" cm="1">
        <f t="array" ref="O26:S26">_xlfn.XLOOKUP(A26,'Shipping Details'!$A$1:$A$1001,'Shipping Details'!$B$1:$F$1001)</f>
        <v>Noida</v>
      </c>
      <c r="P26" s="1" t="str">
        <v>Punjab</v>
      </c>
      <c r="Q26" s="1">
        <v>593554</v>
      </c>
      <c r="R26" s="1" t="str">
        <v>IN</v>
      </c>
      <c r="S26" s="8" t="b">
        <v>0</v>
      </c>
      <c r="T26" s="1">
        <f t="shared" si="0"/>
        <v>25200</v>
      </c>
      <c r="U26" s="1">
        <f t="shared" si="1"/>
        <v>0</v>
      </c>
      <c r="V26" s="1">
        <f t="shared" si="2"/>
        <v>25200</v>
      </c>
    </row>
    <row r="27" spans="1:22" x14ac:dyDescent="0.3">
      <c r="A27" s="1" t="s">
        <v>255</v>
      </c>
      <c r="B27" s="1">
        <v>3438177</v>
      </c>
      <c r="C27" s="1" t="s">
        <v>1149</v>
      </c>
      <c r="D27" s="1" t="s">
        <v>3105</v>
      </c>
      <c r="E27" s="1">
        <v>60</v>
      </c>
      <c r="F27" s="1" t="s">
        <v>2953</v>
      </c>
      <c r="G27" s="5">
        <v>45298</v>
      </c>
      <c r="H27" s="1" t="s">
        <v>5</v>
      </c>
      <c r="I27" s="8" t="s">
        <v>6</v>
      </c>
      <c r="J27" s="11" t="str" cm="1">
        <f t="array" ref="J27:N27">VLOOKUP(A27,'Product Details'!$C$1:$I$1001,{2,3,4,5,7},FALSE)</f>
        <v>Myntra</v>
      </c>
      <c r="K27" s="1" t="str">
        <v>Headphones</v>
      </c>
      <c r="L27" s="1" t="str">
        <v>JBL Bluetooth</v>
      </c>
      <c r="M27" s="1">
        <v>1</v>
      </c>
      <c r="N27" s="8">
        <v>10200</v>
      </c>
      <c r="O27" s="11" t="str" cm="1">
        <f t="array" ref="O27:S27">_xlfn.XLOOKUP(A27,'Shipping Details'!$A$1:$A$1001,'Shipping Details'!$B$1:$F$1001)</f>
        <v>Mumbai</v>
      </c>
      <c r="P27" s="1" t="str">
        <v>Tamil Nadu</v>
      </c>
      <c r="Q27" s="1">
        <v>890200</v>
      </c>
      <c r="R27" s="1" t="str">
        <v>IN</v>
      </c>
      <c r="S27" s="8" t="b">
        <v>0</v>
      </c>
      <c r="T27" s="1">
        <f t="shared" si="0"/>
        <v>10200</v>
      </c>
      <c r="U27" s="1">
        <f t="shared" si="1"/>
        <v>10200</v>
      </c>
      <c r="V27" s="1">
        <f t="shared" si="2"/>
        <v>0</v>
      </c>
    </row>
    <row r="28" spans="1:22" x14ac:dyDescent="0.3">
      <c r="A28" s="1" t="s">
        <v>216</v>
      </c>
      <c r="B28" s="1">
        <v>3866088</v>
      </c>
      <c r="C28" s="1" t="s">
        <v>1107</v>
      </c>
      <c r="D28" s="1" t="s">
        <v>3104</v>
      </c>
      <c r="E28" s="1">
        <v>23</v>
      </c>
      <c r="F28" s="1" t="s">
        <v>2935</v>
      </c>
      <c r="G28" s="5">
        <v>45532</v>
      </c>
      <c r="H28" s="1" t="s">
        <v>5</v>
      </c>
      <c r="I28" s="8" t="s">
        <v>6</v>
      </c>
      <c r="J28" s="11" t="str" cm="1">
        <f t="array" ref="J28:N28">VLOOKUP(A28,'Product Details'!$C$1:$I$1001,{2,3,4,5,7},FALSE)</f>
        <v>Ajio</v>
      </c>
      <c r="K28" s="1" t="str">
        <v>Laptop</v>
      </c>
      <c r="L28" s="1" t="str">
        <v>HP Pavilion</v>
      </c>
      <c r="M28" s="1">
        <v>1</v>
      </c>
      <c r="N28" s="8">
        <v>44000</v>
      </c>
      <c r="O28" s="11" t="str" cm="1">
        <f t="array" ref="O28:S28">_xlfn.XLOOKUP(A28,'Shipping Details'!$A$1:$A$1001,'Shipping Details'!$B$1:$F$1001)</f>
        <v>Gurugram</v>
      </c>
      <c r="P28" s="1" t="str">
        <v>Delhi</v>
      </c>
      <c r="Q28" s="1">
        <v>293862</v>
      </c>
      <c r="R28" s="1" t="str">
        <v>IN</v>
      </c>
      <c r="S28" s="8" t="b">
        <v>0</v>
      </c>
      <c r="T28" s="1">
        <f t="shared" si="0"/>
        <v>44000</v>
      </c>
      <c r="U28" s="1">
        <f t="shared" si="1"/>
        <v>44000</v>
      </c>
      <c r="V28" s="1">
        <f t="shared" si="2"/>
        <v>0</v>
      </c>
    </row>
    <row r="29" spans="1:22" x14ac:dyDescent="0.3">
      <c r="A29" s="1" t="s">
        <v>86</v>
      </c>
      <c r="B29" s="1">
        <v>9900022</v>
      </c>
      <c r="C29" s="1" t="s">
        <v>1112</v>
      </c>
      <c r="D29" s="1" t="s">
        <v>3105</v>
      </c>
      <c r="E29" s="1">
        <v>42</v>
      </c>
      <c r="F29" s="1" t="s">
        <v>2848</v>
      </c>
      <c r="G29" s="5">
        <v>45488</v>
      </c>
      <c r="H29" s="1" t="s">
        <v>5</v>
      </c>
      <c r="I29" s="8" t="s">
        <v>6</v>
      </c>
      <c r="J29" s="11" t="str" cm="1">
        <f t="array" ref="J29:N29">VLOOKUP(A29,'Product Details'!$C$1:$I$1001,{2,3,4,5,7},FALSE)</f>
        <v>Myntra</v>
      </c>
      <c r="K29" s="1" t="str">
        <v>Headphones</v>
      </c>
      <c r="L29" s="1" t="str">
        <v>Bose Bluetooth</v>
      </c>
      <c r="M29" s="1">
        <v>1</v>
      </c>
      <c r="N29" s="8">
        <v>15200</v>
      </c>
      <c r="O29" s="11" t="str" cm="1">
        <f t="array" ref="O29:S29">_xlfn.XLOOKUP(A29,'Shipping Details'!$A$1:$A$1001,'Shipping Details'!$B$1:$F$1001)</f>
        <v>Gurugram</v>
      </c>
      <c r="P29" s="1" t="str">
        <v>Punjab</v>
      </c>
      <c r="Q29" s="1">
        <v>263137</v>
      </c>
      <c r="R29" s="1" t="str">
        <v>IN</v>
      </c>
      <c r="S29" s="8" t="b">
        <v>1</v>
      </c>
      <c r="T29" s="1">
        <f t="shared" si="0"/>
        <v>15200</v>
      </c>
      <c r="U29" s="1">
        <f t="shared" si="1"/>
        <v>15200</v>
      </c>
      <c r="V29" s="1">
        <f t="shared" si="2"/>
        <v>0</v>
      </c>
    </row>
    <row r="30" spans="1:22" x14ac:dyDescent="0.3">
      <c r="A30" s="1" t="s">
        <v>317</v>
      </c>
      <c r="B30" s="1">
        <v>2796087</v>
      </c>
      <c r="C30" s="1" t="s">
        <v>1168</v>
      </c>
      <c r="D30" s="1" t="s">
        <v>3104</v>
      </c>
      <c r="E30" s="1">
        <v>30</v>
      </c>
      <c r="F30" s="1" t="s">
        <v>2934</v>
      </c>
      <c r="G30" s="5">
        <v>45324</v>
      </c>
      <c r="H30" s="1" t="s">
        <v>40</v>
      </c>
      <c r="I30" s="8" t="s">
        <v>10</v>
      </c>
      <c r="J30" s="11" t="str" cm="1">
        <f t="array" ref="J30:N30">VLOOKUP(A30,'Product Details'!$C$1:$I$1001,{2,3,4,5,7},FALSE)</f>
        <v>Ajio</v>
      </c>
      <c r="K30" s="1" t="str">
        <v>Washing Machine</v>
      </c>
      <c r="L30" s="1" t="str">
        <v>Whirlpool Fully Automatic</v>
      </c>
      <c r="M30" s="1">
        <v>1</v>
      </c>
      <c r="N30" s="8">
        <v>34000</v>
      </c>
      <c r="O30" s="11" t="str" cm="1">
        <f t="array" ref="O30:S30">_xlfn.XLOOKUP(A30,'Shipping Details'!$A$1:$A$1001,'Shipping Details'!$B$1:$F$1001)</f>
        <v>Mumbai</v>
      </c>
      <c r="P30" s="1" t="str">
        <v>Punjab</v>
      </c>
      <c r="Q30" s="1">
        <v>484150</v>
      </c>
      <c r="R30" s="1" t="str">
        <v>IN</v>
      </c>
      <c r="S30" s="8" t="b">
        <v>1</v>
      </c>
      <c r="T30" s="1">
        <f t="shared" si="0"/>
        <v>34000</v>
      </c>
      <c r="U30" s="1">
        <f t="shared" si="1"/>
        <v>0</v>
      </c>
      <c r="V30" s="1">
        <f t="shared" si="2"/>
        <v>0</v>
      </c>
    </row>
    <row r="31" spans="1:22" x14ac:dyDescent="0.3">
      <c r="A31" s="1" t="s">
        <v>19</v>
      </c>
      <c r="B31" s="1">
        <v>2188789</v>
      </c>
      <c r="C31" s="1" t="s">
        <v>1074</v>
      </c>
      <c r="D31" s="1" t="s">
        <v>3105</v>
      </c>
      <c r="E31" s="1">
        <v>35</v>
      </c>
      <c r="F31" s="1" t="s">
        <v>2791</v>
      </c>
      <c r="G31" s="5">
        <v>45612</v>
      </c>
      <c r="H31" s="1" t="s">
        <v>5</v>
      </c>
      <c r="I31" s="8" t="s">
        <v>6</v>
      </c>
      <c r="J31" s="11" t="str" cm="1">
        <f t="array" ref="J31:N31">VLOOKUP(A31,'Product Details'!$C$1:$I$1001,{2,3,4,5,7},FALSE)</f>
        <v>TataCliq</v>
      </c>
      <c r="K31" s="1" t="str">
        <v>Washing Machine</v>
      </c>
      <c r="L31" s="1" t="str">
        <v>Samsung Top Load 6.5kg</v>
      </c>
      <c r="M31" s="1">
        <v>1</v>
      </c>
      <c r="N31" s="8">
        <v>25000</v>
      </c>
      <c r="O31" s="11" t="str" cm="1">
        <f t="array" ref="O31:S31">_xlfn.XLOOKUP(A31,'Shipping Details'!$A$1:$A$1001,'Shipping Details'!$B$1:$F$1001)</f>
        <v>Lucknow</v>
      </c>
      <c r="P31" s="1" t="str">
        <v>Delhi</v>
      </c>
      <c r="Q31" s="1">
        <v>299659</v>
      </c>
      <c r="R31" s="1" t="str">
        <v>IN</v>
      </c>
      <c r="S31" s="8" t="b">
        <v>0</v>
      </c>
      <c r="T31" s="1">
        <f t="shared" si="0"/>
        <v>25000</v>
      </c>
      <c r="U31" s="1">
        <f t="shared" si="1"/>
        <v>25000</v>
      </c>
      <c r="V31" s="1">
        <f t="shared" si="2"/>
        <v>0</v>
      </c>
    </row>
    <row r="32" spans="1:22" x14ac:dyDescent="0.3">
      <c r="A32" s="1" t="s">
        <v>963</v>
      </c>
      <c r="B32" s="1">
        <v>6681731</v>
      </c>
      <c r="C32" s="1" t="s">
        <v>1157</v>
      </c>
      <c r="D32" s="1" t="s">
        <v>3105</v>
      </c>
      <c r="E32" s="1">
        <v>62</v>
      </c>
      <c r="F32" s="1" t="s">
        <v>3054</v>
      </c>
      <c r="G32" s="5">
        <v>45530</v>
      </c>
      <c r="H32" s="1" t="s">
        <v>8</v>
      </c>
      <c r="I32" s="8" t="s">
        <v>10</v>
      </c>
      <c r="J32" s="11" t="str" cm="1">
        <f t="array" ref="J32:N32">VLOOKUP(A32,'Product Details'!$C$1:$I$1001,{2,3,4,5,7},FALSE)</f>
        <v>TataCliq</v>
      </c>
      <c r="K32" s="1" t="str">
        <v>Headphones</v>
      </c>
      <c r="L32" s="1" t="str">
        <v>Sony Bluetooth</v>
      </c>
      <c r="M32" s="1">
        <v>1</v>
      </c>
      <c r="N32" s="8">
        <v>11900</v>
      </c>
      <c r="O32" s="11" t="str" cm="1">
        <f t="array" ref="O32:S32">_xlfn.XLOOKUP(A32,'Shipping Details'!$A$1:$A$1001,'Shipping Details'!$B$1:$F$1001)</f>
        <v>Noida</v>
      </c>
      <c r="P32" s="1" t="str">
        <v>Tamil Nadu</v>
      </c>
      <c r="Q32" s="1">
        <v>932839</v>
      </c>
      <c r="R32" s="1" t="str">
        <v>IN</v>
      </c>
      <c r="S32" s="8" t="b">
        <v>0</v>
      </c>
      <c r="T32" s="1">
        <f t="shared" si="0"/>
        <v>11900</v>
      </c>
      <c r="U32" s="1">
        <f t="shared" si="1"/>
        <v>0</v>
      </c>
      <c r="V32" s="1">
        <f t="shared" si="2"/>
        <v>0</v>
      </c>
    </row>
    <row r="33" spans="1:22" x14ac:dyDescent="0.3">
      <c r="A33" s="1" t="s">
        <v>65</v>
      </c>
      <c r="B33" s="1">
        <v>9427047</v>
      </c>
      <c r="C33" s="1" t="s">
        <v>1101</v>
      </c>
      <c r="D33" s="1" t="s">
        <v>3104</v>
      </c>
      <c r="E33" s="1">
        <v>73</v>
      </c>
      <c r="F33" s="1" t="s">
        <v>2832</v>
      </c>
      <c r="G33" s="5">
        <v>45350</v>
      </c>
      <c r="H33" s="1" t="s">
        <v>5</v>
      </c>
      <c r="I33" s="8" t="s">
        <v>6</v>
      </c>
      <c r="J33" s="11" t="str" cm="1">
        <f t="array" ref="J33:N33">VLOOKUP(A33,'Product Details'!$C$1:$I$1001,{2,3,4,5,7},FALSE)</f>
        <v>TataCliq</v>
      </c>
      <c r="K33" s="1" t="str">
        <v>Laptop</v>
      </c>
      <c r="L33" s="1" t="str">
        <v>Dell Inspiron 15</v>
      </c>
      <c r="M33" s="1">
        <v>1</v>
      </c>
      <c r="N33" s="8">
        <v>50000</v>
      </c>
      <c r="O33" s="11" t="str" cm="1">
        <f t="array" ref="O33:S33">_xlfn.XLOOKUP(A33,'Shipping Details'!$A$1:$A$1001,'Shipping Details'!$B$1:$F$1001)</f>
        <v>Noida</v>
      </c>
      <c r="P33" s="1" t="str">
        <v>West Bengal</v>
      </c>
      <c r="Q33" s="1">
        <v>178463</v>
      </c>
      <c r="R33" s="1" t="str">
        <v>IN</v>
      </c>
      <c r="S33" s="8" t="b">
        <v>0</v>
      </c>
      <c r="T33" s="1">
        <f t="shared" si="0"/>
        <v>50000</v>
      </c>
      <c r="U33" s="1">
        <f t="shared" si="1"/>
        <v>50000</v>
      </c>
      <c r="V33" s="1">
        <f t="shared" si="2"/>
        <v>0</v>
      </c>
    </row>
    <row r="34" spans="1:22" x14ac:dyDescent="0.3">
      <c r="A34" s="1" t="s">
        <v>947</v>
      </c>
      <c r="B34" s="1">
        <v>2231734</v>
      </c>
      <c r="C34" s="1" t="s">
        <v>1080</v>
      </c>
      <c r="D34" s="1" t="s">
        <v>3104</v>
      </c>
      <c r="E34" s="1">
        <v>71</v>
      </c>
      <c r="F34" s="1" t="s">
        <v>3016</v>
      </c>
      <c r="G34" s="5">
        <v>45416</v>
      </c>
      <c r="H34" s="1" t="s">
        <v>40</v>
      </c>
      <c r="I34" s="8" t="s">
        <v>10</v>
      </c>
      <c r="J34" s="11" t="str" cm="1">
        <f t="array" ref="J34:N34">VLOOKUP(A34,'Product Details'!$C$1:$I$1001,{2,3,4,5,7},FALSE)</f>
        <v>Ajio</v>
      </c>
      <c r="K34" s="1" t="str">
        <v>Laptop</v>
      </c>
      <c r="L34" s="1" t="str">
        <v>HP Pavilion</v>
      </c>
      <c r="M34" s="1">
        <v>1</v>
      </c>
      <c r="N34" s="8">
        <v>44000</v>
      </c>
      <c r="O34" s="11" t="str" cm="1">
        <f t="array" ref="O34:S34">_xlfn.XLOOKUP(A34,'Shipping Details'!$A$1:$A$1001,'Shipping Details'!$B$1:$F$1001)</f>
        <v>Mohali</v>
      </c>
      <c r="P34" s="1" t="str">
        <v>Karnataka</v>
      </c>
      <c r="Q34" s="1">
        <v>610888</v>
      </c>
      <c r="R34" s="1" t="str">
        <v>IN</v>
      </c>
      <c r="S34" s="8" t="b">
        <v>0</v>
      </c>
      <c r="T34" s="1">
        <f t="shared" si="0"/>
        <v>44000</v>
      </c>
      <c r="U34" s="1">
        <f t="shared" si="1"/>
        <v>0</v>
      </c>
      <c r="V34" s="1">
        <f t="shared" si="2"/>
        <v>0</v>
      </c>
    </row>
    <row r="35" spans="1:22" x14ac:dyDescent="0.3">
      <c r="A35" s="1" t="s">
        <v>723</v>
      </c>
      <c r="B35" s="1">
        <v>5413646</v>
      </c>
      <c r="C35" s="1" t="s">
        <v>1123</v>
      </c>
      <c r="D35" s="1" t="s">
        <v>3104</v>
      </c>
      <c r="E35" s="1">
        <v>58</v>
      </c>
      <c r="F35" s="1" t="s">
        <v>2902</v>
      </c>
      <c r="G35" s="5">
        <v>45573</v>
      </c>
      <c r="H35" s="1" t="s">
        <v>8</v>
      </c>
      <c r="I35" s="8" t="s">
        <v>10</v>
      </c>
      <c r="J35" s="11" t="str" cm="1">
        <f t="array" ref="J35:N35">VLOOKUP(A35,'Product Details'!$C$1:$I$1001,{2,3,4,5,7},FALSE)</f>
        <v>Ajio</v>
      </c>
      <c r="K35" s="1" t="str">
        <v>Washing Machine</v>
      </c>
      <c r="L35" s="1" t="str">
        <v>Whirlpool Fully Automatic</v>
      </c>
      <c r="M35" s="1">
        <v>1</v>
      </c>
      <c r="N35" s="8">
        <v>34000</v>
      </c>
      <c r="O35" s="11" t="str" cm="1">
        <f t="array" ref="O35:S35">_xlfn.XLOOKUP(A35,'Shipping Details'!$A$1:$A$1001,'Shipping Details'!$B$1:$F$1001)</f>
        <v>Mumbai</v>
      </c>
      <c r="P35" s="1" t="str">
        <v>Tamil Nadu</v>
      </c>
      <c r="Q35" s="1">
        <v>406305</v>
      </c>
      <c r="R35" s="1" t="str">
        <v>IN</v>
      </c>
      <c r="S35" s="8" t="b">
        <v>0</v>
      </c>
      <c r="T35" s="1">
        <f t="shared" si="0"/>
        <v>34000</v>
      </c>
      <c r="U35" s="1">
        <f t="shared" si="1"/>
        <v>0</v>
      </c>
      <c r="V35" s="1">
        <f t="shared" si="2"/>
        <v>0</v>
      </c>
    </row>
    <row r="36" spans="1:22" x14ac:dyDescent="0.3">
      <c r="A36" s="1" t="s">
        <v>721</v>
      </c>
      <c r="B36" s="1">
        <v>2685083</v>
      </c>
      <c r="C36" s="1" t="s">
        <v>1168</v>
      </c>
      <c r="D36" s="1" t="s">
        <v>3104</v>
      </c>
      <c r="E36" s="1">
        <v>30</v>
      </c>
      <c r="F36" s="1" t="s">
        <v>2981</v>
      </c>
      <c r="G36" s="5">
        <v>45557</v>
      </c>
      <c r="H36" s="1" t="s">
        <v>5</v>
      </c>
      <c r="I36" s="8" t="s">
        <v>6</v>
      </c>
      <c r="J36" s="11" t="str" cm="1">
        <f t="array" ref="J36:N36">VLOOKUP(A36,'Product Details'!$C$1:$I$1001,{2,3,4,5,7},FALSE)</f>
        <v>Flipkart</v>
      </c>
      <c r="K36" s="1" t="str">
        <v>Smartphone</v>
      </c>
      <c r="L36" s="1" t="str">
        <v>Samsung Galaxy S9</v>
      </c>
      <c r="M36" s="1">
        <v>1</v>
      </c>
      <c r="N36" s="8">
        <v>30500</v>
      </c>
      <c r="O36" s="11" t="str" cm="1">
        <f t="array" ref="O36:S36">_xlfn.XLOOKUP(A36,'Shipping Details'!$A$1:$A$1001,'Shipping Details'!$B$1:$F$1001)</f>
        <v>Noida</v>
      </c>
      <c r="P36" s="1" t="str">
        <v>Tamil Nadu</v>
      </c>
      <c r="Q36" s="1">
        <v>806056</v>
      </c>
      <c r="R36" s="1" t="str">
        <v>IN</v>
      </c>
      <c r="S36" s="8" t="b">
        <v>0</v>
      </c>
      <c r="T36" s="1">
        <f t="shared" si="0"/>
        <v>30500</v>
      </c>
      <c r="U36" s="1">
        <f t="shared" si="1"/>
        <v>30500</v>
      </c>
      <c r="V36" s="1">
        <f t="shared" si="2"/>
        <v>0</v>
      </c>
    </row>
    <row r="37" spans="1:22" x14ac:dyDescent="0.3">
      <c r="A37" s="1" t="s">
        <v>274</v>
      </c>
      <c r="B37" s="1">
        <v>2731828</v>
      </c>
      <c r="C37" s="1" t="s">
        <v>1080</v>
      </c>
      <c r="D37" s="1" t="s">
        <v>3104</v>
      </c>
      <c r="E37" s="1">
        <v>71</v>
      </c>
      <c r="F37" s="1" t="s">
        <v>2962</v>
      </c>
      <c r="G37" s="5">
        <v>45635</v>
      </c>
      <c r="H37" s="1" t="s">
        <v>8</v>
      </c>
      <c r="I37" s="8" t="s">
        <v>6</v>
      </c>
      <c r="J37" s="11" t="str" cm="1">
        <f t="array" ref="J37:N37">VLOOKUP(A37,'Product Details'!$C$1:$I$1001,{2,3,4,5,7},FALSE)</f>
        <v>Ajio</v>
      </c>
      <c r="K37" s="1" t="str">
        <v>Laptop</v>
      </c>
      <c r="L37" s="1" t="str">
        <v>HP Pavilion</v>
      </c>
      <c r="M37" s="1">
        <v>1</v>
      </c>
      <c r="N37" s="8">
        <v>44000</v>
      </c>
      <c r="O37" s="11" t="str" cm="1">
        <f t="array" ref="O37:S37">_xlfn.XLOOKUP(A37,'Shipping Details'!$A$1:$A$1001,'Shipping Details'!$B$1:$F$1001)</f>
        <v>Gurugram</v>
      </c>
      <c r="P37" s="1" t="str">
        <v>Maharashtra</v>
      </c>
      <c r="Q37" s="1">
        <v>494609</v>
      </c>
      <c r="R37" s="1" t="str">
        <v>IN</v>
      </c>
      <c r="S37" s="8" t="b">
        <v>1</v>
      </c>
      <c r="T37" s="1">
        <f t="shared" si="0"/>
        <v>44000</v>
      </c>
      <c r="U37" s="1">
        <f t="shared" si="1"/>
        <v>0</v>
      </c>
      <c r="V37" s="1">
        <f t="shared" si="2"/>
        <v>44000</v>
      </c>
    </row>
    <row r="38" spans="1:22" x14ac:dyDescent="0.3">
      <c r="A38" s="1" t="s">
        <v>830</v>
      </c>
      <c r="B38" s="1">
        <v>8386086</v>
      </c>
      <c r="C38" s="1" t="s">
        <v>1098</v>
      </c>
      <c r="D38" s="1" t="s">
        <v>3104</v>
      </c>
      <c r="E38" s="1">
        <v>54</v>
      </c>
      <c r="F38" s="1" t="s">
        <v>3034</v>
      </c>
      <c r="G38" s="5">
        <v>45537</v>
      </c>
      <c r="H38" s="1" t="s">
        <v>40</v>
      </c>
      <c r="I38" s="8" t="s">
        <v>10</v>
      </c>
      <c r="J38" s="11" t="str" cm="1">
        <f t="array" ref="J38:N38">VLOOKUP(A38,'Product Details'!$C$1:$I$1001,{2,3,4,5,7},FALSE)</f>
        <v>Flipkart</v>
      </c>
      <c r="K38" s="1" t="str">
        <v>Smartphone</v>
      </c>
      <c r="L38" s="1" t="str">
        <v>OnePlus Nord</v>
      </c>
      <c r="M38" s="1">
        <v>1</v>
      </c>
      <c r="N38" s="8">
        <v>25500</v>
      </c>
      <c r="O38" s="11" t="str" cm="1">
        <f t="array" ref="O38:S38">_xlfn.XLOOKUP(A38,'Shipping Details'!$A$1:$A$1001,'Shipping Details'!$B$1:$F$1001)</f>
        <v>Mohali</v>
      </c>
      <c r="P38" s="1" t="str">
        <v>Karnataka</v>
      </c>
      <c r="Q38" s="1">
        <v>203603</v>
      </c>
      <c r="R38" s="1" t="str">
        <v>IN</v>
      </c>
      <c r="S38" s="8" t="b">
        <v>0</v>
      </c>
      <c r="T38" s="1">
        <f t="shared" si="0"/>
        <v>25500</v>
      </c>
      <c r="U38" s="1">
        <f t="shared" si="1"/>
        <v>0</v>
      </c>
      <c r="V38" s="1">
        <f t="shared" si="2"/>
        <v>0</v>
      </c>
    </row>
    <row r="39" spans="1:22" x14ac:dyDescent="0.3">
      <c r="A39" s="1" t="s">
        <v>341</v>
      </c>
      <c r="B39" s="1">
        <v>9659168</v>
      </c>
      <c r="C39" s="1" t="s">
        <v>1104</v>
      </c>
      <c r="D39" s="1" t="s">
        <v>3105</v>
      </c>
      <c r="E39" s="1">
        <v>30</v>
      </c>
      <c r="F39" s="1" t="s">
        <v>2974</v>
      </c>
      <c r="G39" s="5">
        <v>45427</v>
      </c>
      <c r="H39" s="1" t="s">
        <v>40</v>
      </c>
      <c r="I39" s="8" t="s">
        <v>10</v>
      </c>
      <c r="J39" s="11" t="str" cm="1">
        <f t="array" ref="J39:N39">VLOOKUP(A39,'Product Details'!$C$1:$I$1001,{2,3,4,5,7},FALSE)</f>
        <v>Myntra</v>
      </c>
      <c r="K39" s="1" t="str">
        <v>Laptop</v>
      </c>
      <c r="L39" s="1" t="str">
        <v>Dell Inspiron 15</v>
      </c>
      <c r="M39" s="1">
        <v>1</v>
      </c>
      <c r="N39" s="8">
        <v>50500</v>
      </c>
      <c r="O39" s="11" t="str" cm="1">
        <f t="array" ref="O39:S39">_xlfn.XLOOKUP(A39,'Shipping Details'!$A$1:$A$1001,'Shipping Details'!$B$1:$F$1001)</f>
        <v>Mumbai</v>
      </c>
      <c r="P39" s="1" t="str">
        <v>Punjab</v>
      </c>
      <c r="Q39" s="1">
        <v>823468</v>
      </c>
      <c r="R39" s="1" t="str">
        <v>IN</v>
      </c>
      <c r="S39" s="8" t="b">
        <v>1</v>
      </c>
      <c r="T39" s="1">
        <f t="shared" si="0"/>
        <v>50500</v>
      </c>
      <c r="U39" s="1">
        <f t="shared" si="1"/>
        <v>0</v>
      </c>
      <c r="V39" s="1">
        <f t="shared" si="2"/>
        <v>0</v>
      </c>
    </row>
    <row r="40" spans="1:22" x14ac:dyDescent="0.3">
      <c r="A40" s="1" t="s">
        <v>402</v>
      </c>
      <c r="B40" s="1">
        <v>7147725</v>
      </c>
      <c r="C40" s="1" t="s">
        <v>1171</v>
      </c>
      <c r="D40" s="1" t="s">
        <v>3105</v>
      </c>
      <c r="E40" s="1">
        <v>59</v>
      </c>
      <c r="F40" s="1" t="s">
        <v>2797</v>
      </c>
      <c r="G40" s="5">
        <v>45558</v>
      </c>
      <c r="H40" s="1" t="s">
        <v>5</v>
      </c>
      <c r="I40" s="8" t="s">
        <v>6</v>
      </c>
      <c r="J40" s="11" t="str" cm="1">
        <f t="array" ref="J40:N40">VLOOKUP(A40,'Product Details'!$C$1:$I$1001,{2,3,4,5,7},FALSE)</f>
        <v>Amazon</v>
      </c>
      <c r="K40" s="1" t="str">
        <v>Headphones</v>
      </c>
      <c r="L40" s="1" t="str">
        <v>JBL Bluetooth</v>
      </c>
      <c r="M40" s="1">
        <v>1</v>
      </c>
      <c r="N40" s="8">
        <v>10000</v>
      </c>
      <c r="O40" s="11" t="str" cm="1">
        <f t="array" ref="O40:S40">_xlfn.XLOOKUP(A40,'Shipping Details'!$A$1:$A$1001,'Shipping Details'!$B$1:$F$1001)</f>
        <v>Gurugram</v>
      </c>
      <c r="P40" s="1" t="str">
        <v>UP</v>
      </c>
      <c r="Q40" s="1">
        <v>873199</v>
      </c>
      <c r="R40" s="1" t="str">
        <v>IN</v>
      </c>
      <c r="S40" s="8" t="b">
        <v>0</v>
      </c>
      <c r="T40" s="1">
        <f t="shared" si="0"/>
        <v>10000</v>
      </c>
      <c r="U40" s="1">
        <f t="shared" si="1"/>
        <v>10000</v>
      </c>
      <c r="V40" s="1">
        <f t="shared" si="2"/>
        <v>0</v>
      </c>
    </row>
    <row r="41" spans="1:22" x14ac:dyDescent="0.3">
      <c r="A41" s="1" t="s">
        <v>489</v>
      </c>
      <c r="B41" s="1">
        <v>3572022</v>
      </c>
      <c r="C41" s="1" t="s">
        <v>1071</v>
      </c>
      <c r="D41" s="1" t="s">
        <v>3105</v>
      </c>
      <c r="E41" s="1">
        <v>41</v>
      </c>
      <c r="F41" s="1" t="s">
        <v>2846</v>
      </c>
      <c r="G41" s="5">
        <v>45424</v>
      </c>
      <c r="H41" s="1" t="s">
        <v>40</v>
      </c>
      <c r="I41" s="8" t="s">
        <v>10</v>
      </c>
      <c r="J41" s="11" t="str" cm="1">
        <f t="array" ref="J41:N41">VLOOKUP(A41,'Product Details'!$C$1:$I$1001,{2,3,4,5,7},FALSE)</f>
        <v>Ajio</v>
      </c>
      <c r="K41" s="1" t="str">
        <v>LED TV</v>
      </c>
      <c r="L41" s="1" t="str">
        <v>Sony Bravia 43"</v>
      </c>
      <c r="M41" s="1">
        <v>1</v>
      </c>
      <c r="N41" s="8">
        <v>39500</v>
      </c>
      <c r="O41" s="11" t="str" cm="1">
        <f t="array" ref="O41:S41">_xlfn.XLOOKUP(A41,'Shipping Details'!$A$1:$A$1001,'Shipping Details'!$B$1:$F$1001)</f>
        <v>Noida</v>
      </c>
      <c r="P41" s="1" t="str">
        <v>Punjab</v>
      </c>
      <c r="Q41" s="1">
        <v>419987</v>
      </c>
      <c r="R41" s="1" t="str">
        <v>IN</v>
      </c>
      <c r="S41" s="8" t="b">
        <v>0</v>
      </c>
      <c r="T41" s="1">
        <f t="shared" si="0"/>
        <v>39500</v>
      </c>
      <c r="U41" s="1">
        <f t="shared" si="1"/>
        <v>0</v>
      </c>
      <c r="V41" s="1">
        <f t="shared" si="2"/>
        <v>0</v>
      </c>
    </row>
    <row r="42" spans="1:22" x14ac:dyDescent="0.3">
      <c r="A42" s="1" t="s">
        <v>340</v>
      </c>
      <c r="B42" s="1">
        <v>6249548</v>
      </c>
      <c r="C42" s="1" t="s">
        <v>1129</v>
      </c>
      <c r="D42" s="1" t="s">
        <v>3104</v>
      </c>
      <c r="E42" s="1">
        <v>57</v>
      </c>
      <c r="F42" s="1" t="s">
        <v>2818</v>
      </c>
      <c r="G42" s="5">
        <v>45645</v>
      </c>
      <c r="H42" s="1" t="s">
        <v>40</v>
      </c>
      <c r="I42" s="8" t="s">
        <v>6</v>
      </c>
      <c r="J42" s="11" t="str" cm="1">
        <f t="array" ref="J42:N42">VLOOKUP(A42,'Product Details'!$C$1:$I$1001,{2,3,4,5,7},FALSE)</f>
        <v>TataCliq</v>
      </c>
      <c r="K42" s="1" t="str">
        <v>LED TV</v>
      </c>
      <c r="L42" s="1" t="str">
        <v>Mi LED TV 32"</v>
      </c>
      <c r="M42" s="1">
        <v>1</v>
      </c>
      <c r="N42" s="8">
        <v>20000</v>
      </c>
      <c r="O42" s="11" t="str" cm="1">
        <f t="array" ref="O42:S42">_xlfn.XLOOKUP(A42,'Shipping Details'!$A$1:$A$1001,'Shipping Details'!$B$1:$F$1001)</f>
        <v>Mohali</v>
      </c>
      <c r="P42" s="1" t="str">
        <v>Tamil Nadu</v>
      </c>
      <c r="Q42" s="1">
        <v>643899</v>
      </c>
      <c r="R42" s="1" t="str">
        <v>IN</v>
      </c>
      <c r="S42" s="8" t="b">
        <v>0</v>
      </c>
      <c r="T42" s="1">
        <f t="shared" si="0"/>
        <v>20000</v>
      </c>
      <c r="U42" s="1">
        <f t="shared" si="1"/>
        <v>0</v>
      </c>
      <c r="V42" s="1">
        <f t="shared" si="2"/>
        <v>20000</v>
      </c>
    </row>
    <row r="43" spans="1:22" x14ac:dyDescent="0.3">
      <c r="A43" s="1" t="s">
        <v>919</v>
      </c>
      <c r="B43" s="1">
        <v>4064824</v>
      </c>
      <c r="C43" s="1" t="s">
        <v>1165</v>
      </c>
      <c r="D43" s="1" t="s">
        <v>3105</v>
      </c>
      <c r="E43" s="1">
        <v>39</v>
      </c>
      <c r="F43" s="1" t="s">
        <v>2795</v>
      </c>
      <c r="G43" s="5">
        <v>45615</v>
      </c>
      <c r="H43" s="1" t="s">
        <v>5</v>
      </c>
      <c r="I43" s="8" t="s">
        <v>6</v>
      </c>
      <c r="J43" s="11" t="str" cm="1">
        <f t="array" ref="J43:N43">VLOOKUP(A43,'Product Details'!$C$1:$I$1001,{2,3,4,5,7},FALSE)</f>
        <v>Ajio</v>
      </c>
      <c r="K43" s="1" t="str">
        <v>LED TV</v>
      </c>
      <c r="L43" s="1" t="str">
        <v>Sony Bravia 43"</v>
      </c>
      <c r="M43" s="1">
        <v>1</v>
      </c>
      <c r="N43" s="8">
        <v>39500</v>
      </c>
      <c r="O43" s="11" t="str" cm="1">
        <f t="array" ref="O43:S43">_xlfn.XLOOKUP(A43,'Shipping Details'!$A$1:$A$1001,'Shipping Details'!$B$1:$F$1001)</f>
        <v>Kolkata</v>
      </c>
      <c r="P43" s="1" t="str">
        <v>West Bengal</v>
      </c>
      <c r="Q43" s="1">
        <v>876319</v>
      </c>
      <c r="R43" s="1" t="str">
        <v>IN</v>
      </c>
      <c r="S43" s="8" t="b">
        <v>0</v>
      </c>
      <c r="T43" s="1">
        <f t="shared" si="0"/>
        <v>39500</v>
      </c>
      <c r="U43" s="1">
        <f t="shared" si="1"/>
        <v>39500</v>
      </c>
      <c r="V43" s="1">
        <f t="shared" si="2"/>
        <v>0</v>
      </c>
    </row>
    <row r="44" spans="1:22" x14ac:dyDescent="0.3">
      <c r="A44" s="1" t="s">
        <v>852</v>
      </c>
      <c r="B44" s="1">
        <v>2655084</v>
      </c>
      <c r="C44" s="1" t="s">
        <v>1144</v>
      </c>
      <c r="D44" s="1" t="s">
        <v>3104</v>
      </c>
      <c r="E44" s="1">
        <v>29</v>
      </c>
      <c r="F44" s="1" t="s">
        <v>2831</v>
      </c>
      <c r="G44" s="5">
        <v>45405</v>
      </c>
      <c r="H44" s="1" t="s">
        <v>5</v>
      </c>
      <c r="I44" s="8" t="s">
        <v>6</v>
      </c>
      <c r="J44" s="11" t="str" cm="1">
        <f t="array" ref="J44:N44">VLOOKUP(A44,'Product Details'!$C$1:$I$1001,{2,3,4,5,7},FALSE)</f>
        <v>Amazon</v>
      </c>
      <c r="K44" s="1" t="str">
        <v>Laptop</v>
      </c>
      <c r="L44" s="1" t="str">
        <v>Dell Inspiron 15</v>
      </c>
      <c r="M44" s="1">
        <v>1</v>
      </c>
      <c r="N44" s="8">
        <v>50000</v>
      </c>
      <c r="O44" s="11" t="str" cm="1">
        <f t="array" ref="O44:S44">_xlfn.XLOOKUP(A44,'Shipping Details'!$A$1:$A$1001,'Shipping Details'!$B$1:$F$1001)</f>
        <v>Mohali</v>
      </c>
      <c r="P44" s="1" t="str">
        <v>Punjab</v>
      </c>
      <c r="Q44" s="1">
        <v>500019</v>
      </c>
      <c r="R44" s="1" t="str">
        <v>IN</v>
      </c>
      <c r="S44" s="8" t="b">
        <v>1</v>
      </c>
      <c r="T44" s="1">
        <f t="shared" si="0"/>
        <v>50000</v>
      </c>
      <c r="U44" s="1">
        <f t="shared" si="1"/>
        <v>50000</v>
      </c>
      <c r="V44" s="1">
        <f t="shared" si="2"/>
        <v>0</v>
      </c>
    </row>
    <row r="45" spans="1:22" x14ac:dyDescent="0.3">
      <c r="A45" s="1" t="s">
        <v>709</v>
      </c>
      <c r="B45" s="1">
        <v>3517643</v>
      </c>
      <c r="C45" s="1" t="s">
        <v>1136</v>
      </c>
      <c r="D45" s="1" t="s">
        <v>3105</v>
      </c>
      <c r="E45" s="1">
        <v>24</v>
      </c>
      <c r="F45" s="1" t="s">
        <v>2959</v>
      </c>
      <c r="G45" s="5">
        <v>45572</v>
      </c>
      <c r="H45" s="1" t="s">
        <v>5</v>
      </c>
      <c r="I45" s="8" t="s">
        <v>6</v>
      </c>
      <c r="J45" s="11" t="str" cm="1">
        <f t="array" ref="J45:N45">VLOOKUP(A45,'Product Details'!$C$1:$I$1001,{2,3,4,5,7},FALSE)</f>
        <v>Amazon</v>
      </c>
      <c r="K45" s="1" t="str">
        <v>Laptop</v>
      </c>
      <c r="L45" s="1" t="str">
        <v>MacBook Pro</v>
      </c>
      <c r="M45" s="1">
        <v>1</v>
      </c>
      <c r="N45" s="8">
        <v>130000</v>
      </c>
      <c r="O45" s="11" t="str" cm="1">
        <f t="array" ref="O45:S45">_xlfn.XLOOKUP(A45,'Shipping Details'!$A$1:$A$1001,'Shipping Details'!$B$1:$F$1001)</f>
        <v>Kolkata</v>
      </c>
      <c r="P45" s="1" t="str">
        <v>Delhi</v>
      </c>
      <c r="Q45" s="1">
        <v>899656</v>
      </c>
      <c r="R45" s="1" t="str">
        <v>IN</v>
      </c>
      <c r="S45" s="8" t="b">
        <v>0</v>
      </c>
      <c r="T45" s="1">
        <f t="shared" si="0"/>
        <v>130000</v>
      </c>
      <c r="U45" s="1">
        <f t="shared" si="1"/>
        <v>130000</v>
      </c>
      <c r="V45" s="1">
        <f t="shared" si="2"/>
        <v>0</v>
      </c>
    </row>
    <row r="46" spans="1:22" x14ac:dyDescent="0.3">
      <c r="A46" s="1" t="s">
        <v>540</v>
      </c>
      <c r="B46" s="1">
        <v>9598324</v>
      </c>
      <c r="C46" s="1" t="s">
        <v>1133</v>
      </c>
      <c r="D46" s="1" t="s">
        <v>3105</v>
      </c>
      <c r="E46" s="1">
        <v>70</v>
      </c>
      <c r="F46" s="1" t="s">
        <v>3050</v>
      </c>
      <c r="G46" s="5">
        <v>45454</v>
      </c>
      <c r="H46" s="1" t="s">
        <v>8</v>
      </c>
      <c r="I46" s="8" t="s">
        <v>6</v>
      </c>
      <c r="J46" s="11" t="str" cm="1">
        <f t="array" ref="J46:N46">VLOOKUP(A46,'Product Details'!$C$1:$I$1001,{2,3,4,5,7},FALSE)</f>
        <v>TataCliq</v>
      </c>
      <c r="K46" s="1" t="str">
        <v>Smartphone</v>
      </c>
      <c r="L46" s="1" t="str">
        <v>OnePlus Nord</v>
      </c>
      <c r="M46" s="1">
        <v>1</v>
      </c>
      <c r="N46" s="8">
        <v>25000</v>
      </c>
      <c r="O46" s="11" t="str" cm="1">
        <f t="array" ref="O46:S46">_xlfn.XLOOKUP(A46,'Shipping Details'!$A$1:$A$1001,'Shipping Details'!$B$1:$F$1001)</f>
        <v>Noida</v>
      </c>
      <c r="P46" s="1" t="str">
        <v>Haryana</v>
      </c>
      <c r="Q46" s="1">
        <v>343697</v>
      </c>
      <c r="R46" s="1" t="str">
        <v>IN</v>
      </c>
      <c r="S46" s="8" t="b">
        <v>1</v>
      </c>
      <c r="T46" s="1">
        <f t="shared" si="0"/>
        <v>25000</v>
      </c>
      <c r="U46" s="1">
        <f t="shared" si="1"/>
        <v>0</v>
      </c>
      <c r="V46" s="1">
        <f t="shared" si="2"/>
        <v>25000</v>
      </c>
    </row>
    <row r="47" spans="1:22" x14ac:dyDescent="0.3">
      <c r="A47" s="1" t="s">
        <v>11</v>
      </c>
      <c r="B47" s="1">
        <v>5855124</v>
      </c>
      <c r="C47" s="1" t="s">
        <v>1066</v>
      </c>
      <c r="D47" s="1" t="s">
        <v>3105</v>
      </c>
      <c r="E47" s="1">
        <v>72</v>
      </c>
      <c r="F47" s="3" t="s">
        <v>2783</v>
      </c>
      <c r="G47" s="3">
        <v>45410</v>
      </c>
      <c r="H47" s="1" t="s">
        <v>8</v>
      </c>
      <c r="I47" s="8" t="s">
        <v>10</v>
      </c>
      <c r="J47" s="11" t="str" cm="1">
        <f t="array" ref="J47:N47">VLOOKUP(A47,'Product Details'!$C$1:$I$1001,{2,3,4,5,7},FALSE)</f>
        <v>Myntra</v>
      </c>
      <c r="K47" s="1" t="str">
        <v>Laptop</v>
      </c>
      <c r="L47" s="1" t="str">
        <v>MacBook Pro</v>
      </c>
      <c r="M47" s="1">
        <v>1</v>
      </c>
      <c r="N47" s="8">
        <v>131500</v>
      </c>
      <c r="O47" s="11" t="str" cm="1">
        <f t="array" ref="O47:S47">_xlfn.XLOOKUP(A47,'Shipping Details'!$A$1:$A$1001,'Shipping Details'!$B$1:$F$1001)</f>
        <v>Kolkata</v>
      </c>
      <c r="P47" s="1" t="str">
        <v>Karnataka</v>
      </c>
      <c r="Q47" s="1">
        <v>472528</v>
      </c>
      <c r="R47" s="1" t="str">
        <v>IN</v>
      </c>
      <c r="S47" s="8" t="b">
        <v>0</v>
      </c>
      <c r="T47" s="1">
        <f t="shared" si="0"/>
        <v>131500</v>
      </c>
      <c r="U47" s="1">
        <f t="shared" si="1"/>
        <v>0</v>
      </c>
      <c r="V47" s="1">
        <f t="shared" si="2"/>
        <v>0</v>
      </c>
    </row>
    <row r="48" spans="1:22" x14ac:dyDescent="0.3">
      <c r="A48" s="1" t="s">
        <v>494</v>
      </c>
      <c r="B48" s="1">
        <v>1390292</v>
      </c>
      <c r="C48" s="1" t="s">
        <v>1169</v>
      </c>
      <c r="D48" s="1" t="s">
        <v>3104</v>
      </c>
      <c r="E48" s="1">
        <v>45</v>
      </c>
      <c r="F48" s="1" t="s">
        <v>3038</v>
      </c>
      <c r="G48" s="5">
        <v>45365</v>
      </c>
      <c r="H48" s="1" t="s">
        <v>8</v>
      </c>
      <c r="I48" s="8" t="s">
        <v>10</v>
      </c>
      <c r="J48" s="11" t="str" cm="1">
        <f t="array" ref="J48:N48">VLOOKUP(A48,'Product Details'!$C$1:$I$1001,{2,3,4,5,7},FALSE)</f>
        <v>Ajio</v>
      </c>
      <c r="K48" s="1" t="str">
        <v>Headphones</v>
      </c>
      <c r="L48" s="1" t="str">
        <v>JBL Bluetooth</v>
      </c>
      <c r="M48" s="1">
        <v>1</v>
      </c>
      <c r="N48" s="8">
        <v>9500</v>
      </c>
      <c r="O48" s="11" t="str" cm="1">
        <f t="array" ref="O48:S48">_xlfn.XLOOKUP(A48,'Shipping Details'!$A$1:$A$1001,'Shipping Details'!$B$1:$F$1001)</f>
        <v>Gurugram</v>
      </c>
      <c r="P48" s="1" t="str">
        <v>West Bengal</v>
      </c>
      <c r="Q48" s="1">
        <v>399212</v>
      </c>
      <c r="R48" s="1" t="str">
        <v>IN</v>
      </c>
      <c r="S48" s="8" t="b">
        <v>1</v>
      </c>
      <c r="T48" s="1">
        <f t="shared" si="0"/>
        <v>9500</v>
      </c>
      <c r="U48" s="1">
        <f t="shared" si="1"/>
        <v>0</v>
      </c>
      <c r="V48" s="1">
        <f t="shared" si="2"/>
        <v>0</v>
      </c>
    </row>
    <row r="49" spans="1:22" x14ac:dyDescent="0.3">
      <c r="A49" s="1" t="s">
        <v>966</v>
      </c>
      <c r="B49" s="1">
        <v>5230911</v>
      </c>
      <c r="C49" s="1" t="s">
        <v>1144</v>
      </c>
      <c r="D49" s="1" t="s">
        <v>3104</v>
      </c>
      <c r="E49" s="1">
        <v>29</v>
      </c>
      <c r="F49" s="1" t="s">
        <v>2854</v>
      </c>
      <c r="G49" s="5">
        <v>45519</v>
      </c>
      <c r="H49" s="1" t="s">
        <v>5</v>
      </c>
      <c r="I49" s="8" t="s">
        <v>6</v>
      </c>
      <c r="J49" s="11" t="str" cm="1">
        <f t="array" ref="J49:N49">VLOOKUP(A49,'Product Details'!$C$1:$I$1001,{2,3,4,5,7},FALSE)</f>
        <v>Myntra</v>
      </c>
      <c r="K49" s="1" t="str">
        <v>Laptop</v>
      </c>
      <c r="L49" s="1" t="str">
        <v>Dell Inspiron 15</v>
      </c>
      <c r="M49" s="1">
        <v>1</v>
      </c>
      <c r="N49" s="8">
        <v>50500</v>
      </c>
      <c r="O49" s="11" t="str" cm="1">
        <f t="array" ref="O49:S49">_xlfn.XLOOKUP(A49,'Shipping Details'!$A$1:$A$1001,'Shipping Details'!$B$1:$F$1001)</f>
        <v>Noida</v>
      </c>
      <c r="P49" s="1" t="str">
        <v>Karnataka</v>
      </c>
      <c r="Q49" s="1">
        <v>888019</v>
      </c>
      <c r="R49" s="1" t="str">
        <v>IN</v>
      </c>
      <c r="S49" s="8" t="b">
        <v>0</v>
      </c>
      <c r="T49" s="1">
        <f t="shared" si="0"/>
        <v>50500</v>
      </c>
      <c r="U49" s="1">
        <f t="shared" si="1"/>
        <v>50500</v>
      </c>
      <c r="V49" s="1">
        <f t="shared" si="2"/>
        <v>0</v>
      </c>
    </row>
    <row r="50" spans="1:22" x14ac:dyDescent="0.3">
      <c r="A50" s="1" t="s">
        <v>87</v>
      </c>
      <c r="B50" s="1">
        <v>5565128</v>
      </c>
      <c r="C50" s="1" t="s">
        <v>1102</v>
      </c>
      <c r="D50" s="1" t="s">
        <v>3104</v>
      </c>
      <c r="E50" s="1">
        <v>60</v>
      </c>
      <c r="F50" s="1" t="s">
        <v>2849</v>
      </c>
      <c r="G50" s="5">
        <v>45489</v>
      </c>
      <c r="H50" s="1" t="s">
        <v>5</v>
      </c>
      <c r="I50" s="8" t="s">
        <v>6</v>
      </c>
      <c r="J50" s="11" t="str" cm="1">
        <f t="array" ref="J50:N50">VLOOKUP(A50,'Product Details'!$C$1:$I$1001,{2,3,4,5,7},FALSE)</f>
        <v>Ajio</v>
      </c>
      <c r="K50" s="1" t="str">
        <v>Headphones</v>
      </c>
      <c r="L50" s="1" t="str">
        <v>JBL Bluetooth</v>
      </c>
      <c r="M50" s="1">
        <v>1</v>
      </c>
      <c r="N50" s="8">
        <v>9500</v>
      </c>
      <c r="O50" s="11" t="str" cm="1">
        <f t="array" ref="O50:S50">_xlfn.XLOOKUP(A50,'Shipping Details'!$A$1:$A$1001,'Shipping Details'!$B$1:$F$1001)</f>
        <v>Gurugram</v>
      </c>
      <c r="P50" s="1" t="str">
        <v>Karnataka</v>
      </c>
      <c r="Q50" s="1">
        <v>550797</v>
      </c>
      <c r="R50" s="1" t="str">
        <v>IN</v>
      </c>
      <c r="S50" s="8" t="b">
        <v>0</v>
      </c>
      <c r="T50" s="1">
        <f t="shared" si="0"/>
        <v>9500</v>
      </c>
      <c r="U50" s="1">
        <f t="shared" si="1"/>
        <v>9500</v>
      </c>
      <c r="V50" s="1">
        <f t="shared" si="2"/>
        <v>0</v>
      </c>
    </row>
    <row r="51" spans="1:22" x14ac:dyDescent="0.3">
      <c r="A51" s="1" t="s">
        <v>242</v>
      </c>
      <c r="B51" s="1">
        <v>3931009</v>
      </c>
      <c r="C51" s="1" t="s">
        <v>1066</v>
      </c>
      <c r="D51" s="1" t="s">
        <v>3105</v>
      </c>
      <c r="E51" s="1">
        <v>72</v>
      </c>
      <c r="F51" s="1" t="s">
        <v>2846</v>
      </c>
      <c r="G51" s="5">
        <v>45424</v>
      </c>
      <c r="H51" s="1" t="s">
        <v>8</v>
      </c>
      <c r="I51" s="8" t="s">
        <v>10</v>
      </c>
      <c r="J51" s="11" t="str" cm="1">
        <f t="array" ref="J51:N51">VLOOKUP(A51,'Product Details'!$C$1:$I$1001,{2,3,4,5,7},FALSE)</f>
        <v>Ajio</v>
      </c>
      <c r="K51" s="1" t="str">
        <v>LED TV</v>
      </c>
      <c r="L51" s="1" t="str">
        <v>Sony Bravia 43"</v>
      </c>
      <c r="M51" s="1">
        <v>1</v>
      </c>
      <c r="N51" s="8">
        <v>39500</v>
      </c>
      <c r="O51" s="11" t="str" cm="1">
        <f t="array" ref="O51:S51">_xlfn.XLOOKUP(A51,'Shipping Details'!$A$1:$A$1001,'Shipping Details'!$B$1:$F$1001)</f>
        <v>Mohali</v>
      </c>
      <c r="P51" s="1" t="str">
        <v>West Bengal</v>
      </c>
      <c r="Q51" s="1">
        <v>795578</v>
      </c>
      <c r="R51" s="1" t="str">
        <v>IN</v>
      </c>
      <c r="S51" s="8" t="b">
        <v>0</v>
      </c>
      <c r="T51" s="1">
        <f t="shared" si="0"/>
        <v>39500</v>
      </c>
      <c r="U51" s="1">
        <f t="shared" si="1"/>
        <v>0</v>
      </c>
      <c r="V51" s="1">
        <f t="shared" si="2"/>
        <v>0</v>
      </c>
    </row>
    <row r="52" spans="1:22" x14ac:dyDescent="0.3">
      <c r="A52" s="1" t="s">
        <v>952</v>
      </c>
      <c r="B52" s="1">
        <v>3068593</v>
      </c>
      <c r="C52" s="1" t="s">
        <v>1159</v>
      </c>
      <c r="D52" s="1" t="s">
        <v>3104</v>
      </c>
      <c r="E52" s="1">
        <v>66</v>
      </c>
      <c r="F52" s="1" t="s">
        <v>3087</v>
      </c>
      <c r="G52" s="5">
        <v>45518</v>
      </c>
      <c r="H52" s="1" t="s">
        <v>8</v>
      </c>
      <c r="I52" s="8" t="s">
        <v>6</v>
      </c>
      <c r="J52" s="11" t="str" cm="1">
        <f t="array" ref="J52:N52">VLOOKUP(A52,'Product Details'!$C$1:$I$1001,{2,3,4,5,7},FALSE)</f>
        <v>TataCliq</v>
      </c>
      <c r="K52" s="1" t="str">
        <v>Washing Machine</v>
      </c>
      <c r="L52" s="1" t="str">
        <v>Whirlpool Fully Automatic</v>
      </c>
      <c r="M52" s="1">
        <v>1</v>
      </c>
      <c r="N52" s="8">
        <v>35000</v>
      </c>
      <c r="O52" s="11" t="str" cm="1">
        <f t="array" ref="O52:S52">_xlfn.XLOOKUP(A52,'Shipping Details'!$A$1:$A$1001,'Shipping Details'!$B$1:$F$1001)</f>
        <v>Kolkata</v>
      </c>
      <c r="P52" s="1" t="str">
        <v>Delhi</v>
      </c>
      <c r="Q52" s="1">
        <v>446189</v>
      </c>
      <c r="R52" s="1" t="str">
        <v>IN</v>
      </c>
      <c r="S52" s="8" t="b">
        <v>0</v>
      </c>
      <c r="T52" s="1">
        <f t="shared" si="0"/>
        <v>35000</v>
      </c>
      <c r="U52" s="1">
        <f t="shared" si="1"/>
        <v>0</v>
      </c>
      <c r="V52" s="1">
        <f t="shared" si="2"/>
        <v>35000</v>
      </c>
    </row>
    <row r="53" spans="1:22" x14ac:dyDescent="0.3">
      <c r="A53" s="1" t="s">
        <v>132</v>
      </c>
      <c r="B53" s="1">
        <v>7934046</v>
      </c>
      <c r="C53" s="1" t="s">
        <v>1125</v>
      </c>
      <c r="D53" s="1" t="s">
        <v>3104</v>
      </c>
      <c r="E53" s="1">
        <v>63</v>
      </c>
      <c r="F53" s="1" t="s">
        <v>2837</v>
      </c>
      <c r="G53" s="5">
        <v>45508</v>
      </c>
      <c r="H53" s="1" t="s">
        <v>5</v>
      </c>
      <c r="I53" s="8" t="s">
        <v>6</v>
      </c>
      <c r="J53" s="11" t="str" cm="1">
        <f t="array" ref="J53:N53">VLOOKUP(A53,'Product Details'!$C$1:$I$1001,{2,3,4,5,7},FALSE)</f>
        <v>Flipkart</v>
      </c>
      <c r="K53" s="1" t="str">
        <v>Washing Machine</v>
      </c>
      <c r="L53" s="1" t="str">
        <v>LG Front Load 7kg</v>
      </c>
      <c r="M53" s="1">
        <v>1</v>
      </c>
      <c r="N53" s="8">
        <v>30500</v>
      </c>
      <c r="O53" s="11" t="str" cm="1">
        <f t="array" ref="O53:S53">_xlfn.XLOOKUP(A53,'Shipping Details'!$A$1:$A$1001,'Shipping Details'!$B$1:$F$1001)</f>
        <v>Lucknow</v>
      </c>
      <c r="P53" s="1" t="str">
        <v>UP</v>
      </c>
      <c r="Q53" s="1">
        <v>782139</v>
      </c>
      <c r="R53" s="1" t="str">
        <v>IN</v>
      </c>
      <c r="S53" s="8" t="b">
        <v>1</v>
      </c>
      <c r="T53" s="1">
        <f t="shared" si="0"/>
        <v>30500</v>
      </c>
      <c r="U53" s="1">
        <f t="shared" si="1"/>
        <v>30500</v>
      </c>
      <c r="V53" s="1">
        <f t="shared" si="2"/>
        <v>0</v>
      </c>
    </row>
    <row r="54" spans="1:22" x14ac:dyDescent="0.3">
      <c r="A54" s="1" t="s">
        <v>743</v>
      </c>
      <c r="B54" s="1">
        <v>9584989</v>
      </c>
      <c r="C54" s="1" t="s">
        <v>1169</v>
      </c>
      <c r="D54" s="1" t="s">
        <v>3104</v>
      </c>
      <c r="E54" s="1">
        <v>45</v>
      </c>
      <c r="F54" s="1" t="s">
        <v>2791</v>
      </c>
      <c r="G54" s="5">
        <v>45612</v>
      </c>
      <c r="H54" s="1" t="s">
        <v>5</v>
      </c>
      <c r="I54" s="8" t="s">
        <v>6</v>
      </c>
      <c r="J54" s="11" t="str" cm="1">
        <f t="array" ref="J54:N54">VLOOKUP(A54,'Product Details'!$C$1:$I$1001,{2,3,4,5,7},FALSE)</f>
        <v>TataCliq</v>
      </c>
      <c r="K54" s="1" t="str">
        <v>LED TV</v>
      </c>
      <c r="L54" s="1" t="str">
        <v>Sony Bravia 43"</v>
      </c>
      <c r="M54" s="1">
        <v>1</v>
      </c>
      <c r="N54" s="8">
        <v>40000</v>
      </c>
      <c r="O54" s="11" t="str" cm="1">
        <f t="array" ref="O54:S54">_xlfn.XLOOKUP(A54,'Shipping Details'!$A$1:$A$1001,'Shipping Details'!$B$1:$F$1001)</f>
        <v>Noida</v>
      </c>
      <c r="P54" s="1" t="str">
        <v>Delhi</v>
      </c>
      <c r="Q54" s="1">
        <v>911513</v>
      </c>
      <c r="R54" s="1" t="str">
        <v>IN</v>
      </c>
      <c r="S54" s="8" t="b">
        <v>1</v>
      </c>
      <c r="T54" s="1">
        <f t="shared" si="0"/>
        <v>40000</v>
      </c>
      <c r="U54" s="1">
        <f t="shared" si="1"/>
        <v>40000</v>
      </c>
      <c r="V54" s="1">
        <f t="shared" si="2"/>
        <v>0</v>
      </c>
    </row>
    <row r="55" spans="1:22" x14ac:dyDescent="0.3">
      <c r="A55" s="1" t="s">
        <v>873</v>
      </c>
      <c r="B55" s="1">
        <v>6144500</v>
      </c>
      <c r="C55" s="1" t="s">
        <v>1087</v>
      </c>
      <c r="D55" s="1" t="s">
        <v>3104</v>
      </c>
      <c r="E55" s="1">
        <v>46</v>
      </c>
      <c r="F55" s="1" t="s">
        <v>3092</v>
      </c>
      <c r="G55" s="5">
        <v>45484</v>
      </c>
      <c r="H55" s="1" t="s">
        <v>8</v>
      </c>
      <c r="I55" s="8" t="s">
        <v>10</v>
      </c>
      <c r="J55" s="11" t="str" cm="1">
        <f t="array" ref="J55:N55">VLOOKUP(A55,'Product Details'!$C$1:$I$1001,{2,3,4,5,7},FALSE)</f>
        <v>Ajio</v>
      </c>
      <c r="K55" s="1" t="str">
        <v>LED TV</v>
      </c>
      <c r="L55" s="1" t="str">
        <v>Mi LED TV 32"</v>
      </c>
      <c r="M55" s="1">
        <v>1</v>
      </c>
      <c r="N55" s="8">
        <v>19500</v>
      </c>
      <c r="O55" s="11" t="str" cm="1">
        <f t="array" ref="O55:S55">_xlfn.XLOOKUP(A55,'Shipping Details'!$A$1:$A$1001,'Shipping Details'!$B$1:$F$1001)</f>
        <v>Mohali</v>
      </c>
      <c r="P55" s="1" t="str">
        <v>West Bengal</v>
      </c>
      <c r="Q55" s="1">
        <v>754489</v>
      </c>
      <c r="R55" s="1" t="str">
        <v>IN</v>
      </c>
      <c r="S55" s="8" t="b">
        <v>0</v>
      </c>
      <c r="T55" s="1">
        <f t="shared" si="0"/>
        <v>19500</v>
      </c>
      <c r="U55" s="1">
        <f t="shared" si="1"/>
        <v>0</v>
      </c>
      <c r="V55" s="1">
        <f t="shared" si="2"/>
        <v>0</v>
      </c>
    </row>
    <row r="56" spans="1:22" x14ac:dyDescent="0.3">
      <c r="A56" s="1" t="s">
        <v>455</v>
      </c>
      <c r="B56" s="1">
        <v>4939985</v>
      </c>
      <c r="C56" s="1" t="s">
        <v>1135</v>
      </c>
      <c r="D56" s="1" t="s">
        <v>3104</v>
      </c>
      <c r="E56" s="1">
        <v>40</v>
      </c>
      <c r="F56" s="1" t="s">
        <v>2948</v>
      </c>
      <c r="G56" s="5">
        <v>45587</v>
      </c>
      <c r="H56" s="1" t="s">
        <v>8</v>
      </c>
      <c r="I56" s="8" t="s">
        <v>6</v>
      </c>
      <c r="J56" s="11" t="str" cm="1">
        <f t="array" ref="J56:N56">VLOOKUP(A56,'Product Details'!$C$1:$I$1001,{2,3,4,5,7},FALSE)</f>
        <v>Flipkart</v>
      </c>
      <c r="K56" s="1" t="str">
        <v>Headphones</v>
      </c>
      <c r="L56" s="1" t="str">
        <v>Bose Bluetooth</v>
      </c>
      <c r="M56" s="1">
        <v>1</v>
      </c>
      <c r="N56" s="8">
        <v>14500</v>
      </c>
      <c r="O56" s="11" t="str" cm="1">
        <f t="array" ref="O56:S56">_xlfn.XLOOKUP(A56,'Shipping Details'!$A$1:$A$1001,'Shipping Details'!$B$1:$F$1001)</f>
        <v>Mumbai</v>
      </c>
      <c r="P56" s="1" t="str">
        <v>Delhi</v>
      </c>
      <c r="Q56" s="1">
        <v>803869</v>
      </c>
      <c r="R56" s="1" t="str">
        <v>IN</v>
      </c>
      <c r="S56" s="8" t="b">
        <v>0</v>
      </c>
      <c r="T56" s="1">
        <f t="shared" si="0"/>
        <v>14500</v>
      </c>
      <c r="U56" s="1">
        <f t="shared" si="1"/>
        <v>0</v>
      </c>
      <c r="V56" s="1">
        <f t="shared" si="2"/>
        <v>14500</v>
      </c>
    </row>
    <row r="57" spans="1:22" x14ac:dyDescent="0.3">
      <c r="A57" s="1" t="s">
        <v>101</v>
      </c>
      <c r="B57" s="1">
        <v>7227905</v>
      </c>
      <c r="C57" s="1" t="s">
        <v>1081</v>
      </c>
      <c r="D57" s="1" t="s">
        <v>3105</v>
      </c>
      <c r="E57" s="1">
        <v>63</v>
      </c>
      <c r="F57" s="1" t="s">
        <v>2862</v>
      </c>
      <c r="G57" s="5">
        <v>45563</v>
      </c>
      <c r="H57" s="1" t="s">
        <v>8</v>
      </c>
      <c r="I57" s="8" t="s">
        <v>10</v>
      </c>
      <c r="J57" s="11" t="str" cm="1">
        <f t="array" ref="J57:N57">VLOOKUP(A57,'Product Details'!$C$1:$I$1001,{2,3,4,5,7},FALSE)</f>
        <v>Flipkart</v>
      </c>
      <c r="K57" s="1" t="str">
        <v>Smartphone</v>
      </c>
      <c r="L57" s="1" t="str">
        <v>Apple iPhone 12</v>
      </c>
      <c r="M57" s="1">
        <v>1</v>
      </c>
      <c r="N57" s="8">
        <v>55500</v>
      </c>
      <c r="O57" s="11" t="str" cm="1">
        <f t="array" ref="O57:S57">_xlfn.XLOOKUP(A57,'Shipping Details'!$A$1:$A$1001,'Shipping Details'!$B$1:$F$1001)</f>
        <v>Kolkata</v>
      </c>
      <c r="P57" s="1" t="str">
        <v>Delhi</v>
      </c>
      <c r="Q57" s="1">
        <v>196168</v>
      </c>
      <c r="R57" s="1" t="str">
        <v>IN</v>
      </c>
      <c r="S57" s="8" t="b">
        <v>0</v>
      </c>
      <c r="T57" s="1">
        <f t="shared" si="0"/>
        <v>55500</v>
      </c>
      <c r="U57" s="1">
        <f t="shared" si="1"/>
        <v>0</v>
      </c>
      <c r="V57" s="1">
        <f t="shared" si="2"/>
        <v>0</v>
      </c>
    </row>
    <row r="58" spans="1:22" x14ac:dyDescent="0.3">
      <c r="A58" s="1" t="s">
        <v>877</v>
      </c>
      <c r="B58" s="1">
        <v>4347412</v>
      </c>
      <c r="C58" s="1" t="s">
        <v>1109</v>
      </c>
      <c r="D58" s="1" t="s">
        <v>3105</v>
      </c>
      <c r="E58" s="1">
        <v>29</v>
      </c>
      <c r="F58" s="1" t="s">
        <v>2925</v>
      </c>
      <c r="G58" s="5">
        <v>45345</v>
      </c>
      <c r="H58" s="1" t="s">
        <v>5</v>
      </c>
      <c r="I58" s="8" t="s">
        <v>6</v>
      </c>
      <c r="J58" s="11" t="str" cm="1">
        <f t="array" ref="J58:N58">VLOOKUP(A58,'Product Details'!$C$1:$I$1001,{2,3,4,5,7},FALSE)</f>
        <v>Ajio</v>
      </c>
      <c r="K58" s="1" t="str">
        <v>Smartphone</v>
      </c>
      <c r="L58" s="1" t="str">
        <v>Samsung Galaxy S9</v>
      </c>
      <c r="M58" s="1">
        <v>1</v>
      </c>
      <c r="N58" s="8">
        <v>29999</v>
      </c>
      <c r="O58" s="11" t="str" cm="1">
        <f t="array" ref="O58:S58">_xlfn.XLOOKUP(A58,'Shipping Details'!$A$1:$A$1001,'Shipping Details'!$B$1:$F$1001)</f>
        <v>Gurugram</v>
      </c>
      <c r="P58" s="1" t="str">
        <v>Delhi</v>
      </c>
      <c r="Q58" s="1">
        <v>435968</v>
      </c>
      <c r="R58" s="1" t="str">
        <v>IN</v>
      </c>
      <c r="S58" s="8" t="b">
        <v>1</v>
      </c>
      <c r="T58" s="1">
        <f t="shared" si="0"/>
        <v>29999</v>
      </c>
      <c r="U58" s="1">
        <f t="shared" si="1"/>
        <v>29999</v>
      </c>
      <c r="V58" s="1">
        <f t="shared" si="2"/>
        <v>0</v>
      </c>
    </row>
    <row r="59" spans="1:22" x14ac:dyDescent="0.3">
      <c r="A59" s="1" t="s">
        <v>23</v>
      </c>
      <c r="B59" s="1">
        <v>6261415</v>
      </c>
      <c r="C59" s="1" t="s">
        <v>1077</v>
      </c>
      <c r="D59" s="1" t="s">
        <v>3105</v>
      </c>
      <c r="E59" s="1">
        <v>21</v>
      </c>
      <c r="F59" s="1" t="s">
        <v>2794</v>
      </c>
      <c r="G59" s="5">
        <v>45581</v>
      </c>
      <c r="H59" s="1" t="s">
        <v>8</v>
      </c>
      <c r="I59" s="8" t="s">
        <v>6</v>
      </c>
      <c r="J59" s="11" t="str" cm="1">
        <f t="array" ref="J59:N59">VLOOKUP(A59,'Product Details'!$C$1:$I$1001,{2,3,4,5,7},FALSE)</f>
        <v>Flipkart</v>
      </c>
      <c r="K59" s="1" t="str">
        <v>Washing Machine</v>
      </c>
      <c r="L59" s="1" t="str">
        <v>LG Front Load 7kg</v>
      </c>
      <c r="M59" s="1">
        <v>1</v>
      </c>
      <c r="N59" s="8">
        <v>30500</v>
      </c>
      <c r="O59" s="11" t="str" cm="1">
        <f t="array" ref="O59:S59">_xlfn.XLOOKUP(A59,'Shipping Details'!$A$1:$A$1001,'Shipping Details'!$B$1:$F$1001)</f>
        <v>Gurugram</v>
      </c>
      <c r="P59" s="1" t="str">
        <v>Haryana</v>
      </c>
      <c r="Q59" s="1">
        <v>808011</v>
      </c>
      <c r="R59" s="1" t="str">
        <v>IN</v>
      </c>
      <c r="S59" s="8" t="b">
        <v>0</v>
      </c>
      <c r="T59" s="1">
        <f t="shared" si="0"/>
        <v>30500</v>
      </c>
      <c r="U59" s="1">
        <f t="shared" si="1"/>
        <v>0</v>
      </c>
      <c r="V59" s="1">
        <f t="shared" si="2"/>
        <v>30500</v>
      </c>
    </row>
    <row r="60" spans="1:22" x14ac:dyDescent="0.3">
      <c r="A60" s="1" t="s">
        <v>556</v>
      </c>
      <c r="B60" s="1">
        <v>4219293</v>
      </c>
      <c r="C60" s="1" t="s">
        <v>1076</v>
      </c>
      <c r="D60" s="1" t="s">
        <v>3104</v>
      </c>
      <c r="E60" s="1">
        <v>75</v>
      </c>
      <c r="F60" s="1" t="s">
        <v>2848</v>
      </c>
      <c r="G60" s="5">
        <v>45488</v>
      </c>
      <c r="H60" s="1" t="s">
        <v>5</v>
      </c>
      <c r="I60" s="8" t="s">
        <v>6</v>
      </c>
      <c r="J60" s="11" t="str" cm="1">
        <f t="array" ref="J60:N60">VLOOKUP(A60,'Product Details'!$C$1:$I$1001,{2,3,4,5,7},FALSE)</f>
        <v>Amazon</v>
      </c>
      <c r="K60" s="1" t="str">
        <v>LED TV</v>
      </c>
      <c r="L60" s="1" t="str">
        <v>Mi LED TV 32"</v>
      </c>
      <c r="M60" s="1">
        <v>1</v>
      </c>
      <c r="N60" s="8">
        <v>20000</v>
      </c>
      <c r="O60" s="11" t="str" cm="1">
        <f t="array" ref="O60:S60">_xlfn.XLOOKUP(A60,'Shipping Details'!$A$1:$A$1001,'Shipping Details'!$B$1:$F$1001)</f>
        <v>Noida</v>
      </c>
      <c r="P60" s="1" t="str">
        <v>Haryana</v>
      </c>
      <c r="Q60" s="1">
        <v>390206</v>
      </c>
      <c r="R60" s="1" t="str">
        <v>IN</v>
      </c>
      <c r="S60" s="8" t="b">
        <v>1</v>
      </c>
      <c r="T60" s="1">
        <f t="shared" si="0"/>
        <v>20000</v>
      </c>
      <c r="U60" s="1">
        <f t="shared" si="1"/>
        <v>20000</v>
      </c>
      <c r="V60" s="1">
        <f t="shared" si="2"/>
        <v>0</v>
      </c>
    </row>
    <row r="61" spans="1:22" x14ac:dyDescent="0.3">
      <c r="A61" s="1" t="s">
        <v>544</v>
      </c>
      <c r="B61" s="1">
        <v>7283463</v>
      </c>
      <c r="C61" s="1" t="s">
        <v>1113</v>
      </c>
      <c r="D61" s="1" t="s">
        <v>3104</v>
      </c>
      <c r="E61" s="1">
        <v>36</v>
      </c>
      <c r="F61" s="1" t="s">
        <v>2780</v>
      </c>
      <c r="G61" s="5">
        <v>45387</v>
      </c>
      <c r="H61" s="1" t="s">
        <v>8</v>
      </c>
      <c r="I61" s="8" t="s">
        <v>6</v>
      </c>
      <c r="J61" s="11" t="str" cm="1">
        <f t="array" ref="J61:N61">VLOOKUP(A61,'Product Details'!$C$1:$I$1001,{2,3,4,5,7},FALSE)</f>
        <v>Flipkart</v>
      </c>
      <c r="K61" s="1" t="str">
        <v>Smartphone</v>
      </c>
      <c r="L61" s="1" t="str">
        <v>OnePlus Nord</v>
      </c>
      <c r="M61" s="1">
        <v>1</v>
      </c>
      <c r="N61" s="8">
        <v>25500</v>
      </c>
      <c r="O61" s="11" t="str" cm="1">
        <f t="array" ref="O61:S61">_xlfn.XLOOKUP(A61,'Shipping Details'!$A$1:$A$1001,'Shipping Details'!$B$1:$F$1001)</f>
        <v>Lucknow</v>
      </c>
      <c r="P61" s="1" t="str">
        <v>Karnataka</v>
      </c>
      <c r="Q61" s="1">
        <v>240789</v>
      </c>
      <c r="R61" s="1" t="str">
        <v>IN</v>
      </c>
      <c r="S61" s="8" t="b">
        <v>0</v>
      </c>
      <c r="T61" s="1">
        <f t="shared" si="0"/>
        <v>25500</v>
      </c>
      <c r="U61" s="1">
        <f t="shared" si="1"/>
        <v>0</v>
      </c>
      <c r="V61" s="1">
        <f t="shared" si="2"/>
        <v>25500</v>
      </c>
    </row>
    <row r="62" spans="1:22" x14ac:dyDescent="0.3">
      <c r="A62" s="1" t="s">
        <v>331</v>
      </c>
      <c r="B62" s="1">
        <v>4367121</v>
      </c>
      <c r="C62" s="1" t="s">
        <v>1153</v>
      </c>
      <c r="D62" s="1" t="s">
        <v>3104</v>
      </c>
      <c r="E62" s="1">
        <v>21</v>
      </c>
      <c r="F62" s="1" t="s">
        <v>2888</v>
      </c>
      <c r="G62" s="5">
        <v>45525</v>
      </c>
      <c r="H62" s="1" t="s">
        <v>8</v>
      </c>
      <c r="I62" s="8" t="s">
        <v>6</v>
      </c>
      <c r="J62" s="11" t="str" cm="1">
        <f t="array" ref="J62:N62">VLOOKUP(A62,'Product Details'!$C$1:$I$1001,{2,3,4,5,7},FALSE)</f>
        <v>Ajio</v>
      </c>
      <c r="K62" s="1" t="str">
        <v>Headphones</v>
      </c>
      <c r="L62" s="1" t="str">
        <v>Bose Bluetooth</v>
      </c>
      <c r="M62" s="1">
        <v>1</v>
      </c>
      <c r="N62" s="8">
        <v>14000</v>
      </c>
      <c r="O62" s="11" t="str" cm="1">
        <f t="array" ref="O62:S62">_xlfn.XLOOKUP(A62,'Shipping Details'!$A$1:$A$1001,'Shipping Details'!$B$1:$F$1001)</f>
        <v>Gurugram</v>
      </c>
      <c r="P62" s="1" t="str">
        <v>Punjab</v>
      </c>
      <c r="Q62" s="1">
        <v>406703</v>
      </c>
      <c r="R62" s="1" t="str">
        <v>IN</v>
      </c>
      <c r="S62" s="8" t="b">
        <v>0</v>
      </c>
      <c r="T62" s="1">
        <f t="shared" si="0"/>
        <v>14000</v>
      </c>
      <c r="U62" s="1">
        <f t="shared" si="1"/>
        <v>0</v>
      </c>
      <c r="V62" s="1">
        <f t="shared" si="2"/>
        <v>14000</v>
      </c>
    </row>
    <row r="63" spans="1:22" x14ac:dyDescent="0.3">
      <c r="A63" s="1" t="s">
        <v>782</v>
      </c>
      <c r="B63" s="1">
        <v>7683988</v>
      </c>
      <c r="C63" s="1" t="s">
        <v>1071</v>
      </c>
      <c r="D63" s="1" t="s">
        <v>3105</v>
      </c>
      <c r="E63" s="1">
        <v>41</v>
      </c>
      <c r="F63" s="1" t="s">
        <v>2995</v>
      </c>
      <c r="G63" s="5">
        <v>45496</v>
      </c>
      <c r="H63" s="1" t="s">
        <v>5</v>
      </c>
      <c r="I63" s="8" t="s">
        <v>6</v>
      </c>
      <c r="J63" s="11" t="str" cm="1">
        <f t="array" ref="J63:N63">VLOOKUP(A63,'Product Details'!$C$1:$I$1001,{2,3,4,5,7},FALSE)</f>
        <v>Ajio</v>
      </c>
      <c r="K63" s="1" t="str">
        <v>LED TV</v>
      </c>
      <c r="L63" s="1" t="str">
        <v>Sony Bravia 43"</v>
      </c>
      <c r="M63" s="1">
        <v>1</v>
      </c>
      <c r="N63" s="8">
        <v>39500</v>
      </c>
      <c r="O63" s="11" t="str" cm="1">
        <f t="array" ref="O63:S63">_xlfn.XLOOKUP(A63,'Shipping Details'!$A$1:$A$1001,'Shipping Details'!$B$1:$F$1001)</f>
        <v>Mumbai</v>
      </c>
      <c r="P63" s="1" t="str">
        <v>Haryana</v>
      </c>
      <c r="Q63" s="1">
        <v>857065</v>
      </c>
      <c r="R63" s="1" t="str">
        <v>IN</v>
      </c>
      <c r="S63" s="8" t="b">
        <v>0</v>
      </c>
      <c r="T63" s="1">
        <f t="shared" si="0"/>
        <v>39500</v>
      </c>
      <c r="U63" s="1">
        <f t="shared" si="1"/>
        <v>39500</v>
      </c>
      <c r="V63" s="1">
        <f t="shared" si="2"/>
        <v>0</v>
      </c>
    </row>
    <row r="64" spans="1:22" x14ac:dyDescent="0.3">
      <c r="A64" s="1" t="s">
        <v>365</v>
      </c>
      <c r="B64" s="1">
        <v>4650919</v>
      </c>
      <c r="C64" s="1" t="s">
        <v>1172</v>
      </c>
      <c r="D64" s="1" t="s">
        <v>3105</v>
      </c>
      <c r="E64" s="1">
        <v>74</v>
      </c>
      <c r="F64" s="1" t="s">
        <v>2998</v>
      </c>
      <c r="G64" s="5">
        <v>45590</v>
      </c>
      <c r="H64" s="1" t="s">
        <v>5</v>
      </c>
      <c r="I64" s="8" t="s">
        <v>6</v>
      </c>
      <c r="J64" s="11" t="str" cm="1">
        <f t="array" ref="J64:N64">VLOOKUP(A64,'Product Details'!$C$1:$I$1001,{2,3,4,5,7},FALSE)</f>
        <v>Amazon</v>
      </c>
      <c r="K64" s="1" t="str">
        <v>Smartphone</v>
      </c>
      <c r="L64" s="1" t="str">
        <v>Apple iPhone 12</v>
      </c>
      <c r="M64" s="1">
        <v>1</v>
      </c>
      <c r="N64" s="8">
        <v>55000</v>
      </c>
      <c r="O64" s="11" t="str" cm="1">
        <f t="array" ref="O64:S64">_xlfn.XLOOKUP(A64,'Shipping Details'!$A$1:$A$1001,'Shipping Details'!$B$1:$F$1001)</f>
        <v>Mumbai</v>
      </c>
      <c r="P64" s="1" t="str">
        <v>Delhi</v>
      </c>
      <c r="Q64" s="1">
        <v>745474</v>
      </c>
      <c r="R64" s="1" t="str">
        <v>IN</v>
      </c>
      <c r="S64" s="8" t="b">
        <v>0</v>
      </c>
      <c r="T64" s="1">
        <f t="shared" si="0"/>
        <v>55000</v>
      </c>
      <c r="U64" s="1">
        <f t="shared" si="1"/>
        <v>55000</v>
      </c>
      <c r="V64" s="1">
        <f t="shared" si="2"/>
        <v>0</v>
      </c>
    </row>
    <row r="65" spans="1:22" x14ac:dyDescent="0.3">
      <c r="A65" s="1" t="s">
        <v>891</v>
      </c>
      <c r="B65" s="1">
        <v>9782909</v>
      </c>
      <c r="C65" s="1" t="s">
        <v>1063</v>
      </c>
      <c r="D65" s="1" t="s">
        <v>3104</v>
      </c>
      <c r="E65" s="1">
        <v>33</v>
      </c>
      <c r="F65" s="1" t="s">
        <v>3053</v>
      </c>
      <c r="G65" s="5">
        <v>45487</v>
      </c>
      <c r="H65" s="1" t="s">
        <v>8</v>
      </c>
      <c r="I65" s="8" t="s">
        <v>6</v>
      </c>
      <c r="J65" s="11" t="str" cm="1">
        <f t="array" ref="J65:N65">VLOOKUP(A65,'Product Details'!$C$1:$I$1001,{2,3,4,5,7},FALSE)</f>
        <v>Myntra</v>
      </c>
      <c r="K65" s="1" t="str">
        <v>Headphones</v>
      </c>
      <c r="L65" s="1" t="str">
        <v>JBL Bluetooth</v>
      </c>
      <c r="M65" s="1">
        <v>2</v>
      </c>
      <c r="N65" s="8">
        <v>10200</v>
      </c>
      <c r="O65" s="11" t="str" cm="1">
        <f t="array" ref="O65:S65">_xlfn.XLOOKUP(A65,'Shipping Details'!$A$1:$A$1001,'Shipping Details'!$B$1:$F$1001)</f>
        <v>Mumbai</v>
      </c>
      <c r="P65" s="1" t="str">
        <v>Punjab</v>
      </c>
      <c r="Q65" s="1">
        <v>130221</v>
      </c>
      <c r="R65" s="1" t="str">
        <v>IN</v>
      </c>
      <c r="S65" s="8" t="b">
        <v>0</v>
      </c>
      <c r="T65" s="1">
        <f t="shared" si="0"/>
        <v>20400</v>
      </c>
      <c r="U65" s="1">
        <f t="shared" si="1"/>
        <v>0</v>
      </c>
      <c r="V65" s="1">
        <f t="shared" si="2"/>
        <v>20400</v>
      </c>
    </row>
    <row r="66" spans="1:22" x14ac:dyDescent="0.3">
      <c r="A66" s="1" t="s">
        <v>595</v>
      </c>
      <c r="B66" s="1">
        <v>8165093</v>
      </c>
      <c r="C66" s="1" t="s">
        <v>1106</v>
      </c>
      <c r="D66" s="1" t="s">
        <v>3105</v>
      </c>
      <c r="E66" s="1">
        <v>37</v>
      </c>
      <c r="F66" s="1" t="s">
        <v>2830</v>
      </c>
      <c r="G66" s="5">
        <v>45331</v>
      </c>
      <c r="H66" s="1" t="s">
        <v>5</v>
      </c>
      <c r="I66" s="8" t="s">
        <v>6</v>
      </c>
      <c r="J66" s="11" t="str" cm="1">
        <f t="array" ref="J66:N66">VLOOKUP(A66,'Product Details'!$C$1:$I$1001,{2,3,4,5,7},FALSE)</f>
        <v>Myntra</v>
      </c>
      <c r="K66" s="1" t="str">
        <v>Laptop</v>
      </c>
      <c r="L66" s="1" t="str">
        <v>Dell Inspiron 15</v>
      </c>
      <c r="M66" s="1">
        <v>1</v>
      </c>
      <c r="N66" s="8">
        <v>50500</v>
      </c>
      <c r="O66" s="11" t="str" cm="1">
        <f t="array" ref="O66:S66">_xlfn.XLOOKUP(A66,'Shipping Details'!$A$1:$A$1001,'Shipping Details'!$B$1:$F$1001)</f>
        <v>Mohali</v>
      </c>
      <c r="P66" s="1" t="str">
        <v>West Bengal</v>
      </c>
      <c r="Q66" s="1">
        <v>142875</v>
      </c>
      <c r="R66" s="1" t="str">
        <v>IN</v>
      </c>
      <c r="S66" s="8" t="b">
        <v>0</v>
      </c>
      <c r="T66" s="1">
        <f t="shared" si="0"/>
        <v>50500</v>
      </c>
      <c r="U66" s="1">
        <f t="shared" si="1"/>
        <v>50500</v>
      </c>
      <c r="V66" s="1">
        <f t="shared" si="2"/>
        <v>0</v>
      </c>
    </row>
    <row r="67" spans="1:22" x14ac:dyDescent="0.3">
      <c r="A67" s="1" t="s">
        <v>381</v>
      </c>
      <c r="B67" s="1">
        <v>7519465</v>
      </c>
      <c r="C67" s="1" t="s">
        <v>1153</v>
      </c>
      <c r="D67" s="1" t="s">
        <v>3104</v>
      </c>
      <c r="E67" s="1">
        <v>21</v>
      </c>
      <c r="F67" s="1" t="s">
        <v>2907</v>
      </c>
      <c r="G67" s="5">
        <v>45439</v>
      </c>
      <c r="H67" s="1" t="s">
        <v>8</v>
      </c>
      <c r="I67" s="8" t="s">
        <v>6</v>
      </c>
      <c r="J67" s="11" t="str" cm="1">
        <f t="array" ref="J67:N67">VLOOKUP(A67,'Product Details'!$C$1:$I$1001,{2,3,4,5,7},FALSE)</f>
        <v>Ajio</v>
      </c>
      <c r="K67" s="1" t="str">
        <v>LED TV</v>
      </c>
      <c r="L67" s="1" t="str">
        <v>Mi LED TV 32"</v>
      </c>
      <c r="M67" s="1">
        <v>1</v>
      </c>
      <c r="N67" s="8">
        <v>19500</v>
      </c>
      <c r="O67" s="11" t="str" cm="1">
        <f t="array" ref="O67:S67">_xlfn.XLOOKUP(A67,'Shipping Details'!$A$1:$A$1001,'Shipping Details'!$B$1:$F$1001)</f>
        <v>Noida</v>
      </c>
      <c r="P67" s="1" t="str">
        <v>West Bengal</v>
      </c>
      <c r="Q67" s="1">
        <v>776838</v>
      </c>
      <c r="R67" s="1" t="str">
        <v>IN</v>
      </c>
      <c r="S67" s="8" t="b">
        <v>0</v>
      </c>
      <c r="T67" s="1">
        <f t="shared" si="0"/>
        <v>19500</v>
      </c>
      <c r="U67" s="1">
        <f t="shared" si="1"/>
        <v>0</v>
      </c>
      <c r="V67" s="1">
        <f t="shared" si="2"/>
        <v>19500</v>
      </c>
    </row>
    <row r="68" spans="1:22" x14ac:dyDescent="0.3">
      <c r="A68" s="1" t="s">
        <v>192</v>
      </c>
      <c r="B68" s="1">
        <v>2293020</v>
      </c>
      <c r="C68" s="1" t="s">
        <v>1075</v>
      </c>
      <c r="D68" s="1" t="s">
        <v>3104</v>
      </c>
      <c r="E68" s="1">
        <v>47</v>
      </c>
      <c r="F68" s="1" t="s">
        <v>2863</v>
      </c>
      <c r="G68" s="5">
        <v>45547</v>
      </c>
      <c r="H68" s="1" t="s">
        <v>5</v>
      </c>
      <c r="I68" s="8" t="s">
        <v>6</v>
      </c>
      <c r="J68" s="11" t="str" cm="1">
        <f t="array" ref="J68:N68">VLOOKUP(A68,'Product Details'!$C$1:$I$1001,{2,3,4,5,7},FALSE)</f>
        <v>TataCliq</v>
      </c>
      <c r="K68" s="1" t="str">
        <v>Smartphone</v>
      </c>
      <c r="L68" s="1" t="str">
        <v>Apple iPhone 12</v>
      </c>
      <c r="M68" s="1">
        <v>1</v>
      </c>
      <c r="N68" s="8">
        <v>55000</v>
      </c>
      <c r="O68" s="11" t="str" cm="1">
        <f t="array" ref="O68:S68">_xlfn.XLOOKUP(A68,'Shipping Details'!$A$1:$A$1001,'Shipping Details'!$B$1:$F$1001)</f>
        <v>Mumbai</v>
      </c>
      <c r="P68" s="1" t="str">
        <v>Haryana</v>
      </c>
      <c r="Q68" s="1">
        <v>701790</v>
      </c>
      <c r="R68" s="1" t="str">
        <v>IN</v>
      </c>
      <c r="S68" s="8" t="b">
        <v>0</v>
      </c>
      <c r="T68" s="1">
        <f t="shared" ref="T68:T131" si="3">N68*M68</f>
        <v>55000</v>
      </c>
      <c r="U68" s="1">
        <f t="shared" ref="U68:U131" si="4">IF(H68="Delivered",T68,0)</f>
        <v>55000</v>
      </c>
      <c r="V68" s="1">
        <f t="shared" ref="V68:V131" si="5">IF(AND(OR(H68="Cancelled",H68="Returned"),I68="Paid"),T68,0)</f>
        <v>0</v>
      </c>
    </row>
    <row r="69" spans="1:22" x14ac:dyDescent="0.3">
      <c r="A69" s="1" t="s">
        <v>876</v>
      </c>
      <c r="B69" s="1">
        <v>4975282</v>
      </c>
      <c r="C69" s="1" t="s">
        <v>1096</v>
      </c>
      <c r="D69" s="1" t="s">
        <v>3105</v>
      </c>
      <c r="E69" s="1">
        <v>73</v>
      </c>
      <c r="F69" s="1" t="s">
        <v>2919</v>
      </c>
      <c r="G69" s="5">
        <v>45323</v>
      </c>
      <c r="H69" s="1" t="s">
        <v>40</v>
      </c>
      <c r="I69" s="8" t="s">
        <v>6</v>
      </c>
      <c r="J69" s="11" t="str" cm="1">
        <f t="array" ref="J69:N69">VLOOKUP(A69,'Product Details'!$C$1:$I$1001,{2,3,4,5,7},FALSE)</f>
        <v>Myntra</v>
      </c>
      <c r="K69" s="1" t="str">
        <v>Washing Machine</v>
      </c>
      <c r="L69" s="1" t="str">
        <v>LG Front Load 7kg</v>
      </c>
      <c r="M69" s="1">
        <v>1</v>
      </c>
      <c r="N69" s="8">
        <v>30200</v>
      </c>
      <c r="O69" s="11" t="str" cm="1">
        <f t="array" ref="O69:S69">_xlfn.XLOOKUP(A69,'Shipping Details'!$A$1:$A$1001,'Shipping Details'!$B$1:$F$1001)</f>
        <v>Lucknow</v>
      </c>
      <c r="P69" s="1" t="str">
        <v>Karnataka</v>
      </c>
      <c r="Q69" s="1">
        <v>924318</v>
      </c>
      <c r="R69" s="1" t="str">
        <v>IN</v>
      </c>
      <c r="S69" s="8" t="b">
        <v>0</v>
      </c>
      <c r="T69" s="1">
        <f t="shared" si="3"/>
        <v>30200</v>
      </c>
      <c r="U69" s="1">
        <f t="shared" si="4"/>
        <v>0</v>
      </c>
      <c r="V69" s="1">
        <f t="shared" si="5"/>
        <v>30200</v>
      </c>
    </row>
    <row r="70" spans="1:22" x14ac:dyDescent="0.3">
      <c r="A70" s="1" t="s">
        <v>348</v>
      </c>
      <c r="B70" s="1">
        <v>8898995</v>
      </c>
      <c r="C70" s="1" t="s">
        <v>1170</v>
      </c>
      <c r="D70" s="1" t="s">
        <v>3105</v>
      </c>
      <c r="E70" s="1">
        <v>25</v>
      </c>
      <c r="F70" s="1" t="s">
        <v>2882</v>
      </c>
      <c r="G70" s="5">
        <v>45654</v>
      </c>
      <c r="H70" s="1" t="s">
        <v>8</v>
      </c>
      <c r="I70" s="8" t="s">
        <v>10</v>
      </c>
      <c r="J70" s="11" t="str" cm="1">
        <f t="array" ref="J70:N70">VLOOKUP(A70,'Product Details'!$C$1:$I$1001,{2,3,4,5,7},FALSE)</f>
        <v>Flipkart</v>
      </c>
      <c r="K70" s="1" t="str">
        <v>Laptop</v>
      </c>
      <c r="L70" s="1" t="str">
        <v>MacBook Pro</v>
      </c>
      <c r="M70" s="1">
        <v>1</v>
      </c>
      <c r="N70" s="8">
        <v>130000</v>
      </c>
      <c r="O70" s="11" t="str" cm="1">
        <f t="array" ref="O70:S70">_xlfn.XLOOKUP(A70,'Shipping Details'!$A$1:$A$1001,'Shipping Details'!$B$1:$F$1001)</f>
        <v>Thanjavur</v>
      </c>
      <c r="P70" s="1" t="str">
        <v>Punjab</v>
      </c>
      <c r="Q70" s="1">
        <v>214611</v>
      </c>
      <c r="R70" s="1" t="str">
        <v>IN</v>
      </c>
      <c r="S70" s="8" t="b">
        <v>0</v>
      </c>
      <c r="T70" s="1">
        <f t="shared" si="3"/>
        <v>130000</v>
      </c>
      <c r="U70" s="1">
        <f t="shared" si="4"/>
        <v>0</v>
      </c>
      <c r="V70" s="1">
        <f t="shared" si="5"/>
        <v>0</v>
      </c>
    </row>
    <row r="71" spans="1:22" x14ac:dyDescent="0.3">
      <c r="A71" s="1" t="s">
        <v>268</v>
      </c>
      <c r="B71" s="1">
        <v>2647562</v>
      </c>
      <c r="C71" s="1" t="s">
        <v>1117</v>
      </c>
      <c r="D71" s="1" t="s">
        <v>3105</v>
      </c>
      <c r="E71" s="1">
        <v>64</v>
      </c>
      <c r="F71" s="1" t="s">
        <v>2794</v>
      </c>
      <c r="G71" s="5">
        <v>45581</v>
      </c>
      <c r="H71" s="1" t="s">
        <v>5</v>
      </c>
      <c r="I71" s="8" t="s">
        <v>6</v>
      </c>
      <c r="J71" s="11" t="str" cm="1">
        <f t="array" ref="J71:N71">VLOOKUP(A71,'Product Details'!$C$1:$I$1001,{2,3,4,5,7},FALSE)</f>
        <v>Amazon</v>
      </c>
      <c r="K71" s="1" t="str">
        <v>Smartphone</v>
      </c>
      <c r="L71" s="1" t="str">
        <v>Samsung Galaxy S9</v>
      </c>
      <c r="M71" s="1">
        <v>1</v>
      </c>
      <c r="N71" s="8">
        <v>30000</v>
      </c>
      <c r="O71" s="11" t="str" cm="1">
        <f t="array" ref="O71:S71">_xlfn.XLOOKUP(A71,'Shipping Details'!$A$1:$A$1001,'Shipping Details'!$B$1:$F$1001)</f>
        <v>Gurugram</v>
      </c>
      <c r="P71" s="1" t="str">
        <v>Tamil Nadu</v>
      </c>
      <c r="Q71" s="1">
        <v>433222</v>
      </c>
      <c r="R71" s="1" t="str">
        <v>IN</v>
      </c>
      <c r="S71" s="8" t="b">
        <v>0</v>
      </c>
      <c r="T71" s="1">
        <f t="shared" si="3"/>
        <v>30000</v>
      </c>
      <c r="U71" s="1">
        <f t="shared" si="4"/>
        <v>30000</v>
      </c>
      <c r="V71" s="1">
        <f t="shared" si="5"/>
        <v>0</v>
      </c>
    </row>
    <row r="72" spans="1:22" x14ac:dyDescent="0.3">
      <c r="A72" s="1" t="s">
        <v>417</v>
      </c>
      <c r="B72" s="1">
        <v>9061215</v>
      </c>
      <c r="C72" s="1" t="s">
        <v>1101</v>
      </c>
      <c r="D72" s="1" t="s">
        <v>3104</v>
      </c>
      <c r="E72" s="1">
        <v>73</v>
      </c>
      <c r="F72" s="1" t="s">
        <v>3018</v>
      </c>
      <c r="G72" s="5">
        <v>45433</v>
      </c>
      <c r="H72" s="1" t="s">
        <v>40</v>
      </c>
      <c r="I72" s="8" t="s">
        <v>10</v>
      </c>
      <c r="J72" s="11" t="str" cm="1">
        <f t="array" ref="J72:N72">VLOOKUP(A72,'Product Details'!$C$1:$I$1001,{2,3,4,5,7},FALSE)</f>
        <v>Flipkart</v>
      </c>
      <c r="K72" s="1" t="str">
        <v>Headphones</v>
      </c>
      <c r="L72" s="1" t="str">
        <v>Bose Bluetooth</v>
      </c>
      <c r="M72" s="1">
        <v>1</v>
      </c>
      <c r="N72" s="8">
        <v>14500</v>
      </c>
      <c r="O72" s="11" t="str" cm="1">
        <f t="array" ref="O72:S72">_xlfn.XLOOKUP(A72,'Shipping Details'!$A$1:$A$1001,'Shipping Details'!$B$1:$F$1001)</f>
        <v>Mohali</v>
      </c>
      <c r="P72" s="1" t="str">
        <v>Maharashtra</v>
      </c>
      <c r="Q72" s="1">
        <v>270757</v>
      </c>
      <c r="R72" s="1" t="str">
        <v>IN</v>
      </c>
      <c r="S72" s="8" t="b">
        <v>1</v>
      </c>
      <c r="T72" s="1">
        <f t="shared" si="3"/>
        <v>14500</v>
      </c>
      <c r="U72" s="1">
        <f t="shared" si="4"/>
        <v>0</v>
      </c>
      <c r="V72" s="1">
        <f t="shared" si="5"/>
        <v>0</v>
      </c>
    </row>
    <row r="73" spans="1:22" x14ac:dyDescent="0.3">
      <c r="A73" s="1" t="s">
        <v>47</v>
      </c>
      <c r="B73" s="1">
        <v>6724909</v>
      </c>
      <c r="C73" s="1" t="s">
        <v>1066</v>
      </c>
      <c r="D73" s="1" t="s">
        <v>3105</v>
      </c>
      <c r="E73" s="1">
        <v>72</v>
      </c>
      <c r="F73" s="1" t="s">
        <v>2817</v>
      </c>
      <c r="G73" s="5">
        <v>45500</v>
      </c>
      <c r="H73" s="1" t="s">
        <v>8</v>
      </c>
      <c r="I73" s="8" t="s">
        <v>6</v>
      </c>
      <c r="J73" s="11" t="str" cm="1">
        <f t="array" ref="J73:N73">VLOOKUP(A73,'Product Details'!$C$1:$I$1001,{2,3,4,5,7},FALSE)</f>
        <v>Ajio</v>
      </c>
      <c r="K73" s="1" t="str">
        <v>Headphones</v>
      </c>
      <c r="L73" s="1" t="str">
        <v>Bose Bluetooth</v>
      </c>
      <c r="M73" s="1">
        <v>1</v>
      </c>
      <c r="N73" s="8">
        <v>14000</v>
      </c>
      <c r="O73" s="11" t="str" cm="1">
        <f t="array" ref="O73:S73">_xlfn.XLOOKUP(A73,'Shipping Details'!$A$1:$A$1001,'Shipping Details'!$B$1:$F$1001)</f>
        <v>Kolkata</v>
      </c>
      <c r="P73" s="1" t="str">
        <v>Delhi</v>
      </c>
      <c r="Q73" s="1">
        <v>284692</v>
      </c>
      <c r="R73" s="1" t="str">
        <v>IN</v>
      </c>
      <c r="S73" s="8" t="b">
        <v>1</v>
      </c>
      <c r="T73" s="1">
        <f t="shared" si="3"/>
        <v>14000</v>
      </c>
      <c r="U73" s="1">
        <f t="shared" si="4"/>
        <v>0</v>
      </c>
      <c r="V73" s="1">
        <f t="shared" si="5"/>
        <v>14000</v>
      </c>
    </row>
    <row r="74" spans="1:22" x14ac:dyDescent="0.3">
      <c r="A74" s="1" t="s">
        <v>781</v>
      </c>
      <c r="B74" s="1">
        <v>1542282</v>
      </c>
      <c r="C74" s="1" t="s">
        <v>1101</v>
      </c>
      <c r="D74" s="1" t="s">
        <v>3104</v>
      </c>
      <c r="E74" s="1">
        <v>73</v>
      </c>
      <c r="F74" s="1" t="s">
        <v>2966</v>
      </c>
      <c r="G74" s="5">
        <v>45551</v>
      </c>
      <c r="H74" s="1" t="s">
        <v>5</v>
      </c>
      <c r="I74" s="8" t="s">
        <v>6</v>
      </c>
      <c r="J74" s="11" t="str" cm="1">
        <f t="array" ref="J74:N74">VLOOKUP(A74,'Product Details'!$C$1:$I$1001,{2,3,4,5,7},FALSE)</f>
        <v>Ajio</v>
      </c>
      <c r="K74" s="1" t="str">
        <v>Headphones</v>
      </c>
      <c r="L74" s="1" t="str">
        <v>Bose Bluetooth</v>
      </c>
      <c r="M74" s="1">
        <v>1</v>
      </c>
      <c r="N74" s="8">
        <v>14000</v>
      </c>
      <c r="O74" s="11" t="str" cm="1">
        <f t="array" ref="O74:S74">_xlfn.XLOOKUP(A74,'Shipping Details'!$A$1:$A$1001,'Shipping Details'!$B$1:$F$1001)</f>
        <v>Gurugram</v>
      </c>
      <c r="P74" s="1" t="str">
        <v>Punjab</v>
      </c>
      <c r="Q74" s="1">
        <v>559822</v>
      </c>
      <c r="R74" s="1" t="str">
        <v>IN</v>
      </c>
      <c r="S74" s="8" t="b">
        <v>0</v>
      </c>
      <c r="T74" s="1">
        <f t="shared" si="3"/>
        <v>14000</v>
      </c>
      <c r="U74" s="1">
        <f t="shared" si="4"/>
        <v>14000</v>
      </c>
      <c r="V74" s="1">
        <f t="shared" si="5"/>
        <v>0</v>
      </c>
    </row>
    <row r="75" spans="1:22" x14ac:dyDescent="0.3">
      <c r="A75" s="1" t="s">
        <v>318</v>
      </c>
      <c r="B75" s="1">
        <v>4502044</v>
      </c>
      <c r="C75" s="1" t="s">
        <v>1151</v>
      </c>
      <c r="D75" s="1" t="s">
        <v>3104</v>
      </c>
      <c r="E75" s="1">
        <v>74</v>
      </c>
      <c r="F75" s="1" t="s">
        <v>2982</v>
      </c>
      <c r="G75" s="5">
        <v>45337</v>
      </c>
      <c r="H75" s="1" t="s">
        <v>5</v>
      </c>
      <c r="I75" s="8" t="s">
        <v>6</v>
      </c>
      <c r="J75" s="11" t="str" cm="1">
        <f t="array" ref="J75:N75">VLOOKUP(A75,'Product Details'!$C$1:$I$1001,{2,3,4,5,7},FALSE)</f>
        <v>Myntra</v>
      </c>
      <c r="K75" s="1" t="str">
        <v>Washing Machine</v>
      </c>
      <c r="L75" s="1" t="str">
        <v>Whirlpool Fully Automatic</v>
      </c>
      <c r="M75" s="1">
        <v>1</v>
      </c>
      <c r="N75" s="8">
        <v>35200</v>
      </c>
      <c r="O75" s="11" t="str" cm="1">
        <f t="array" ref="O75:S75">_xlfn.XLOOKUP(A75,'Shipping Details'!$A$1:$A$1001,'Shipping Details'!$B$1:$F$1001)</f>
        <v>Bengaluru</v>
      </c>
      <c r="P75" s="1" t="str">
        <v>Punjab</v>
      </c>
      <c r="Q75" s="1">
        <v>963652</v>
      </c>
      <c r="R75" s="1" t="str">
        <v>IN</v>
      </c>
      <c r="S75" s="8" t="b">
        <v>0</v>
      </c>
      <c r="T75" s="1">
        <f t="shared" si="3"/>
        <v>35200</v>
      </c>
      <c r="U75" s="1">
        <f t="shared" si="4"/>
        <v>35200</v>
      </c>
      <c r="V75" s="1">
        <f t="shared" si="5"/>
        <v>0</v>
      </c>
    </row>
    <row r="76" spans="1:22" x14ac:dyDescent="0.3">
      <c r="A76" s="1" t="s">
        <v>263</v>
      </c>
      <c r="B76" s="1">
        <v>1398508</v>
      </c>
      <c r="C76" s="1" t="s">
        <v>1125</v>
      </c>
      <c r="D76" s="1" t="s">
        <v>3104</v>
      </c>
      <c r="E76" s="1">
        <v>63</v>
      </c>
      <c r="F76" s="1" t="s">
        <v>2957</v>
      </c>
      <c r="G76" s="5">
        <v>45445</v>
      </c>
      <c r="H76" s="1" t="s">
        <v>5</v>
      </c>
      <c r="I76" s="8" t="s">
        <v>6</v>
      </c>
      <c r="J76" s="11" t="str" cm="1">
        <f t="array" ref="J76:N76">VLOOKUP(A76,'Product Details'!$C$1:$I$1001,{2,3,4,5,7},FALSE)</f>
        <v>Flipkart</v>
      </c>
      <c r="K76" s="1" t="str">
        <v>Smartphone</v>
      </c>
      <c r="L76" s="1" t="str">
        <v>Apple iPhone 12</v>
      </c>
      <c r="M76" s="1">
        <v>1</v>
      </c>
      <c r="N76" s="8">
        <v>55500</v>
      </c>
      <c r="O76" s="11" t="str" cm="1">
        <f t="array" ref="O76:S76">_xlfn.XLOOKUP(A76,'Shipping Details'!$A$1:$A$1001,'Shipping Details'!$B$1:$F$1001)</f>
        <v>Gurugram</v>
      </c>
      <c r="P76" s="1" t="str">
        <v>Tamil Nadu</v>
      </c>
      <c r="Q76" s="1">
        <v>371212</v>
      </c>
      <c r="R76" s="1" t="str">
        <v>IN</v>
      </c>
      <c r="S76" s="8" t="b">
        <v>0</v>
      </c>
      <c r="T76" s="1">
        <f t="shared" si="3"/>
        <v>55500</v>
      </c>
      <c r="U76" s="1">
        <f t="shared" si="4"/>
        <v>55500</v>
      </c>
      <c r="V76" s="1">
        <f t="shared" si="5"/>
        <v>0</v>
      </c>
    </row>
    <row r="77" spans="1:22" x14ac:dyDescent="0.3">
      <c r="A77" s="1" t="s">
        <v>202</v>
      </c>
      <c r="B77" s="1">
        <v>2081661</v>
      </c>
      <c r="C77" s="1" t="s">
        <v>1148</v>
      </c>
      <c r="D77" s="1" t="s">
        <v>3105</v>
      </c>
      <c r="E77" s="1">
        <v>75</v>
      </c>
      <c r="F77" s="1" t="s">
        <v>2785</v>
      </c>
      <c r="G77" s="5">
        <v>45611</v>
      </c>
      <c r="H77" s="1" t="s">
        <v>8</v>
      </c>
      <c r="I77" s="8" t="s">
        <v>6</v>
      </c>
      <c r="J77" s="11" t="str" cm="1">
        <f t="array" ref="J77:N77">VLOOKUP(A77,'Product Details'!$C$1:$I$1001,{2,3,4,5,7},FALSE)</f>
        <v>Myntra</v>
      </c>
      <c r="K77" s="1" t="str">
        <v>LED TV</v>
      </c>
      <c r="L77" s="1" t="str">
        <v>Sony Bravia 43"</v>
      </c>
      <c r="M77" s="1">
        <v>1</v>
      </c>
      <c r="N77" s="8">
        <v>40200</v>
      </c>
      <c r="O77" s="11" t="str" cm="1">
        <f t="array" ref="O77:S77">_xlfn.XLOOKUP(A77,'Shipping Details'!$A$1:$A$1001,'Shipping Details'!$B$1:$F$1001)</f>
        <v>Mohali</v>
      </c>
      <c r="P77" s="1" t="str">
        <v>West Bengal</v>
      </c>
      <c r="Q77" s="1">
        <v>701761</v>
      </c>
      <c r="R77" s="1" t="str">
        <v>IN</v>
      </c>
      <c r="S77" s="8" t="b">
        <v>1</v>
      </c>
      <c r="T77" s="1">
        <f t="shared" si="3"/>
        <v>40200</v>
      </c>
      <c r="U77" s="1">
        <f t="shared" si="4"/>
        <v>0</v>
      </c>
      <c r="V77" s="1">
        <f t="shared" si="5"/>
        <v>40200</v>
      </c>
    </row>
    <row r="78" spans="1:22" x14ac:dyDescent="0.3">
      <c r="A78" s="1" t="s">
        <v>214</v>
      </c>
      <c r="B78" s="1">
        <v>6669869</v>
      </c>
      <c r="C78" s="1" t="s">
        <v>1125</v>
      </c>
      <c r="D78" s="1" t="s">
        <v>3104</v>
      </c>
      <c r="E78" s="1">
        <v>63</v>
      </c>
      <c r="F78" s="1" t="s">
        <v>2933</v>
      </c>
      <c r="G78" s="5">
        <v>45305</v>
      </c>
      <c r="H78" s="1" t="s">
        <v>5</v>
      </c>
      <c r="I78" s="8" t="s">
        <v>6</v>
      </c>
      <c r="J78" s="11" t="str" cm="1">
        <f t="array" ref="J78:N78">VLOOKUP(A78,'Product Details'!$C$1:$I$1001,{2,3,4,5,7},FALSE)</f>
        <v>TataCliq</v>
      </c>
      <c r="K78" s="1" t="str">
        <v>Laptop</v>
      </c>
      <c r="L78" s="1" t="str">
        <v>Dell Inspiron 15</v>
      </c>
      <c r="M78" s="1">
        <v>1</v>
      </c>
      <c r="N78" s="8">
        <v>50000</v>
      </c>
      <c r="O78" s="11" t="str" cm="1">
        <f t="array" ref="O78:S78">_xlfn.XLOOKUP(A78,'Shipping Details'!$A$1:$A$1001,'Shipping Details'!$B$1:$F$1001)</f>
        <v>Gurugram</v>
      </c>
      <c r="P78" s="1" t="str">
        <v>Karnataka</v>
      </c>
      <c r="Q78" s="1">
        <v>315535</v>
      </c>
      <c r="R78" s="1" t="str">
        <v>IN</v>
      </c>
      <c r="S78" s="8" t="b">
        <v>0</v>
      </c>
      <c r="T78" s="1">
        <f t="shared" si="3"/>
        <v>50000</v>
      </c>
      <c r="U78" s="1">
        <f t="shared" si="4"/>
        <v>50000</v>
      </c>
      <c r="V78" s="1">
        <f t="shared" si="5"/>
        <v>0</v>
      </c>
    </row>
    <row r="79" spans="1:22" x14ac:dyDescent="0.3">
      <c r="A79" s="1" t="s">
        <v>617</v>
      </c>
      <c r="B79" s="1">
        <v>7987624</v>
      </c>
      <c r="C79" s="1" t="s">
        <v>1069</v>
      </c>
      <c r="D79" s="1" t="s">
        <v>3105</v>
      </c>
      <c r="E79" s="1">
        <v>66</v>
      </c>
      <c r="F79" s="1" t="s">
        <v>2994</v>
      </c>
      <c r="G79" s="5">
        <v>45367</v>
      </c>
      <c r="H79" s="1" t="s">
        <v>8</v>
      </c>
      <c r="I79" s="8" t="s">
        <v>6</v>
      </c>
      <c r="J79" s="11" t="str" cm="1">
        <f t="array" ref="J79:N79">VLOOKUP(A79,'Product Details'!$C$1:$I$1001,{2,3,4,5,7},FALSE)</f>
        <v>TataCliq</v>
      </c>
      <c r="K79" s="1" t="str">
        <v>Headphones</v>
      </c>
      <c r="L79" s="1" t="str">
        <v>Sony Bluetooth</v>
      </c>
      <c r="M79" s="1">
        <v>7</v>
      </c>
      <c r="N79" s="8">
        <v>11900</v>
      </c>
      <c r="O79" s="11" t="str" cm="1">
        <f t="array" ref="O79:S79">_xlfn.XLOOKUP(A79,'Shipping Details'!$A$1:$A$1001,'Shipping Details'!$B$1:$F$1001)</f>
        <v>Bengaluru</v>
      </c>
      <c r="P79" s="1" t="str">
        <v>UP</v>
      </c>
      <c r="Q79" s="1">
        <v>919354</v>
      </c>
      <c r="R79" s="1" t="str">
        <v>IN</v>
      </c>
      <c r="S79" s="8" t="b">
        <v>0</v>
      </c>
      <c r="T79" s="1">
        <f t="shared" si="3"/>
        <v>83300</v>
      </c>
      <c r="U79" s="1">
        <f t="shared" si="4"/>
        <v>0</v>
      </c>
      <c r="V79" s="1">
        <f t="shared" si="5"/>
        <v>83300</v>
      </c>
    </row>
    <row r="80" spans="1:22" x14ac:dyDescent="0.3">
      <c r="A80" s="1" t="s">
        <v>624</v>
      </c>
      <c r="B80" s="1">
        <v>4885101</v>
      </c>
      <c r="C80" s="1" t="s">
        <v>1138</v>
      </c>
      <c r="D80" s="1" t="s">
        <v>3105</v>
      </c>
      <c r="E80" s="1">
        <v>69</v>
      </c>
      <c r="F80" s="1" t="s">
        <v>3066</v>
      </c>
      <c r="G80" s="5">
        <v>45617</v>
      </c>
      <c r="H80" s="1" t="s">
        <v>5</v>
      </c>
      <c r="I80" s="8" t="s">
        <v>6</v>
      </c>
      <c r="J80" s="11" t="str" cm="1">
        <f t="array" ref="J80:N80">VLOOKUP(A80,'Product Details'!$C$1:$I$1001,{2,3,4,5,7},FALSE)</f>
        <v>TataCliq</v>
      </c>
      <c r="K80" s="1" t="str">
        <v>Washing Machine</v>
      </c>
      <c r="L80" s="1" t="str">
        <v>Whirlpool Fully Automatic</v>
      </c>
      <c r="M80" s="1">
        <v>1</v>
      </c>
      <c r="N80" s="8">
        <v>35000</v>
      </c>
      <c r="O80" s="11" t="str" cm="1">
        <f t="array" ref="O80:S80">_xlfn.XLOOKUP(A80,'Shipping Details'!$A$1:$A$1001,'Shipping Details'!$B$1:$F$1001)</f>
        <v>Bengaluru</v>
      </c>
      <c r="P80" s="1" t="str">
        <v>UP</v>
      </c>
      <c r="Q80" s="1">
        <v>923501</v>
      </c>
      <c r="R80" s="1" t="str">
        <v>IN</v>
      </c>
      <c r="S80" s="8" t="b">
        <v>0</v>
      </c>
      <c r="T80" s="1">
        <f t="shared" si="3"/>
        <v>35000</v>
      </c>
      <c r="U80" s="1">
        <f t="shared" si="4"/>
        <v>35000</v>
      </c>
      <c r="V80" s="1">
        <f t="shared" si="5"/>
        <v>0</v>
      </c>
    </row>
    <row r="81" spans="1:22" x14ac:dyDescent="0.3">
      <c r="A81" s="1" t="s">
        <v>643</v>
      </c>
      <c r="B81" s="1">
        <v>1424293</v>
      </c>
      <c r="C81" s="1" t="s">
        <v>1163</v>
      </c>
      <c r="D81" s="1" t="s">
        <v>3105</v>
      </c>
      <c r="E81" s="1">
        <v>47</v>
      </c>
      <c r="F81" s="1" t="s">
        <v>3066</v>
      </c>
      <c r="G81" s="5">
        <v>45617</v>
      </c>
      <c r="H81" s="1" t="s">
        <v>5</v>
      </c>
      <c r="I81" s="8" t="s">
        <v>6</v>
      </c>
      <c r="J81" s="11" t="str" cm="1">
        <f t="array" ref="J81:N81">VLOOKUP(A81,'Product Details'!$C$1:$I$1001,{2,3,4,5,7},FALSE)</f>
        <v>Amazon</v>
      </c>
      <c r="K81" s="1" t="str">
        <v>Smartphone</v>
      </c>
      <c r="L81" s="1" t="str">
        <v>Apple iPhone 12</v>
      </c>
      <c r="M81" s="1">
        <v>1</v>
      </c>
      <c r="N81" s="8">
        <v>55000</v>
      </c>
      <c r="O81" s="11" t="str" cm="1">
        <f t="array" ref="O81:S81">_xlfn.XLOOKUP(A81,'Shipping Details'!$A$1:$A$1001,'Shipping Details'!$B$1:$F$1001)</f>
        <v>Thanjavur</v>
      </c>
      <c r="P81" s="1" t="str">
        <v>Delhi</v>
      </c>
      <c r="Q81" s="1">
        <v>907814</v>
      </c>
      <c r="R81" s="1" t="str">
        <v>IN</v>
      </c>
      <c r="S81" s="8" t="b">
        <v>0</v>
      </c>
      <c r="T81" s="1">
        <f t="shared" si="3"/>
        <v>55000</v>
      </c>
      <c r="U81" s="1">
        <f t="shared" si="4"/>
        <v>55000</v>
      </c>
      <c r="V81" s="1">
        <f t="shared" si="5"/>
        <v>0</v>
      </c>
    </row>
    <row r="82" spans="1:22" x14ac:dyDescent="0.3">
      <c r="A82" s="1" t="s">
        <v>507</v>
      </c>
      <c r="B82" s="1">
        <v>4785409</v>
      </c>
      <c r="C82" s="1" t="s">
        <v>1115</v>
      </c>
      <c r="D82" s="1" t="s">
        <v>3104</v>
      </c>
      <c r="E82" s="1">
        <v>22</v>
      </c>
      <c r="F82" s="1" t="s">
        <v>3039</v>
      </c>
      <c r="G82" s="5">
        <v>45389</v>
      </c>
      <c r="H82" s="1" t="s">
        <v>5</v>
      </c>
      <c r="I82" s="8" t="s">
        <v>6</v>
      </c>
      <c r="J82" s="11" t="str" cm="1">
        <f t="array" ref="J82:N82">VLOOKUP(A82,'Product Details'!$C$1:$I$1001,{2,3,4,5,7},FALSE)</f>
        <v>Myntra</v>
      </c>
      <c r="K82" s="1" t="str">
        <v>LED TV</v>
      </c>
      <c r="L82" s="1" t="str">
        <v>Samsung Smart TV 50"</v>
      </c>
      <c r="M82" s="1">
        <v>1</v>
      </c>
      <c r="N82" s="8">
        <v>60500</v>
      </c>
      <c r="O82" s="11" t="str" cm="1">
        <f t="array" ref="O82:S82">_xlfn.XLOOKUP(A82,'Shipping Details'!$A$1:$A$1001,'Shipping Details'!$B$1:$F$1001)</f>
        <v>Mohali</v>
      </c>
      <c r="P82" s="1" t="str">
        <v>UP</v>
      </c>
      <c r="Q82" s="1">
        <v>552931</v>
      </c>
      <c r="R82" s="1" t="str">
        <v>IN</v>
      </c>
      <c r="S82" s="8" t="b">
        <v>0</v>
      </c>
      <c r="T82" s="1">
        <f t="shared" si="3"/>
        <v>60500</v>
      </c>
      <c r="U82" s="1">
        <f t="shared" si="4"/>
        <v>60500</v>
      </c>
      <c r="V82" s="1">
        <f t="shared" si="5"/>
        <v>0</v>
      </c>
    </row>
    <row r="83" spans="1:22" x14ac:dyDescent="0.3">
      <c r="A83" s="1" t="s">
        <v>520</v>
      </c>
      <c r="B83" s="1">
        <v>2088389</v>
      </c>
      <c r="C83" s="1" t="s">
        <v>1116</v>
      </c>
      <c r="D83" s="1" t="s">
        <v>3105</v>
      </c>
      <c r="E83" s="1">
        <v>50</v>
      </c>
      <c r="F83" s="1" t="s">
        <v>3044</v>
      </c>
      <c r="G83" s="5">
        <v>45498</v>
      </c>
      <c r="H83" s="1" t="s">
        <v>5</v>
      </c>
      <c r="I83" s="8" t="s">
        <v>6</v>
      </c>
      <c r="J83" s="11" t="str" cm="1">
        <f t="array" ref="J83:N83">VLOOKUP(A83,'Product Details'!$C$1:$I$1001,{2,3,4,5,7},FALSE)</f>
        <v>Ajio</v>
      </c>
      <c r="K83" s="1" t="str">
        <v>Washing Machine</v>
      </c>
      <c r="L83" s="1" t="str">
        <v>Samsung Top Load 6.5kg</v>
      </c>
      <c r="M83" s="1">
        <v>1</v>
      </c>
      <c r="N83" s="8">
        <v>24500</v>
      </c>
      <c r="O83" s="11" t="str" cm="1">
        <f t="array" ref="O83:S83">_xlfn.XLOOKUP(A83,'Shipping Details'!$A$1:$A$1001,'Shipping Details'!$B$1:$F$1001)</f>
        <v>Bengaluru</v>
      </c>
      <c r="P83" s="1" t="str">
        <v>Karnataka</v>
      </c>
      <c r="Q83" s="1">
        <v>651001</v>
      </c>
      <c r="R83" s="1" t="str">
        <v>IN</v>
      </c>
      <c r="S83" s="8" t="b">
        <v>0</v>
      </c>
      <c r="T83" s="1">
        <f t="shared" si="3"/>
        <v>24500</v>
      </c>
      <c r="U83" s="1">
        <f t="shared" si="4"/>
        <v>24500</v>
      </c>
      <c r="V83" s="1">
        <f t="shared" si="5"/>
        <v>0</v>
      </c>
    </row>
    <row r="84" spans="1:22" x14ac:dyDescent="0.3">
      <c r="A84" s="1" t="s">
        <v>632</v>
      </c>
      <c r="B84" s="1">
        <v>2161974</v>
      </c>
      <c r="C84" s="1" t="s">
        <v>1068</v>
      </c>
      <c r="D84" s="1" t="s">
        <v>3104</v>
      </c>
      <c r="E84" s="1">
        <v>43</v>
      </c>
      <c r="F84" s="1" t="s">
        <v>3064</v>
      </c>
      <c r="G84" s="5">
        <v>45332</v>
      </c>
      <c r="H84" s="1" t="s">
        <v>5</v>
      </c>
      <c r="I84" s="8" t="s">
        <v>6</v>
      </c>
      <c r="J84" s="11" t="str" cm="1">
        <f t="array" ref="J84:N84">VLOOKUP(A84,'Product Details'!$C$1:$I$1001,{2,3,4,5,7},FALSE)</f>
        <v>Ajio</v>
      </c>
      <c r="K84" s="1" t="str">
        <v>Washing Machine</v>
      </c>
      <c r="L84" s="1" t="str">
        <v>LG Front Load 7kg</v>
      </c>
      <c r="M84" s="1">
        <v>1</v>
      </c>
      <c r="N84" s="8">
        <v>29500</v>
      </c>
      <c r="O84" s="11" t="str" cm="1">
        <f t="array" ref="O84:S84">_xlfn.XLOOKUP(A84,'Shipping Details'!$A$1:$A$1001,'Shipping Details'!$B$1:$F$1001)</f>
        <v>Kolkata</v>
      </c>
      <c r="P84" s="1" t="str">
        <v>Punjab</v>
      </c>
      <c r="Q84" s="1">
        <v>196931</v>
      </c>
      <c r="R84" s="1" t="str">
        <v>IN</v>
      </c>
      <c r="S84" s="8" t="b">
        <v>0</v>
      </c>
      <c r="T84" s="1">
        <f t="shared" si="3"/>
        <v>29500</v>
      </c>
      <c r="U84" s="1">
        <f t="shared" si="4"/>
        <v>29500</v>
      </c>
      <c r="V84" s="1">
        <f t="shared" si="5"/>
        <v>0</v>
      </c>
    </row>
    <row r="85" spans="1:22" x14ac:dyDescent="0.3">
      <c r="A85" s="1" t="s">
        <v>549</v>
      </c>
      <c r="B85" s="1">
        <v>3563536</v>
      </c>
      <c r="C85" s="1" t="s">
        <v>1150</v>
      </c>
      <c r="D85" s="1" t="s">
        <v>3105</v>
      </c>
      <c r="E85" s="1">
        <v>34</v>
      </c>
      <c r="F85" s="1" t="s">
        <v>2848</v>
      </c>
      <c r="G85" s="5">
        <v>45488</v>
      </c>
      <c r="H85" s="1" t="s">
        <v>5</v>
      </c>
      <c r="I85" s="8" t="s">
        <v>6</v>
      </c>
      <c r="J85" s="11" t="str" cm="1">
        <f t="array" ref="J85:N85">VLOOKUP(A85,'Product Details'!$C$1:$I$1001,{2,3,4,5,7},FALSE)</f>
        <v>Myntra</v>
      </c>
      <c r="K85" s="1" t="str">
        <v>Laptop</v>
      </c>
      <c r="L85" s="1" t="str">
        <v>MacBook Pro</v>
      </c>
      <c r="M85" s="1">
        <v>1</v>
      </c>
      <c r="N85" s="8">
        <v>131500</v>
      </c>
      <c r="O85" s="11" t="str" cm="1">
        <f t="array" ref="O85:S85">_xlfn.XLOOKUP(A85,'Shipping Details'!$A$1:$A$1001,'Shipping Details'!$B$1:$F$1001)</f>
        <v>Gurugram</v>
      </c>
      <c r="P85" s="1" t="str">
        <v>Karnataka</v>
      </c>
      <c r="Q85" s="1">
        <v>243294</v>
      </c>
      <c r="R85" s="1" t="str">
        <v>IN</v>
      </c>
      <c r="S85" s="8" t="b">
        <v>1</v>
      </c>
      <c r="T85" s="1">
        <f t="shared" si="3"/>
        <v>131500</v>
      </c>
      <c r="U85" s="1">
        <f t="shared" si="4"/>
        <v>131500</v>
      </c>
      <c r="V85" s="1">
        <f t="shared" si="5"/>
        <v>0</v>
      </c>
    </row>
    <row r="86" spans="1:22" x14ac:dyDescent="0.3">
      <c r="A86" s="1" t="s">
        <v>302</v>
      </c>
      <c r="B86" s="1">
        <v>6190378</v>
      </c>
      <c r="C86" s="1" t="s">
        <v>1132</v>
      </c>
      <c r="D86" s="1" t="s">
        <v>3105</v>
      </c>
      <c r="E86" s="1">
        <v>33</v>
      </c>
      <c r="F86" s="1" t="s">
        <v>2976</v>
      </c>
      <c r="G86" s="5">
        <v>45636</v>
      </c>
      <c r="H86" s="1" t="s">
        <v>5</v>
      </c>
      <c r="I86" s="8" t="s">
        <v>6</v>
      </c>
      <c r="J86" s="11" t="str" cm="1">
        <f t="array" ref="J86:N86">VLOOKUP(A86,'Product Details'!$C$1:$I$1001,{2,3,4,5,7},FALSE)</f>
        <v>Amazon</v>
      </c>
      <c r="K86" s="1" t="str">
        <v>Washing Machine</v>
      </c>
      <c r="L86" s="1" t="str">
        <v>LG Front Load 7kg</v>
      </c>
      <c r="M86" s="1">
        <v>1</v>
      </c>
      <c r="N86" s="8">
        <v>30000</v>
      </c>
      <c r="O86" s="11" t="str" cm="1">
        <f t="array" ref="O86:S86">_xlfn.XLOOKUP(A86,'Shipping Details'!$A$1:$A$1001,'Shipping Details'!$B$1:$F$1001)</f>
        <v>Mohali</v>
      </c>
      <c r="P86" s="1" t="str">
        <v>Karnataka</v>
      </c>
      <c r="Q86" s="1">
        <v>440998</v>
      </c>
      <c r="R86" s="1" t="str">
        <v>IN</v>
      </c>
      <c r="S86" s="8" t="b">
        <v>0</v>
      </c>
      <c r="T86" s="1">
        <f t="shared" si="3"/>
        <v>30000</v>
      </c>
      <c r="U86" s="1">
        <f t="shared" si="4"/>
        <v>30000</v>
      </c>
      <c r="V86" s="1">
        <f t="shared" si="5"/>
        <v>0</v>
      </c>
    </row>
    <row r="87" spans="1:22" x14ac:dyDescent="0.3">
      <c r="A87" s="1" t="s">
        <v>509</v>
      </c>
      <c r="B87" s="1">
        <v>1559414</v>
      </c>
      <c r="C87" s="1" t="s">
        <v>1089</v>
      </c>
      <c r="D87" s="1" t="s">
        <v>3104</v>
      </c>
      <c r="E87" s="1">
        <v>38</v>
      </c>
      <c r="F87" s="1" t="s">
        <v>2894</v>
      </c>
      <c r="G87" s="5">
        <v>45629</v>
      </c>
      <c r="H87" s="1" t="s">
        <v>5</v>
      </c>
      <c r="I87" s="8" t="s">
        <v>6</v>
      </c>
      <c r="J87" s="11" t="str" cm="1">
        <f t="array" ref="J87:N87">VLOOKUP(A87,'Product Details'!$C$1:$I$1001,{2,3,4,5,7},FALSE)</f>
        <v>Ajio</v>
      </c>
      <c r="K87" s="1" t="str">
        <v>LED TV</v>
      </c>
      <c r="L87" s="1" t="str">
        <v>Mi LED TV 32"</v>
      </c>
      <c r="M87" s="1">
        <v>1</v>
      </c>
      <c r="N87" s="8">
        <v>19500</v>
      </c>
      <c r="O87" s="11" t="str" cm="1">
        <f t="array" ref="O87:S87">_xlfn.XLOOKUP(A87,'Shipping Details'!$A$1:$A$1001,'Shipping Details'!$B$1:$F$1001)</f>
        <v>Gurugram</v>
      </c>
      <c r="P87" s="1" t="str">
        <v>Haryana</v>
      </c>
      <c r="Q87" s="1">
        <v>810477</v>
      </c>
      <c r="R87" s="1" t="str">
        <v>IN</v>
      </c>
      <c r="S87" s="8" t="b">
        <v>0</v>
      </c>
      <c r="T87" s="1">
        <f t="shared" si="3"/>
        <v>19500</v>
      </c>
      <c r="U87" s="1">
        <f t="shared" si="4"/>
        <v>19500</v>
      </c>
      <c r="V87" s="1">
        <f t="shared" si="5"/>
        <v>0</v>
      </c>
    </row>
    <row r="88" spans="1:22" x14ac:dyDescent="0.3">
      <c r="A88" s="1" t="s">
        <v>1008</v>
      </c>
      <c r="B88" s="1">
        <v>8999013</v>
      </c>
      <c r="C88" s="1" t="s">
        <v>1161</v>
      </c>
      <c r="D88" s="1" t="s">
        <v>3104</v>
      </c>
      <c r="E88" s="1">
        <v>49</v>
      </c>
      <c r="F88" s="1" t="s">
        <v>3021</v>
      </c>
      <c r="G88" s="5">
        <v>45560</v>
      </c>
      <c r="H88" s="1" t="s">
        <v>5</v>
      </c>
      <c r="I88" s="8" t="s">
        <v>6</v>
      </c>
      <c r="J88" s="11" t="str" cm="1">
        <f t="array" ref="J88:N88">VLOOKUP(A88,'Product Details'!$C$1:$I$1001,{2,3,4,5,7},FALSE)</f>
        <v>Amazon</v>
      </c>
      <c r="K88" s="1" t="str">
        <v>Headphones</v>
      </c>
      <c r="L88" s="1" t="str">
        <v>Bose Bluetooth</v>
      </c>
      <c r="M88" s="1">
        <v>1</v>
      </c>
      <c r="N88" s="8">
        <v>15000</v>
      </c>
      <c r="O88" s="11" t="str" cm="1">
        <f t="array" ref="O88:S88">_xlfn.XLOOKUP(A88,'Shipping Details'!$A$1:$A$1001,'Shipping Details'!$B$1:$F$1001)</f>
        <v>Bengaluru</v>
      </c>
      <c r="P88" s="1" t="str">
        <v>Delhi</v>
      </c>
      <c r="Q88" s="1">
        <v>591650</v>
      </c>
      <c r="R88" s="1" t="str">
        <v>IN</v>
      </c>
      <c r="S88" s="8" t="b">
        <v>0</v>
      </c>
      <c r="T88" s="1">
        <f t="shared" si="3"/>
        <v>15000</v>
      </c>
      <c r="U88" s="1">
        <f t="shared" si="4"/>
        <v>15000</v>
      </c>
      <c r="V88" s="1">
        <f t="shared" si="5"/>
        <v>0</v>
      </c>
    </row>
    <row r="89" spans="1:22" x14ac:dyDescent="0.3">
      <c r="A89" s="1" t="s">
        <v>751</v>
      </c>
      <c r="B89" s="1">
        <v>6326787</v>
      </c>
      <c r="C89" s="1" t="s">
        <v>1120</v>
      </c>
      <c r="D89" s="1" t="s">
        <v>3105</v>
      </c>
      <c r="E89" s="1">
        <v>67</v>
      </c>
      <c r="F89" s="1" t="s">
        <v>2808</v>
      </c>
      <c r="G89" s="5">
        <v>45377</v>
      </c>
      <c r="H89" s="1" t="s">
        <v>8</v>
      </c>
      <c r="I89" s="8" t="s">
        <v>6</v>
      </c>
      <c r="J89" s="11" t="str" cm="1">
        <f t="array" ref="J89:N89">VLOOKUP(A89,'Product Details'!$C$1:$I$1001,{2,3,4,5,7},FALSE)</f>
        <v>Myntra</v>
      </c>
      <c r="K89" s="1" t="str">
        <v>Laptop</v>
      </c>
      <c r="L89" s="1" t="str">
        <v>Dell Inspiron 15</v>
      </c>
      <c r="M89" s="1">
        <v>1</v>
      </c>
      <c r="N89" s="8">
        <v>50500</v>
      </c>
      <c r="O89" s="11" t="str" cm="1">
        <f t="array" ref="O89:S89">_xlfn.XLOOKUP(A89,'Shipping Details'!$A$1:$A$1001,'Shipping Details'!$B$1:$F$1001)</f>
        <v>Mumbai</v>
      </c>
      <c r="P89" s="1" t="str">
        <v>Tamil Nadu</v>
      </c>
      <c r="Q89" s="1">
        <v>883714</v>
      </c>
      <c r="R89" s="1" t="str">
        <v>IN</v>
      </c>
      <c r="S89" s="8" t="b">
        <v>0</v>
      </c>
      <c r="T89" s="1">
        <f t="shared" si="3"/>
        <v>50500</v>
      </c>
      <c r="U89" s="1">
        <f t="shared" si="4"/>
        <v>0</v>
      </c>
      <c r="V89" s="1">
        <f t="shared" si="5"/>
        <v>50500</v>
      </c>
    </row>
    <row r="90" spans="1:22" x14ac:dyDescent="0.3">
      <c r="A90" s="1" t="s">
        <v>287</v>
      </c>
      <c r="B90" s="1">
        <v>7701385</v>
      </c>
      <c r="C90" s="1" t="s">
        <v>1102</v>
      </c>
      <c r="D90" s="1" t="s">
        <v>3104</v>
      </c>
      <c r="E90" s="1">
        <v>60</v>
      </c>
      <c r="F90" s="1" t="s">
        <v>2811</v>
      </c>
      <c r="G90" s="5">
        <v>45486</v>
      </c>
      <c r="H90" s="1" t="s">
        <v>5</v>
      </c>
      <c r="I90" s="8" t="s">
        <v>6</v>
      </c>
      <c r="J90" s="11" t="str" cm="1">
        <f t="array" ref="J90:N90">VLOOKUP(A90,'Product Details'!$C$1:$I$1001,{2,3,4,5,7},FALSE)</f>
        <v>TataCliq</v>
      </c>
      <c r="K90" s="1" t="str">
        <v>LED TV</v>
      </c>
      <c r="L90" s="1" t="str">
        <v>Samsung Smart TV 50"</v>
      </c>
      <c r="M90" s="1">
        <v>1</v>
      </c>
      <c r="N90" s="8">
        <v>60000</v>
      </c>
      <c r="O90" s="11" t="str" cm="1">
        <f t="array" ref="O90:S90">_xlfn.XLOOKUP(A90,'Shipping Details'!$A$1:$A$1001,'Shipping Details'!$B$1:$F$1001)</f>
        <v>Gurugram</v>
      </c>
      <c r="P90" s="1" t="str">
        <v>Maharashtra</v>
      </c>
      <c r="Q90" s="1">
        <v>861411</v>
      </c>
      <c r="R90" s="1" t="str">
        <v>IN</v>
      </c>
      <c r="S90" s="8" t="b">
        <v>0</v>
      </c>
      <c r="T90" s="1">
        <f t="shared" si="3"/>
        <v>60000</v>
      </c>
      <c r="U90" s="1">
        <f t="shared" si="4"/>
        <v>60000</v>
      </c>
      <c r="V90" s="1">
        <f t="shared" si="5"/>
        <v>0</v>
      </c>
    </row>
    <row r="91" spans="1:22" x14ac:dyDescent="0.3">
      <c r="A91" s="1" t="s">
        <v>564</v>
      </c>
      <c r="B91" s="1">
        <v>2495511</v>
      </c>
      <c r="C91" s="1" t="s">
        <v>1177</v>
      </c>
      <c r="D91" s="1" t="s">
        <v>3104</v>
      </c>
      <c r="E91" s="1">
        <v>65</v>
      </c>
      <c r="F91" s="1" t="s">
        <v>2959</v>
      </c>
      <c r="G91" s="5">
        <v>45572</v>
      </c>
      <c r="H91" s="1" t="s">
        <v>8</v>
      </c>
      <c r="I91" s="8" t="s">
        <v>6</v>
      </c>
      <c r="J91" s="11" t="str" cm="1">
        <f t="array" ref="J91:N91">VLOOKUP(A91,'Product Details'!$C$1:$I$1001,{2,3,4,5,7},FALSE)</f>
        <v>TataCliq</v>
      </c>
      <c r="K91" s="1" t="str">
        <v>Headphones</v>
      </c>
      <c r="L91" s="1" t="str">
        <v>JBL Bluetooth</v>
      </c>
      <c r="M91" s="1">
        <v>1</v>
      </c>
      <c r="N91" s="8">
        <v>9900</v>
      </c>
      <c r="O91" s="11" t="str" cm="1">
        <f t="array" ref="O91:S91">_xlfn.XLOOKUP(A91,'Shipping Details'!$A$1:$A$1001,'Shipping Details'!$B$1:$F$1001)</f>
        <v>Noida</v>
      </c>
      <c r="P91" s="1" t="str">
        <v>Punjab</v>
      </c>
      <c r="Q91" s="1">
        <v>425896</v>
      </c>
      <c r="R91" s="1" t="str">
        <v>IN</v>
      </c>
      <c r="S91" s="8" t="b">
        <v>1</v>
      </c>
      <c r="T91" s="1">
        <f t="shared" si="3"/>
        <v>9900</v>
      </c>
      <c r="U91" s="1">
        <f t="shared" si="4"/>
        <v>0</v>
      </c>
      <c r="V91" s="1">
        <f t="shared" si="5"/>
        <v>9900</v>
      </c>
    </row>
    <row r="92" spans="1:22" x14ac:dyDescent="0.3">
      <c r="A92" s="1" t="s">
        <v>575</v>
      </c>
      <c r="B92" s="1">
        <v>1587291</v>
      </c>
      <c r="C92" s="1" t="s">
        <v>1170</v>
      </c>
      <c r="D92" s="1" t="s">
        <v>3105</v>
      </c>
      <c r="E92" s="1">
        <v>25</v>
      </c>
      <c r="F92" s="1" t="s">
        <v>2873</v>
      </c>
      <c r="G92" s="5">
        <v>45545</v>
      </c>
      <c r="H92" s="1" t="s">
        <v>40</v>
      </c>
      <c r="I92" s="8" t="s">
        <v>6</v>
      </c>
      <c r="J92" s="11" t="str" cm="1">
        <f t="array" ref="J92:N92">VLOOKUP(A92,'Product Details'!$C$1:$I$1001,{2,3,4,5,7},FALSE)</f>
        <v>Ajio</v>
      </c>
      <c r="K92" s="1" t="str">
        <v>LED TV</v>
      </c>
      <c r="L92" s="1" t="str">
        <v>Sony Bravia 43"</v>
      </c>
      <c r="M92" s="1">
        <v>1</v>
      </c>
      <c r="N92" s="8">
        <v>39500</v>
      </c>
      <c r="O92" s="11" t="str" cm="1">
        <f t="array" ref="O92:S92">_xlfn.XLOOKUP(A92,'Shipping Details'!$A$1:$A$1001,'Shipping Details'!$B$1:$F$1001)</f>
        <v>Mohali</v>
      </c>
      <c r="P92" s="1" t="str">
        <v>Maharashtra</v>
      </c>
      <c r="Q92" s="1">
        <v>791176</v>
      </c>
      <c r="R92" s="1" t="str">
        <v>IN</v>
      </c>
      <c r="S92" s="8" t="b">
        <v>1</v>
      </c>
      <c r="T92" s="1">
        <f t="shared" si="3"/>
        <v>39500</v>
      </c>
      <c r="U92" s="1">
        <f t="shared" si="4"/>
        <v>0</v>
      </c>
      <c r="V92" s="1">
        <f t="shared" si="5"/>
        <v>39500</v>
      </c>
    </row>
    <row r="93" spans="1:22" x14ac:dyDescent="0.3">
      <c r="A93" s="1" t="s">
        <v>412</v>
      </c>
      <c r="B93" s="1">
        <v>7617330</v>
      </c>
      <c r="C93" s="1" t="s">
        <v>1156</v>
      </c>
      <c r="D93" s="1" t="s">
        <v>3105</v>
      </c>
      <c r="E93" s="1">
        <v>49</v>
      </c>
      <c r="F93" s="1" t="s">
        <v>2929</v>
      </c>
      <c r="G93" s="5">
        <v>45463</v>
      </c>
      <c r="H93" s="1" t="s">
        <v>5</v>
      </c>
      <c r="I93" s="8" t="s">
        <v>6</v>
      </c>
      <c r="J93" s="11" t="str" cm="1">
        <f t="array" ref="J93:N93">VLOOKUP(A93,'Product Details'!$C$1:$I$1001,{2,3,4,5,7},FALSE)</f>
        <v>Myntra</v>
      </c>
      <c r="K93" s="1" t="str">
        <v>Laptop</v>
      </c>
      <c r="L93" s="1" t="str">
        <v>Dell Inspiron 15</v>
      </c>
      <c r="M93" s="1">
        <v>1</v>
      </c>
      <c r="N93" s="8">
        <v>50500</v>
      </c>
      <c r="O93" s="11" t="str" cm="1">
        <f t="array" ref="O93:S93">_xlfn.XLOOKUP(A93,'Shipping Details'!$A$1:$A$1001,'Shipping Details'!$B$1:$F$1001)</f>
        <v>Bengaluru</v>
      </c>
      <c r="P93" s="1" t="str">
        <v>Delhi</v>
      </c>
      <c r="Q93" s="1">
        <v>490941</v>
      </c>
      <c r="R93" s="1" t="str">
        <v>IN</v>
      </c>
      <c r="S93" s="8" t="b">
        <v>1</v>
      </c>
      <c r="T93" s="1">
        <f t="shared" si="3"/>
        <v>50500</v>
      </c>
      <c r="U93" s="1">
        <f t="shared" si="4"/>
        <v>50500</v>
      </c>
      <c r="V93" s="1">
        <f t="shared" si="5"/>
        <v>0</v>
      </c>
    </row>
    <row r="94" spans="1:22" x14ac:dyDescent="0.3">
      <c r="A94" s="1" t="s">
        <v>896</v>
      </c>
      <c r="B94" s="1">
        <v>8524550</v>
      </c>
      <c r="C94" s="1" t="s">
        <v>1170</v>
      </c>
      <c r="D94" s="1" t="s">
        <v>3105</v>
      </c>
      <c r="E94" s="1">
        <v>25</v>
      </c>
      <c r="F94" s="1" t="s">
        <v>2865</v>
      </c>
      <c r="G94" s="5">
        <v>45420</v>
      </c>
      <c r="H94" s="1" t="s">
        <v>5</v>
      </c>
      <c r="I94" s="8" t="s">
        <v>6</v>
      </c>
      <c r="J94" s="11" t="str" cm="1">
        <f t="array" ref="J94:N94">VLOOKUP(A94,'Product Details'!$C$1:$I$1001,{2,3,4,5,7},FALSE)</f>
        <v>TataCliq</v>
      </c>
      <c r="K94" s="1" t="str">
        <v>LED TV</v>
      </c>
      <c r="L94" s="1" t="str">
        <v>Sony Bravia 43"</v>
      </c>
      <c r="M94" s="1">
        <v>1</v>
      </c>
      <c r="N94" s="8">
        <v>40000</v>
      </c>
      <c r="O94" s="11" t="str" cm="1">
        <f t="array" ref="O94:S94">_xlfn.XLOOKUP(A94,'Shipping Details'!$A$1:$A$1001,'Shipping Details'!$B$1:$F$1001)</f>
        <v>Lucknow</v>
      </c>
      <c r="P94" s="1" t="str">
        <v>Punjab</v>
      </c>
      <c r="Q94" s="1">
        <v>144224</v>
      </c>
      <c r="R94" s="1" t="str">
        <v>IN</v>
      </c>
      <c r="S94" s="8" t="b">
        <v>1</v>
      </c>
      <c r="T94" s="1">
        <f t="shared" si="3"/>
        <v>40000</v>
      </c>
      <c r="U94" s="1">
        <f t="shared" si="4"/>
        <v>40000</v>
      </c>
      <c r="V94" s="1">
        <f t="shared" si="5"/>
        <v>0</v>
      </c>
    </row>
    <row r="95" spans="1:22" x14ac:dyDescent="0.3">
      <c r="A95" s="1" t="s">
        <v>343</v>
      </c>
      <c r="B95" s="1">
        <v>6437072</v>
      </c>
      <c r="C95" s="1" t="s">
        <v>1081</v>
      </c>
      <c r="D95" s="1" t="s">
        <v>3105</v>
      </c>
      <c r="E95" s="1">
        <v>63</v>
      </c>
      <c r="F95" s="1" t="s">
        <v>2989</v>
      </c>
      <c r="G95" s="5">
        <v>45630</v>
      </c>
      <c r="H95" s="1" t="s">
        <v>5</v>
      </c>
      <c r="I95" s="8" t="s">
        <v>6</v>
      </c>
      <c r="J95" s="11" t="str" cm="1">
        <f t="array" ref="J95:N95">VLOOKUP(A95,'Product Details'!$C$1:$I$1001,{2,3,4,5,7},FALSE)</f>
        <v>Ajio</v>
      </c>
      <c r="K95" s="1" t="str">
        <v>Headphones</v>
      </c>
      <c r="L95" s="1" t="str">
        <v>JBL Bluetooth</v>
      </c>
      <c r="M95" s="1">
        <v>1</v>
      </c>
      <c r="N95" s="8">
        <v>9500</v>
      </c>
      <c r="O95" s="11" t="str" cm="1">
        <f t="array" ref="O95:S95">_xlfn.XLOOKUP(A95,'Shipping Details'!$A$1:$A$1001,'Shipping Details'!$B$1:$F$1001)</f>
        <v>Noida</v>
      </c>
      <c r="P95" s="1">
        <v>0</v>
      </c>
      <c r="Q95" s="1">
        <v>497073</v>
      </c>
      <c r="R95" s="1" t="str">
        <v>IN</v>
      </c>
      <c r="S95" s="8" t="b">
        <v>0</v>
      </c>
      <c r="T95" s="1">
        <f t="shared" si="3"/>
        <v>9500</v>
      </c>
      <c r="U95" s="1">
        <f t="shared" si="4"/>
        <v>9500</v>
      </c>
      <c r="V95" s="1">
        <f t="shared" si="5"/>
        <v>0</v>
      </c>
    </row>
    <row r="96" spans="1:22" x14ac:dyDescent="0.3">
      <c r="A96" s="1" t="s">
        <v>728</v>
      </c>
      <c r="B96" s="1">
        <v>6917334</v>
      </c>
      <c r="C96" s="1" t="s">
        <v>1171</v>
      </c>
      <c r="D96" s="1" t="s">
        <v>3105</v>
      </c>
      <c r="E96" s="1">
        <v>59</v>
      </c>
      <c r="F96" s="1" t="s">
        <v>3030</v>
      </c>
      <c r="G96" s="5">
        <v>45308</v>
      </c>
      <c r="H96" s="1" t="s">
        <v>40</v>
      </c>
      <c r="I96" s="8" t="s">
        <v>10</v>
      </c>
      <c r="J96" s="11" t="str" cm="1">
        <f t="array" ref="J96:N96">VLOOKUP(A96,'Product Details'!$C$1:$I$1001,{2,3,4,5,7},FALSE)</f>
        <v>TataCliq</v>
      </c>
      <c r="K96" s="1" t="str">
        <v>Smartphone</v>
      </c>
      <c r="L96" s="1" t="str">
        <v>Samsung Galaxy S9</v>
      </c>
      <c r="M96" s="1">
        <v>1</v>
      </c>
      <c r="N96" s="8">
        <v>30000</v>
      </c>
      <c r="O96" s="11" t="str" cm="1">
        <f t="array" ref="O96:S96">_xlfn.XLOOKUP(A96,'Shipping Details'!$A$1:$A$1001,'Shipping Details'!$B$1:$F$1001)</f>
        <v>Noida</v>
      </c>
      <c r="P96" s="1" t="str">
        <v>Tamil Nadu</v>
      </c>
      <c r="Q96" s="1">
        <v>404283</v>
      </c>
      <c r="R96" s="1" t="str">
        <v>IN</v>
      </c>
      <c r="S96" s="8" t="b">
        <v>0</v>
      </c>
      <c r="T96" s="1">
        <f t="shared" si="3"/>
        <v>30000</v>
      </c>
      <c r="U96" s="1">
        <f t="shared" si="4"/>
        <v>0</v>
      </c>
      <c r="V96" s="1">
        <f t="shared" si="5"/>
        <v>0</v>
      </c>
    </row>
    <row r="97" spans="1:22" x14ac:dyDescent="0.3">
      <c r="A97" s="1" t="s">
        <v>835</v>
      </c>
      <c r="B97" s="1">
        <v>5418616</v>
      </c>
      <c r="C97" s="1" t="s">
        <v>1081</v>
      </c>
      <c r="D97" s="1" t="s">
        <v>3105</v>
      </c>
      <c r="E97" s="1">
        <v>63</v>
      </c>
      <c r="F97" s="1" t="s">
        <v>3089</v>
      </c>
      <c r="G97" s="5">
        <v>45461</v>
      </c>
      <c r="H97" s="1" t="s">
        <v>8</v>
      </c>
      <c r="I97" s="8" t="s">
        <v>10</v>
      </c>
      <c r="J97" s="11" t="str" cm="1">
        <f t="array" ref="J97:N97">VLOOKUP(A97,'Product Details'!$C$1:$I$1001,{2,3,4,5,7},FALSE)</f>
        <v>Amazon</v>
      </c>
      <c r="K97" s="1" t="str">
        <v>Laptop</v>
      </c>
      <c r="L97" s="1" t="str">
        <v>Dell Inspiron 15</v>
      </c>
      <c r="M97" s="1">
        <v>1</v>
      </c>
      <c r="N97" s="8">
        <v>50000</v>
      </c>
      <c r="O97" s="11" t="str" cm="1">
        <f t="array" ref="O97:S97">_xlfn.XLOOKUP(A97,'Shipping Details'!$A$1:$A$1001,'Shipping Details'!$B$1:$F$1001)</f>
        <v>Gurugram</v>
      </c>
      <c r="P97" s="1" t="str">
        <v>Karnataka</v>
      </c>
      <c r="Q97" s="1">
        <v>335745</v>
      </c>
      <c r="R97" s="1" t="str">
        <v>IN</v>
      </c>
      <c r="S97" s="8" t="b">
        <v>0</v>
      </c>
      <c r="T97" s="1">
        <f t="shared" si="3"/>
        <v>50000</v>
      </c>
      <c r="U97" s="1">
        <f t="shared" si="4"/>
        <v>0</v>
      </c>
      <c r="V97" s="1">
        <f t="shared" si="5"/>
        <v>0</v>
      </c>
    </row>
    <row r="98" spans="1:22" x14ac:dyDescent="0.3">
      <c r="A98" s="1" t="s">
        <v>790</v>
      </c>
      <c r="B98" s="1">
        <v>2068187</v>
      </c>
      <c r="C98" s="1" t="s">
        <v>1131</v>
      </c>
      <c r="D98" s="1" t="s">
        <v>3105</v>
      </c>
      <c r="E98" s="1">
        <v>51</v>
      </c>
      <c r="F98" s="1" t="s">
        <v>2842</v>
      </c>
      <c r="G98" s="5">
        <v>45414</v>
      </c>
      <c r="H98" s="1" t="s">
        <v>5</v>
      </c>
      <c r="I98" s="8" t="s">
        <v>6</v>
      </c>
      <c r="J98" s="11" t="str" cm="1">
        <f t="array" ref="J98:N98">VLOOKUP(A98,'Product Details'!$C$1:$I$1001,{2,3,4,5,7},FALSE)</f>
        <v>Amazon</v>
      </c>
      <c r="K98" s="1" t="str">
        <v>Washing Machine</v>
      </c>
      <c r="L98" s="1" t="str">
        <v>Whirlpool Fully Automatic</v>
      </c>
      <c r="M98" s="1">
        <v>1</v>
      </c>
      <c r="N98" s="8">
        <v>35000</v>
      </c>
      <c r="O98" s="11" t="str" cm="1">
        <f t="array" ref="O98:S98">_xlfn.XLOOKUP(A98,'Shipping Details'!$A$1:$A$1001,'Shipping Details'!$B$1:$F$1001)</f>
        <v>Lucknow</v>
      </c>
      <c r="P98" s="1" t="str">
        <v>Haryana</v>
      </c>
      <c r="Q98" s="1">
        <v>663015</v>
      </c>
      <c r="R98" s="1" t="str">
        <v>IN</v>
      </c>
      <c r="S98" s="8" t="b">
        <v>1</v>
      </c>
      <c r="T98" s="1">
        <f t="shared" si="3"/>
        <v>35000</v>
      </c>
      <c r="U98" s="1">
        <f t="shared" si="4"/>
        <v>35000</v>
      </c>
      <c r="V98" s="1">
        <f t="shared" si="5"/>
        <v>0</v>
      </c>
    </row>
    <row r="99" spans="1:22" x14ac:dyDescent="0.3">
      <c r="A99" s="1" t="s">
        <v>619</v>
      </c>
      <c r="B99" s="1">
        <v>7334410</v>
      </c>
      <c r="C99" s="1" t="s">
        <v>1164</v>
      </c>
      <c r="D99" s="1" t="s">
        <v>3105</v>
      </c>
      <c r="E99" s="1">
        <v>65</v>
      </c>
      <c r="F99" s="1" t="s">
        <v>2850</v>
      </c>
      <c r="G99" s="5">
        <v>45395</v>
      </c>
      <c r="H99" s="1" t="s">
        <v>5</v>
      </c>
      <c r="I99" s="8" t="s">
        <v>6</v>
      </c>
      <c r="J99" s="11" t="str" cm="1">
        <f t="array" ref="J99:N99">VLOOKUP(A99,'Product Details'!$C$1:$I$1001,{2,3,4,5,7},FALSE)</f>
        <v>Amazon</v>
      </c>
      <c r="K99" s="1" t="str">
        <v>Laptop</v>
      </c>
      <c r="L99" s="1" t="str">
        <v>Dell Inspiron 15</v>
      </c>
      <c r="M99" s="1">
        <v>1</v>
      </c>
      <c r="N99" s="8">
        <v>50000</v>
      </c>
      <c r="O99" s="11" t="str" cm="1">
        <f t="array" ref="O99:S99">_xlfn.XLOOKUP(A99,'Shipping Details'!$A$1:$A$1001,'Shipping Details'!$B$1:$F$1001)</f>
        <v>Gurugram</v>
      </c>
      <c r="P99" s="1" t="str">
        <v>UP</v>
      </c>
      <c r="Q99" s="1">
        <v>600607</v>
      </c>
      <c r="R99" s="1" t="str">
        <v>IN</v>
      </c>
      <c r="S99" s="8" t="b">
        <v>0</v>
      </c>
      <c r="T99" s="1">
        <f t="shared" si="3"/>
        <v>50000</v>
      </c>
      <c r="U99" s="1">
        <f t="shared" si="4"/>
        <v>50000</v>
      </c>
      <c r="V99" s="1">
        <f t="shared" si="5"/>
        <v>0</v>
      </c>
    </row>
    <row r="100" spans="1:22" x14ac:dyDescent="0.3">
      <c r="A100" s="1" t="s">
        <v>62</v>
      </c>
      <c r="B100" s="1">
        <v>2903561</v>
      </c>
      <c r="C100" s="1" t="s">
        <v>1073</v>
      </c>
      <c r="D100" s="1" t="s">
        <v>3104</v>
      </c>
      <c r="E100" s="1">
        <v>25</v>
      </c>
      <c r="F100" s="1" t="s">
        <v>2829</v>
      </c>
      <c r="G100" s="5">
        <v>45623</v>
      </c>
      <c r="H100" s="1" t="s">
        <v>8</v>
      </c>
      <c r="I100" s="8" t="s">
        <v>10</v>
      </c>
      <c r="J100" s="11" t="str" cm="1">
        <f t="array" ref="J100:N100">VLOOKUP(A100,'Product Details'!$C$1:$I$1001,{2,3,4,5,7},FALSE)</f>
        <v>Myntra</v>
      </c>
      <c r="K100" s="1" t="str">
        <v>Washing Machine</v>
      </c>
      <c r="L100" s="1" t="str">
        <v>Whirlpool Fully Automatic</v>
      </c>
      <c r="M100" s="1">
        <v>1</v>
      </c>
      <c r="N100" s="8">
        <v>35200</v>
      </c>
      <c r="O100" s="11" t="str" cm="1">
        <f t="array" ref="O100:S100">_xlfn.XLOOKUP(A100,'Shipping Details'!$A$1:$A$1001,'Shipping Details'!$B$1:$F$1001)</f>
        <v>Noida</v>
      </c>
      <c r="P100" s="1" t="str">
        <v>UP</v>
      </c>
      <c r="Q100" s="1">
        <v>595158</v>
      </c>
      <c r="R100" s="1" t="str">
        <v>IN</v>
      </c>
      <c r="S100" s="8" t="b">
        <v>0</v>
      </c>
      <c r="T100" s="1">
        <f t="shared" si="3"/>
        <v>35200</v>
      </c>
      <c r="U100" s="1">
        <f t="shared" si="4"/>
        <v>0</v>
      </c>
      <c r="V100" s="1">
        <f t="shared" si="5"/>
        <v>0</v>
      </c>
    </row>
    <row r="101" spans="1:22" x14ac:dyDescent="0.3">
      <c r="A101" s="1" t="s">
        <v>666</v>
      </c>
      <c r="B101" s="1">
        <v>9442968</v>
      </c>
      <c r="C101" s="1" t="s">
        <v>1177</v>
      </c>
      <c r="D101" s="1" t="s">
        <v>3104</v>
      </c>
      <c r="E101" s="1">
        <v>65</v>
      </c>
      <c r="F101" s="1" t="s">
        <v>2938</v>
      </c>
      <c r="G101" s="5">
        <v>45440</v>
      </c>
      <c r="H101" s="1" t="s">
        <v>40</v>
      </c>
      <c r="I101" s="8" t="s">
        <v>6</v>
      </c>
      <c r="J101" s="11" t="str" cm="1">
        <f t="array" ref="J101:N101">VLOOKUP(A101,'Product Details'!$C$1:$I$1001,{2,3,4,5,7},FALSE)</f>
        <v>Amazon</v>
      </c>
      <c r="K101" s="1" t="str">
        <v>Headphones</v>
      </c>
      <c r="L101" s="1" t="str">
        <v>Bose Bluetooth</v>
      </c>
      <c r="M101" s="1">
        <v>5</v>
      </c>
      <c r="N101" s="8">
        <v>15000</v>
      </c>
      <c r="O101" s="11" t="str" cm="1">
        <f t="array" ref="O101:S101">_xlfn.XLOOKUP(A101,'Shipping Details'!$A$1:$A$1001,'Shipping Details'!$B$1:$F$1001)</f>
        <v>Kolkata</v>
      </c>
      <c r="P101" s="1" t="str">
        <v>West Bengal</v>
      </c>
      <c r="Q101" s="1">
        <v>448290</v>
      </c>
      <c r="R101" s="1" t="str">
        <v>IN</v>
      </c>
      <c r="S101" s="8" t="b">
        <v>0</v>
      </c>
      <c r="T101" s="1">
        <f t="shared" si="3"/>
        <v>75000</v>
      </c>
      <c r="U101" s="1">
        <f t="shared" si="4"/>
        <v>0</v>
      </c>
      <c r="V101" s="1">
        <f t="shared" si="5"/>
        <v>75000</v>
      </c>
    </row>
    <row r="102" spans="1:22" x14ac:dyDescent="0.3">
      <c r="A102" s="1" t="s">
        <v>843</v>
      </c>
      <c r="B102" s="1">
        <v>7500351</v>
      </c>
      <c r="C102" s="1" t="s">
        <v>1140</v>
      </c>
      <c r="D102" s="1" t="s">
        <v>3104</v>
      </c>
      <c r="E102" s="1">
        <v>42</v>
      </c>
      <c r="F102" s="1" t="s">
        <v>3022</v>
      </c>
      <c r="G102" s="5">
        <v>45642</v>
      </c>
      <c r="H102" s="1" t="s">
        <v>5</v>
      </c>
      <c r="I102" s="8" t="s">
        <v>6</v>
      </c>
      <c r="J102" s="11" t="str" cm="1">
        <f t="array" ref="J102:N102">VLOOKUP(A102,'Product Details'!$C$1:$I$1001,{2,3,4,5,7},FALSE)</f>
        <v>Amazon</v>
      </c>
      <c r="K102" s="1" t="str">
        <v>LED TV</v>
      </c>
      <c r="L102" s="1" t="str">
        <v>Mi LED TV 32"</v>
      </c>
      <c r="M102" s="1">
        <v>1</v>
      </c>
      <c r="N102" s="8">
        <v>20000</v>
      </c>
      <c r="O102" s="11" t="str" cm="1">
        <f t="array" ref="O102:S102">_xlfn.XLOOKUP(A102,'Shipping Details'!$A$1:$A$1001,'Shipping Details'!$B$1:$F$1001)</f>
        <v>Kolkata</v>
      </c>
      <c r="P102" s="1" t="str">
        <v>Delhi</v>
      </c>
      <c r="Q102" s="1">
        <v>364255</v>
      </c>
      <c r="R102" s="1" t="str">
        <v>IN</v>
      </c>
      <c r="S102" s="8" t="b">
        <v>0</v>
      </c>
      <c r="T102" s="1">
        <f t="shared" si="3"/>
        <v>20000</v>
      </c>
      <c r="U102" s="1">
        <f t="shared" si="4"/>
        <v>20000</v>
      </c>
      <c r="V102" s="1">
        <f t="shared" si="5"/>
        <v>0</v>
      </c>
    </row>
    <row r="103" spans="1:22" x14ac:dyDescent="0.3">
      <c r="A103" s="1" t="s">
        <v>845</v>
      </c>
      <c r="B103" s="1">
        <v>1029006</v>
      </c>
      <c r="C103" s="1" t="s">
        <v>1079</v>
      </c>
      <c r="D103" s="1" t="s">
        <v>3105</v>
      </c>
      <c r="E103" s="1">
        <v>18</v>
      </c>
      <c r="F103" s="1" t="s">
        <v>3035</v>
      </c>
      <c r="G103" s="5">
        <v>45456</v>
      </c>
      <c r="H103" s="1" t="s">
        <v>40</v>
      </c>
      <c r="I103" s="8" t="s">
        <v>6</v>
      </c>
      <c r="J103" s="11" t="str" cm="1">
        <f t="array" ref="J103:N103">VLOOKUP(A103,'Product Details'!$C$1:$I$1001,{2,3,4,5,7},FALSE)</f>
        <v>TataCliq</v>
      </c>
      <c r="K103" s="1" t="str">
        <v>Washing Machine</v>
      </c>
      <c r="L103" s="1" t="str">
        <v>Samsung Top Load 6.5kg</v>
      </c>
      <c r="M103" s="1">
        <v>1</v>
      </c>
      <c r="N103" s="8">
        <v>25000</v>
      </c>
      <c r="O103" s="11" t="str" cm="1">
        <f t="array" ref="O103:S103">_xlfn.XLOOKUP(A103,'Shipping Details'!$A$1:$A$1001,'Shipping Details'!$B$1:$F$1001)</f>
        <v>Kolkata</v>
      </c>
      <c r="P103" s="1" t="str">
        <v>Tamil Nadu</v>
      </c>
      <c r="Q103" s="1">
        <v>767399</v>
      </c>
      <c r="R103" s="1" t="str">
        <v>IN</v>
      </c>
      <c r="S103" s="8" t="b">
        <v>1</v>
      </c>
      <c r="T103" s="1">
        <f t="shared" si="3"/>
        <v>25000</v>
      </c>
      <c r="U103" s="1">
        <f t="shared" si="4"/>
        <v>0</v>
      </c>
      <c r="V103" s="1">
        <f t="shared" si="5"/>
        <v>25000</v>
      </c>
    </row>
    <row r="104" spans="1:22" x14ac:dyDescent="0.3">
      <c r="A104" s="1" t="s">
        <v>534</v>
      </c>
      <c r="B104" s="1">
        <v>1732568</v>
      </c>
      <c r="C104" s="1" t="s">
        <v>1172</v>
      </c>
      <c r="D104" s="1" t="s">
        <v>3105</v>
      </c>
      <c r="E104" s="1">
        <v>74</v>
      </c>
      <c r="F104" s="1" t="s">
        <v>2847</v>
      </c>
      <c r="G104" s="5">
        <v>45360</v>
      </c>
      <c r="H104" s="1" t="s">
        <v>8</v>
      </c>
      <c r="I104" s="8" t="s">
        <v>10</v>
      </c>
      <c r="J104" s="11" t="str" cm="1">
        <f t="array" ref="J104:N104">VLOOKUP(A104,'Product Details'!$C$1:$I$1001,{2,3,4,5,7},FALSE)</f>
        <v>Flipkart</v>
      </c>
      <c r="K104" s="1" t="str">
        <v>Smartphone</v>
      </c>
      <c r="L104" s="1" t="str">
        <v>Apple iPhone 12</v>
      </c>
      <c r="M104" s="1">
        <v>1</v>
      </c>
      <c r="N104" s="8">
        <v>55500</v>
      </c>
      <c r="O104" s="11" t="str" cm="1">
        <f t="array" ref="O104:S104">_xlfn.XLOOKUP(A104,'Shipping Details'!$A$1:$A$1001,'Shipping Details'!$B$1:$F$1001)</f>
        <v>Gurugram</v>
      </c>
      <c r="P104" s="1" t="str">
        <v>Karnataka</v>
      </c>
      <c r="Q104" s="1">
        <v>180251</v>
      </c>
      <c r="R104" s="1" t="str">
        <v>IN</v>
      </c>
      <c r="S104" s="8" t="b">
        <v>0</v>
      </c>
      <c r="T104" s="1">
        <f t="shared" si="3"/>
        <v>55500</v>
      </c>
      <c r="U104" s="1">
        <f t="shared" si="4"/>
        <v>0</v>
      </c>
      <c r="V104" s="1">
        <f t="shared" si="5"/>
        <v>0</v>
      </c>
    </row>
    <row r="105" spans="1:22" x14ac:dyDescent="0.3">
      <c r="A105" s="1" t="s">
        <v>655</v>
      </c>
      <c r="B105" s="1">
        <v>6049913</v>
      </c>
      <c r="C105" s="1" t="s">
        <v>1089</v>
      </c>
      <c r="D105" s="1" t="s">
        <v>3104</v>
      </c>
      <c r="E105" s="1">
        <v>38</v>
      </c>
      <c r="F105" s="1" t="s">
        <v>3035</v>
      </c>
      <c r="G105" s="5">
        <v>45456</v>
      </c>
      <c r="H105" s="1" t="s">
        <v>5</v>
      </c>
      <c r="I105" s="8" t="s">
        <v>6</v>
      </c>
      <c r="J105" s="11" t="str" cm="1">
        <f t="array" ref="J105:N105">VLOOKUP(A105,'Product Details'!$C$1:$I$1001,{2,3,4,5,7},FALSE)</f>
        <v>Ajio</v>
      </c>
      <c r="K105" s="1" t="str">
        <v>Washing Machine</v>
      </c>
      <c r="L105" s="1" t="str">
        <v>LG Front Load 7kg</v>
      </c>
      <c r="M105" s="1">
        <v>1</v>
      </c>
      <c r="N105" s="8">
        <v>29500</v>
      </c>
      <c r="O105" s="11" t="str" cm="1">
        <f t="array" ref="O105:S105">_xlfn.XLOOKUP(A105,'Shipping Details'!$A$1:$A$1001,'Shipping Details'!$B$1:$F$1001)</f>
        <v>Mumbai</v>
      </c>
      <c r="P105" s="1" t="str">
        <v>UP</v>
      </c>
      <c r="Q105" s="1">
        <v>617300</v>
      </c>
      <c r="R105" s="1" t="str">
        <v>IN</v>
      </c>
      <c r="S105" s="8" t="b">
        <v>0</v>
      </c>
      <c r="T105" s="1">
        <f t="shared" si="3"/>
        <v>29500</v>
      </c>
      <c r="U105" s="1">
        <f t="shared" si="4"/>
        <v>29500</v>
      </c>
      <c r="V105" s="1">
        <f t="shared" si="5"/>
        <v>0</v>
      </c>
    </row>
    <row r="106" spans="1:22" x14ac:dyDescent="0.3">
      <c r="A106" s="1" t="s">
        <v>913</v>
      </c>
      <c r="B106" s="1">
        <v>1394358</v>
      </c>
      <c r="C106" s="1" t="s">
        <v>1124</v>
      </c>
      <c r="D106" s="1" t="s">
        <v>3105</v>
      </c>
      <c r="E106" s="1">
        <v>19</v>
      </c>
      <c r="F106" s="1" t="s">
        <v>3016</v>
      </c>
      <c r="G106" s="5">
        <v>45416</v>
      </c>
      <c r="H106" s="1" t="s">
        <v>8</v>
      </c>
      <c r="I106" s="8" t="s">
        <v>6</v>
      </c>
      <c r="J106" s="11" t="str" cm="1">
        <f t="array" ref="J106:N106">VLOOKUP(A106,'Product Details'!$C$1:$I$1001,{2,3,4,5,7},FALSE)</f>
        <v>Flipkart</v>
      </c>
      <c r="K106" s="1" t="str">
        <v>LED TV</v>
      </c>
      <c r="L106" s="1" t="str">
        <v>Mi LED TV 32"</v>
      </c>
      <c r="M106" s="1">
        <v>1</v>
      </c>
      <c r="N106" s="8">
        <v>20500</v>
      </c>
      <c r="O106" s="11" t="str" cm="1">
        <f t="array" ref="O106:S106">_xlfn.XLOOKUP(A106,'Shipping Details'!$A$1:$A$1001,'Shipping Details'!$B$1:$F$1001)</f>
        <v>Gurugram</v>
      </c>
      <c r="P106" s="1">
        <v>0</v>
      </c>
      <c r="Q106" s="1">
        <v>474880</v>
      </c>
      <c r="R106" s="1" t="str">
        <v>IN</v>
      </c>
      <c r="S106" s="8" t="b">
        <v>0</v>
      </c>
      <c r="T106" s="1">
        <f t="shared" si="3"/>
        <v>20500</v>
      </c>
      <c r="U106" s="1">
        <f t="shared" si="4"/>
        <v>0</v>
      </c>
      <c r="V106" s="1">
        <f t="shared" si="5"/>
        <v>20500</v>
      </c>
    </row>
    <row r="107" spans="1:22" x14ac:dyDescent="0.3">
      <c r="A107" s="1" t="s">
        <v>395</v>
      </c>
      <c r="B107" s="1">
        <v>7922203</v>
      </c>
      <c r="C107" s="1" t="s">
        <v>1112</v>
      </c>
      <c r="D107" s="1" t="s">
        <v>3105</v>
      </c>
      <c r="E107" s="1">
        <v>42</v>
      </c>
      <c r="F107" s="1" t="s">
        <v>3011</v>
      </c>
      <c r="G107" s="5">
        <v>45385</v>
      </c>
      <c r="H107" s="1" t="s">
        <v>5</v>
      </c>
      <c r="I107" s="8" t="s">
        <v>6</v>
      </c>
      <c r="J107" s="11" t="str" cm="1">
        <f t="array" ref="J107:N107">VLOOKUP(A107,'Product Details'!$C$1:$I$1001,{2,3,4,5,7},FALSE)</f>
        <v>Flipkart</v>
      </c>
      <c r="K107" s="1" t="str">
        <v>Laptop</v>
      </c>
      <c r="L107" s="1" t="str">
        <v>Dell Inspiron 15</v>
      </c>
      <c r="M107" s="1">
        <v>1</v>
      </c>
      <c r="N107" s="8">
        <v>51000</v>
      </c>
      <c r="O107" s="11" t="str" cm="1">
        <f t="array" ref="O107:S107">_xlfn.XLOOKUP(A107,'Shipping Details'!$A$1:$A$1001,'Shipping Details'!$B$1:$F$1001)</f>
        <v>Lucknow</v>
      </c>
      <c r="P107" s="1" t="str">
        <v>West Bengal</v>
      </c>
      <c r="Q107" s="1">
        <v>506145</v>
      </c>
      <c r="R107" s="1" t="str">
        <v>IN</v>
      </c>
      <c r="S107" s="8" t="b">
        <v>1</v>
      </c>
      <c r="T107" s="1">
        <f t="shared" si="3"/>
        <v>51000</v>
      </c>
      <c r="U107" s="1">
        <f t="shared" si="4"/>
        <v>51000</v>
      </c>
      <c r="V107" s="1">
        <f t="shared" si="5"/>
        <v>0</v>
      </c>
    </row>
    <row r="108" spans="1:22" x14ac:dyDescent="0.3">
      <c r="A108" s="1" t="s">
        <v>960</v>
      </c>
      <c r="B108" s="1">
        <v>2380936</v>
      </c>
      <c r="C108" s="1" t="s">
        <v>1097</v>
      </c>
      <c r="D108" s="1" t="s">
        <v>3105</v>
      </c>
      <c r="E108" s="1">
        <v>27</v>
      </c>
      <c r="F108" s="1" t="s">
        <v>2893</v>
      </c>
      <c r="G108" s="5">
        <v>45549</v>
      </c>
      <c r="H108" s="1" t="s">
        <v>5</v>
      </c>
      <c r="I108" s="8" t="s">
        <v>6</v>
      </c>
      <c r="J108" s="11" t="str" cm="1">
        <f t="array" ref="J108:N108">VLOOKUP(A108,'Product Details'!$C$1:$I$1001,{2,3,4,5,7},FALSE)</f>
        <v>Amazon</v>
      </c>
      <c r="K108" s="1" t="str">
        <v>LED TV</v>
      </c>
      <c r="L108" s="1" t="str">
        <v>Sony Bravia 43"</v>
      </c>
      <c r="M108" s="1">
        <v>2</v>
      </c>
      <c r="N108" s="8">
        <v>40000</v>
      </c>
      <c r="O108" s="11" t="str" cm="1">
        <f t="array" ref="O108:S108">_xlfn.XLOOKUP(A108,'Shipping Details'!$A$1:$A$1001,'Shipping Details'!$B$1:$F$1001)</f>
        <v>Kolkata</v>
      </c>
      <c r="P108" s="1" t="str">
        <v>Punjab</v>
      </c>
      <c r="Q108" s="1">
        <v>239967</v>
      </c>
      <c r="R108" s="1" t="str">
        <v>IN</v>
      </c>
      <c r="S108" s="8" t="b">
        <v>0</v>
      </c>
      <c r="T108" s="1">
        <f t="shared" si="3"/>
        <v>80000</v>
      </c>
      <c r="U108" s="1">
        <f t="shared" si="4"/>
        <v>80000</v>
      </c>
      <c r="V108" s="1">
        <f t="shared" si="5"/>
        <v>0</v>
      </c>
    </row>
    <row r="109" spans="1:22" x14ac:dyDescent="0.3">
      <c r="A109" s="1" t="s">
        <v>308</v>
      </c>
      <c r="B109" s="1">
        <v>5516344</v>
      </c>
      <c r="C109" s="1" t="s">
        <v>1081</v>
      </c>
      <c r="D109" s="1" t="s">
        <v>3105</v>
      </c>
      <c r="E109" s="1">
        <v>63</v>
      </c>
      <c r="F109" s="1" t="s">
        <v>2891</v>
      </c>
      <c r="G109" s="5">
        <v>45528</v>
      </c>
      <c r="H109" s="1" t="s">
        <v>5</v>
      </c>
      <c r="I109" s="8" t="s">
        <v>6</v>
      </c>
      <c r="J109" s="11" t="str" cm="1">
        <f t="array" ref="J109:N109">VLOOKUP(A109,'Product Details'!$C$1:$I$1001,{2,3,4,5,7},FALSE)</f>
        <v>Flipkart</v>
      </c>
      <c r="K109" s="1" t="str">
        <v>Smartphone</v>
      </c>
      <c r="L109" s="1" t="str">
        <v>Samsung Galaxy S9</v>
      </c>
      <c r="M109" s="1">
        <v>1</v>
      </c>
      <c r="N109" s="8">
        <v>30500</v>
      </c>
      <c r="O109" s="11" t="str" cm="1">
        <f t="array" ref="O109:S109">_xlfn.XLOOKUP(A109,'Shipping Details'!$A$1:$A$1001,'Shipping Details'!$B$1:$F$1001)</f>
        <v>Thanjavur</v>
      </c>
      <c r="P109" s="1" t="str">
        <v>Karnataka</v>
      </c>
      <c r="Q109" s="1">
        <v>540656</v>
      </c>
      <c r="R109" s="1" t="str">
        <v>IN</v>
      </c>
      <c r="S109" s="8" t="b">
        <v>0</v>
      </c>
      <c r="T109" s="1">
        <f t="shared" si="3"/>
        <v>30500</v>
      </c>
      <c r="U109" s="1">
        <f t="shared" si="4"/>
        <v>30500</v>
      </c>
      <c r="V109" s="1">
        <f t="shared" si="5"/>
        <v>0</v>
      </c>
    </row>
    <row r="110" spans="1:22" x14ac:dyDescent="0.3">
      <c r="A110" s="1" t="s">
        <v>236</v>
      </c>
      <c r="B110" s="1">
        <v>9444584</v>
      </c>
      <c r="C110" s="1" t="s">
        <v>1139</v>
      </c>
      <c r="D110" s="1" t="s">
        <v>3104</v>
      </c>
      <c r="E110" s="1">
        <v>28</v>
      </c>
      <c r="F110" s="1" t="s">
        <v>2900</v>
      </c>
      <c r="G110" s="5">
        <v>45349</v>
      </c>
      <c r="H110" s="1" t="s">
        <v>5</v>
      </c>
      <c r="I110" s="8" t="s">
        <v>6</v>
      </c>
      <c r="J110" s="11" t="str" cm="1">
        <f t="array" ref="J110:N110">VLOOKUP(A110,'Product Details'!$C$1:$I$1001,{2,3,4,5,7},FALSE)</f>
        <v>Myntra</v>
      </c>
      <c r="K110" s="1" t="str">
        <v>Laptop</v>
      </c>
      <c r="L110" s="1" t="str">
        <v>MacBook Pro</v>
      </c>
      <c r="M110" s="1">
        <v>1</v>
      </c>
      <c r="N110" s="8">
        <v>131500</v>
      </c>
      <c r="O110" s="11" t="str" cm="1">
        <f t="array" ref="O110:S110">_xlfn.XLOOKUP(A110,'Shipping Details'!$A$1:$A$1001,'Shipping Details'!$B$1:$F$1001)</f>
        <v>Bengaluru</v>
      </c>
      <c r="P110" s="1" t="str">
        <v>Delhi</v>
      </c>
      <c r="Q110" s="1">
        <v>820141</v>
      </c>
      <c r="R110" s="1" t="str">
        <v>IN</v>
      </c>
      <c r="S110" s="8" t="b">
        <v>0</v>
      </c>
      <c r="T110" s="1">
        <f t="shared" si="3"/>
        <v>131500</v>
      </c>
      <c r="U110" s="1">
        <f t="shared" si="4"/>
        <v>131500</v>
      </c>
      <c r="V110" s="1">
        <f t="shared" si="5"/>
        <v>0</v>
      </c>
    </row>
    <row r="111" spans="1:22" x14ac:dyDescent="0.3">
      <c r="A111" s="1" t="s">
        <v>829</v>
      </c>
      <c r="B111" s="1">
        <v>7305252</v>
      </c>
      <c r="C111" s="1" t="s">
        <v>1086</v>
      </c>
      <c r="D111" s="1" t="s">
        <v>3104</v>
      </c>
      <c r="E111" s="1">
        <v>20</v>
      </c>
      <c r="F111" s="1" t="s">
        <v>3088</v>
      </c>
      <c r="G111" s="5">
        <v>45569</v>
      </c>
      <c r="H111" s="1" t="s">
        <v>5</v>
      </c>
      <c r="I111" s="8" t="s">
        <v>6</v>
      </c>
      <c r="J111" s="11" t="str" cm="1">
        <f t="array" ref="J111:N111">VLOOKUP(A111,'Product Details'!$C$1:$I$1001,{2,3,4,5,7},FALSE)</f>
        <v>TataCliq</v>
      </c>
      <c r="K111" s="1" t="str">
        <v>LED TV</v>
      </c>
      <c r="L111" s="1" t="str">
        <v>Sony Bravia 43"</v>
      </c>
      <c r="M111" s="1">
        <v>1</v>
      </c>
      <c r="N111" s="8">
        <v>40000</v>
      </c>
      <c r="O111" s="11" t="str" cm="1">
        <f t="array" ref="O111:S111">_xlfn.XLOOKUP(A111,'Shipping Details'!$A$1:$A$1001,'Shipping Details'!$B$1:$F$1001)</f>
        <v>Bengaluru</v>
      </c>
      <c r="P111" s="1" t="str">
        <v>Delhi</v>
      </c>
      <c r="Q111" s="1">
        <v>954886</v>
      </c>
      <c r="R111" s="1" t="str">
        <v>IN</v>
      </c>
      <c r="S111" s="8" t="b">
        <v>0</v>
      </c>
      <c r="T111" s="1">
        <f t="shared" si="3"/>
        <v>40000</v>
      </c>
      <c r="U111" s="1">
        <f t="shared" si="4"/>
        <v>40000</v>
      </c>
      <c r="V111" s="1">
        <f t="shared" si="5"/>
        <v>0</v>
      </c>
    </row>
    <row r="112" spans="1:22" x14ac:dyDescent="0.3">
      <c r="A112" s="1" t="s">
        <v>839</v>
      </c>
      <c r="B112" s="1">
        <v>6844222</v>
      </c>
      <c r="C112" s="1" t="s">
        <v>1163</v>
      </c>
      <c r="D112" s="1" t="s">
        <v>3105</v>
      </c>
      <c r="E112" s="1">
        <v>47</v>
      </c>
      <c r="F112" s="1" t="s">
        <v>3031</v>
      </c>
      <c r="G112" s="5">
        <v>45431</v>
      </c>
      <c r="H112" s="1" t="s">
        <v>5</v>
      </c>
      <c r="I112" s="8" t="s">
        <v>6</v>
      </c>
      <c r="J112" s="11" t="str" cm="1">
        <f t="array" ref="J112:N112">VLOOKUP(A112,'Product Details'!$C$1:$I$1001,{2,3,4,5,7},FALSE)</f>
        <v>TataCliq</v>
      </c>
      <c r="K112" s="1" t="str">
        <v>Laptop</v>
      </c>
      <c r="L112" s="1" t="str">
        <v>HP Pavilion</v>
      </c>
      <c r="M112" s="1">
        <v>1</v>
      </c>
      <c r="N112" s="8">
        <v>45000</v>
      </c>
      <c r="O112" s="11" t="str" cm="1">
        <f t="array" ref="O112:S112">_xlfn.XLOOKUP(A112,'Shipping Details'!$A$1:$A$1001,'Shipping Details'!$B$1:$F$1001)</f>
        <v>Noida</v>
      </c>
      <c r="P112" s="1" t="str">
        <v>Haryana</v>
      </c>
      <c r="Q112" s="1">
        <v>279664</v>
      </c>
      <c r="R112" s="1" t="str">
        <v>IN</v>
      </c>
      <c r="S112" s="8" t="b">
        <v>1</v>
      </c>
      <c r="T112" s="1">
        <f t="shared" si="3"/>
        <v>45000</v>
      </c>
      <c r="U112" s="1">
        <f t="shared" si="4"/>
        <v>45000</v>
      </c>
      <c r="V112" s="1">
        <f t="shared" si="5"/>
        <v>0</v>
      </c>
    </row>
    <row r="113" spans="1:22" x14ac:dyDescent="0.3">
      <c r="A113" s="1" t="s">
        <v>80</v>
      </c>
      <c r="B113" s="1">
        <v>9453010</v>
      </c>
      <c r="C113" s="1" t="s">
        <v>1110</v>
      </c>
      <c r="D113" s="1" t="s">
        <v>3105</v>
      </c>
      <c r="E113" s="1">
        <v>57</v>
      </c>
      <c r="F113" s="1" t="s">
        <v>2814</v>
      </c>
      <c r="G113" s="5">
        <v>45315</v>
      </c>
      <c r="H113" s="1" t="s">
        <v>5</v>
      </c>
      <c r="I113" s="8" t="s">
        <v>6</v>
      </c>
      <c r="J113" s="11" t="str" cm="1">
        <f t="array" ref="J113:N113">VLOOKUP(A113,'Product Details'!$C$1:$I$1001,{2,3,4,5,7},FALSE)</f>
        <v>Ajio</v>
      </c>
      <c r="K113" s="1" t="str">
        <v>LED TV</v>
      </c>
      <c r="L113" s="1" t="str">
        <v>Sony Bravia 43"</v>
      </c>
      <c r="M113" s="1">
        <v>1</v>
      </c>
      <c r="N113" s="8">
        <v>39500</v>
      </c>
      <c r="O113" s="11" t="str" cm="1">
        <f t="array" ref="O113:S113">_xlfn.XLOOKUP(A113,'Shipping Details'!$A$1:$A$1001,'Shipping Details'!$B$1:$F$1001)</f>
        <v>Noida</v>
      </c>
      <c r="P113" s="1" t="str">
        <v>Delhi</v>
      </c>
      <c r="Q113" s="1">
        <v>819425</v>
      </c>
      <c r="R113" s="1" t="str">
        <v>IN</v>
      </c>
      <c r="S113" s="8" t="b">
        <v>0</v>
      </c>
      <c r="T113" s="1">
        <f t="shared" si="3"/>
        <v>39500</v>
      </c>
      <c r="U113" s="1">
        <f t="shared" si="4"/>
        <v>39500</v>
      </c>
      <c r="V113" s="1">
        <f t="shared" si="5"/>
        <v>0</v>
      </c>
    </row>
    <row r="114" spans="1:22" x14ac:dyDescent="0.3">
      <c r="A114" s="1" t="s">
        <v>367</v>
      </c>
      <c r="B114" s="1">
        <v>1523193</v>
      </c>
      <c r="C114" s="1" t="s">
        <v>1145</v>
      </c>
      <c r="D114" s="1" t="s">
        <v>3105</v>
      </c>
      <c r="E114" s="1">
        <v>45</v>
      </c>
      <c r="F114" s="1" t="s">
        <v>2818</v>
      </c>
      <c r="G114" s="5">
        <v>45645</v>
      </c>
      <c r="H114" s="1" t="s">
        <v>5</v>
      </c>
      <c r="I114" s="8" t="s">
        <v>6</v>
      </c>
      <c r="J114" s="11" t="str" cm="1">
        <f t="array" ref="J114:N114">VLOOKUP(A114,'Product Details'!$C$1:$I$1001,{2,3,4,5,7},FALSE)</f>
        <v>Ajio</v>
      </c>
      <c r="K114" s="1" t="str">
        <v>Laptop</v>
      </c>
      <c r="L114" s="1" t="str">
        <v>HP Pavilion</v>
      </c>
      <c r="M114" s="1">
        <v>1</v>
      </c>
      <c r="N114" s="8">
        <v>44000</v>
      </c>
      <c r="O114" s="11" t="str" cm="1">
        <f t="array" ref="O114:S114">_xlfn.XLOOKUP(A114,'Shipping Details'!$A$1:$A$1001,'Shipping Details'!$B$1:$F$1001)</f>
        <v>Thanjavur</v>
      </c>
      <c r="P114" s="1" t="str">
        <v>West Bengal</v>
      </c>
      <c r="Q114" s="1">
        <v>597938</v>
      </c>
      <c r="R114" s="1" t="str">
        <v>IN</v>
      </c>
      <c r="S114" s="8" t="b">
        <v>0</v>
      </c>
      <c r="T114" s="1">
        <f t="shared" si="3"/>
        <v>44000</v>
      </c>
      <c r="U114" s="1">
        <f t="shared" si="4"/>
        <v>44000</v>
      </c>
      <c r="V114" s="1">
        <f t="shared" si="5"/>
        <v>0</v>
      </c>
    </row>
    <row r="115" spans="1:22" x14ac:dyDescent="0.3">
      <c r="A115" s="1" t="s">
        <v>531</v>
      </c>
      <c r="B115" s="1">
        <v>8019808</v>
      </c>
      <c r="C115" s="1" t="s">
        <v>1177</v>
      </c>
      <c r="D115" s="1" t="s">
        <v>3104</v>
      </c>
      <c r="E115" s="1">
        <v>65</v>
      </c>
      <c r="F115" s="1" t="s">
        <v>2851</v>
      </c>
      <c r="G115" s="5">
        <v>45335</v>
      </c>
      <c r="H115" s="1" t="s">
        <v>8</v>
      </c>
      <c r="I115" s="8" t="s">
        <v>6</v>
      </c>
      <c r="J115" s="11" t="str" cm="1">
        <f t="array" ref="J115:N115">VLOOKUP(A115,'Product Details'!$C$1:$I$1001,{2,3,4,5,7},FALSE)</f>
        <v>Amazon</v>
      </c>
      <c r="K115" s="1" t="str">
        <v>Headphones</v>
      </c>
      <c r="L115" s="1" t="str">
        <v>Sony Bluetooth</v>
      </c>
      <c r="M115" s="1">
        <v>1</v>
      </c>
      <c r="N115" s="8">
        <v>12000</v>
      </c>
      <c r="O115" s="11" t="str" cm="1">
        <f t="array" ref="O115:S115">_xlfn.XLOOKUP(A115,'Shipping Details'!$A$1:$A$1001,'Shipping Details'!$B$1:$F$1001)</f>
        <v>Kolkata</v>
      </c>
      <c r="P115" s="1" t="str">
        <v>Maharashtra</v>
      </c>
      <c r="Q115" s="1">
        <v>716029</v>
      </c>
      <c r="R115" s="1" t="str">
        <v>IN</v>
      </c>
      <c r="S115" s="8" t="b">
        <v>0</v>
      </c>
      <c r="T115" s="1">
        <f t="shared" si="3"/>
        <v>12000</v>
      </c>
      <c r="U115" s="1">
        <f t="shared" si="4"/>
        <v>0</v>
      </c>
      <c r="V115" s="1">
        <f t="shared" si="5"/>
        <v>12000</v>
      </c>
    </row>
    <row r="116" spans="1:22" x14ac:dyDescent="0.3">
      <c r="A116" s="1" t="s">
        <v>590</v>
      </c>
      <c r="B116" s="1">
        <v>5779824</v>
      </c>
      <c r="C116" s="1" t="s">
        <v>1158</v>
      </c>
      <c r="D116" s="1" t="s">
        <v>3105</v>
      </c>
      <c r="E116" s="1">
        <v>26</v>
      </c>
      <c r="F116" s="1" t="s">
        <v>3053</v>
      </c>
      <c r="G116" s="5">
        <v>45487</v>
      </c>
      <c r="H116" s="1" t="s">
        <v>5</v>
      </c>
      <c r="I116" s="8" t="s">
        <v>6</v>
      </c>
      <c r="J116" s="11" t="str" cm="1">
        <f t="array" ref="J116:N116">VLOOKUP(A116,'Product Details'!$C$1:$I$1001,{2,3,4,5,7},FALSE)</f>
        <v>Flipkart</v>
      </c>
      <c r="K116" s="1" t="str">
        <v>Smartphone</v>
      </c>
      <c r="L116" s="1" t="str">
        <v>OnePlus Nord</v>
      </c>
      <c r="M116" s="1">
        <v>1</v>
      </c>
      <c r="N116" s="8">
        <v>25500</v>
      </c>
      <c r="O116" s="11" t="str" cm="1">
        <f t="array" ref="O116:S116">_xlfn.XLOOKUP(A116,'Shipping Details'!$A$1:$A$1001,'Shipping Details'!$B$1:$F$1001)</f>
        <v>Lucknow</v>
      </c>
      <c r="P116" s="1" t="str">
        <v>Maharashtra</v>
      </c>
      <c r="Q116" s="1">
        <v>224562</v>
      </c>
      <c r="R116" s="1" t="str">
        <v>IN</v>
      </c>
      <c r="S116" s="8" t="b">
        <v>0</v>
      </c>
      <c r="T116" s="1">
        <f t="shared" si="3"/>
        <v>25500</v>
      </c>
      <c r="U116" s="1">
        <f t="shared" si="4"/>
        <v>25500</v>
      </c>
      <c r="V116" s="1">
        <f t="shared" si="5"/>
        <v>0</v>
      </c>
    </row>
    <row r="117" spans="1:22" x14ac:dyDescent="0.3">
      <c r="A117" s="1" t="s">
        <v>504</v>
      </c>
      <c r="B117" s="1">
        <v>9394071</v>
      </c>
      <c r="C117" s="1" t="s">
        <v>1139</v>
      </c>
      <c r="D117" s="1" t="s">
        <v>3104</v>
      </c>
      <c r="E117" s="1">
        <v>28</v>
      </c>
      <c r="F117" s="1" t="s">
        <v>2879</v>
      </c>
      <c r="G117" s="5">
        <v>45542</v>
      </c>
      <c r="H117" s="1" t="s">
        <v>5</v>
      </c>
      <c r="I117" s="8" t="s">
        <v>6</v>
      </c>
      <c r="J117" s="11" t="str" cm="1">
        <f t="array" ref="J117:N117">VLOOKUP(A117,'Product Details'!$C$1:$I$1001,{2,3,4,5,7},FALSE)</f>
        <v>Flipkart</v>
      </c>
      <c r="K117" s="1" t="str">
        <v>Washing Machine</v>
      </c>
      <c r="L117" s="1" t="str">
        <v>LG Front Load 7kg</v>
      </c>
      <c r="M117" s="1">
        <v>1</v>
      </c>
      <c r="N117" s="8">
        <v>30500</v>
      </c>
      <c r="O117" s="11" t="str" cm="1">
        <f t="array" ref="O117:S117">_xlfn.XLOOKUP(A117,'Shipping Details'!$A$1:$A$1001,'Shipping Details'!$B$1:$F$1001)</f>
        <v>Kolkata</v>
      </c>
      <c r="P117" s="1" t="str">
        <v>Maharashtra</v>
      </c>
      <c r="Q117" s="1">
        <v>697586</v>
      </c>
      <c r="R117" s="1" t="str">
        <v>IN</v>
      </c>
      <c r="S117" s="8" t="b">
        <v>1</v>
      </c>
      <c r="T117" s="1">
        <f t="shared" si="3"/>
        <v>30500</v>
      </c>
      <c r="U117" s="1">
        <f t="shared" si="4"/>
        <v>30500</v>
      </c>
      <c r="V117" s="1">
        <f t="shared" si="5"/>
        <v>0</v>
      </c>
    </row>
    <row r="118" spans="1:22" x14ac:dyDescent="0.3">
      <c r="A118" s="1" t="s">
        <v>737</v>
      </c>
      <c r="B118" s="1">
        <v>8116596</v>
      </c>
      <c r="C118" s="1" t="s">
        <v>1139</v>
      </c>
      <c r="D118" s="1" t="s">
        <v>3104</v>
      </c>
      <c r="E118" s="1">
        <v>28</v>
      </c>
      <c r="F118" s="1" t="s">
        <v>2835</v>
      </c>
      <c r="G118" s="5">
        <v>45622</v>
      </c>
      <c r="H118" s="1" t="s">
        <v>8</v>
      </c>
      <c r="I118" s="8" t="s">
        <v>10</v>
      </c>
      <c r="J118" s="11" t="str" cm="1">
        <f t="array" ref="J118:N118">VLOOKUP(A118,'Product Details'!$C$1:$I$1001,{2,3,4,5,7},FALSE)</f>
        <v>Amazon</v>
      </c>
      <c r="K118" s="1" t="str">
        <v>Washing Machine</v>
      </c>
      <c r="L118" s="1" t="str">
        <v>Samsung Top Load 6.5kg</v>
      </c>
      <c r="M118" s="1">
        <v>1</v>
      </c>
      <c r="N118" s="8">
        <v>25000</v>
      </c>
      <c r="O118" s="11" t="str" cm="1">
        <f t="array" ref="O118:S118">_xlfn.XLOOKUP(A118,'Shipping Details'!$A$1:$A$1001,'Shipping Details'!$B$1:$F$1001)</f>
        <v>Mohali</v>
      </c>
      <c r="P118" s="1" t="str">
        <v>Maharashtra</v>
      </c>
      <c r="Q118" s="1">
        <v>223295</v>
      </c>
      <c r="R118" s="1" t="str">
        <v>IN</v>
      </c>
      <c r="S118" s="8" t="b">
        <v>1</v>
      </c>
      <c r="T118" s="1">
        <f t="shared" si="3"/>
        <v>25000</v>
      </c>
      <c r="U118" s="1">
        <f t="shared" si="4"/>
        <v>0</v>
      </c>
      <c r="V118" s="1">
        <f t="shared" si="5"/>
        <v>0</v>
      </c>
    </row>
    <row r="119" spans="1:22" x14ac:dyDescent="0.3">
      <c r="A119" s="1" t="s">
        <v>358</v>
      </c>
      <c r="B119" s="1">
        <v>9624506</v>
      </c>
      <c r="C119" s="1" t="s">
        <v>1100</v>
      </c>
      <c r="D119" s="1" t="s">
        <v>3105</v>
      </c>
      <c r="E119" s="1">
        <v>31</v>
      </c>
      <c r="F119" s="1" t="s">
        <v>2863</v>
      </c>
      <c r="G119" s="5">
        <v>45547</v>
      </c>
      <c r="H119" s="1" t="s">
        <v>5</v>
      </c>
      <c r="I119" s="8" t="s">
        <v>6</v>
      </c>
      <c r="J119" s="11" t="str" cm="1">
        <f t="array" ref="J119:N119">VLOOKUP(A119,'Product Details'!$C$1:$I$1001,{2,3,4,5,7},FALSE)</f>
        <v>Myntra</v>
      </c>
      <c r="K119" s="1" t="str">
        <v>Smartphone</v>
      </c>
      <c r="L119" s="1" t="str">
        <v>OnePlus Nord</v>
      </c>
      <c r="M119" s="1">
        <v>1</v>
      </c>
      <c r="N119" s="8">
        <v>25200</v>
      </c>
      <c r="O119" s="11" t="str" cm="1">
        <f t="array" ref="O119:S119">_xlfn.XLOOKUP(A119,'Shipping Details'!$A$1:$A$1001,'Shipping Details'!$B$1:$F$1001)</f>
        <v>Thanjavur</v>
      </c>
      <c r="P119" s="1" t="str">
        <v>West Bengal</v>
      </c>
      <c r="Q119" s="1">
        <v>174703</v>
      </c>
      <c r="R119" s="1" t="str">
        <v>IN</v>
      </c>
      <c r="S119" s="8" t="b">
        <v>0</v>
      </c>
      <c r="T119" s="1">
        <f t="shared" si="3"/>
        <v>25200</v>
      </c>
      <c r="U119" s="1">
        <f t="shared" si="4"/>
        <v>25200</v>
      </c>
      <c r="V119" s="1">
        <f t="shared" si="5"/>
        <v>0</v>
      </c>
    </row>
    <row r="120" spans="1:22" x14ac:dyDescent="0.3">
      <c r="A120" s="1" t="s">
        <v>651</v>
      </c>
      <c r="B120" s="1">
        <v>6413691</v>
      </c>
      <c r="C120" s="1" t="s">
        <v>1130</v>
      </c>
      <c r="D120" s="1" t="s">
        <v>3104</v>
      </c>
      <c r="E120" s="1">
        <v>68</v>
      </c>
      <c r="F120" s="1" t="s">
        <v>3071</v>
      </c>
      <c r="G120" s="5">
        <v>45363</v>
      </c>
      <c r="H120" s="1" t="s">
        <v>40</v>
      </c>
      <c r="I120" s="8" t="s">
        <v>6</v>
      </c>
      <c r="J120" s="11" t="str" cm="1">
        <f t="array" ref="J120:N120">VLOOKUP(A120,'Product Details'!$C$1:$I$1001,{2,3,4,5,7},FALSE)</f>
        <v>Amazon</v>
      </c>
      <c r="K120" s="1" t="str">
        <v>Headphones</v>
      </c>
      <c r="L120" s="1" t="str">
        <v>Sony Bluetooth</v>
      </c>
      <c r="M120" s="1">
        <v>1</v>
      </c>
      <c r="N120" s="8">
        <v>12000</v>
      </c>
      <c r="O120" s="11" t="str" cm="1">
        <f t="array" ref="O120:S120">_xlfn.XLOOKUP(A120,'Shipping Details'!$A$1:$A$1001,'Shipping Details'!$B$1:$F$1001)</f>
        <v>Bengaluru</v>
      </c>
      <c r="P120" s="1" t="str">
        <v>Haryana</v>
      </c>
      <c r="Q120" s="1">
        <v>110100</v>
      </c>
      <c r="R120" s="1" t="str">
        <v>IN</v>
      </c>
      <c r="S120" s="8" t="b">
        <v>0</v>
      </c>
      <c r="T120" s="1">
        <f t="shared" si="3"/>
        <v>12000</v>
      </c>
      <c r="U120" s="1">
        <f t="shared" si="4"/>
        <v>0</v>
      </c>
      <c r="V120" s="1">
        <f t="shared" si="5"/>
        <v>12000</v>
      </c>
    </row>
    <row r="121" spans="1:22" x14ac:dyDescent="0.3">
      <c r="A121" s="1" t="s">
        <v>32</v>
      </c>
      <c r="B121" s="1">
        <v>3995870</v>
      </c>
      <c r="C121" s="1" t="s">
        <v>1086</v>
      </c>
      <c r="D121" s="1" t="s">
        <v>3104</v>
      </c>
      <c r="E121" s="1">
        <v>20</v>
      </c>
      <c r="F121" s="1" t="s">
        <v>2803</v>
      </c>
      <c r="G121" s="5">
        <v>45342</v>
      </c>
      <c r="H121" s="1" t="s">
        <v>8</v>
      </c>
      <c r="I121" s="8" t="s">
        <v>10</v>
      </c>
      <c r="J121" s="11" t="str" cm="1">
        <f t="array" ref="J121:N121">VLOOKUP(A121,'Product Details'!$C$1:$I$1001,{2,3,4,5,7},FALSE)</f>
        <v>Myntra</v>
      </c>
      <c r="K121" s="1" t="str">
        <v>Laptop</v>
      </c>
      <c r="L121" s="1" t="str">
        <v>MacBook Pro</v>
      </c>
      <c r="M121" s="1">
        <v>1</v>
      </c>
      <c r="N121" s="8">
        <v>131500</v>
      </c>
      <c r="O121" s="11" t="str" cm="1">
        <f t="array" ref="O121:S121">_xlfn.XLOOKUP(A121,'Shipping Details'!$A$1:$A$1001,'Shipping Details'!$B$1:$F$1001)</f>
        <v>Gurugram</v>
      </c>
      <c r="P121" s="1" t="str">
        <v>Delhi</v>
      </c>
      <c r="Q121" s="1">
        <v>704596</v>
      </c>
      <c r="R121" s="1" t="str">
        <v>IN</v>
      </c>
      <c r="S121" s="8" t="b">
        <v>0</v>
      </c>
      <c r="T121" s="1">
        <f t="shared" si="3"/>
        <v>131500</v>
      </c>
      <c r="U121" s="1">
        <f t="shared" si="4"/>
        <v>0</v>
      </c>
      <c r="V121" s="1">
        <f t="shared" si="5"/>
        <v>0</v>
      </c>
    </row>
    <row r="122" spans="1:22" x14ac:dyDescent="0.3">
      <c r="A122" s="1" t="s">
        <v>848</v>
      </c>
      <c r="B122" s="1">
        <v>6676469</v>
      </c>
      <c r="C122" s="1" t="s">
        <v>1071</v>
      </c>
      <c r="D122" s="1" t="s">
        <v>3105</v>
      </c>
      <c r="E122" s="1">
        <v>41</v>
      </c>
      <c r="F122" s="1" t="s">
        <v>2920</v>
      </c>
      <c r="G122" s="5">
        <v>45359</v>
      </c>
      <c r="H122" s="1" t="s">
        <v>5</v>
      </c>
      <c r="I122" s="8" t="s">
        <v>6</v>
      </c>
      <c r="J122" s="11" t="str" cm="1">
        <f t="array" ref="J122:N122">VLOOKUP(A122,'Product Details'!$C$1:$I$1001,{2,3,4,5,7},FALSE)</f>
        <v>Ajio</v>
      </c>
      <c r="K122" s="1" t="str">
        <v>LED TV</v>
      </c>
      <c r="L122" s="1" t="str">
        <v>Mi LED TV 32"</v>
      </c>
      <c r="M122" s="1">
        <v>1</v>
      </c>
      <c r="N122" s="8">
        <v>19500</v>
      </c>
      <c r="O122" s="11" t="str" cm="1">
        <f t="array" ref="O122:S122">_xlfn.XLOOKUP(A122,'Shipping Details'!$A$1:$A$1001,'Shipping Details'!$B$1:$F$1001)</f>
        <v>Lucknow</v>
      </c>
      <c r="P122" s="1" t="str">
        <v>Haryana</v>
      </c>
      <c r="Q122" s="1">
        <v>988955</v>
      </c>
      <c r="R122" s="1" t="str">
        <v>IN</v>
      </c>
      <c r="S122" s="8" t="b">
        <v>0</v>
      </c>
      <c r="T122" s="1">
        <f t="shared" si="3"/>
        <v>19500</v>
      </c>
      <c r="U122" s="1">
        <f t="shared" si="4"/>
        <v>19500</v>
      </c>
      <c r="V122" s="1">
        <f t="shared" si="5"/>
        <v>0</v>
      </c>
    </row>
    <row r="123" spans="1:22" x14ac:dyDescent="0.3">
      <c r="A123" s="1" t="s">
        <v>75</v>
      </c>
      <c r="B123" s="1">
        <v>1760793</v>
      </c>
      <c r="C123" s="1" t="s">
        <v>1106</v>
      </c>
      <c r="D123" s="1" t="s">
        <v>3105</v>
      </c>
      <c r="E123" s="1">
        <v>37</v>
      </c>
      <c r="F123" s="1" t="s">
        <v>2837</v>
      </c>
      <c r="G123" s="5">
        <v>45508</v>
      </c>
      <c r="H123" s="1" t="s">
        <v>40</v>
      </c>
      <c r="I123" s="8" t="s">
        <v>6</v>
      </c>
      <c r="J123" s="11" t="str" cm="1">
        <f t="array" ref="J123:N123">VLOOKUP(A123,'Product Details'!$C$1:$I$1001,{2,3,4,5,7},FALSE)</f>
        <v>TataCliq</v>
      </c>
      <c r="K123" s="1" t="str">
        <v>Smartphone</v>
      </c>
      <c r="L123" s="1" t="str">
        <v>Apple iPhone 12</v>
      </c>
      <c r="M123" s="1">
        <v>4</v>
      </c>
      <c r="N123" s="8">
        <v>55000</v>
      </c>
      <c r="O123" s="11" t="str" cm="1">
        <f t="array" ref="O123:S123">_xlfn.XLOOKUP(A123,'Shipping Details'!$A$1:$A$1001,'Shipping Details'!$B$1:$F$1001)</f>
        <v>Bengaluru</v>
      </c>
      <c r="P123" s="1" t="str">
        <v>Delhi</v>
      </c>
      <c r="Q123" s="1">
        <v>715870</v>
      </c>
      <c r="R123" s="1" t="str">
        <v>IN</v>
      </c>
      <c r="S123" s="8" t="b">
        <v>0</v>
      </c>
      <c r="T123" s="1">
        <f t="shared" si="3"/>
        <v>220000</v>
      </c>
      <c r="U123" s="1">
        <f t="shared" si="4"/>
        <v>0</v>
      </c>
      <c r="V123" s="1">
        <f t="shared" si="5"/>
        <v>220000</v>
      </c>
    </row>
    <row r="124" spans="1:22" x14ac:dyDescent="0.3">
      <c r="A124" s="1" t="s">
        <v>471</v>
      </c>
      <c r="B124" s="1">
        <v>3557220</v>
      </c>
      <c r="C124" s="1" t="s">
        <v>1161</v>
      </c>
      <c r="D124" s="1" t="s">
        <v>3104</v>
      </c>
      <c r="E124" s="1">
        <v>49</v>
      </c>
      <c r="F124" s="1" t="s">
        <v>3008</v>
      </c>
      <c r="G124" s="5">
        <v>45505</v>
      </c>
      <c r="H124" s="1" t="s">
        <v>40</v>
      </c>
      <c r="I124" s="8" t="s">
        <v>6</v>
      </c>
      <c r="J124" s="11" t="str" cm="1">
        <f t="array" ref="J124:N124">VLOOKUP(A124,'Product Details'!$C$1:$I$1001,{2,3,4,5,7},FALSE)</f>
        <v>Amazon</v>
      </c>
      <c r="K124" s="1" t="str">
        <v>Headphones</v>
      </c>
      <c r="L124" s="1" t="str">
        <v>Bose Bluetooth</v>
      </c>
      <c r="M124" s="1">
        <v>1</v>
      </c>
      <c r="N124" s="8">
        <v>15000</v>
      </c>
      <c r="O124" s="11" t="str" cm="1">
        <f t="array" ref="O124:S124">_xlfn.XLOOKUP(A124,'Shipping Details'!$A$1:$A$1001,'Shipping Details'!$B$1:$F$1001)</f>
        <v>Mohali</v>
      </c>
      <c r="P124" s="1" t="str">
        <v>Karnataka</v>
      </c>
      <c r="Q124" s="1">
        <v>108256</v>
      </c>
      <c r="R124" s="1" t="str">
        <v>IN</v>
      </c>
      <c r="S124" s="8" t="b">
        <v>0</v>
      </c>
      <c r="T124" s="1">
        <f t="shared" si="3"/>
        <v>15000</v>
      </c>
      <c r="U124" s="1">
        <f t="shared" si="4"/>
        <v>0</v>
      </c>
      <c r="V124" s="1">
        <f t="shared" si="5"/>
        <v>15000</v>
      </c>
    </row>
    <row r="125" spans="1:22" x14ac:dyDescent="0.3">
      <c r="A125" s="1" t="s">
        <v>853</v>
      </c>
      <c r="B125" s="1">
        <v>1079503</v>
      </c>
      <c r="C125" s="1" t="s">
        <v>1149</v>
      </c>
      <c r="D125" s="1" t="s">
        <v>3105</v>
      </c>
      <c r="E125" s="1">
        <v>60</v>
      </c>
      <c r="F125" s="1" t="s">
        <v>2949</v>
      </c>
      <c r="G125" s="5">
        <v>45449</v>
      </c>
      <c r="H125" s="1" t="s">
        <v>8</v>
      </c>
      <c r="I125" s="8" t="s">
        <v>6</v>
      </c>
      <c r="J125" s="11" t="str" cm="1">
        <f t="array" ref="J125:N125">VLOOKUP(A125,'Product Details'!$C$1:$I$1001,{2,3,4,5,7},FALSE)</f>
        <v>Myntra</v>
      </c>
      <c r="K125" s="1" t="str">
        <v>Laptop</v>
      </c>
      <c r="L125" s="1" t="str">
        <v>Dell Inspiron 15</v>
      </c>
      <c r="M125" s="1">
        <v>1</v>
      </c>
      <c r="N125" s="8">
        <v>50500</v>
      </c>
      <c r="O125" s="11" t="str" cm="1">
        <f t="array" ref="O125:S125">_xlfn.XLOOKUP(A125,'Shipping Details'!$A$1:$A$1001,'Shipping Details'!$B$1:$F$1001)</f>
        <v>Kolkata</v>
      </c>
      <c r="P125" s="1" t="str">
        <v>Tamil Nadu</v>
      </c>
      <c r="Q125" s="1">
        <v>751966</v>
      </c>
      <c r="R125" s="1" t="str">
        <v>IN</v>
      </c>
      <c r="S125" s="8" t="b">
        <v>0</v>
      </c>
      <c r="T125" s="1">
        <f t="shared" si="3"/>
        <v>50500</v>
      </c>
      <c r="U125" s="1">
        <f t="shared" si="4"/>
        <v>0</v>
      </c>
      <c r="V125" s="1">
        <f t="shared" si="5"/>
        <v>50500</v>
      </c>
    </row>
    <row r="126" spans="1:22" x14ac:dyDescent="0.3">
      <c r="A126" s="1" t="s">
        <v>696</v>
      </c>
      <c r="B126" s="1">
        <v>6902041</v>
      </c>
      <c r="C126" s="1" t="s">
        <v>1165</v>
      </c>
      <c r="D126" s="1" t="s">
        <v>3105</v>
      </c>
      <c r="E126" s="1">
        <v>39</v>
      </c>
      <c r="F126" s="1" t="s">
        <v>2915</v>
      </c>
      <c r="G126" s="5">
        <v>45475</v>
      </c>
      <c r="H126" s="1" t="s">
        <v>5</v>
      </c>
      <c r="I126" s="8" t="s">
        <v>6</v>
      </c>
      <c r="J126" s="11" t="str" cm="1">
        <f t="array" ref="J126:N126">VLOOKUP(A126,'Product Details'!$C$1:$I$1001,{2,3,4,5,7},FALSE)</f>
        <v>Flipkart</v>
      </c>
      <c r="K126" s="1" t="str">
        <v>Washing Machine</v>
      </c>
      <c r="L126" s="1" t="str">
        <v>LG Front Load 7kg</v>
      </c>
      <c r="M126" s="1">
        <v>1</v>
      </c>
      <c r="N126" s="8">
        <v>30500</v>
      </c>
      <c r="O126" s="11" t="str" cm="1">
        <f t="array" ref="O126:S126">_xlfn.XLOOKUP(A126,'Shipping Details'!$A$1:$A$1001,'Shipping Details'!$B$1:$F$1001)</f>
        <v>Noida</v>
      </c>
      <c r="P126" s="1" t="str">
        <v>Punjab</v>
      </c>
      <c r="Q126" s="1">
        <v>940713</v>
      </c>
      <c r="R126" s="1" t="str">
        <v>IN</v>
      </c>
      <c r="S126" s="8" t="b">
        <v>0</v>
      </c>
      <c r="T126" s="1">
        <f t="shared" si="3"/>
        <v>30500</v>
      </c>
      <c r="U126" s="1">
        <f t="shared" si="4"/>
        <v>30500</v>
      </c>
      <c r="V126" s="1">
        <f t="shared" si="5"/>
        <v>0</v>
      </c>
    </row>
    <row r="127" spans="1:22" x14ac:dyDescent="0.3">
      <c r="A127" s="1" t="s">
        <v>432</v>
      </c>
      <c r="B127" s="1">
        <v>8551685</v>
      </c>
      <c r="C127" s="1" t="s">
        <v>1103</v>
      </c>
      <c r="D127" s="1" t="s">
        <v>3104</v>
      </c>
      <c r="E127" s="1">
        <v>72</v>
      </c>
      <c r="F127" s="1" t="s">
        <v>2848</v>
      </c>
      <c r="G127" s="5">
        <v>45488</v>
      </c>
      <c r="H127" s="1" t="s">
        <v>5</v>
      </c>
      <c r="I127" s="8" t="s">
        <v>6</v>
      </c>
      <c r="J127" s="11" t="str" cm="1">
        <f t="array" ref="J127:N127">VLOOKUP(A127,'Product Details'!$C$1:$I$1001,{2,3,4,5,7},FALSE)</f>
        <v>Flipkart</v>
      </c>
      <c r="K127" s="1" t="str">
        <v>Smartphone</v>
      </c>
      <c r="L127" s="1" t="str">
        <v>OnePlus Nord</v>
      </c>
      <c r="M127" s="1">
        <v>1</v>
      </c>
      <c r="N127" s="8">
        <v>25500</v>
      </c>
      <c r="O127" s="11" t="str" cm="1">
        <f t="array" ref="O127:S127">_xlfn.XLOOKUP(A127,'Shipping Details'!$A$1:$A$1001,'Shipping Details'!$B$1:$F$1001)</f>
        <v>Kolkata</v>
      </c>
      <c r="P127" s="1" t="str">
        <v>UP</v>
      </c>
      <c r="Q127" s="1">
        <v>551601</v>
      </c>
      <c r="R127" s="1" t="str">
        <v>IN</v>
      </c>
      <c r="S127" s="8" t="b">
        <v>1</v>
      </c>
      <c r="T127" s="1">
        <f t="shared" si="3"/>
        <v>25500</v>
      </c>
      <c r="U127" s="1">
        <f t="shared" si="4"/>
        <v>25500</v>
      </c>
      <c r="V127" s="1">
        <f t="shared" si="5"/>
        <v>0</v>
      </c>
    </row>
    <row r="128" spans="1:22" x14ac:dyDescent="0.3">
      <c r="A128" s="1" t="s">
        <v>820</v>
      </c>
      <c r="B128" s="1">
        <v>3118949</v>
      </c>
      <c r="C128" s="1" t="s">
        <v>1176</v>
      </c>
      <c r="D128" s="1" t="s">
        <v>3104</v>
      </c>
      <c r="E128" s="1">
        <v>37</v>
      </c>
      <c r="F128" s="1" t="s">
        <v>3087</v>
      </c>
      <c r="G128" s="5">
        <v>45518</v>
      </c>
      <c r="H128" s="1" t="s">
        <v>8</v>
      </c>
      <c r="I128" s="8" t="s">
        <v>6</v>
      </c>
      <c r="J128" s="11" t="str" cm="1">
        <f t="array" ref="J128:N128">VLOOKUP(A128,'Product Details'!$C$1:$I$1001,{2,3,4,5,7},FALSE)</f>
        <v>TataCliq</v>
      </c>
      <c r="K128" s="1" t="str">
        <v>Smartphone</v>
      </c>
      <c r="L128" s="1" t="str">
        <v>Apple iPhone 12</v>
      </c>
      <c r="M128" s="1">
        <v>1</v>
      </c>
      <c r="N128" s="8">
        <v>55000</v>
      </c>
      <c r="O128" s="11" t="str" cm="1">
        <f t="array" ref="O128:S128">_xlfn.XLOOKUP(A128,'Shipping Details'!$A$1:$A$1001,'Shipping Details'!$B$1:$F$1001)</f>
        <v>Thanjavur</v>
      </c>
      <c r="P128" s="1" t="str">
        <v>West Bengal</v>
      </c>
      <c r="Q128" s="1">
        <v>980817</v>
      </c>
      <c r="R128" s="1" t="str">
        <v>IN</v>
      </c>
      <c r="S128" s="8" t="b">
        <v>1</v>
      </c>
      <c r="T128" s="1">
        <f t="shared" si="3"/>
        <v>55000</v>
      </c>
      <c r="U128" s="1">
        <f t="shared" si="4"/>
        <v>0</v>
      </c>
      <c r="V128" s="1">
        <f t="shared" si="5"/>
        <v>55000</v>
      </c>
    </row>
    <row r="129" spans="1:22" x14ac:dyDescent="0.3">
      <c r="A129" s="1" t="s">
        <v>294</v>
      </c>
      <c r="B129" s="1">
        <v>8718703</v>
      </c>
      <c r="C129" s="1" t="s">
        <v>1119</v>
      </c>
      <c r="D129" s="1" t="s">
        <v>3104</v>
      </c>
      <c r="E129" s="1">
        <v>62</v>
      </c>
      <c r="F129" s="1" t="s">
        <v>2970</v>
      </c>
      <c r="G129" s="5">
        <v>45292</v>
      </c>
      <c r="H129" s="1" t="s">
        <v>5</v>
      </c>
      <c r="I129" s="8" t="s">
        <v>6</v>
      </c>
      <c r="J129" s="11" t="str" cm="1">
        <f t="array" ref="J129:N129">VLOOKUP(A129,'Product Details'!$C$1:$I$1001,{2,3,4,5,7},FALSE)</f>
        <v>Ajio</v>
      </c>
      <c r="K129" s="1" t="str">
        <v>Washing Machine</v>
      </c>
      <c r="L129" s="1" t="str">
        <v>LG Front Load 7kg</v>
      </c>
      <c r="M129" s="1">
        <v>1</v>
      </c>
      <c r="N129" s="8">
        <v>29500</v>
      </c>
      <c r="O129" s="11" t="str" cm="1">
        <f t="array" ref="O129:S129">_xlfn.XLOOKUP(A129,'Shipping Details'!$A$1:$A$1001,'Shipping Details'!$B$1:$F$1001)</f>
        <v>Bengaluru</v>
      </c>
      <c r="P129" s="1" t="str">
        <v>Maharashtra</v>
      </c>
      <c r="Q129" s="1">
        <v>296243</v>
      </c>
      <c r="R129" s="1" t="str">
        <v>IN</v>
      </c>
      <c r="S129" s="8" t="b">
        <v>1</v>
      </c>
      <c r="T129" s="1">
        <f t="shared" si="3"/>
        <v>29500</v>
      </c>
      <c r="U129" s="1">
        <f t="shared" si="4"/>
        <v>29500</v>
      </c>
      <c r="V129" s="1">
        <f t="shared" si="5"/>
        <v>0</v>
      </c>
    </row>
    <row r="130" spans="1:22" x14ac:dyDescent="0.3">
      <c r="A130" s="1" t="s">
        <v>681</v>
      </c>
      <c r="B130" s="1">
        <v>7787345</v>
      </c>
      <c r="C130" s="1" t="s">
        <v>1144</v>
      </c>
      <c r="D130" s="1" t="s">
        <v>3104</v>
      </c>
      <c r="E130" s="1">
        <v>29</v>
      </c>
      <c r="F130" s="1" t="s">
        <v>2912</v>
      </c>
      <c r="G130" s="5">
        <v>45409</v>
      </c>
      <c r="H130" s="1" t="s">
        <v>8</v>
      </c>
      <c r="I130" s="8" t="s">
        <v>10</v>
      </c>
      <c r="J130" s="11" t="str" cm="1">
        <f t="array" ref="J130:N130">VLOOKUP(A130,'Product Details'!$C$1:$I$1001,{2,3,4,5,7},FALSE)</f>
        <v>Flipkart</v>
      </c>
      <c r="K130" s="1" t="str">
        <v>Laptop</v>
      </c>
      <c r="L130" s="1" t="str">
        <v>MacBook Pro</v>
      </c>
      <c r="M130" s="1">
        <v>1</v>
      </c>
      <c r="N130" s="8">
        <v>130000</v>
      </c>
      <c r="O130" s="11" t="str" cm="1">
        <f t="array" ref="O130:S130">_xlfn.XLOOKUP(A130,'Shipping Details'!$A$1:$A$1001,'Shipping Details'!$B$1:$F$1001)</f>
        <v>Noida</v>
      </c>
      <c r="P130" s="1" t="str">
        <v>West Bengal</v>
      </c>
      <c r="Q130" s="1">
        <v>767101</v>
      </c>
      <c r="R130" s="1" t="str">
        <v>IN</v>
      </c>
      <c r="S130" s="8" t="b">
        <v>0</v>
      </c>
      <c r="T130" s="1">
        <f t="shared" si="3"/>
        <v>130000</v>
      </c>
      <c r="U130" s="1">
        <f t="shared" si="4"/>
        <v>0</v>
      </c>
      <c r="V130" s="1">
        <f t="shared" si="5"/>
        <v>0</v>
      </c>
    </row>
    <row r="131" spans="1:22" x14ac:dyDescent="0.3">
      <c r="A131" s="1" t="s">
        <v>698</v>
      </c>
      <c r="B131" s="1">
        <v>2281408</v>
      </c>
      <c r="C131" s="1" t="s">
        <v>1141</v>
      </c>
      <c r="D131" s="1" t="s">
        <v>3104</v>
      </c>
      <c r="E131" s="1">
        <v>52</v>
      </c>
      <c r="F131" s="1" t="s">
        <v>2807</v>
      </c>
      <c r="G131" s="5">
        <v>45398</v>
      </c>
      <c r="H131" s="1" t="s">
        <v>40</v>
      </c>
      <c r="I131" s="8" t="s">
        <v>10</v>
      </c>
      <c r="J131" s="11" t="str" cm="1">
        <f t="array" ref="J131:N131">VLOOKUP(A131,'Product Details'!$C$1:$I$1001,{2,3,4,5,7},FALSE)</f>
        <v>Amazon</v>
      </c>
      <c r="K131" s="1" t="str">
        <v>Laptop</v>
      </c>
      <c r="L131" s="1" t="str">
        <v>MacBook Pro</v>
      </c>
      <c r="M131" s="1">
        <v>1</v>
      </c>
      <c r="N131" s="8">
        <v>130000</v>
      </c>
      <c r="O131" s="11" t="str" cm="1">
        <f t="array" ref="O131:S131">_xlfn.XLOOKUP(A131,'Shipping Details'!$A$1:$A$1001,'Shipping Details'!$B$1:$F$1001)</f>
        <v>Bengaluru</v>
      </c>
      <c r="P131" s="1" t="str">
        <v>Maharashtra</v>
      </c>
      <c r="Q131" s="1">
        <v>785395</v>
      </c>
      <c r="R131" s="1" t="str">
        <v>IN</v>
      </c>
      <c r="S131" s="8" t="b">
        <v>0</v>
      </c>
      <c r="T131" s="1">
        <f t="shared" si="3"/>
        <v>130000</v>
      </c>
      <c r="U131" s="1">
        <f t="shared" si="4"/>
        <v>0</v>
      </c>
      <c r="V131" s="1">
        <f t="shared" si="5"/>
        <v>0</v>
      </c>
    </row>
    <row r="132" spans="1:22" x14ac:dyDescent="0.3">
      <c r="A132" s="1" t="s">
        <v>444</v>
      </c>
      <c r="B132" s="1">
        <v>6524500</v>
      </c>
      <c r="C132" s="1" t="s">
        <v>1084</v>
      </c>
      <c r="D132" s="1" t="s">
        <v>3104</v>
      </c>
      <c r="E132" s="1">
        <v>69</v>
      </c>
      <c r="F132" s="1" t="s">
        <v>3025</v>
      </c>
      <c r="G132" s="5">
        <v>45650</v>
      </c>
      <c r="H132" s="1" t="s">
        <v>5</v>
      </c>
      <c r="I132" s="8" t="s">
        <v>6</v>
      </c>
      <c r="J132" s="11" t="str" cm="1">
        <f t="array" ref="J132:N132">VLOOKUP(A132,'Product Details'!$C$1:$I$1001,{2,3,4,5,7},FALSE)</f>
        <v>Amazon</v>
      </c>
      <c r="K132" s="1" t="str">
        <v>Smartphone</v>
      </c>
      <c r="L132" s="1" t="str">
        <v>Samsung Galaxy S9</v>
      </c>
      <c r="M132" s="1">
        <v>5</v>
      </c>
      <c r="N132" s="8">
        <v>30000</v>
      </c>
      <c r="O132" s="11" t="str" cm="1">
        <f t="array" ref="O132:S132">_xlfn.XLOOKUP(A132,'Shipping Details'!$A$1:$A$1001,'Shipping Details'!$B$1:$F$1001)</f>
        <v>Thanjavur</v>
      </c>
      <c r="P132" s="1" t="str">
        <v>Maharashtra</v>
      </c>
      <c r="Q132" s="1">
        <v>560823</v>
      </c>
      <c r="R132" s="1" t="str">
        <v>IN</v>
      </c>
      <c r="S132" s="8" t="b">
        <v>0</v>
      </c>
      <c r="T132" s="1">
        <f t="shared" ref="T132:T195" si="6">N132*M132</f>
        <v>150000</v>
      </c>
      <c r="U132" s="1">
        <f t="shared" ref="U132:U195" si="7">IF(H132="Delivered",T132,0)</f>
        <v>150000</v>
      </c>
      <c r="V132" s="1">
        <f t="shared" ref="V132:V195" si="8">IF(AND(OR(H132="Cancelled",H132="Returned"),I132="Paid"),T132,0)</f>
        <v>0</v>
      </c>
    </row>
    <row r="133" spans="1:22" x14ac:dyDescent="0.3">
      <c r="A133" s="1" t="s">
        <v>672</v>
      </c>
      <c r="B133" s="1">
        <v>8634097</v>
      </c>
      <c r="C133" s="1" t="s">
        <v>1113</v>
      </c>
      <c r="D133" s="1" t="s">
        <v>3104</v>
      </c>
      <c r="E133" s="1">
        <v>36</v>
      </c>
      <c r="F133" s="1" t="s">
        <v>2919</v>
      </c>
      <c r="G133" s="5">
        <v>45323</v>
      </c>
      <c r="H133" s="1" t="s">
        <v>8</v>
      </c>
      <c r="I133" s="8" t="s">
        <v>6</v>
      </c>
      <c r="J133" s="11" t="str" cm="1">
        <f t="array" ref="J133:N133">VLOOKUP(A133,'Product Details'!$C$1:$I$1001,{2,3,4,5,7},FALSE)</f>
        <v>Ajio</v>
      </c>
      <c r="K133" s="1" t="str">
        <v>Smartphone</v>
      </c>
      <c r="L133" s="1" t="str">
        <v>OnePlus Nord</v>
      </c>
      <c r="M133" s="1">
        <v>1</v>
      </c>
      <c r="N133" s="8">
        <v>24999</v>
      </c>
      <c r="O133" s="11" t="str" cm="1">
        <f t="array" ref="O133:S133">_xlfn.XLOOKUP(A133,'Shipping Details'!$A$1:$A$1001,'Shipping Details'!$B$1:$F$1001)</f>
        <v>Kolkata</v>
      </c>
      <c r="P133" s="1" t="str">
        <v>Maharashtra</v>
      </c>
      <c r="Q133" s="1">
        <v>610472</v>
      </c>
      <c r="R133" s="1" t="str">
        <v>IN</v>
      </c>
      <c r="S133" s="8" t="b">
        <v>0</v>
      </c>
      <c r="T133" s="1">
        <f t="shared" si="6"/>
        <v>24999</v>
      </c>
      <c r="U133" s="1">
        <f t="shared" si="7"/>
        <v>0</v>
      </c>
      <c r="V133" s="1">
        <f t="shared" si="8"/>
        <v>24999</v>
      </c>
    </row>
    <row r="134" spans="1:22" x14ac:dyDescent="0.3">
      <c r="A134" s="1" t="s">
        <v>609</v>
      </c>
      <c r="B134" s="1">
        <v>1747019</v>
      </c>
      <c r="C134" s="1" t="s">
        <v>1154</v>
      </c>
      <c r="D134" s="1" t="s">
        <v>3105</v>
      </c>
      <c r="E134" s="1">
        <v>52</v>
      </c>
      <c r="F134" s="1" t="s">
        <v>3016</v>
      </c>
      <c r="G134" s="5">
        <v>45416</v>
      </c>
      <c r="H134" s="1" t="s">
        <v>40</v>
      </c>
      <c r="I134" s="8" t="s">
        <v>10</v>
      </c>
      <c r="J134" s="11" t="str" cm="1">
        <f t="array" ref="J134:N134">VLOOKUP(A134,'Product Details'!$C$1:$I$1001,{2,3,4,5,7},FALSE)</f>
        <v>Amazon</v>
      </c>
      <c r="K134" s="1" t="str">
        <v>LED TV</v>
      </c>
      <c r="L134" s="1" t="str">
        <v>Sony Bravia 43"</v>
      </c>
      <c r="M134" s="1">
        <v>1</v>
      </c>
      <c r="N134" s="8">
        <v>40000</v>
      </c>
      <c r="O134" s="11" t="str" cm="1">
        <f t="array" ref="O134:S134">_xlfn.XLOOKUP(A134,'Shipping Details'!$A$1:$A$1001,'Shipping Details'!$B$1:$F$1001)</f>
        <v>Thanjavur</v>
      </c>
      <c r="P134" s="1" t="str">
        <v>Delhi</v>
      </c>
      <c r="Q134" s="1">
        <v>504103</v>
      </c>
      <c r="R134" s="1" t="str">
        <v>IN</v>
      </c>
      <c r="S134" s="8" t="b">
        <v>1</v>
      </c>
      <c r="T134" s="1">
        <f t="shared" si="6"/>
        <v>40000</v>
      </c>
      <c r="U134" s="1">
        <f t="shared" si="7"/>
        <v>0</v>
      </c>
      <c r="V134" s="1">
        <f t="shared" si="8"/>
        <v>0</v>
      </c>
    </row>
    <row r="135" spans="1:22" x14ac:dyDescent="0.3">
      <c r="A135" s="1" t="s">
        <v>639</v>
      </c>
      <c r="B135" s="1">
        <v>8783741</v>
      </c>
      <c r="C135" s="1" t="s">
        <v>1072</v>
      </c>
      <c r="D135" s="1" t="s">
        <v>3104</v>
      </c>
      <c r="E135" s="1">
        <v>70</v>
      </c>
      <c r="F135" s="1" t="s">
        <v>2834</v>
      </c>
      <c r="G135" s="5">
        <v>45619</v>
      </c>
      <c r="H135" s="1" t="s">
        <v>8</v>
      </c>
      <c r="I135" s="8" t="s">
        <v>10</v>
      </c>
      <c r="J135" s="11" t="str" cm="1">
        <f t="array" ref="J135:N135">VLOOKUP(A135,'Product Details'!$C$1:$I$1001,{2,3,4,5,7},FALSE)</f>
        <v>Flipkart</v>
      </c>
      <c r="K135" s="1" t="str">
        <v>Headphones</v>
      </c>
      <c r="L135" s="1" t="str">
        <v>JBL Bluetooth</v>
      </c>
      <c r="M135" s="1">
        <v>1</v>
      </c>
      <c r="N135" s="8">
        <v>9800</v>
      </c>
      <c r="O135" s="11" t="str" cm="1">
        <f t="array" ref="O135:S135">_xlfn.XLOOKUP(A135,'Shipping Details'!$A$1:$A$1001,'Shipping Details'!$B$1:$F$1001)</f>
        <v>Mumbai</v>
      </c>
      <c r="P135" s="1" t="str">
        <v>Maharashtra</v>
      </c>
      <c r="Q135" s="1">
        <v>790677</v>
      </c>
      <c r="R135" s="1" t="str">
        <v>IN</v>
      </c>
      <c r="S135" s="8" t="b">
        <v>1</v>
      </c>
      <c r="T135" s="1">
        <f t="shared" si="6"/>
        <v>9800</v>
      </c>
      <c r="U135" s="1">
        <f t="shared" si="7"/>
        <v>0</v>
      </c>
      <c r="V135" s="1">
        <f t="shared" si="8"/>
        <v>0</v>
      </c>
    </row>
    <row r="136" spans="1:22" x14ac:dyDescent="0.3">
      <c r="A136" s="1" t="s">
        <v>826</v>
      </c>
      <c r="B136" s="1">
        <v>3578265</v>
      </c>
      <c r="C136" s="1" t="s">
        <v>1172</v>
      </c>
      <c r="D136" s="1" t="s">
        <v>3105</v>
      </c>
      <c r="E136" s="1">
        <v>74</v>
      </c>
      <c r="F136" s="1" t="s">
        <v>2956</v>
      </c>
      <c r="G136" s="5">
        <v>45637</v>
      </c>
      <c r="H136" s="1" t="s">
        <v>8</v>
      </c>
      <c r="I136" s="8" t="s">
        <v>6</v>
      </c>
      <c r="J136" s="11" t="str" cm="1">
        <f t="array" ref="J136:N136">VLOOKUP(A136,'Product Details'!$C$1:$I$1001,{2,3,4,5,7},FALSE)</f>
        <v>Ajio</v>
      </c>
      <c r="K136" s="1" t="str">
        <v>Headphones</v>
      </c>
      <c r="L136" s="1" t="str">
        <v>JBL Bluetooth</v>
      </c>
      <c r="M136" s="1">
        <v>1</v>
      </c>
      <c r="N136" s="8">
        <v>9500</v>
      </c>
      <c r="O136" s="11" t="str" cm="1">
        <f t="array" ref="O136:S136">_xlfn.XLOOKUP(A136,'Shipping Details'!$A$1:$A$1001,'Shipping Details'!$B$1:$F$1001)</f>
        <v>Noida</v>
      </c>
      <c r="P136" s="1" t="str">
        <v>West Bengal</v>
      </c>
      <c r="Q136" s="1">
        <v>844238</v>
      </c>
      <c r="R136" s="1" t="str">
        <v>IN</v>
      </c>
      <c r="S136" s="8" t="b">
        <v>0</v>
      </c>
      <c r="T136" s="1">
        <f t="shared" si="6"/>
        <v>9500</v>
      </c>
      <c r="U136" s="1">
        <f t="shared" si="7"/>
        <v>0</v>
      </c>
      <c r="V136" s="1">
        <f t="shared" si="8"/>
        <v>9500</v>
      </c>
    </row>
    <row r="137" spans="1:22" x14ac:dyDescent="0.3">
      <c r="A137" s="1" t="s">
        <v>1003</v>
      </c>
      <c r="B137" s="1">
        <v>4854361</v>
      </c>
      <c r="C137" s="1" t="s">
        <v>1126</v>
      </c>
      <c r="D137" s="1" t="s">
        <v>3105</v>
      </c>
      <c r="E137" s="1">
        <v>53</v>
      </c>
      <c r="F137" s="1" t="s">
        <v>2784</v>
      </c>
      <c r="G137" s="5">
        <v>45517</v>
      </c>
      <c r="H137" s="1" t="s">
        <v>8</v>
      </c>
      <c r="I137" s="8" t="s">
        <v>6</v>
      </c>
      <c r="J137" s="11" t="str" cm="1">
        <f t="array" ref="J137:N137">VLOOKUP(A137,'Product Details'!$C$1:$I$1001,{2,3,4,5,7},FALSE)</f>
        <v>Flipkart</v>
      </c>
      <c r="K137" s="1" t="str">
        <v>Washing Machine</v>
      </c>
      <c r="L137" s="1" t="str">
        <v>LG Front Load 7kg</v>
      </c>
      <c r="M137" s="1">
        <v>1</v>
      </c>
      <c r="N137" s="8">
        <v>30500</v>
      </c>
      <c r="O137" s="11" t="str" cm="1">
        <f t="array" ref="O137:S137">_xlfn.XLOOKUP(A137,'Shipping Details'!$A$1:$A$1001,'Shipping Details'!$B$1:$F$1001)</f>
        <v>Thanjavur</v>
      </c>
      <c r="P137" s="1" t="str">
        <v>West Bengal</v>
      </c>
      <c r="Q137" s="1">
        <v>352164</v>
      </c>
      <c r="R137" s="1" t="str">
        <v>IN</v>
      </c>
      <c r="S137" s="8" t="b">
        <v>0</v>
      </c>
      <c r="T137" s="1">
        <f t="shared" si="6"/>
        <v>30500</v>
      </c>
      <c r="U137" s="1">
        <f t="shared" si="7"/>
        <v>0</v>
      </c>
      <c r="V137" s="1">
        <f t="shared" si="8"/>
        <v>30500</v>
      </c>
    </row>
    <row r="138" spans="1:22" x14ac:dyDescent="0.3">
      <c r="A138" s="1" t="s">
        <v>768</v>
      </c>
      <c r="B138" s="1">
        <v>9278722</v>
      </c>
      <c r="C138" s="1" t="s">
        <v>1076</v>
      </c>
      <c r="D138" s="1" t="s">
        <v>3104</v>
      </c>
      <c r="E138" s="1">
        <v>75</v>
      </c>
      <c r="F138" s="1" t="s">
        <v>2846</v>
      </c>
      <c r="G138" s="5">
        <v>45424</v>
      </c>
      <c r="H138" s="1" t="s">
        <v>40</v>
      </c>
      <c r="I138" s="8" t="s">
        <v>6</v>
      </c>
      <c r="J138" s="11" t="str" cm="1">
        <f t="array" ref="J138:N138">VLOOKUP(A138,'Product Details'!$C$1:$I$1001,{2,3,4,5,7},FALSE)</f>
        <v>TataCliq</v>
      </c>
      <c r="K138" s="1" t="str">
        <v>Washing Machine</v>
      </c>
      <c r="L138" s="1" t="str">
        <v>Samsung Top Load 6.5kg</v>
      </c>
      <c r="M138" s="1">
        <v>1</v>
      </c>
      <c r="N138" s="8">
        <v>25000</v>
      </c>
      <c r="O138" s="11" t="str" cm="1">
        <f t="array" ref="O138:S138">_xlfn.XLOOKUP(A138,'Shipping Details'!$A$1:$A$1001,'Shipping Details'!$B$1:$F$1001)</f>
        <v>Gurugram</v>
      </c>
      <c r="P138" s="1" t="str">
        <v>Karnataka</v>
      </c>
      <c r="Q138" s="1">
        <v>490904</v>
      </c>
      <c r="R138" s="1" t="str">
        <v>IN</v>
      </c>
      <c r="S138" s="8" t="b">
        <v>1</v>
      </c>
      <c r="T138" s="1">
        <f t="shared" si="6"/>
        <v>25000</v>
      </c>
      <c r="U138" s="1">
        <f t="shared" si="7"/>
        <v>0</v>
      </c>
      <c r="V138" s="1">
        <f t="shared" si="8"/>
        <v>25000</v>
      </c>
    </row>
    <row r="139" spans="1:22" x14ac:dyDescent="0.3">
      <c r="A139" s="1" t="s">
        <v>648</v>
      </c>
      <c r="B139" s="1">
        <v>5591361</v>
      </c>
      <c r="C139" s="1" t="s">
        <v>1168</v>
      </c>
      <c r="D139" s="1" t="s">
        <v>3104</v>
      </c>
      <c r="E139" s="1">
        <v>30</v>
      </c>
      <c r="F139" s="1" t="s">
        <v>2973</v>
      </c>
      <c r="G139" s="5">
        <v>45334</v>
      </c>
      <c r="H139" s="1" t="s">
        <v>8</v>
      </c>
      <c r="I139" s="8" t="s">
        <v>10</v>
      </c>
      <c r="J139" s="11" t="str" cm="1">
        <f t="array" ref="J139:N139">VLOOKUP(A139,'Product Details'!$C$1:$I$1001,{2,3,4,5,7},FALSE)</f>
        <v>Ajio</v>
      </c>
      <c r="K139" s="1" t="str">
        <v>Laptop</v>
      </c>
      <c r="L139" s="1" t="str">
        <v>HP Pavilion</v>
      </c>
      <c r="M139" s="1">
        <v>1</v>
      </c>
      <c r="N139" s="8">
        <v>44000</v>
      </c>
      <c r="O139" s="11" t="str" cm="1">
        <f t="array" ref="O139:S139">_xlfn.XLOOKUP(A139,'Shipping Details'!$A$1:$A$1001,'Shipping Details'!$B$1:$F$1001)</f>
        <v>Noida</v>
      </c>
      <c r="P139" s="1" t="str">
        <v>Tamil Nadu</v>
      </c>
      <c r="Q139" s="1">
        <v>362241</v>
      </c>
      <c r="R139" s="1" t="str">
        <v>IN</v>
      </c>
      <c r="S139" s="8" t="b">
        <v>1</v>
      </c>
      <c r="T139" s="1">
        <f t="shared" si="6"/>
        <v>44000</v>
      </c>
      <c r="U139" s="1">
        <f t="shared" si="7"/>
        <v>0</v>
      </c>
      <c r="V139" s="1">
        <f t="shared" si="8"/>
        <v>0</v>
      </c>
    </row>
    <row r="140" spans="1:22" x14ac:dyDescent="0.3">
      <c r="A140" s="1" t="s">
        <v>642</v>
      </c>
      <c r="B140" s="1">
        <v>2985964</v>
      </c>
      <c r="C140" s="1" t="s">
        <v>1080</v>
      </c>
      <c r="D140" s="1" t="s">
        <v>3104</v>
      </c>
      <c r="E140" s="1">
        <v>71</v>
      </c>
      <c r="F140" s="1" t="s">
        <v>3069</v>
      </c>
      <c r="G140" s="5">
        <v>45605</v>
      </c>
      <c r="H140" s="1" t="s">
        <v>5</v>
      </c>
      <c r="I140" s="8" t="s">
        <v>6</v>
      </c>
      <c r="J140" s="11" t="str" cm="1">
        <f t="array" ref="J140:N140">VLOOKUP(A140,'Product Details'!$C$1:$I$1001,{2,3,4,5,7},FALSE)</f>
        <v>Myntra</v>
      </c>
      <c r="K140" s="1" t="str">
        <v>Smartphone</v>
      </c>
      <c r="L140" s="1" t="str">
        <v>Samsung Galaxy S9</v>
      </c>
      <c r="M140" s="1">
        <v>1</v>
      </c>
      <c r="N140" s="8">
        <v>30200</v>
      </c>
      <c r="O140" s="11" t="str" cm="1">
        <f t="array" ref="O140:S140">_xlfn.XLOOKUP(A140,'Shipping Details'!$A$1:$A$1001,'Shipping Details'!$B$1:$F$1001)</f>
        <v>Mohali</v>
      </c>
      <c r="P140" s="1" t="str">
        <v>Delhi</v>
      </c>
      <c r="Q140" s="1">
        <v>112098</v>
      </c>
      <c r="R140" s="1" t="str">
        <v>IN</v>
      </c>
      <c r="S140" s="8" t="b">
        <v>0</v>
      </c>
      <c r="T140" s="1">
        <f t="shared" si="6"/>
        <v>30200</v>
      </c>
      <c r="U140" s="1">
        <f t="shared" si="7"/>
        <v>30200</v>
      </c>
      <c r="V140" s="1">
        <f t="shared" si="8"/>
        <v>0</v>
      </c>
    </row>
    <row r="141" spans="1:22" x14ac:dyDescent="0.3">
      <c r="A141" s="1" t="s">
        <v>926</v>
      </c>
      <c r="B141" s="1">
        <v>9548784</v>
      </c>
      <c r="C141" s="1" t="s">
        <v>1166</v>
      </c>
      <c r="D141" s="1" t="s">
        <v>3104</v>
      </c>
      <c r="E141" s="1">
        <v>59</v>
      </c>
      <c r="F141" s="1" t="s">
        <v>2856</v>
      </c>
      <c r="G141" s="5">
        <v>45602</v>
      </c>
      <c r="H141" s="1" t="s">
        <v>5</v>
      </c>
      <c r="I141" s="8" t="s">
        <v>6</v>
      </c>
      <c r="J141" s="11" t="str" cm="1">
        <f t="array" ref="J141:N141">VLOOKUP(A141,'Product Details'!$C$1:$I$1001,{2,3,4,5,7},FALSE)</f>
        <v>Ajio</v>
      </c>
      <c r="K141" s="1" t="str">
        <v>LED TV</v>
      </c>
      <c r="L141" s="1" t="str">
        <v>Mi LED TV 32"</v>
      </c>
      <c r="M141" s="1">
        <v>1</v>
      </c>
      <c r="N141" s="8">
        <v>19500</v>
      </c>
      <c r="O141" s="11" t="str" cm="1">
        <f t="array" ref="O141:S141">_xlfn.XLOOKUP(A141,'Shipping Details'!$A$1:$A$1001,'Shipping Details'!$B$1:$F$1001)</f>
        <v>Mohali</v>
      </c>
      <c r="P141" s="1" t="str">
        <v>Delhi</v>
      </c>
      <c r="Q141" s="1">
        <v>169556</v>
      </c>
      <c r="R141" s="1" t="str">
        <v>IN</v>
      </c>
      <c r="S141" s="8" t="b">
        <v>0</v>
      </c>
      <c r="T141" s="1">
        <f t="shared" si="6"/>
        <v>19500</v>
      </c>
      <c r="U141" s="1">
        <f t="shared" si="7"/>
        <v>19500</v>
      </c>
      <c r="V141" s="1">
        <f t="shared" si="8"/>
        <v>0</v>
      </c>
    </row>
    <row r="142" spans="1:22" x14ac:dyDescent="0.3">
      <c r="A142" s="1" t="s">
        <v>457</v>
      </c>
      <c r="B142" s="1">
        <v>5714408</v>
      </c>
      <c r="C142" s="1" t="s">
        <v>1169</v>
      </c>
      <c r="D142" s="1" t="s">
        <v>3104</v>
      </c>
      <c r="E142" s="1">
        <v>45</v>
      </c>
      <c r="F142" s="1" t="s">
        <v>2821</v>
      </c>
      <c r="G142" s="5">
        <v>45421</v>
      </c>
      <c r="H142" s="1" t="s">
        <v>5</v>
      </c>
      <c r="I142" s="8" t="s">
        <v>6</v>
      </c>
      <c r="J142" s="11" t="str" cm="1">
        <f t="array" ref="J142:N142">VLOOKUP(A142,'Product Details'!$C$1:$I$1001,{2,3,4,5,7},FALSE)</f>
        <v>TataCliq</v>
      </c>
      <c r="K142" s="1" t="str">
        <v>Headphones</v>
      </c>
      <c r="L142" s="1" t="str">
        <v>Sony Bluetooth</v>
      </c>
      <c r="M142" s="1">
        <v>1</v>
      </c>
      <c r="N142" s="8">
        <v>11900</v>
      </c>
      <c r="O142" s="11" t="str" cm="1">
        <f t="array" ref="O142:S142">_xlfn.XLOOKUP(A142,'Shipping Details'!$A$1:$A$1001,'Shipping Details'!$B$1:$F$1001)</f>
        <v>Bengaluru</v>
      </c>
      <c r="P142" s="1" t="str">
        <v>UP</v>
      </c>
      <c r="Q142" s="1">
        <v>900771</v>
      </c>
      <c r="R142" s="1" t="str">
        <v>IN</v>
      </c>
      <c r="S142" s="8" t="b">
        <v>0</v>
      </c>
      <c r="T142" s="1">
        <f t="shared" si="6"/>
        <v>11900</v>
      </c>
      <c r="U142" s="1">
        <f t="shared" si="7"/>
        <v>11900</v>
      </c>
      <c r="V142" s="1">
        <f t="shared" si="8"/>
        <v>0</v>
      </c>
    </row>
    <row r="143" spans="1:22" x14ac:dyDescent="0.3">
      <c r="A143" s="1" t="s">
        <v>600</v>
      </c>
      <c r="B143" s="1">
        <v>1762444</v>
      </c>
      <c r="C143" s="1" t="s">
        <v>1108</v>
      </c>
      <c r="D143" s="1" t="s">
        <v>3105</v>
      </c>
      <c r="E143" s="1">
        <v>68</v>
      </c>
      <c r="F143" s="1" t="s">
        <v>2941</v>
      </c>
      <c r="G143" s="5">
        <v>45633</v>
      </c>
      <c r="H143" s="1" t="s">
        <v>5</v>
      </c>
      <c r="I143" s="8" t="s">
        <v>6</v>
      </c>
      <c r="J143" s="11" t="str" cm="1">
        <f t="array" ref="J143:N143">VLOOKUP(A143,'Product Details'!$C$1:$I$1001,{2,3,4,5,7},FALSE)</f>
        <v>Ajio</v>
      </c>
      <c r="K143" s="1" t="str">
        <v>Washing Machine</v>
      </c>
      <c r="L143" s="1" t="str">
        <v>Whirlpool Fully Automatic</v>
      </c>
      <c r="M143" s="1">
        <v>1</v>
      </c>
      <c r="N143" s="8">
        <v>34000</v>
      </c>
      <c r="O143" s="11" t="str" cm="1">
        <f t="array" ref="O143:S143">_xlfn.XLOOKUP(A143,'Shipping Details'!$A$1:$A$1001,'Shipping Details'!$B$1:$F$1001)</f>
        <v>Kolkata</v>
      </c>
      <c r="P143" s="1" t="str">
        <v>UP</v>
      </c>
      <c r="Q143" s="1">
        <v>887195</v>
      </c>
      <c r="R143" s="1" t="str">
        <v>IN</v>
      </c>
      <c r="S143" s="8" t="b">
        <v>0</v>
      </c>
      <c r="T143" s="1">
        <f t="shared" si="6"/>
        <v>34000</v>
      </c>
      <c r="U143" s="1">
        <f t="shared" si="7"/>
        <v>34000</v>
      </c>
      <c r="V143" s="1">
        <f t="shared" si="8"/>
        <v>0</v>
      </c>
    </row>
    <row r="144" spans="1:22" x14ac:dyDescent="0.3">
      <c r="A144" s="1" t="s">
        <v>198</v>
      </c>
      <c r="B144" s="1">
        <v>5893511</v>
      </c>
      <c r="C144" s="1" t="s">
        <v>1103</v>
      </c>
      <c r="D144" s="1" t="s">
        <v>3104</v>
      </c>
      <c r="E144" s="1">
        <v>72</v>
      </c>
      <c r="F144" s="1" t="s">
        <v>2819</v>
      </c>
      <c r="G144" s="5">
        <v>45469</v>
      </c>
      <c r="H144" s="1" t="s">
        <v>5</v>
      </c>
      <c r="I144" s="8" t="s">
        <v>6</v>
      </c>
      <c r="J144" s="11" t="str" cm="1">
        <f t="array" ref="J144:N144">VLOOKUP(A144,'Product Details'!$C$1:$I$1001,{2,3,4,5,7},FALSE)</f>
        <v>Myntra</v>
      </c>
      <c r="K144" s="1" t="str">
        <v>Laptop</v>
      </c>
      <c r="L144" s="1" t="str">
        <v>HP Pavilion</v>
      </c>
      <c r="M144" s="1">
        <v>1</v>
      </c>
      <c r="N144" s="8">
        <v>45500</v>
      </c>
      <c r="O144" s="11" t="str" cm="1">
        <f t="array" ref="O144:S144">_xlfn.XLOOKUP(A144,'Shipping Details'!$A$1:$A$1001,'Shipping Details'!$B$1:$F$1001)</f>
        <v>Gurugram</v>
      </c>
      <c r="P144" s="1" t="str">
        <v>Tamil Nadu</v>
      </c>
      <c r="Q144" s="1">
        <v>242723</v>
      </c>
      <c r="R144" s="1" t="str">
        <v>IN</v>
      </c>
      <c r="S144" s="8" t="b">
        <v>0</v>
      </c>
      <c r="T144" s="1">
        <f t="shared" si="6"/>
        <v>45500</v>
      </c>
      <c r="U144" s="1">
        <f t="shared" si="7"/>
        <v>45500</v>
      </c>
      <c r="V144" s="1">
        <f t="shared" si="8"/>
        <v>0</v>
      </c>
    </row>
    <row r="145" spans="1:22" x14ac:dyDescent="0.3">
      <c r="A145" s="1" t="s">
        <v>421</v>
      </c>
      <c r="B145" s="1">
        <v>9044980</v>
      </c>
      <c r="C145" s="1" t="s">
        <v>1176</v>
      </c>
      <c r="D145" s="1" t="s">
        <v>3104</v>
      </c>
      <c r="E145" s="1">
        <v>37</v>
      </c>
      <c r="F145" s="1" t="s">
        <v>2999</v>
      </c>
      <c r="G145" s="5">
        <v>45638</v>
      </c>
      <c r="H145" s="1" t="s">
        <v>5</v>
      </c>
      <c r="I145" s="8" t="s">
        <v>6</v>
      </c>
      <c r="J145" s="11" t="str" cm="1">
        <f t="array" ref="J145:N145">VLOOKUP(A145,'Product Details'!$C$1:$I$1001,{2,3,4,5,7},FALSE)</f>
        <v>TataCliq</v>
      </c>
      <c r="K145" s="1" t="str">
        <v>Washing Machine</v>
      </c>
      <c r="L145" s="1" t="str">
        <v>Samsung Top Load 6.5kg</v>
      </c>
      <c r="M145" s="1">
        <v>1</v>
      </c>
      <c r="N145" s="8">
        <v>25000</v>
      </c>
      <c r="O145" s="11" t="str" cm="1">
        <f t="array" ref="O145:S145">_xlfn.XLOOKUP(A145,'Shipping Details'!$A$1:$A$1001,'Shipping Details'!$B$1:$F$1001)</f>
        <v>Mumbai</v>
      </c>
      <c r="P145" s="1" t="str">
        <v>Punjab</v>
      </c>
      <c r="Q145" s="1">
        <v>880623</v>
      </c>
      <c r="R145" s="1" t="str">
        <v>IN</v>
      </c>
      <c r="S145" s="8" t="b">
        <v>0</v>
      </c>
      <c r="T145" s="1">
        <f t="shared" si="6"/>
        <v>25000</v>
      </c>
      <c r="U145" s="1">
        <f t="shared" si="7"/>
        <v>25000</v>
      </c>
      <c r="V145" s="1">
        <f t="shared" si="8"/>
        <v>0</v>
      </c>
    </row>
    <row r="146" spans="1:22" x14ac:dyDescent="0.3">
      <c r="A146" s="1" t="s">
        <v>945</v>
      </c>
      <c r="B146" s="1">
        <v>7160440</v>
      </c>
      <c r="C146" s="1" t="s">
        <v>1075</v>
      </c>
      <c r="D146" s="1" t="s">
        <v>3104</v>
      </c>
      <c r="E146" s="1">
        <v>47</v>
      </c>
      <c r="F146" s="1" t="s">
        <v>3036</v>
      </c>
      <c r="G146" s="5">
        <v>45397</v>
      </c>
      <c r="H146" s="1" t="s">
        <v>5</v>
      </c>
      <c r="I146" s="8" t="s">
        <v>6</v>
      </c>
      <c r="J146" s="11" t="str" cm="1">
        <f t="array" ref="J146:N146">VLOOKUP(A146,'Product Details'!$C$1:$I$1001,{2,3,4,5,7},FALSE)</f>
        <v>Amazon</v>
      </c>
      <c r="K146" s="1" t="str">
        <v>Smartphone</v>
      </c>
      <c r="L146" s="1" t="str">
        <v>OnePlus Nord</v>
      </c>
      <c r="M146" s="1">
        <v>1</v>
      </c>
      <c r="N146" s="8">
        <v>25000</v>
      </c>
      <c r="O146" s="11" t="str" cm="1">
        <f t="array" ref="O146:S146">_xlfn.XLOOKUP(A146,'Shipping Details'!$A$1:$A$1001,'Shipping Details'!$B$1:$F$1001)</f>
        <v>Gurugram</v>
      </c>
      <c r="P146" s="1" t="str">
        <v>Delhi</v>
      </c>
      <c r="Q146" s="1">
        <v>242505</v>
      </c>
      <c r="R146" s="1" t="str">
        <v>IN</v>
      </c>
      <c r="S146" s="8" t="b">
        <v>1</v>
      </c>
      <c r="T146" s="1">
        <f t="shared" si="6"/>
        <v>25000</v>
      </c>
      <c r="U146" s="1">
        <f t="shared" si="7"/>
        <v>25000</v>
      </c>
      <c r="V146" s="1">
        <f t="shared" si="8"/>
        <v>0</v>
      </c>
    </row>
    <row r="147" spans="1:22" x14ac:dyDescent="0.3">
      <c r="A147" s="1" t="s">
        <v>594</v>
      </c>
      <c r="B147" s="1">
        <v>1643681</v>
      </c>
      <c r="C147" s="1" t="s">
        <v>1168</v>
      </c>
      <c r="D147" s="1" t="s">
        <v>3104</v>
      </c>
      <c r="E147" s="1">
        <v>30</v>
      </c>
      <c r="F147" s="1" t="s">
        <v>3038</v>
      </c>
      <c r="G147" s="5">
        <v>45365</v>
      </c>
      <c r="H147" s="1" t="s">
        <v>5</v>
      </c>
      <c r="I147" s="8" t="s">
        <v>6</v>
      </c>
      <c r="J147" s="11" t="str" cm="1">
        <f t="array" ref="J147:N147">VLOOKUP(A147,'Product Details'!$C$1:$I$1001,{2,3,4,5,7},FALSE)</f>
        <v>Flipkart</v>
      </c>
      <c r="K147" s="1" t="str">
        <v>LED TV</v>
      </c>
      <c r="L147" s="1" t="str">
        <v>Mi LED TV 32"</v>
      </c>
      <c r="M147" s="1">
        <v>1</v>
      </c>
      <c r="N147" s="8">
        <v>20500</v>
      </c>
      <c r="O147" s="11" t="str" cm="1">
        <f t="array" ref="O147:S147">_xlfn.XLOOKUP(A147,'Shipping Details'!$A$1:$A$1001,'Shipping Details'!$B$1:$F$1001)</f>
        <v>Mumbai</v>
      </c>
      <c r="P147" s="1" t="str">
        <v>Tamil Nadu</v>
      </c>
      <c r="Q147" s="1">
        <v>332548</v>
      </c>
      <c r="R147" s="1" t="str">
        <v>IN</v>
      </c>
      <c r="S147" s="8" t="b">
        <v>0</v>
      </c>
      <c r="T147" s="1">
        <f t="shared" si="6"/>
        <v>20500</v>
      </c>
      <c r="U147" s="1">
        <f t="shared" si="7"/>
        <v>20500</v>
      </c>
      <c r="V147" s="1">
        <f t="shared" si="8"/>
        <v>0</v>
      </c>
    </row>
    <row r="148" spans="1:22" x14ac:dyDescent="0.3">
      <c r="A148" s="1" t="s">
        <v>586</v>
      </c>
      <c r="B148" s="1">
        <v>6927248</v>
      </c>
      <c r="C148" s="1" t="s">
        <v>1145</v>
      </c>
      <c r="D148" s="1" t="s">
        <v>3105</v>
      </c>
      <c r="E148" s="1">
        <v>45</v>
      </c>
      <c r="F148" s="1" t="s">
        <v>2784</v>
      </c>
      <c r="G148" s="5">
        <v>45517</v>
      </c>
      <c r="H148" s="1" t="s">
        <v>5</v>
      </c>
      <c r="I148" s="8" t="s">
        <v>6</v>
      </c>
      <c r="J148" s="11" t="str" cm="1">
        <f t="array" ref="J148:N148">VLOOKUP(A148,'Product Details'!$C$1:$I$1001,{2,3,4,5,7},FALSE)</f>
        <v>Flipkart</v>
      </c>
      <c r="K148" s="1" t="str">
        <v>Headphones</v>
      </c>
      <c r="L148" s="1" t="str">
        <v>Bose Bluetooth</v>
      </c>
      <c r="M148" s="1">
        <v>3</v>
      </c>
      <c r="N148" s="8">
        <v>14500</v>
      </c>
      <c r="O148" s="11" t="str" cm="1">
        <f t="array" ref="O148:S148">_xlfn.XLOOKUP(A148,'Shipping Details'!$A$1:$A$1001,'Shipping Details'!$B$1:$F$1001)</f>
        <v>Gurugram</v>
      </c>
      <c r="P148" s="1" t="str">
        <v>Maharashtra</v>
      </c>
      <c r="Q148" s="1">
        <v>413710</v>
      </c>
      <c r="R148" s="1" t="str">
        <v>IN</v>
      </c>
      <c r="S148" s="8" t="b">
        <v>0</v>
      </c>
      <c r="T148" s="1">
        <f t="shared" si="6"/>
        <v>43500</v>
      </c>
      <c r="U148" s="1">
        <f t="shared" si="7"/>
        <v>43500</v>
      </c>
      <c r="V148" s="1">
        <f t="shared" si="8"/>
        <v>0</v>
      </c>
    </row>
    <row r="149" spans="1:22" x14ac:dyDescent="0.3">
      <c r="A149" s="1" t="s">
        <v>103</v>
      </c>
      <c r="B149" s="1">
        <v>5813037</v>
      </c>
      <c r="C149" s="1" t="s">
        <v>1119</v>
      </c>
      <c r="D149" s="1" t="s">
        <v>3104</v>
      </c>
      <c r="E149" s="1">
        <v>62</v>
      </c>
      <c r="F149" s="1" t="s">
        <v>2864</v>
      </c>
      <c r="G149" s="5">
        <v>45376</v>
      </c>
      <c r="H149" s="1" t="s">
        <v>40</v>
      </c>
      <c r="I149" s="8" t="s">
        <v>10</v>
      </c>
      <c r="J149" s="11" t="str" cm="1">
        <f t="array" ref="J149:N149">VLOOKUP(A149,'Product Details'!$C$1:$I$1001,{2,3,4,5,7},FALSE)</f>
        <v>Ajio</v>
      </c>
      <c r="K149" s="1" t="str">
        <v>Washing Machine</v>
      </c>
      <c r="L149" s="1" t="str">
        <v>LG Front Load 7kg</v>
      </c>
      <c r="M149" s="1">
        <v>1</v>
      </c>
      <c r="N149" s="8">
        <v>29500</v>
      </c>
      <c r="O149" s="11" t="str" cm="1">
        <f t="array" ref="O149:S149">_xlfn.XLOOKUP(A149,'Shipping Details'!$A$1:$A$1001,'Shipping Details'!$B$1:$F$1001)</f>
        <v>Mohali</v>
      </c>
      <c r="P149" s="1" t="str">
        <v>Maharashtra</v>
      </c>
      <c r="Q149" s="1">
        <v>326130</v>
      </c>
      <c r="R149" s="1" t="str">
        <v>IN</v>
      </c>
      <c r="S149" s="8" t="b">
        <v>0</v>
      </c>
      <c r="T149" s="1">
        <f t="shared" si="6"/>
        <v>29500</v>
      </c>
      <c r="U149" s="1">
        <f t="shared" si="7"/>
        <v>0</v>
      </c>
      <c r="V149" s="1">
        <f t="shared" si="8"/>
        <v>0</v>
      </c>
    </row>
    <row r="150" spans="1:22" x14ac:dyDescent="0.3">
      <c r="A150" s="1" t="s">
        <v>995</v>
      </c>
      <c r="B150" s="1">
        <v>7890994</v>
      </c>
      <c r="C150" s="1" t="s">
        <v>1100</v>
      </c>
      <c r="D150" s="1" t="s">
        <v>3105</v>
      </c>
      <c r="E150" s="1">
        <v>31</v>
      </c>
      <c r="F150" s="1" t="s">
        <v>3087</v>
      </c>
      <c r="G150" s="5">
        <v>45518</v>
      </c>
      <c r="H150" s="1" t="s">
        <v>5</v>
      </c>
      <c r="I150" s="8" t="s">
        <v>6</v>
      </c>
      <c r="J150" s="11" t="str" cm="1">
        <f t="array" ref="J150:N150">VLOOKUP(A150,'Product Details'!$C$1:$I$1001,{2,3,4,5,7},FALSE)</f>
        <v>Flipkart</v>
      </c>
      <c r="K150" s="1" t="str">
        <v>Washing Machine</v>
      </c>
      <c r="L150" s="1" t="str">
        <v>Samsung Top Load 6.5kg</v>
      </c>
      <c r="M150" s="1">
        <v>1</v>
      </c>
      <c r="N150" s="8">
        <v>25500</v>
      </c>
      <c r="O150" s="11" t="str" cm="1">
        <f t="array" ref="O150:S150">_xlfn.XLOOKUP(A150,'Shipping Details'!$A$1:$A$1001,'Shipping Details'!$B$1:$F$1001)</f>
        <v>Thanjavur</v>
      </c>
      <c r="P150" s="1" t="str">
        <v>Tamil Nadu</v>
      </c>
      <c r="Q150" s="1">
        <v>329082</v>
      </c>
      <c r="R150" s="1" t="str">
        <v>IN</v>
      </c>
      <c r="S150" s="8" t="b">
        <v>0</v>
      </c>
      <c r="T150" s="1">
        <f t="shared" si="6"/>
        <v>25500</v>
      </c>
      <c r="U150" s="1">
        <f t="shared" si="7"/>
        <v>25500</v>
      </c>
      <c r="V150" s="1">
        <f t="shared" si="8"/>
        <v>0</v>
      </c>
    </row>
    <row r="151" spans="1:22" x14ac:dyDescent="0.3">
      <c r="A151" s="1" t="s">
        <v>909</v>
      </c>
      <c r="B151" s="1">
        <v>7017462</v>
      </c>
      <c r="C151" s="1" t="s">
        <v>1087</v>
      </c>
      <c r="D151" s="1" t="s">
        <v>3104</v>
      </c>
      <c r="E151" s="1">
        <v>46</v>
      </c>
      <c r="F151" s="1" t="s">
        <v>2862</v>
      </c>
      <c r="G151" s="5">
        <v>45563</v>
      </c>
      <c r="H151" s="1" t="s">
        <v>8</v>
      </c>
      <c r="I151" s="8" t="s">
        <v>6</v>
      </c>
      <c r="J151" s="11" t="str" cm="1">
        <f t="array" ref="J151:N151">VLOOKUP(A151,'Product Details'!$C$1:$I$1001,{2,3,4,5,7},FALSE)</f>
        <v>Flipkart</v>
      </c>
      <c r="K151" s="1" t="str">
        <v>Headphones</v>
      </c>
      <c r="L151" s="1" t="str">
        <v>Bose Bluetooth</v>
      </c>
      <c r="M151" s="1">
        <v>1</v>
      </c>
      <c r="N151" s="8">
        <v>14500</v>
      </c>
      <c r="O151" s="11" t="str" cm="1">
        <f t="array" ref="O151:S151">_xlfn.XLOOKUP(A151,'Shipping Details'!$A$1:$A$1001,'Shipping Details'!$B$1:$F$1001)</f>
        <v>Bengaluru</v>
      </c>
      <c r="P151" s="1" t="str">
        <v>West Bengal</v>
      </c>
      <c r="Q151" s="1">
        <v>992440</v>
      </c>
      <c r="R151" s="1" t="str">
        <v>IN</v>
      </c>
      <c r="S151" s="8" t="b">
        <v>0</v>
      </c>
      <c r="T151" s="1">
        <f t="shared" si="6"/>
        <v>14500</v>
      </c>
      <c r="U151" s="1">
        <f t="shared" si="7"/>
        <v>0</v>
      </c>
      <c r="V151" s="1">
        <f t="shared" si="8"/>
        <v>14500</v>
      </c>
    </row>
    <row r="152" spans="1:22" x14ac:dyDescent="0.3">
      <c r="A152" s="1" t="s">
        <v>616</v>
      </c>
      <c r="B152" s="1">
        <v>3400426</v>
      </c>
      <c r="C152" s="1" t="s">
        <v>1146</v>
      </c>
      <c r="D152" s="1" t="s">
        <v>3104</v>
      </c>
      <c r="E152" s="1">
        <v>64</v>
      </c>
      <c r="F152" s="1" t="s">
        <v>2840</v>
      </c>
      <c r="G152" s="5">
        <v>45314</v>
      </c>
      <c r="H152" s="1" t="s">
        <v>5</v>
      </c>
      <c r="I152" s="8" t="s">
        <v>6</v>
      </c>
      <c r="J152" s="11" t="str" cm="1">
        <f t="array" ref="J152:N152">VLOOKUP(A152,'Product Details'!$C$1:$I$1001,{2,3,4,5,7},FALSE)</f>
        <v>Flipkart</v>
      </c>
      <c r="K152" s="1" t="str">
        <v>LED TV</v>
      </c>
      <c r="L152" s="1" t="str">
        <v>Samsung Smart TV 50"</v>
      </c>
      <c r="M152" s="1">
        <v>1</v>
      </c>
      <c r="N152" s="8">
        <v>61000</v>
      </c>
      <c r="O152" s="11" t="str" cm="1">
        <f t="array" ref="O152:S152">_xlfn.XLOOKUP(A152,'Shipping Details'!$A$1:$A$1001,'Shipping Details'!$B$1:$F$1001)</f>
        <v>Gurugram</v>
      </c>
      <c r="P152" s="1">
        <v>0</v>
      </c>
      <c r="Q152" s="1">
        <v>978116</v>
      </c>
      <c r="R152" s="1" t="str">
        <v>IN</v>
      </c>
      <c r="S152" s="8" t="b">
        <v>0</v>
      </c>
      <c r="T152" s="1">
        <f t="shared" si="6"/>
        <v>61000</v>
      </c>
      <c r="U152" s="1">
        <f t="shared" si="7"/>
        <v>61000</v>
      </c>
      <c r="V152" s="1">
        <f t="shared" si="8"/>
        <v>0</v>
      </c>
    </row>
    <row r="153" spans="1:22" x14ac:dyDescent="0.3">
      <c r="A153" s="1" t="s">
        <v>323</v>
      </c>
      <c r="B153" s="1">
        <v>7158628</v>
      </c>
      <c r="C153" s="1" t="s">
        <v>1085</v>
      </c>
      <c r="D153" s="1" t="s">
        <v>3105</v>
      </c>
      <c r="E153" s="1">
        <v>32</v>
      </c>
      <c r="F153" s="1" t="s">
        <v>2782</v>
      </c>
      <c r="G153" s="5">
        <v>45438</v>
      </c>
      <c r="H153" s="1" t="s">
        <v>8</v>
      </c>
      <c r="I153" s="8" t="s">
        <v>6</v>
      </c>
      <c r="J153" s="11" t="str" cm="1">
        <f t="array" ref="J153:N153">VLOOKUP(A153,'Product Details'!$C$1:$I$1001,{2,3,4,5,7},FALSE)</f>
        <v>Flipkart</v>
      </c>
      <c r="K153" s="1" t="str">
        <v>Laptop</v>
      </c>
      <c r="L153" s="1" t="str">
        <v>MacBook Pro</v>
      </c>
      <c r="M153" s="1">
        <v>1</v>
      </c>
      <c r="N153" s="8">
        <v>130000</v>
      </c>
      <c r="O153" s="11" t="str" cm="1">
        <f t="array" ref="O153:S153">_xlfn.XLOOKUP(A153,'Shipping Details'!$A$1:$A$1001,'Shipping Details'!$B$1:$F$1001)</f>
        <v>Gurugram</v>
      </c>
      <c r="P153" s="1" t="str">
        <v>Karnataka</v>
      </c>
      <c r="Q153" s="1">
        <v>931420</v>
      </c>
      <c r="R153" s="1" t="str">
        <v>IN</v>
      </c>
      <c r="S153" s="8" t="b">
        <v>0</v>
      </c>
      <c r="T153" s="1">
        <f t="shared" si="6"/>
        <v>130000</v>
      </c>
      <c r="U153" s="1">
        <f t="shared" si="7"/>
        <v>0</v>
      </c>
      <c r="V153" s="1">
        <f t="shared" si="8"/>
        <v>130000</v>
      </c>
    </row>
    <row r="154" spans="1:22" x14ac:dyDescent="0.3">
      <c r="A154" s="1" t="s">
        <v>14</v>
      </c>
      <c r="B154" s="1">
        <v>9279821</v>
      </c>
      <c r="C154" s="1" t="s">
        <v>1069</v>
      </c>
      <c r="D154" s="1" t="s">
        <v>3105</v>
      </c>
      <c r="E154" s="1">
        <v>66</v>
      </c>
      <c r="F154" s="1" t="s">
        <v>2786</v>
      </c>
      <c r="G154" s="5">
        <v>45319</v>
      </c>
      <c r="H154" s="1" t="s">
        <v>5</v>
      </c>
      <c r="I154" s="8" t="s">
        <v>6</v>
      </c>
      <c r="J154" s="11" t="str" cm="1">
        <f t="array" ref="J154:N154">VLOOKUP(A154,'Product Details'!$C$1:$I$1001,{2,3,4,5,7},FALSE)</f>
        <v>Amazon</v>
      </c>
      <c r="K154" s="1" t="str">
        <v>Laptop</v>
      </c>
      <c r="L154" s="1" t="str">
        <v>MacBook Pro</v>
      </c>
      <c r="M154" s="1">
        <v>1</v>
      </c>
      <c r="N154" s="8">
        <v>130000</v>
      </c>
      <c r="O154" s="11" t="str" cm="1">
        <f t="array" ref="O154:S154">_xlfn.XLOOKUP(A154,'Shipping Details'!$A$1:$A$1001,'Shipping Details'!$B$1:$F$1001)</f>
        <v>Noida</v>
      </c>
      <c r="P154" s="1" t="str">
        <v>Delhi</v>
      </c>
      <c r="Q154" s="1">
        <v>724834</v>
      </c>
      <c r="R154" s="1" t="str">
        <v>IN</v>
      </c>
      <c r="S154" s="8" t="b">
        <v>0</v>
      </c>
      <c r="T154" s="1">
        <f t="shared" si="6"/>
        <v>130000</v>
      </c>
      <c r="U154" s="1">
        <f t="shared" si="7"/>
        <v>130000</v>
      </c>
      <c r="V154" s="1">
        <f t="shared" si="8"/>
        <v>0</v>
      </c>
    </row>
    <row r="155" spans="1:22" x14ac:dyDescent="0.3">
      <c r="A155" s="1" t="s">
        <v>21</v>
      </c>
      <c r="B155" s="1">
        <v>4078418</v>
      </c>
      <c r="C155" s="1" t="s">
        <v>1075</v>
      </c>
      <c r="D155" s="1" t="s">
        <v>3104</v>
      </c>
      <c r="E155" s="1">
        <v>47</v>
      </c>
      <c r="F155" s="1" t="s">
        <v>2783</v>
      </c>
      <c r="G155" s="5">
        <v>45410</v>
      </c>
      <c r="H155" s="1" t="s">
        <v>8</v>
      </c>
      <c r="I155" s="8" t="s">
        <v>10</v>
      </c>
      <c r="J155" s="11" t="str" cm="1">
        <f t="array" ref="J155:N155">VLOOKUP(A155,'Product Details'!$C$1:$I$1001,{2,3,4,5,7},FALSE)</f>
        <v>TataCliq</v>
      </c>
      <c r="K155" s="1" t="str">
        <v>LED TV</v>
      </c>
      <c r="L155" s="1" t="str">
        <v>Sony Bravia 43"</v>
      </c>
      <c r="M155" s="1">
        <v>1</v>
      </c>
      <c r="N155" s="8">
        <v>40000</v>
      </c>
      <c r="O155" s="11" t="str" cm="1">
        <f t="array" ref="O155:S155">_xlfn.XLOOKUP(A155,'Shipping Details'!$A$1:$A$1001,'Shipping Details'!$B$1:$F$1001)</f>
        <v>Mohali</v>
      </c>
      <c r="P155" s="1" t="str">
        <v>Haryana</v>
      </c>
      <c r="Q155" s="1">
        <v>890170</v>
      </c>
      <c r="R155" s="1" t="str">
        <v>IN</v>
      </c>
      <c r="S155" s="8" t="b">
        <v>0</v>
      </c>
      <c r="T155" s="1">
        <f t="shared" si="6"/>
        <v>40000</v>
      </c>
      <c r="U155" s="1">
        <f t="shared" si="7"/>
        <v>0</v>
      </c>
      <c r="V155" s="1">
        <f t="shared" si="8"/>
        <v>0</v>
      </c>
    </row>
    <row r="156" spans="1:22" x14ac:dyDescent="0.3">
      <c r="A156" s="1" t="s">
        <v>197</v>
      </c>
      <c r="B156" s="1">
        <v>2560728</v>
      </c>
      <c r="C156" s="1" t="s">
        <v>1085</v>
      </c>
      <c r="D156" s="1" t="s">
        <v>3105</v>
      </c>
      <c r="E156" s="1">
        <v>32</v>
      </c>
      <c r="F156" s="1" t="s">
        <v>2893</v>
      </c>
      <c r="G156" s="5">
        <v>45549</v>
      </c>
      <c r="H156" s="1" t="s">
        <v>40</v>
      </c>
      <c r="I156" s="8" t="s">
        <v>10</v>
      </c>
      <c r="J156" s="11" t="str" cm="1">
        <f t="array" ref="J156:N156">VLOOKUP(A156,'Product Details'!$C$1:$I$1001,{2,3,4,5,7},FALSE)</f>
        <v>Amazon</v>
      </c>
      <c r="K156" s="1" t="str">
        <v>LED TV</v>
      </c>
      <c r="L156" s="1" t="str">
        <v>Samsung Smart TV 50"</v>
      </c>
      <c r="M156" s="1">
        <v>1</v>
      </c>
      <c r="N156" s="8">
        <v>58000</v>
      </c>
      <c r="O156" s="11" t="str" cm="1">
        <f t="array" ref="O156:S156">_xlfn.XLOOKUP(A156,'Shipping Details'!$A$1:$A$1001,'Shipping Details'!$B$1:$F$1001)</f>
        <v>Kolkata</v>
      </c>
      <c r="P156" s="1" t="str">
        <v>Delhi</v>
      </c>
      <c r="Q156" s="1">
        <v>178465</v>
      </c>
      <c r="R156" s="1" t="str">
        <v>IN</v>
      </c>
      <c r="S156" s="8" t="b">
        <v>0</v>
      </c>
      <c r="T156" s="1">
        <f t="shared" si="6"/>
        <v>58000</v>
      </c>
      <c r="U156" s="1">
        <f t="shared" si="7"/>
        <v>0</v>
      </c>
      <c r="V156" s="1">
        <f t="shared" si="8"/>
        <v>0</v>
      </c>
    </row>
    <row r="157" spans="1:22" x14ac:dyDescent="0.3">
      <c r="A157" s="1" t="s">
        <v>266</v>
      </c>
      <c r="B157" s="1">
        <v>7260091</v>
      </c>
      <c r="C157" s="1" t="s">
        <v>1126</v>
      </c>
      <c r="D157" s="1" t="s">
        <v>3105</v>
      </c>
      <c r="E157" s="1">
        <v>53</v>
      </c>
      <c r="F157" s="1" t="s">
        <v>2874</v>
      </c>
      <c r="G157" s="5">
        <v>45540</v>
      </c>
      <c r="H157" s="1" t="s">
        <v>5</v>
      </c>
      <c r="I157" s="8" t="s">
        <v>6</v>
      </c>
      <c r="J157" s="11" t="str" cm="1">
        <f t="array" ref="J157:N157">VLOOKUP(A157,'Product Details'!$C$1:$I$1001,{2,3,4,5,7},FALSE)</f>
        <v>Flipkart</v>
      </c>
      <c r="K157" s="1" t="str">
        <v>Washing Machine</v>
      </c>
      <c r="L157" s="1" t="str">
        <v>Whirlpool Fully Automatic</v>
      </c>
      <c r="M157" s="1">
        <v>1</v>
      </c>
      <c r="N157" s="8">
        <v>35500</v>
      </c>
      <c r="O157" s="11" t="str" cm="1">
        <f t="array" ref="O157:S157">_xlfn.XLOOKUP(A157,'Shipping Details'!$A$1:$A$1001,'Shipping Details'!$B$1:$F$1001)</f>
        <v>Gurugram</v>
      </c>
      <c r="P157" s="1" t="str">
        <v>Maharashtra</v>
      </c>
      <c r="Q157" s="1">
        <v>320256</v>
      </c>
      <c r="R157" s="1" t="str">
        <v>IN</v>
      </c>
      <c r="S157" s="8" t="b">
        <v>1</v>
      </c>
      <c r="T157" s="1">
        <f t="shared" si="6"/>
        <v>35500</v>
      </c>
      <c r="U157" s="1">
        <f t="shared" si="7"/>
        <v>35500</v>
      </c>
      <c r="V157" s="1">
        <f t="shared" si="8"/>
        <v>0</v>
      </c>
    </row>
    <row r="158" spans="1:22" x14ac:dyDescent="0.3">
      <c r="A158" s="1" t="s">
        <v>817</v>
      </c>
      <c r="B158" s="1">
        <v>7459731</v>
      </c>
      <c r="C158" s="1" t="s">
        <v>1108</v>
      </c>
      <c r="D158" s="1" t="s">
        <v>3105</v>
      </c>
      <c r="E158" s="1">
        <v>68</v>
      </c>
      <c r="F158" s="1" t="s">
        <v>3029</v>
      </c>
      <c r="G158" s="5">
        <v>45388</v>
      </c>
      <c r="H158" s="1" t="s">
        <v>40</v>
      </c>
      <c r="I158" s="8" t="s">
        <v>6</v>
      </c>
      <c r="J158" s="11" t="str" cm="1">
        <f t="array" ref="J158:N158">VLOOKUP(A158,'Product Details'!$C$1:$I$1001,{2,3,4,5,7},FALSE)</f>
        <v>Flipkart</v>
      </c>
      <c r="K158" s="1" t="str">
        <v>Smartphone</v>
      </c>
      <c r="L158" s="1" t="str">
        <v>Samsung Galaxy S9</v>
      </c>
      <c r="M158" s="1">
        <v>1</v>
      </c>
      <c r="N158" s="8">
        <v>30500</v>
      </c>
      <c r="O158" s="11" t="str" cm="1">
        <f t="array" ref="O158:S158">_xlfn.XLOOKUP(A158,'Shipping Details'!$A$1:$A$1001,'Shipping Details'!$B$1:$F$1001)</f>
        <v>Bengaluru</v>
      </c>
      <c r="P158" s="1" t="str">
        <v>Punjab</v>
      </c>
      <c r="Q158" s="1">
        <v>699876</v>
      </c>
      <c r="R158" s="1" t="str">
        <v>IN</v>
      </c>
      <c r="S158" s="8" t="b">
        <v>1</v>
      </c>
      <c r="T158" s="1">
        <f t="shared" si="6"/>
        <v>30500</v>
      </c>
      <c r="U158" s="1">
        <f t="shared" si="7"/>
        <v>0</v>
      </c>
      <c r="V158" s="1">
        <f t="shared" si="8"/>
        <v>30500</v>
      </c>
    </row>
    <row r="159" spans="1:22" x14ac:dyDescent="0.3">
      <c r="A159" s="1" t="s">
        <v>63</v>
      </c>
      <c r="B159" s="1">
        <v>4197911</v>
      </c>
      <c r="C159" s="1" t="s">
        <v>1096</v>
      </c>
      <c r="D159" s="1" t="s">
        <v>3105</v>
      </c>
      <c r="E159" s="1">
        <v>73</v>
      </c>
      <c r="F159" s="1" t="s">
        <v>2830</v>
      </c>
      <c r="G159" s="5">
        <v>45331</v>
      </c>
      <c r="H159" s="1" t="s">
        <v>5</v>
      </c>
      <c r="I159" s="8" t="s">
        <v>6</v>
      </c>
      <c r="J159" s="11" t="str" cm="1">
        <f t="array" ref="J159:N159">VLOOKUP(A159,'Product Details'!$C$1:$I$1001,{2,3,4,5,7},FALSE)</f>
        <v>TataCliq</v>
      </c>
      <c r="K159" s="1" t="str">
        <v>Headphones</v>
      </c>
      <c r="L159" s="1" t="str">
        <v>JBL Bluetooth</v>
      </c>
      <c r="M159" s="1">
        <v>1</v>
      </c>
      <c r="N159" s="8">
        <v>9900</v>
      </c>
      <c r="O159" s="11" t="str" cm="1">
        <f t="array" ref="O159:S159">_xlfn.XLOOKUP(A159,'Shipping Details'!$A$1:$A$1001,'Shipping Details'!$B$1:$F$1001)</f>
        <v>Mumbai</v>
      </c>
      <c r="P159" s="1" t="str">
        <v>UP</v>
      </c>
      <c r="Q159" s="1">
        <v>255813</v>
      </c>
      <c r="R159" s="1" t="str">
        <v>IN</v>
      </c>
      <c r="S159" s="8" t="b">
        <v>0</v>
      </c>
      <c r="T159" s="1">
        <f t="shared" si="6"/>
        <v>9900</v>
      </c>
      <c r="U159" s="1">
        <f t="shared" si="7"/>
        <v>9900</v>
      </c>
      <c r="V159" s="1">
        <f t="shared" si="8"/>
        <v>0</v>
      </c>
    </row>
    <row r="160" spans="1:22" x14ac:dyDescent="0.3">
      <c r="A160" s="1" t="s">
        <v>631</v>
      </c>
      <c r="B160" s="1">
        <v>6371840</v>
      </c>
      <c r="C160" s="1" t="s">
        <v>1155</v>
      </c>
      <c r="D160" s="1" t="s">
        <v>3105</v>
      </c>
      <c r="E160" s="1">
        <v>56</v>
      </c>
      <c r="F160" s="1" t="s">
        <v>2915</v>
      </c>
      <c r="G160" s="5">
        <v>45475</v>
      </c>
      <c r="H160" s="1" t="s">
        <v>5</v>
      </c>
      <c r="I160" s="8" t="s">
        <v>6</v>
      </c>
      <c r="J160" s="11" t="str" cm="1">
        <f t="array" ref="J160:N160">VLOOKUP(A160,'Product Details'!$C$1:$I$1001,{2,3,4,5,7},FALSE)</f>
        <v>Ajio</v>
      </c>
      <c r="K160" s="1" t="str">
        <v>Smartphone</v>
      </c>
      <c r="L160" s="1" t="str">
        <v>Samsung Galaxy S9</v>
      </c>
      <c r="M160" s="1">
        <v>1</v>
      </c>
      <c r="N160" s="8">
        <v>29999</v>
      </c>
      <c r="O160" s="11" t="str" cm="1">
        <f t="array" ref="O160:S160">_xlfn.XLOOKUP(A160,'Shipping Details'!$A$1:$A$1001,'Shipping Details'!$B$1:$F$1001)</f>
        <v>Mohali</v>
      </c>
      <c r="P160" s="1" t="str">
        <v>Delhi</v>
      </c>
      <c r="Q160" s="1">
        <v>382956</v>
      </c>
      <c r="R160" s="1" t="str">
        <v>IN</v>
      </c>
      <c r="S160" s="8" t="b">
        <v>0</v>
      </c>
      <c r="T160" s="1">
        <f t="shared" si="6"/>
        <v>29999</v>
      </c>
      <c r="U160" s="1">
        <f t="shared" si="7"/>
        <v>29999</v>
      </c>
      <c r="V160" s="1">
        <f t="shared" si="8"/>
        <v>0</v>
      </c>
    </row>
    <row r="161" spans="1:22" x14ac:dyDescent="0.3">
      <c r="A161" s="1" t="s">
        <v>68</v>
      </c>
      <c r="B161" s="1">
        <v>9911492</v>
      </c>
      <c r="C161" s="1" t="s">
        <v>1098</v>
      </c>
      <c r="D161" s="1" t="s">
        <v>3104</v>
      </c>
      <c r="E161" s="1">
        <v>54</v>
      </c>
      <c r="F161" s="1" t="s">
        <v>2835</v>
      </c>
      <c r="G161" s="5">
        <v>45622</v>
      </c>
      <c r="H161" s="1" t="s">
        <v>5</v>
      </c>
      <c r="I161" s="8" t="s">
        <v>6</v>
      </c>
      <c r="J161" s="11" t="str" cm="1">
        <f t="array" ref="J161:N161">VLOOKUP(A161,'Product Details'!$C$1:$I$1001,{2,3,4,5,7},FALSE)</f>
        <v>Amazon</v>
      </c>
      <c r="K161" s="1" t="str">
        <v>LED TV</v>
      </c>
      <c r="L161" s="1" t="str">
        <v>Samsung Smart TV 50"</v>
      </c>
      <c r="M161" s="1">
        <v>1</v>
      </c>
      <c r="N161" s="8">
        <v>60000</v>
      </c>
      <c r="O161" s="11" t="str" cm="1">
        <f t="array" ref="O161:S161">_xlfn.XLOOKUP(A161,'Shipping Details'!$A$1:$A$1001,'Shipping Details'!$B$1:$F$1001)</f>
        <v>Thanjavur</v>
      </c>
      <c r="P161" s="1" t="str">
        <v>UP</v>
      </c>
      <c r="Q161" s="1">
        <v>711484</v>
      </c>
      <c r="R161" s="1" t="str">
        <v>IN</v>
      </c>
      <c r="S161" s="8" t="b">
        <v>0</v>
      </c>
      <c r="T161" s="1">
        <f t="shared" si="6"/>
        <v>60000</v>
      </c>
      <c r="U161" s="1">
        <f t="shared" si="7"/>
        <v>60000</v>
      </c>
      <c r="V161" s="1">
        <f t="shared" si="8"/>
        <v>0</v>
      </c>
    </row>
    <row r="162" spans="1:22" x14ac:dyDescent="0.3">
      <c r="A162" s="1" t="s">
        <v>889</v>
      </c>
      <c r="B162" s="1">
        <v>2364116</v>
      </c>
      <c r="C162" s="1" t="s">
        <v>1075</v>
      </c>
      <c r="D162" s="1" t="s">
        <v>3104</v>
      </c>
      <c r="E162" s="1">
        <v>47</v>
      </c>
      <c r="F162" s="1" t="s">
        <v>2899</v>
      </c>
      <c r="G162" s="5">
        <v>45589</v>
      </c>
      <c r="H162" s="1" t="s">
        <v>8</v>
      </c>
      <c r="I162" s="8" t="s">
        <v>6</v>
      </c>
      <c r="J162" s="11" t="str" cm="1">
        <f t="array" ref="J162:N162">VLOOKUP(A162,'Product Details'!$C$1:$I$1001,{2,3,4,5,7},FALSE)</f>
        <v>Ajio</v>
      </c>
      <c r="K162" s="1" t="str">
        <v>Laptop</v>
      </c>
      <c r="L162" s="1" t="str">
        <v>Dell Inspiron 15</v>
      </c>
      <c r="M162" s="1">
        <v>1</v>
      </c>
      <c r="N162" s="8">
        <v>49500</v>
      </c>
      <c r="O162" s="11" t="str" cm="1">
        <f t="array" ref="O162:S162">_xlfn.XLOOKUP(A162,'Shipping Details'!$A$1:$A$1001,'Shipping Details'!$B$1:$F$1001)</f>
        <v>Kolkata</v>
      </c>
      <c r="P162" s="1" t="str">
        <v>Karnataka</v>
      </c>
      <c r="Q162" s="1">
        <v>988954</v>
      </c>
      <c r="R162" s="1" t="str">
        <v>IN</v>
      </c>
      <c r="S162" s="8" t="b">
        <v>1</v>
      </c>
      <c r="T162" s="1">
        <f t="shared" si="6"/>
        <v>49500</v>
      </c>
      <c r="U162" s="1">
        <f t="shared" si="7"/>
        <v>0</v>
      </c>
      <c r="V162" s="1">
        <f t="shared" si="8"/>
        <v>49500</v>
      </c>
    </row>
    <row r="163" spans="1:22" x14ac:dyDescent="0.3">
      <c r="A163" s="1" t="s">
        <v>409</v>
      </c>
      <c r="B163" s="1">
        <v>8523391</v>
      </c>
      <c r="C163" s="1" t="s">
        <v>1154</v>
      </c>
      <c r="D163" s="1" t="s">
        <v>3105</v>
      </c>
      <c r="E163" s="1">
        <v>52</v>
      </c>
      <c r="F163" s="1" t="s">
        <v>3016</v>
      </c>
      <c r="G163" s="5">
        <v>45416</v>
      </c>
      <c r="H163" s="1" t="s">
        <v>8</v>
      </c>
      <c r="I163" s="8" t="s">
        <v>10</v>
      </c>
      <c r="J163" s="11" t="str" cm="1">
        <f t="array" ref="J163:N163">VLOOKUP(A163,'Product Details'!$C$1:$I$1001,{2,3,4,5,7},FALSE)</f>
        <v>Amazon</v>
      </c>
      <c r="K163" s="1" t="str">
        <v>Smartphone</v>
      </c>
      <c r="L163" s="1" t="str">
        <v>Apple iPhone 12</v>
      </c>
      <c r="M163" s="1">
        <v>5</v>
      </c>
      <c r="N163" s="8">
        <v>54999</v>
      </c>
      <c r="O163" s="11" t="str" cm="1">
        <f t="array" ref="O163:S163">_xlfn.XLOOKUP(A163,'Shipping Details'!$A$1:$A$1001,'Shipping Details'!$B$1:$F$1001)</f>
        <v>Kolkata</v>
      </c>
      <c r="P163" s="1" t="str">
        <v>Punjab</v>
      </c>
      <c r="Q163" s="1">
        <v>874368</v>
      </c>
      <c r="R163" s="1" t="str">
        <v>IN</v>
      </c>
      <c r="S163" s="8" t="b">
        <v>0</v>
      </c>
      <c r="T163" s="1">
        <f t="shared" si="6"/>
        <v>274995</v>
      </c>
      <c r="U163" s="1">
        <f t="shared" si="7"/>
        <v>0</v>
      </c>
      <c r="V163" s="1">
        <f t="shared" si="8"/>
        <v>0</v>
      </c>
    </row>
    <row r="164" spans="1:22" x14ac:dyDescent="0.3">
      <c r="A164" s="1" t="s">
        <v>713</v>
      </c>
      <c r="B164" s="1">
        <v>4323637</v>
      </c>
      <c r="C164" s="1" t="s">
        <v>1172</v>
      </c>
      <c r="D164" s="1" t="s">
        <v>3105</v>
      </c>
      <c r="E164" s="1">
        <v>74</v>
      </c>
      <c r="F164" s="1" t="s">
        <v>3008</v>
      </c>
      <c r="G164" s="5">
        <v>45505</v>
      </c>
      <c r="H164" s="1" t="s">
        <v>5</v>
      </c>
      <c r="I164" s="8" t="s">
        <v>6</v>
      </c>
      <c r="J164" s="11" t="str" cm="1">
        <f t="array" ref="J164:N164">VLOOKUP(A164,'Product Details'!$C$1:$I$1001,{2,3,4,5,7},FALSE)</f>
        <v>Ajio</v>
      </c>
      <c r="K164" s="1" t="str">
        <v>Headphones</v>
      </c>
      <c r="L164" s="1" t="str">
        <v>Bose Bluetooth</v>
      </c>
      <c r="M164" s="1">
        <v>1</v>
      </c>
      <c r="N164" s="8">
        <v>14000</v>
      </c>
      <c r="O164" s="11" t="str" cm="1">
        <f t="array" ref="O164:S164">_xlfn.XLOOKUP(A164,'Shipping Details'!$A$1:$A$1001,'Shipping Details'!$B$1:$F$1001)</f>
        <v>Gurugram</v>
      </c>
      <c r="P164" s="1">
        <v>0</v>
      </c>
      <c r="Q164" s="1">
        <v>135730</v>
      </c>
      <c r="R164" s="1" t="str">
        <v>IN</v>
      </c>
      <c r="S164" s="8" t="b">
        <v>0</v>
      </c>
      <c r="T164" s="1">
        <f t="shared" si="6"/>
        <v>14000</v>
      </c>
      <c r="U164" s="1">
        <f t="shared" si="7"/>
        <v>14000</v>
      </c>
      <c r="V164" s="1">
        <f t="shared" si="8"/>
        <v>0</v>
      </c>
    </row>
    <row r="165" spans="1:22" x14ac:dyDescent="0.3">
      <c r="A165" s="1" t="s">
        <v>452</v>
      </c>
      <c r="B165" s="1">
        <v>7172675</v>
      </c>
      <c r="C165" s="1" t="s">
        <v>1128</v>
      </c>
      <c r="D165" s="1" t="s">
        <v>3105</v>
      </c>
      <c r="E165" s="1">
        <v>54</v>
      </c>
      <c r="F165" s="1" t="s">
        <v>2919</v>
      </c>
      <c r="G165" s="5">
        <v>45323</v>
      </c>
      <c r="H165" s="1" t="s">
        <v>5</v>
      </c>
      <c r="I165" s="8" t="s">
        <v>6</v>
      </c>
      <c r="J165" s="11" t="str" cm="1">
        <f t="array" ref="J165:N165">VLOOKUP(A165,'Product Details'!$C$1:$I$1001,{2,3,4,5,7},FALSE)</f>
        <v>Ajio</v>
      </c>
      <c r="K165" s="1" t="str">
        <v>Laptop</v>
      </c>
      <c r="L165" s="1" t="str">
        <v>Dell Inspiron 15</v>
      </c>
      <c r="M165" s="1">
        <v>1</v>
      </c>
      <c r="N165" s="8">
        <v>49500</v>
      </c>
      <c r="O165" s="11" t="str" cm="1">
        <f t="array" ref="O165:S165">_xlfn.XLOOKUP(A165,'Shipping Details'!$A$1:$A$1001,'Shipping Details'!$B$1:$F$1001)</f>
        <v>Thanjavur</v>
      </c>
      <c r="P165" s="1" t="str">
        <v>Tamil Nadu</v>
      </c>
      <c r="Q165" s="1">
        <v>952924</v>
      </c>
      <c r="R165" s="1" t="str">
        <v>IN</v>
      </c>
      <c r="S165" s="8" t="b">
        <v>0</v>
      </c>
      <c r="T165" s="1">
        <f t="shared" si="6"/>
        <v>49500</v>
      </c>
      <c r="U165" s="1">
        <f t="shared" si="7"/>
        <v>49500</v>
      </c>
      <c r="V165" s="1">
        <f t="shared" si="8"/>
        <v>0</v>
      </c>
    </row>
    <row r="166" spans="1:22" x14ac:dyDescent="0.3">
      <c r="A166" s="1" t="s">
        <v>571</v>
      </c>
      <c r="B166" s="1">
        <v>5110434</v>
      </c>
      <c r="C166" s="1" t="s">
        <v>1170</v>
      </c>
      <c r="D166" s="1" t="s">
        <v>3105</v>
      </c>
      <c r="E166" s="1">
        <v>25</v>
      </c>
      <c r="F166" s="1" t="s">
        <v>2850</v>
      </c>
      <c r="G166" s="5">
        <v>45395</v>
      </c>
      <c r="H166" s="1" t="s">
        <v>5</v>
      </c>
      <c r="I166" s="8" t="s">
        <v>6</v>
      </c>
      <c r="J166" s="11" t="str" cm="1">
        <f t="array" ref="J166:N166">VLOOKUP(A166,'Product Details'!$C$1:$I$1001,{2,3,4,5,7},FALSE)</f>
        <v>TataCliq</v>
      </c>
      <c r="K166" s="1" t="str">
        <v>Smartphone</v>
      </c>
      <c r="L166" s="1" t="str">
        <v>OnePlus Nord</v>
      </c>
      <c r="M166" s="1">
        <v>1</v>
      </c>
      <c r="N166" s="8">
        <v>25000</v>
      </c>
      <c r="O166" s="11" t="str" cm="1">
        <f t="array" ref="O166:S166">_xlfn.XLOOKUP(A166,'Shipping Details'!$A$1:$A$1001,'Shipping Details'!$B$1:$F$1001)</f>
        <v>Gurugram</v>
      </c>
      <c r="P166" s="1" t="str">
        <v>UP</v>
      </c>
      <c r="Q166" s="1">
        <v>957939</v>
      </c>
      <c r="R166" s="1" t="str">
        <v>IN</v>
      </c>
      <c r="S166" s="8" t="b">
        <v>0</v>
      </c>
      <c r="T166" s="1">
        <f t="shared" si="6"/>
        <v>25000</v>
      </c>
      <c r="U166" s="1">
        <f t="shared" si="7"/>
        <v>25000</v>
      </c>
      <c r="V166" s="1">
        <f t="shared" si="8"/>
        <v>0</v>
      </c>
    </row>
    <row r="167" spans="1:22" x14ac:dyDescent="0.3">
      <c r="A167" s="1" t="s">
        <v>722</v>
      </c>
      <c r="B167" s="1">
        <v>4139098</v>
      </c>
      <c r="C167" s="1" t="s">
        <v>1113</v>
      </c>
      <c r="D167" s="1" t="s">
        <v>3104</v>
      </c>
      <c r="E167" s="1">
        <v>36</v>
      </c>
      <c r="F167" s="1" t="s">
        <v>2936</v>
      </c>
      <c r="G167" s="5">
        <v>45358</v>
      </c>
      <c r="H167" s="1" t="s">
        <v>5</v>
      </c>
      <c r="I167" s="8" t="s">
        <v>6</v>
      </c>
      <c r="J167" s="11" t="str" cm="1">
        <f t="array" ref="J167:N167">VLOOKUP(A167,'Product Details'!$C$1:$I$1001,{2,3,4,5,7},FALSE)</f>
        <v>TataCliq</v>
      </c>
      <c r="K167" s="1" t="str">
        <v>Smartphone</v>
      </c>
      <c r="L167" s="1" t="str">
        <v>Samsung Galaxy S9</v>
      </c>
      <c r="M167" s="1">
        <v>1</v>
      </c>
      <c r="N167" s="8">
        <v>30000</v>
      </c>
      <c r="O167" s="11" t="str" cm="1">
        <f t="array" ref="O167:S167">_xlfn.XLOOKUP(A167,'Shipping Details'!$A$1:$A$1001,'Shipping Details'!$B$1:$F$1001)</f>
        <v>Gurugram</v>
      </c>
      <c r="P167" s="1" t="str">
        <v>UP</v>
      </c>
      <c r="Q167" s="1">
        <v>684829</v>
      </c>
      <c r="R167" s="1" t="str">
        <v>IN</v>
      </c>
      <c r="S167" s="8" t="b">
        <v>0</v>
      </c>
      <c r="T167" s="1">
        <f t="shared" si="6"/>
        <v>30000</v>
      </c>
      <c r="U167" s="1">
        <f t="shared" si="7"/>
        <v>30000</v>
      </c>
      <c r="V167" s="1">
        <f t="shared" si="8"/>
        <v>0</v>
      </c>
    </row>
    <row r="168" spans="1:22" x14ac:dyDescent="0.3">
      <c r="A168" s="1" t="s">
        <v>897</v>
      </c>
      <c r="B168" s="1">
        <v>9398403</v>
      </c>
      <c r="C168" s="1" t="s">
        <v>1089</v>
      </c>
      <c r="D168" s="1" t="s">
        <v>3104</v>
      </c>
      <c r="E168" s="1">
        <v>38</v>
      </c>
      <c r="F168" s="1" t="s">
        <v>3044</v>
      </c>
      <c r="G168" s="5">
        <v>45498</v>
      </c>
      <c r="H168" s="1" t="s">
        <v>8</v>
      </c>
      <c r="I168" s="8" t="s">
        <v>10</v>
      </c>
      <c r="J168" s="11" t="str" cm="1">
        <f t="array" ref="J168:N168">VLOOKUP(A168,'Product Details'!$C$1:$I$1001,{2,3,4,5,7},FALSE)</f>
        <v>Flipkart</v>
      </c>
      <c r="K168" s="1" t="str">
        <v>Washing Machine</v>
      </c>
      <c r="L168" s="1" t="str">
        <v>Samsung Top Load 6.5kg</v>
      </c>
      <c r="M168" s="1">
        <v>1</v>
      </c>
      <c r="N168" s="8">
        <v>25500</v>
      </c>
      <c r="O168" s="11" t="str" cm="1">
        <f t="array" ref="O168:S168">_xlfn.XLOOKUP(A168,'Shipping Details'!$A$1:$A$1001,'Shipping Details'!$B$1:$F$1001)</f>
        <v>Mohali</v>
      </c>
      <c r="P168" s="1">
        <v>0</v>
      </c>
      <c r="Q168" s="1">
        <v>676749</v>
      </c>
      <c r="R168" s="1" t="str">
        <v>IN</v>
      </c>
      <c r="S168" s="8" t="b">
        <v>0</v>
      </c>
      <c r="T168" s="1">
        <f t="shared" si="6"/>
        <v>25500</v>
      </c>
      <c r="U168" s="1">
        <f t="shared" si="7"/>
        <v>0</v>
      </c>
      <c r="V168" s="1">
        <f t="shared" si="8"/>
        <v>0</v>
      </c>
    </row>
    <row r="169" spans="1:22" x14ac:dyDescent="0.3">
      <c r="A169" s="1" t="s">
        <v>239</v>
      </c>
      <c r="B169" s="1">
        <v>1156104</v>
      </c>
      <c r="C169" s="1" t="s">
        <v>1137</v>
      </c>
      <c r="D169" s="1" t="s">
        <v>3104</v>
      </c>
      <c r="E169" s="1">
        <v>44</v>
      </c>
      <c r="F169" s="1" t="s">
        <v>2815</v>
      </c>
      <c r="G169" s="5">
        <v>45600</v>
      </c>
      <c r="H169" s="1" t="s">
        <v>8</v>
      </c>
      <c r="I169" s="8" t="s">
        <v>10</v>
      </c>
      <c r="J169" s="11" t="str" cm="1">
        <f t="array" ref="J169:N169">VLOOKUP(A169,'Product Details'!$C$1:$I$1001,{2,3,4,5,7},FALSE)</f>
        <v>TataCliq</v>
      </c>
      <c r="K169" s="1" t="str">
        <v>Washing Machine</v>
      </c>
      <c r="L169" s="1" t="str">
        <v>Whirlpool Fully Automatic</v>
      </c>
      <c r="M169" s="1">
        <v>1</v>
      </c>
      <c r="N169" s="8">
        <v>35000</v>
      </c>
      <c r="O169" s="11" t="str" cm="1">
        <f t="array" ref="O169:S169">_xlfn.XLOOKUP(A169,'Shipping Details'!$A$1:$A$1001,'Shipping Details'!$B$1:$F$1001)</f>
        <v>Noida</v>
      </c>
      <c r="P169" s="1" t="str">
        <v>Haryana</v>
      </c>
      <c r="Q169" s="1">
        <v>636435</v>
      </c>
      <c r="R169" s="1" t="str">
        <v>IN</v>
      </c>
      <c r="S169" s="8" t="b">
        <v>0</v>
      </c>
      <c r="T169" s="1">
        <f t="shared" si="6"/>
        <v>35000</v>
      </c>
      <c r="U169" s="1">
        <f t="shared" si="7"/>
        <v>0</v>
      </c>
      <c r="V169" s="1">
        <f t="shared" si="8"/>
        <v>0</v>
      </c>
    </row>
    <row r="170" spans="1:22" x14ac:dyDescent="0.3">
      <c r="A170" s="1" t="s">
        <v>83</v>
      </c>
      <c r="B170" s="1">
        <v>2126310</v>
      </c>
      <c r="C170" s="1" t="s">
        <v>1090</v>
      </c>
      <c r="D170" s="1" t="s">
        <v>3105</v>
      </c>
      <c r="E170" s="1">
        <v>71</v>
      </c>
      <c r="F170" s="1" t="s">
        <v>2845</v>
      </c>
      <c r="G170" s="5">
        <v>45325</v>
      </c>
      <c r="H170" s="1" t="s">
        <v>5</v>
      </c>
      <c r="I170" s="8" t="s">
        <v>6</v>
      </c>
      <c r="J170" s="11" t="str" cm="1">
        <f t="array" ref="J170:N170">VLOOKUP(A170,'Product Details'!$C$1:$I$1001,{2,3,4,5,7},FALSE)</f>
        <v>Myntra</v>
      </c>
      <c r="K170" s="1" t="str">
        <v>Smartphone</v>
      </c>
      <c r="L170" s="1" t="str">
        <v>OnePlus Nord</v>
      </c>
      <c r="M170" s="1">
        <v>1</v>
      </c>
      <c r="N170" s="8">
        <v>25200</v>
      </c>
      <c r="O170" s="11" t="str" cm="1">
        <f t="array" ref="O170:S170">_xlfn.XLOOKUP(A170,'Shipping Details'!$A$1:$A$1001,'Shipping Details'!$B$1:$F$1001)</f>
        <v>Bengaluru</v>
      </c>
      <c r="P170" s="1" t="str">
        <v>Haryana</v>
      </c>
      <c r="Q170" s="1">
        <v>530764</v>
      </c>
      <c r="R170" s="1" t="str">
        <v>IN</v>
      </c>
      <c r="S170" s="8" t="b">
        <v>0</v>
      </c>
      <c r="T170" s="1">
        <f t="shared" si="6"/>
        <v>25200</v>
      </c>
      <c r="U170" s="1">
        <f t="shared" si="7"/>
        <v>25200</v>
      </c>
      <c r="V170" s="1">
        <f t="shared" si="8"/>
        <v>0</v>
      </c>
    </row>
    <row r="171" spans="1:22" x14ac:dyDescent="0.3">
      <c r="A171" s="1" t="s">
        <v>461</v>
      </c>
      <c r="B171" s="1">
        <v>2360015</v>
      </c>
      <c r="C171" s="1" t="s">
        <v>1080</v>
      </c>
      <c r="D171" s="1" t="s">
        <v>3104</v>
      </c>
      <c r="E171" s="1">
        <v>71</v>
      </c>
      <c r="F171" s="1" t="s">
        <v>2930</v>
      </c>
      <c r="G171" s="5">
        <v>45648</v>
      </c>
      <c r="H171" s="1" t="s">
        <v>8</v>
      </c>
      <c r="I171" s="8" t="s">
        <v>10</v>
      </c>
      <c r="J171" s="11" t="str" cm="1">
        <f t="array" ref="J171:N171">VLOOKUP(A171,'Product Details'!$C$1:$I$1001,{2,3,4,5,7},FALSE)</f>
        <v>Myntra</v>
      </c>
      <c r="K171" s="1" t="str">
        <v>Washing Machine</v>
      </c>
      <c r="L171" s="1" t="str">
        <v>Whirlpool Fully Automatic</v>
      </c>
      <c r="M171" s="1">
        <v>1</v>
      </c>
      <c r="N171" s="8">
        <v>35200</v>
      </c>
      <c r="O171" s="11" t="str" cm="1">
        <f t="array" ref="O171:S171">_xlfn.XLOOKUP(A171,'Shipping Details'!$A$1:$A$1001,'Shipping Details'!$B$1:$F$1001)</f>
        <v>Bengaluru</v>
      </c>
      <c r="P171" s="1" t="str">
        <v>Punjab</v>
      </c>
      <c r="Q171" s="1">
        <v>788047</v>
      </c>
      <c r="R171" s="1" t="str">
        <v>IN</v>
      </c>
      <c r="S171" s="8" t="b">
        <v>1</v>
      </c>
      <c r="T171" s="1">
        <f t="shared" si="6"/>
        <v>35200</v>
      </c>
      <c r="U171" s="1">
        <f t="shared" si="7"/>
        <v>0</v>
      </c>
      <c r="V171" s="1">
        <f t="shared" si="8"/>
        <v>0</v>
      </c>
    </row>
    <row r="172" spans="1:22" x14ac:dyDescent="0.3">
      <c r="A172" s="1" t="s">
        <v>99</v>
      </c>
      <c r="B172" s="1">
        <v>4034091</v>
      </c>
      <c r="C172" s="1" t="s">
        <v>1117</v>
      </c>
      <c r="D172" s="1" t="s">
        <v>3105</v>
      </c>
      <c r="E172" s="1">
        <v>64</v>
      </c>
      <c r="F172" s="1" t="s">
        <v>2860</v>
      </c>
      <c r="G172" s="5">
        <v>45506</v>
      </c>
      <c r="H172" s="1" t="s">
        <v>5</v>
      </c>
      <c r="I172" s="8" t="s">
        <v>6</v>
      </c>
      <c r="J172" s="11" t="str" cm="1">
        <f t="array" ref="J172:N172">VLOOKUP(A172,'Product Details'!$C$1:$I$1001,{2,3,4,5,7},FALSE)</f>
        <v>Amazon</v>
      </c>
      <c r="K172" s="1" t="str">
        <v>Laptop</v>
      </c>
      <c r="L172" s="1" t="str">
        <v>MacBook Pro</v>
      </c>
      <c r="M172" s="1">
        <v>1</v>
      </c>
      <c r="N172" s="8">
        <v>130000</v>
      </c>
      <c r="O172" s="11" t="str" cm="1">
        <f t="array" ref="O172:S172">_xlfn.XLOOKUP(A172,'Shipping Details'!$A$1:$A$1001,'Shipping Details'!$B$1:$F$1001)</f>
        <v>Lucknow</v>
      </c>
      <c r="P172" s="1" t="str">
        <v>Tamil Nadu</v>
      </c>
      <c r="Q172" s="1">
        <v>659951</v>
      </c>
      <c r="R172" s="1" t="str">
        <v>IN</v>
      </c>
      <c r="S172" s="8" t="b">
        <v>0</v>
      </c>
      <c r="T172" s="1">
        <f t="shared" si="6"/>
        <v>130000</v>
      </c>
      <c r="U172" s="1">
        <f t="shared" si="7"/>
        <v>130000</v>
      </c>
      <c r="V172" s="1">
        <f t="shared" si="8"/>
        <v>0</v>
      </c>
    </row>
    <row r="173" spans="1:22" x14ac:dyDescent="0.3">
      <c r="A173" s="1" t="s">
        <v>416</v>
      </c>
      <c r="B173" s="1">
        <v>6036006</v>
      </c>
      <c r="C173" s="1" t="s">
        <v>1073</v>
      </c>
      <c r="D173" s="1" t="s">
        <v>3104</v>
      </c>
      <c r="E173" s="1">
        <v>25</v>
      </c>
      <c r="F173" s="1" t="s">
        <v>2969</v>
      </c>
      <c r="G173" s="5">
        <v>45618</v>
      </c>
      <c r="H173" s="1" t="s">
        <v>5</v>
      </c>
      <c r="I173" s="8" t="s">
        <v>6</v>
      </c>
      <c r="J173" s="11" t="str" cm="1">
        <f t="array" ref="J173:N173">VLOOKUP(A173,'Product Details'!$C$1:$I$1001,{2,3,4,5,7},FALSE)</f>
        <v>Amazon</v>
      </c>
      <c r="K173" s="1" t="str">
        <v>Laptop</v>
      </c>
      <c r="L173" s="1" t="str">
        <v>MacBook Pro</v>
      </c>
      <c r="M173" s="1">
        <v>1</v>
      </c>
      <c r="N173" s="8">
        <v>130000</v>
      </c>
      <c r="O173" s="11" t="str" cm="1">
        <f t="array" ref="O173:S173">_xlfn.XLOOKUP(A173,'Shipping Details'!$A$1:$A$1001,'Shipping Details'!$B$1:$F$1001)</f>
        <v>Mohali</v>
      </c>
      <c r="P173" s="1" t="str">
        <v>Haryana</v>
      </c>
      <c r="Q173" s="1">
        <v>901865</v>
      </c>
      <c r="R173" s="1" t="str">
        <v>IN</v>
      </c>
      <c r="S173" s="8" t="b">
        <v>0</v>
      </c>
      <c r="T173" s="1">
        <f t="shared" si="6"/>
        <v>130000</v>
      </c>
      <c r="U173" s="1">
        <f t="shared" si="7"/>
        <v>130000</v>
      </c>
      <c r="V173" s="1">
        <f t="shared" si="8"/>
        <v>0</v>
      </c>
    </row>
    <row r="174" spans="1:22" x14ac:dyDescent="0.3">
      <c r="A174" s="1" t="s">
        <v>1001</v>
      </c>
      <c r="B174" s="1">
        <v>2819316</v>
      </c>
      <c r="C174" s="1" t="s">
        <v>1064</v>
      </c>
      <c r="D174" s="1" t="s">
        <v>3104</v>
      </c>
      <c r="E174" s="1">
        <v>32</v>
      </c>
      <c r="F174" s="1" t="s">
        <v>2881</v>
      </c>
      <c r="G174" s="5">
        <v>45653</v>
      </c>
      <c r="H174" s="1" t="s">
        <v>5</v>
      </c>
      <c r="I174" s="8" t="s">
        <v>6</v>
      </c>
      <c r="J174" s="11" t="str" cm="1">
        <f t="array" ref="J174:N174">VLOOKUP(A174,'Product Details'!$C$1:$I$1001,{2,3,4,5,7},FALSE)</f>
        <v>TataCliq</v>
      </c>
      <c r="K174" s="1" t="str">
        <v>Washing Machine</v>
      </c>
      <c r="L174" s="1" t="str">
        <v>Whirlpool Fully Automatic</v>
      </c>
      <c r="M174" s="1">
        <v>1</v>
      </c>
      <c r="N174" s="8">
        <v>35000</v>
      </c>
      <c r="O174" s="11" t="str" cm="1">
        <f t="array" ref="O174:S174">_xlfn.XLOOKUP(A174,'Shipping Details'!$A$1:$A$1001,'Shipping Details'!$B$1:$F$1001)</f>
        <v>Bengaluru</v>
      </c>
      <c r="P174" s="1" t="str">
        <v>UP</v>
      </c>
      <c r="Q174" s="1">
        <v>265042</v>
      </c>
      <c r="R174" s="1" t="str">
        <v>IN</v>
      </c>
      <c r="S174" s="8" t="b">
        <v>0</v>
      </c>
      <c r="T174" s="1">
        <f t="shared" si="6"/>
        <v>35000</v>
      </c>
      <c r="U174" s="1">
        <f t="shared" si="7"/>
        <v>35000</v>
      </c>
      <c r="V174" s="1">
        <f t="shared" si="8"/>
        <v>0</v>
      </c>
    </row>
    <row r="175" spans="1:22" x14ac:dyDescent="0.3">
      <c r="A175" s="1" t="s">
        <v>618</v>
      </c>
      <c r="B175" s="1">
        <v>1538869</v>
      </c>
      <c r="C175" s="1" t="s">
        <v>1116</v>
      </c>
      <c r="D175" s="1" t="s">
        <v>3105</v>
      </c>
      <c r="E175" s="1">
        <v>50</v>
      </c>
      <c r="F175" s="1" t="s">
        <v>3024</v>
      </c>
      <c r="G175" s="5">
        <v>45352</v>
      </c>
      <c r="H175" s="1" t="s">
        <v>5</v>
      </c>
      <c r="I175" s="8" t="s">
        <v>6</v>
      </c>
      <c r="J175" s="11" t="str" cm="1">
        <f t="array" ref="J175:N175">VLOOKUP(A175,'Product Details'!$C$1:$I$1001,{2,3,4,5,7},FALSE)</f>
        <v>Ajio</v>
      </c>
      <c r="K175" s="1" t="str">
        <v>Washing Machine</v>
      </c>
      <c r="L175" s="1" t="str">
        <v>Whirlpool Fully Automatic</v>
      </c>
      <c r="M175" s="1">
        <v>1</v>
      </c>
      <c r="N175" s="8">
        <v>34000</v>
      </c>
      <c r="O175" s="11" t="str" cm="1">
        <f t="array" ref="O175:S175">_xlfn.XLOOKUP(A175,'Shipping Details'!$A$1:$A$1001,'Shipping Details'!$B$1:$F$1001)</f>
        <v>Mumbai</v>
      </c>
      <c r="P175" s="1" t="str">
        <v>Tamil Nadu</v>
      </c>
      <c r="Q175" s="1">
        <v>544250</v>
      </c>
      <c r="R175" s="1" t="str">
        <v>IN</v>
      </c>
      <c r="S175" s="8" t="b">
        <v>0</v>
      </c>
      <c r="T175" s="1">
        <f t="shared" si="6"/>
        <v>34000</v>
      </c>
      <c r="U175" s="1">
        <f t="shared" si="7"/>
        <v>34000</v>
      </c>
      <c r="V175" s="1">
        <f t="shared" si="8"/>
        <v>0</v>
      </c>
    </row>
    <row r="176" spans="1:22" x14ac:dyDescent="0.3">
      <c r="A176" s="1" t="s">
        <v>27</v>
      </c>
      <c r="B176" s="1">
        <v>5727085</v>
      </c>
      <c r="C176" s="1" t="s">
        <v>1081</v>
      </c>
      <c r="D176" s="1" t="s">
        <v>3105</v>
      </c>
      <c r="E176" s="1">
        <v>63</v>
      </c>
      <c r="F176" s="1" t="s">
        <v>2798</v>
      </c>
      <c r="G176" s="5">
        <v>45450</v>
      </c>
      <c r="H176" s="1" t="s">
        <v>5</v>
      </c>
      <c r="I176" s="8" t="s">
        <v>6</v>
      </c>
      <c r="J176" s="11" t="str" cm="1">
        <f t="array" ref="J176:N176">VLOOKUP(A176,'Product Details'!$C$1:$I$1001,{2,3,4,5,7},FALSE)</f>
        <v>TataCliq</v>
      </c>
      <c r="K176" s="1" t="str">
        <v>Laptop</v>
      </c>
      <c r="L176" s="1" t="str">
        <v>HP Pavilion</v>
      </c>
      <c r="M176" s="1">
        <v>1</v>
      </c>
      <c r="N176" s="8">
        <v>45000</v>
      </c>
      <c r="O176" s="11" t="str" cm="1">
        <f t="array" ref="O176:S176">_xlfn.XLOOKUP(A176,'Shipping Details'!$A$1:$A$1001,'Shipping Details'!$B$1:$F$1001)</f>
        <v>Gurugram</v>
      </c>
      <c r="P176" s="1">
        <v>0</v>
      </c>
      <c r="Q176" s="1">
        <v>969634</v>
      </c>
      <c r="R176" s="1" t="str">
        <v>IN</v>
      </c>
      <c r="S176" s="8" t="b">
        <v>0</v>
      </c>
      <c r="T176" s="1">
        <f t="shared" si="6"/>
        <v>45000</v>
      </c>
      <c r="U176" s="1">
        <f t="shared" si="7"/>
        <v>45000</v>
      </c>
      <c r="V176" s="1">
        <f t="shared" si="8"/>
        <v>0</v>
      </c>
    </row>
    <row r="177" spans="1:22" x14ac:dyDescent="0.3">
      <c r="A177" s="1" t="s">
        <v>311</v>
      </c>
      <c r="B177" s="1">
        <v>9739692</v>
      </c>
      <c r="C177" s="1" t="s">
        <v>1150</v>
      </c>
      <c r="D177" s="1" t="s">
        <v>3105</v>
      </c>
      <c r="E177" s="1">
        <v>34</v>
      </c>
      <c r="F177" s="1" t="s">
        <v>2888</v>
      </c>
      <c r="G177" s="5">
        <v>45525</v>
      </c>
      <c r="H177" s="1" t="s">
        <v>5</v>
      </c>
      <c r="I177" s="8" t="s">
        <v>6</v>
      </c>
      <c r="J177" s="11" t="str" cm="1">
        <f t="array" ref="J177:N177">VLOOKUP(A177,'Product Details'!$C$1:$I$1001,{2,3,4,5,7},FALSE)</f>
        <v>Myntra</v>
      </c>
      <c r="K177" s="1" t="str">
        <v>LED TV</v>
      </c>
      <c r="L177" s="1" t="str">
        <v>Samsung Smart TV 50"</v>
      </c>
      <c r="M177" s="1">
        <v>1</v>
      </c>
      <c r="N177" s="8">
        <v>60500</v>
      </c>
      <c r="O177" s="11" t="str" cm="1">
        <f t="array" ref="O177:S177">_xlfn.XLOOKUP(A177,'Shipping Details'!$A$1:$A$1001,'Shipping Details'!$B$1:$F$1001)</f>
        <v>Gurugram</v>
      </c>
      <c r="P177" s="1" t="str">
        <v>Tamil Nadu</v>
      </c>
      <c r="Q177" s="1">
        <v>763653</v>
      </c>
      <c r="R177" s="1" t="str">
        <v>IN</v>
      </c>
      <c r="S177" s="8" t="b">
        <v>1</v>
      </c>
      <c r="T177" s="1">
        <f t="shared" si="6"/>
        <v>60500</v>
      </c>
      <c r="U177" s="1">
        <f t="shared" si="7"/>
        <v>60500</v>
      </c>
      <c r="V177" s="1">
        <f t="shared" si="8"/>
        <v>0</v>
      </c>
    </row>
    <row r="178" spans="1:22" x14ac:dyDescent="0.3">
      <c r="A178" s="1" t="s">
        <v>629</v>
      </c>
      <c r="B178" s="1">
        <v>2224379</v>
      </c>
      <c r="C178" s="1" t="s">
        <v>1112</v>
      </c>
      <c r="D178" s="1" t="s">
        <v>3105</v>
      </c>
      <c r="E178" s="1">
        <v>42</v>
      </c>
      <c r="F178" s="1" t="s">
        <v>2997</v>
      </c>
      <c r="G178" s="5">
        <v>45526</v>
      </c>
      <c r="H178" s="1" t="s">
        <v>5</v>
      </c>
      <c r="I178" s="8" t="s">
        <v>6</v>
      </c>
      <c r="J178" s="11" t="str" cm="1">
        <f t="array" ref="J178:N178">VLOOKUP(A178,'Product Details'!$C$1:$I$1001,{2,3,4,5,7},FALSE)</f>
        <v>Amazon</v>
      </c>
      <c r="K178" s="1" t="str">
        <v>Laptop</v>
      </c>
      <c r="L178" s="1" t="str">
        <v>MacBook Pro</v>
      </c>
      <c r="M178" s="1">
        <v>1</v>
      </c>
      <c r="N178" s="8">
        <v>128000</v>
      </c>
      <c r="O178" s="11" t="str" cm="1">
        <f t="array" ref="O178:S178">_xlfn.XLOOKUP(A178,'Shipping Details'!$A$1:$A$1001,'Shipping Details'!$B$1:$F$1001)</f>
        <v>Lucknow</v>
      </c>
      <c r="P178" s="1" t="str">
        <v>Haryana</v>
      </c>
      <c r="Q178" s="1">
        <v>189991</v>
      </c>
      <c r="R178" s="1" t="str">
        <v>IN</v>
      </c>
      <c r="S178" s="8" t="b">
        <v>1</v>
      </c>
      <c r="T178" s="1">
        <f t="shared" si="6"/>
        <v>128000</v>
      </c>
      <c r="U178" s="1">
        <f t="shared" si="7"/>
        <v>128000</v>
      </c>
      <c r="V178" s="1">
        <f t="shared" si="8"/>
        <v>0</v>
      </c>
    </row>
    <row r="179" spans="1:22" x14ac:dyDescent="0.3">
      <c r="A179" s="1" t="s">
        <v>484</v>
      </c>
      <c r="B179" s="1">
        <v>1467937</v>
      </c>
      <c r="C179" s="1" t="s">
        <v>1063</v>
      </c>
      <c r="D179" s="1" t="s">
        <v>3104</v>
      </c>
      <c r="E179" s="1">
        <v>33</v>
      </c>
      <c r="F179" s="1" t="s">
        <v>2852</v>
      </c>
      <c r="G179" s="5">
        <v>45436</v>
      </c>
      <c r="H179" s="1" t="s">
        <v>5</v>
      </c>
      <c r="I179" s="8" t="s">
        <v>6</v>
      </c>
      <c r="J179" s="11" t="str" cm="1">
        <f t="array" ref="J179:N179">VLOOKUP(A179,'Product Details'!$C$1:$I$1001,{2,3,4,5,7},FALSE)</f>
        <v>Flipkart</v>
      </c>
      <c r="K179" s="1" t="str">
        <v>Headphones</v>
      </c>
      <c r="L179" s="1" t="str">
        <v>Sony Bluetooth</v>
      </c>
      <c r="M179" s="1">
        <v>1</v>
      </c>
      <c r="N179" s="8">
        <v>11800</v>
      </c>
      <c r="O179" s="11" t="str" cm="1">
        <f t="array" ref="O179:S179">_xlfn.XLOOKUP(A179,'Shipping Details'!$A$1:$A$1001,'Shipping Details'!$B$1:$F$1001)</f>
        <v>Bengaluru</v>
      </c>
      <c r="P179" s="1" t="str">
        <v>Haryana</v>
      </c>
      <c r="Q179" s="1">
        <v>150051</v>
      </c>
      <c r="R179" s="1" t="str">
        <v>IN</v>
      </c>
      <c r="S179" s="8" t="b">
        <v>0</v>
      </c>
      <c r="T179" s="1">
        <f t="shared" si="6"/>
        <v>11800</v>
      </c>
      <c r="U179" s="1">
        <f t="shared" si="7"/>
        <v>11800</v>
      </c>
      <c r="V179" s="1">
        <f t="shared" si="8"/>
        <v>0</v>
      </c>
    </row>
    <row r="180" spans="1:22" x14ac:dyDescent="0.3">
      <c r="A180" s="1" t="s">
        <v>899</v>
      </c>
      <c r="B180" s="1">
        <v>5299635</v>
      </c>
      <c r="C180" s="1" t="s">
        <v>1168</v>
      </c>
      <c r="D180" s="1" t="s">
        <v>3104</v>
      </c>
      <c r="E180" s="1">
        <v>30</v>
      </c>
      <c r="F180" s="1" t="s">
        <v>3094</v>
      </c>
      <c r="G180" s="5">
        <v>45452</v>
      </c>
      <c r="H180" s="1" t="s">
        <v>5</v>
      </c>
      <c r="I180" s="8" t="s">
        <v>6</v>
      </c>
      <c r="J180" s="11" t="str" cm="1">
        <f t="array" ref="J180:N180">VLOOKUP(A180,'Product Details'!$C$1:$I$1001,{2,3,4,5,7},FALSE)</f>
        <v>Myntra</v>
      </c>
      <c r="K180" s="1" t="str">
        <v>Laptop</v>
      </c>
      <c r="L180" s="1" t="str">
        <v>Dell Inspiron 15</v>
      </c>
      <c r="M180" s="1">
        <v>1</v>
      </c>
      <c r="N180" s="8">
        <v>50500</v>
      </c>
      <c r="O180" s="11" t="str" cm="1">
        <f t="array" ref="O180:S180">_xlfn.XLOOKUP(A180,'Shipping Details'!$A$1:$A$1001,'Shipping Details'!$B$1:$F$1001)</f>
        <v>Noida</v>
      </c>
      <c r="P180" s="1" t="str">
        <v>Tamil Nadu</v>
      </c>
      <c r="Q180" s="1">
        <v>293810</v>
      </c>
      <c r="R180" s="1" t="str">
        <v>IN</v>
      </c>
      <c r="S180" s="8" t="b">
        <v>0</v>
      </c>
      <c r="T180" s="1">
        <f t="shared" si="6"/>
        <v>50500</v>
      </c>
      <c r="U180" s="1">
        <f t="shared" si="7"/>
        <v>50500</v>
      </c>
      <c r="V180" s="1">
        <f t="shared" si="8"/>
        <v>0</v>
      </c>
    </row>
    <row r="181" spans="1:22" x14ac:dyDescent="0.3">
      <c r="A181" s="1" t="s">
        <v>400</v>
      </c>
      <c r="B181" s="1">
        <v>1409590</v>
      </c>
      <c r="C181" s="1" t="s">
        <v>1075</v>
      </c>
      <c r="D181" s="1" t="s">
        <v>3104</v>
      </c>
      <c r="E181" s="1">
        <v>47</v>
      </c>
      <c r="F181" s="1" t="s">
        <v>2870</v>
      </c>
      <c r="G181" s="5">
        <v>45379</v>
      </c>
      <c r="H181" s="1" t="s">
        <v>5</v>
      </c>
      <c r="I181" s="8" t="s">
        <v>6</v>
      </c>
      <c r="J181" s="11" t="str" cm="1">
        <f t="array" ref="J181:N181">VLOOKUP(A181,'Product Details'!$C$1:$I$1001,{2,3,4,5,7},FALSE)</f>
        <v>Amazon</v>
      </c>
      <c r="K181" s="1" t="str">
        <v>Headphones</v>
      </c>
      <c r="L181" s="1" t="str">
        <v>Bose Bluetooth</v>
      </c>
      <c r="M181" s="1">
        <v>1</v>
      </c>
      <c r="N181" s="8">
        <v>15000</v>
      </c>
      <c r="O181" s="11" t="str" cm="1">
        <f t="array" ref="O181:S181">_xlfn.XLOOKUP(A181,'Shipping Details'!$A$1:$A$1001,'Shipping Details'!$B$1:$F$1001)</f>
        <v>Mohali</v>
      </c>
      <c r="P181" s="1" t="str">
        <v>Haryana</v>
      </c>
      <c r="Q181" s="1">
        <v>503575</v>
      </c>
      <c r="R181" s="1" t="str">
        <v>IN</v>
      </c>
      <c r="S181" s="8" t="b">
        <v>0</v>
      </c>
      <c r="T181" s="1">
        <f t="shared" si="6"/>
        <v>15000</v>
      </c>
      <c r="U181" s="1">
        <f t="shared" si="7"/>
        <v>15000</v>
      </c>
      <c r="V181" s="1">
        <f t="shared" si="8"/>
        <v>0</v>
      </c>
    </row>
    <row r="182" spans="1:22" x14ac:dyDescent="0.3">
      <c r="A182" s="1" t="s">
        <v>918</v>
      </c>
      <c r="B182" s="1">
        <v>5870201</v>
      </c>
      <c r="C182" s="1" t="s">
        <v>1169</v>
      </c>
      <c r="D182" s="1" t="s">
        <v>3104</v>
      </c>
      <c r="E182" s="1">
        <v>45</v>
      </c>
      <c r="F182" s="1" t="s">
        <v>3096</v>
      </c>
      <c r="G182" s="5">
        <v>45344</v>
      </c>
      <c r="H182" s="1" t="s">
        <v>5</v>
      </c>
      <c r="I182" s="8" t="s">
        <v>6</v>
      </c>
      <c r="J182" s="11" t="str" cm="1">
        <f t="array" ref="J182:N182">VLOOKUP(A182,'Product Details'!$C$1:$I$1001,{2,3,4,5,7},FALSE)</f>
        <v>Amazon</v>
      </c>
      <c r="K182" s="1" t="str">
        <v>Laptop</v>
      </c>
      <c r="L182" s="1" t="str">
        <v>HP Pavilion</v>
      </c>
      <c r="M182" s="1">
        <v>1</v>
      </c>
      <c r="N182" s="8">
        <v>45000</v>
      </c>
      <c r="O182" s="11" t="str" cm="1">
        <f t="array" ref="O182:S182">_xlfn.XLOOKUP(A182,'Shipping Details'!$A$1:$A$1001,'Shipping Details'!$B$1:$F$1001)</f>
        <v>Mohali</v>
      </c>
      <c r="P182" s="1" t="str">
        <v>Delhi</v>
      </c>
      <c r="Q182" s="1">
        <v>913422</v>
      </c>
      <c r="R182" s="1" t="str">
        <v>IN</v>
      </c>
      <c r="S182" s="8" t="b">
        <v>0</v>
      </c>
      <c r="T182" s="1">
        <f t="shared" si="6"/>
        <v>45000</v>
      </c>
      <c r="U182" s="1">
        <f t="shared" si="7"/>
        <v>45000</v>
      </c>
      <c r="V182" s="1">
        <f t="shared" si="8"/>
        <v>0</v>
      </c>
    </row>
    <row r="183" spans="1:22" x14ac:dyDescent="0.3">
      <c r="A183" s="1" t="s">
        <v>199</v>
      </c>
      <c r="B183" s="1">
        <v>8819107</v>
      </c>
      <c r="C183" s="1" t="s">
        <v>1137</v>
      </c>
      <c r="D183" s="1" t="s">
        <v>3104</v>
      </c>
      <c r="E183" s="1">
        <v>44</v>
      </c>
      <c r="F183" s="1" t="s">
        <v>2924</v>
      </c>
      <c r="G183" s="5">
        <v>45340</v>
      </c>
      <c r="H183" s="1" t="s">
        <v>5</v>
      </c>
      <c r="I183" s="8" t="s">
        <v>6</v>
      </c>
      <c r="J183" s="11" t="str" cm="1">
        <f t="array" ref="J183:N183">VLOOKUP(A183,'Product Details'!$C$1:$I$1001,{2,3,4,5,7},FALSE)</f>
        <v>Ajio</v>
      </c>
      <c r="K183" s="1" t="str">
        <v>Headphones</v>
      </c>
      <c r="L183" s="1" t="str">
        <v>Sony Bluetooth</v>
      </c>
      <c r="M183" s="1">
        <v>1</v>
      </c>
      <c r="N183" s="8">
        <v>11500</v>
      </c>
      <c r="O183" s="11" t="str" cm="1">
        <f t="array" ref="O183:S183">_xlfn.XLOOKUP(A183,'Shipping Details'!$A$1:$A$1001,'Shipping Details'!$B$1:$F$1001)</f>
        <v>Gurugram</v>
      </c>
      <c r="P183" s="1" t="str">
        <v>Haryana</v>
      </c>
      <c r="Q183" s="1">
        <v>265271</v>
      </c>
      <c r="R183" s="1" t="str">
        <v>IN</v>
      </c>
      <c r="S183" s="8" t="b">
        <v>0</v>
      </c>
      <c r="T183" s="1">
        <f t="shared" si="6"/>
        <v>11500</v>
      </c>
      <c r="U183" s="1">
        <f t="shared" si="7"/>
        <v>11500</v>
      </c>
      <c r="V183" s="1">
        <f t="shared" si="8"/>
        <v>0</v>
      </c>
    </row>
    <row r="184" spans="1:22" x14ac:dyDescent="0.3">
      <c r="A184" s="1" t="s">
        <v>955</v>
      </c>
      <c r="B184" s="1">
        <v>2916579</v>
      </c>
      <c r="C184" s="1" t="s">
        <v>1149</v>
      </c>
      <c r="D184" s="1" t="s">
        <v>3105</v>
      </c>
      <c r="E184" s="1">
        <v>60</v>
      </c>
      <c r="F184" s="1" t="s">
        <v>3054</v>
      </c>
      <c r="G184" s="5">
        <v>45530</v>
      </c>
      <c r="H184" s="1" t="s">
        <v>5</v>
      </c>
      <c r="I184" s="8" t="s">
        <v>6</v>
      </c>
      <c r="J184" s="11" t="str" cm="1">
        <f t="array" ref="J184:N184">VLOOKUP(A184,'Product Details'!$C$1:$I$1001,{2,3,4,5,7},FALSE)</f>
        <v>Ajio</v>
      </c>
      <c r="K184" s="1" t="str">
        <v>Headphones</v>
      </c>
      <c r="L184" s="1" t="str">
        <v>Bose Bluetooth</v>
      </c>
      <c r="M184" s="1">
        <v>1</v>
      </c>
      <c r="N184" s="8">
        <v>14000</v>
      </c>
      <c r="O184" s="11" t="str" cm="1">
        <f t="array" ref="O184:S184">_xlfn.XLOOKUP(A184,'Shipping Details'!$A$1:$A$1001,'Shipping Details'!$B$1:$F$1001)</f>
        <v>Bengaluru</v>
      </c>
      <c r="P184" s="1" t="str">
        <v>Karnataka</v>
      </c>
      <c r="Q184" s="1">
        <v>652294</v>
      </c>
      <c r="R184" s="1" t="str">
        <v>IN</v>
      </c>
      <c r="S184" s="8" t="b">
        <v>1</v>
      </c>
      <c r="T184" s="1">
        <f t="shared" si="6"/>
        <v>14000</v>
      </c>
      <c r="U184" s="1">
        <f t="shared" si="7"/>
        <v>14000</v>
      </c>
      <c r="V184" s="1">
        <f t="shared" si="8"/>
        <v>0</v>
      </c>
    </row>
    <row r="185" spans="1:22" x14ac:dyDescent="0.3">
      <c r="A185" s="1" t="s">
        <v>943</v>
      </c>
      <c r="B185" s="1">
        <v>1288262</v>
      </c>
      <c r="C185" s="1" t="s">
        <v>1155</v>
      </c>
      <c r="D185" s="1" t="s">
        <v>3105</v>
      </c>
      <c r="E185" s="1">
        <v>56</v>
      </c>
      <c r="F185" s="1" t="s">
        <v>2894</v>
      </c>
      <c r="G185" s="5">
        <v>45629</v>
      </c>
      <c r="H185" s="1" t="s">
        <v>40</v>
      </c>
      <c r="I185" s="8" t="s">
        <v>6</v>
      </c>
      <c r="J185" s="11" t="str" cm="1">
        <f t="array" ref="J185:N185">VLOOKUP(A185,'Product Details'!$C$1:$I$1001,{2,3,4,5,7},FALSE)</f>
        <v>Myntra</v>
      </c>
      <c r="K185" s="1" t="str">
        <v>Smartphone</v>
      </c>
      <c r="L185" s="1" t="str">
        <v>OnePlus Nord</v>
      </c>
      <c r="M185" s="1">
        <v>1</v>
      </c>
      <c r="N185" s="8">
        <v>25200</v>
      </c>
      <c r="O185" s="11" t="str" cm="1">
        <f t="array" ref="O185:S185">_xlfn.XLOOKUP(A185,'Shipping Details'!$A$1:$A$1001,'Shipping Details'!$B$1:$F$1001)</f>
        <v>Lucknow</v>
      </c>
      <c r="P185" s="1" t="str">
        <v>Karnataka</v>
      </c>
      <c r="Q185" s="1">
        <v>858339</v>
      </c>
      <c r="R185" s="1" t="str">
        <v>IN</v>
      </c>
      <c r="S185" s="8" t="b">
        <v>0</v>
      </c>
      <c r="T185" s="1">
        <f t="shared" si="6"/>
        <v>25200</v>
      </c>
      <c r="U185" s="1">
        <f t="shared" si="7"/>
        <v>0</v>
      </c>
      <c r="V185" s="1">
        <f t="shared" si="8"/>
        <v>25200</v>
      </c>
    </row>
    <row r="186" spans="1:22" x14ac:dyDescent="0.3">
      <c r="A186" s="1" t="s">
        <v>312</v>
      </c>
      <c r="B186" s="1">
        <v>3007387</v>
      </c>
      <c r="C186" s="1" t="s">
        <v>1130</v>
      </c>
      <c r="D186" s="1" t="s">
        <v>3104</v>
      </c>
      <c r="E186" s="1">
        <v>68</v>
      </c>
      <c r="F186" s="1" t="s">
        <v>2964</v>
      </c>
      <c r="G186" s="5">
        <v>45383</v>
      </c>
      <c r="H186" s="1" t="s">
        <v>5</v>
      </c>
      <c r="I186" s="8" t="s">
        <v>6</v>
      </c>
      <c r="J186" s="11" t="str" cm="1">
        <f t="array" ref="J186:N186">VLOOKUP(A186,'Product Details'!$C$1:$I$1001,{2,3,4,5,7},FALSE)</f>
        <v>TataCliq</v>
      </c>
      <c r="K186" s="1" t="str">
        <v>Smartphone</v>
      </c>
      <c r="L186" s="1" t="str">
        <v>Apple iPhone 12</v>
      </c>
      <c r="M186" s="1">
        <v>1</v>
      </c>
      <c r="N186" s="8">
        <v>55000</v>
      </c>
      <c r="O186" s="11" t="str" cm="1">
        <f t="array" ref="O186:S186">_xlfn.XLOOKUP(A186,'Shipping Details'!$A$1:$A$1001,'Shipping Details'!$B$1:$F$1001)</f>
        <v>Thanjavur</v>
      </c>
      <c r="P186" s="1" t="str">
        <v>West Bengal</v>
      </c>
      <c r="Q186" s="1">
        <v>624203</v>
      </c>
      <c r="R186" s="1" t="str">
        <v>IN</v>
      </c>
      <c r="S186" s="8" t="b">
        <v>1</v>
      </c>
      <c r="T186" s="1">
        <f t="shared" si="6"/>
        <v>55000</v>
      </c>
      <c r="U186" s="1">
        <f t="shared" si="7"/>
        <v>55000</v>
      </c>
      <c r="V186" s="1">
        <f t="shared" si="8"/>
        <v>0</v>
      </c>
    </row>
    <row r="187" spans="1:22" x14ac:dyDescent="0.3">
      <c r="A187" s="1" t="s">
        <v>734</v>
      </c>
      <c r="B187" s="1">
        <v>9217672</v>
      </c>
      <c r="C187" s="1" t="s">
        <v>1127</v>
      </c>
      <c r="D187" s="1" t="s">
        <v>3105</v>
      </c>
      <c r="E187" s="1">
        <v>23</v>
      </c>
      <c r="F187" s="1" t="s">
        <v>3023</v>
      </c>
      <c r="G187" s="5">
        <v>45364</v>
      </c>
      <c r="H187" s="1" t="s">
        <v>5</v>
      </c>
      <c r="I187" s="8" t="s">
        <v>6</v>
      </c>
      <c r="J187" s="11" t="str" cm="1">
        <f t="array" ref="J187:N187">VLOOKUP(A187,'Product Details'!$C$1:$I$1001,{2,3,4,5,7},FALSE)</f>
        <v>TataCliq</v>
      </c>
      <c r="K187" s="1" t="str">
        <v>Washing Machine</v>
      </c>
      <c r="L187" s="1" t="str">
        <v>LG Front Load 7kg</v>
      </c>
      <c r="M187" s="1">
        <v>1</v>
      </c>
      <c r="N187" s="8">
        <v>30000</v>
      </c>
      <c r="O187" s="11" t="str" cm="1">
        <f t="array" ref="O187:S187">_xlfn.XLOOKUP(A187,'Shipping Details'!$A$1:$A$1001,'Shipping Details'!$B$1:$F$1001)</f>
        <v>Lucknow</v>
      </c>
      <c r="P187" s="1" t="str">
        <v>Maharashtra</v>
      </c>
      <c r="Q187" s="1">
        <v>531865</v>
      </c>
      <c r="R187" s="1" t="str">
        <v>IN</v>
      </c>
      <c r="S187" s="8" t="b">
        <v>1</v>
      </c>
      <c r="T187" s="1">
        <f t="shared" si="6"/>
        <v>30000</v>
      </c>
      <c r="U187" s="1">
        <f t="shared" si="7"/>
        <v>30000</v>
      </c>
      <c r="V187" s="1">
        <f t="shared" si="8"/>
        <v>0</v>
      </c>
    </row>
    <row r="188" spans="1:22" x14ac:dyDescent="0.3">
      <c r="A188" s="1" t="s">
        <v>718</v>
      </c>
      <c r="B188" s="1">
        <v>5352496</v>
      </c>
      <c r="C188" s="1" t="s">
        <v>1085</v>
      </c>
      <c r="D188" s="1" t="s">
        <v>3105</v>
      </c>
      <c r="E188" s="1">
        <v>32</v>
      </c>
      <c r="F188" s="1" t="s">
        <v>3069</v>
      </c>
      <c r="G188" s="5">
        <v>45605</v>
      </c>
      <c r="H188" s="1" t="s">
        <v>5</v>
      </c>
      <c r="I188" s="8" t="s">
        <v>6</v>
      </c>
      <c r="J188" s="11" t="str" cm="1">
        <f t="array" ref="J188:N188">VLOOKUP(A188,'Product Details'!$C$1:$I$1001,{2,3,4,5,7},FALSE)</f>
        <v>Amazon</v>
      </c>
      <c r="K188" s="1" t="str">
        <v>Washing Machine</v>
      </c>
      <c r="L188" s="1" t="str">
        <v>Whirlpool Fully Automatic</v>
      </c>
      <c r="M188" s="1">
        <v>1</v>
      </c>
      <c r="N188" s="8">
        <v>35000</v>
      </c>
      <c r="O188" s="11" t="str" cm="1">
        <f t="array" ref="O188:S188">_xlfn.XLOOKUP(A188,'Shipping Details'!$A$1:$A$1001,'Shipping Details'!$B$1:$F$1001)</f>
        <v>Mohali</v>
      </c>
      <c r="P188" s="1">
        <v>0</v>
      </c>
      <c r="Q188" s="1">
        <v>666052</v>
      </c>
      <c r="R188" s="1" t="str">
        <v>IN</v>
      </c>
      <c r="S188" s="8" t="b">
        <v>0</v>
      </c>
      <c r="T188" s="1">
        <f t="shared" si="6"/>
        <v>35000</v>
      </c>
      <c r="U188" s="1">
        <f t="shared" si="7"/>
        <v>35000</v>
      </c>
      <c r="V188" s="1">
        <f t="shared" si="8"/>
        <v>0</v>
      </c>
    </row>
    <row r="189" spans="1:22" x14ac:dyDescent="0.3">
      <c r="A189" s="1" t="s">
        <v>749</v>
      </c>
      <c r="B189" s="1">
        <v>9662755</v>
      </c>
      <c r="C189" s="1" t="s">
        <v>1149</v>
      </c>
      <c r="D189" s="1" t="s">
        <v>3105</v>
      </c>
      <c r="E189" s="1">
        <v>60</v>
      </c>
      <c r="F189" s="1" t="s">
        <v>3053</v>
      </c>
      <c r="G189" s="5">
        <v>45487</v>
      </c>
      <c r="H189" s="1" t="s">
        <v>8</v>
      </c>
      <c r="I189" s="8" t="s">
        <v>6</v>
      </c>
      <c r="J189" s="11" t="str" cm="1">
        <f t="array" ref="J189:N189">VLOOKUP(A189,'Product Details'!$C$1:$I$1001,{2,3,4,5,7},FALSE)</f>
        <v>Flipkart</v>
      </c>
      <c r="K189" s="1" t="str">
        <v>Smartphone</v>
      </c>
      <c r="L189" s="1" t="str">
        <v>OnePlus Nord</v>
      </c>
      <c r="M189" s="1">
        <v>1</v>
      </c>
      <c r="N189" s="8">
        <v>25500</v>
      </c>
      <c r="O189" s="11" t="str" cm="1">
        <f t="array" ref="O189:S189">_xlfn.XLOOKUP(A189,'Shipping Details'!$A$1:$A$1001,'Shipping Details'!$B$1:$F$1001)</f>
        <v>Mumbai</v>
      </c>
      <c r="P189" s="1" t="str">
        <v>Haryana</v>
      </c>
      <c r="Q189" s="1">
        <v>280968</v>
      </c>
      <c r="R189" s="1" t="str">
        <v>IN</v>
      </c>
      <c r="S189" s="8" t="b">
        <v>0</v>
      </c>
      <c r="T189" s="1">
        <f t="shared" si="6"/>
        <v>25500</v>
      </c>
      <c r="U189" s="1">
        <f t="shared" si="7"/>
        <v>0</v>
      </c>
      <c r="V189" s="1">
        <f t="shared" si="8"/>
        <v>25500</v>
      </c>
    </row>
    <row r="190" spans="1:22" x14ac:dyDescent="0.3">
      <c r="A190" s="1" t="s">
        <v>562</v>
      </c>
      <c r="B190" s="1">
        <v>2769487</v>
      </c>
      <c r="C190" s="1" t="s">
        <v>1125</v>
      </c>
      <c r="D190" s="1" t="s">
        <v>3104</v>
      </c>
      <c r="E190" s="1">
        <v>63</v>
      </c>
      <c r="F190" s="1" t="s">
        <v>2793</v>
      </c>
      <c r="G190" s="5">
        <v>45297</v>
      </c>
      <c r="H190" s="1" t="s">
        <v>5</v>
      </c>
      <c r="I190" s="8" t="s">
        <v>6</v>
      </c>
      <c r="J190" s="11" t="str" cm="1">
        <f t="array" ref="J190:N190">VLOOKUP(A190,'Product Details'!$C$1:$I$1001,{2,3,4,5,7},FALSE)</f>
        <v>Myntra</v>
      </c>
      <c r="K190" s="1" t="str">
        <v>Smartphone</v>
      </c>
      <c r="L190" s="1" t="str">
        <v>OnePlus Nord</v>
      </c>
      <c r="M190" s="1">
        <v>1</v>
      </c>
      <c r="N190" s="8">
        <v>25200</v>
      </c>
      <c r="O190" s="11" t="str" cm="1">
        <f t="array" ref="O190:S190">_xlfn.XLOOKUP(A190,'Shipping Details'!$A$1:$A$1001,'Shipping Details'!$B$1:$F$1001)</f>
        <v>Lucknow</v>
      </c>
      <c r="P190" s="1" t="str">
        <v>Haryana</v>
      </c>
      <c r="Q190" s="1">
        <v>797802</v>
      </c>
      <c r="R190" s="1" t="str">
        <v>IN</v>
      </c>
      <c r="S190" s="8" t="b">
        <v>0</v>
      </c>
      <c r="T190" s="1">
        <f t="shared" si="6"/>
        <v>25200</v>
      </c>
      <c r="U190" s="1">
        <f t="shared" si="7"/>
        <v>25200</v>
      </c>
      <c r="V190" s="1">
        <f t="shared" si="8"/>
        <v>0</v>
      </c>
    </row>
    <row r="191" spans="1:22" x14ac:dyDescent="0.3">
      <c r="A191" s="1" t="s">
        <v>362</v>
      </c>
      <c r="B191" s="1">
        <v>6848796</v>
      </c>
      <c r="C191" s="1" t="s">
        <v>1116</v>
      </c>
      <c r="D191" s="1" t="s">
        <v>3105</v>
      </c>
      <c r="E191" s="1">
        <v>50</v>
      </c>
      <c r="F191" s="1" t="s">
        <v>2851</v>
      </c>
      <c r="G191" s="5">
        <v>45335</v>
      </c>
      <c r="H191" s="1" t="s">
        <v>8</v>
      </c>
      <c r="I191" s="8" t="s">
        <v>6</v>
      </c>
      <c r="J191" s="11" t="str" cm="1">
        <f t="array" ref="J191:N191">VLOOKUP(A191,'Product Details'!$C$1:$I$1001,{2,3,4,5,7},FALSE)</f>
        <v>Myntra</v>
      </c>
      <c r="K191" s="1" t="str">
        <v>Washing Machine</v>
      </c>
      <c r="L191" s="1" t="str">
        <v>Whirlpool Fully Automatic</v>
      </c>
      <c r="M191" s="1">
        <v>1</v>
      </c>
      <c r="N191" s="8">
        <v>35200</v>
      </c>
      <c r="O191" s="11" t="str" cm="1">
        <f t="array" ref="O191:S191">_xlfn.XLOOKUP(A191,'Shipping Details'!$A$1:$A$1001,'Shipping Details'!$B$1:$F$1001)</f>
        <v>Mumbai</v>
      </c>
      <c r="P191" s="1" t="str">
        <v>UP</v>
      </c>
      <c r="Q191" s="1">
        <v>520286</v>
      </c>
      <c r="R191" s="1" t="str">
        <v>IN</v>
      </c>
      <c r="S191" s="8" t="b">
        <v>0</v>
      </c>
      <c r="T191" s="1">
        <f t="shared" si="6"/>
        <v>35200</v>
      </c>
      <c r="U191" s="1">
        <f t="shared" si="7"/>
        <v>0</v>
      </c>
      <c r="V191" s="1">
        <f t="shared" si="8"/>
        <v>35200</v>
      </c>
    </row>
    <row r="192" spans="1:22" x14ac:dyDescent="0.3">
      <c r="A192" s="1" t="s">
        <v>425</v>
      </c>
      <c r="B192" s="1">
        <v>2655671</v>
      </c>
      <c r="C192" s="1" t="s">
        <v>1116</v>
      </c>
      <c r="D192" s="1" t="s">
        <v>3105</v>
      </c>
      <c r="E192" s="1">
        <v>50</v>
      </c>
      <c r="F192" s="1" t="s">
        <v>3022</v>
      </c>
      <c r="G192" s="5">
        <v>45642</v>
      </c>
      <c r="H192" s="1" t="s">
        <v>8</v>
      </c>
      <c r="I192" s="8" t="s">
        <v>6</v>
      </c>
      <c r="J192" s="11" t="str" cm="1">
        <f t="array" ref="J192:N192">VLOOKUP(A192,'Product Details'!$C$1:$I$1001,{2,3,4,5,7},FALSE)</f>
        <v>Ajio</v>
      </c>
      <c r="K192" s="1" t="str">
        <v>LED TV</v>
      </c>
      <c r="L192" s="1" t="str">
        <v>Sony Bravia 43"</v>
      </c>
      <c r="M192" s="1">
        <v>1</v>
      </c>
      <c r="N192" s="8">
        <v>39500</v>
      </c>
      <c r="O192" s="11" t="str" cm="1">
        <f t="array" ref="O192:S192">_xlfn.XLOOKUP(A192,'Shipping Details'!$A$1:$A$1001,'Shipping Details'!$B$1:$F$1001)</f>
        <v>Noida</v>
      </c>
      <c r="P192" s="1" t="str">
        <v>Delhi</v>
      </c>
      <c r="Q192" s="1">
        <v>324682</v>
      </c>
      <c r="R192" s="1" t="str">
        <v>IN</v>
      </c>
      <c r="S192" s="8" t="b">
        <v>0</v>
      </c>
      <c r="T192" s="1">
        <f t="shared" si="6"/>
        <v>39500</v>
      </c>
      <c r="U192" s="1">
        <f t="shared" si="7"/>
        <v>0</v>
      </c>
      <c r="V192" s="1">
        <f t="shared" si="8"/>
        <v>39500</v>
      </c>
    </row>
    <row r="193" spans="1:22" x14ac:dyDescent="0.3">
      <c r="A193" s="1" t="s">
        <v>759</v>
      </c>
      <c r="B193" s="1">
        <v>6159442</v>
      </c>
      <c r="C193" s="1" t="s">
        <v>1109</v>
      </c>
      <c r="D193" s="1" t="s">
        <v>3105</v>
      </c>
      <c r="E193" s="1">
        <v>29</v>
      </c>
      <c r="F193" s="1" t="s">
        <v>2783</v>
      </c>
      <c r="G193" s="5">
        <v>45410</v>
      </c>
      <c r="H193" s="1" t="s">
        <v>8</v>
      </c>
      <c r="I193" s="8" t="s">
        <v>10</v>
      </c>
      <c r="J193" s="11" t="str" cm="1">
        <f t="array" ref="J193:N193">VLOOKUP(A193,'Product Details'!$C$1:$I$1001,{2,3,4,5,7},FALSE)</f>
        <v>Flipkart</v>
      </c>
      <c r="K193" s="1" t="str">
        <v>Smartphone</v>
      </c>
      <c r="L193" s="1" t="str">
        <v>Samsung Galaxy S9</v>
      </c>
      <c r="M193" s="1">
        <v>1</v>
      </c>
      <c r="N193" s="8">
        <v>30500</v>
      </c>
      <c r="O193" s="11" t="str" cm="1">
        <f t="array" ref="O193:S193">_xlfn.XLOOKUP(A193,'Shipping Details'!$A$1:$A$1001,'Shipping Details'!$B$1:$F$1001)</f>
        <v>Bengaluru</v>
      </c>
      <c r="P193" s="1" t="str">
        <v>Punjab</v>
      </c>
      <c r="Q193" s="1">
        <v>600531</v>
      </c>
      <c r="R193" s="1" t="str">
        <v>IN</v>
      </c>
      <c r="S193" s="8" t="b">
        <v>1</v>
      </c>
      <c r="T193" s="1">
        <f t="shared" si="6"/>
        <v>30500</v>
      </c>
      <c r="U193" s="1">
        <f t="shared" si="7"/>
        <v>0</v>
      </c>
      <c r="V193" s="1">
        <f t="shared" si="8"/>
        <v>0</v>
      </c>
    </row>
    <row r="194" spans="1:22" x14ac:dyDescent="0.3">
      <c r="A194" s="1" t="s">
        <v>936</v>
      </c>
      <c r="B194" s="1">
        <v>5688740</v>
      </c>
      <c r="C194" s="1" t="s">
        <v>1079</v>
      </c>
      <c r="D194" s="1" t="s">
        <v>3105</v>
      </c>
      <c r="E194" s="1">
        <v>18</v>
      </c>
      <c r="F194" s="1" t="s">
        <v>2800</v>
      </c>
      <c r="G194" s="5">
        <v>45404</v>
      </c>
      <c r="H194" s="1" t="s">
        <v>5</v>
      </c>
      <c r="I194" s="8" t="s">
        <v>6</v>
      </c>
      <c r="J194" s="11" t="str" cm="1">
        <f t="array" ref="J194:N194">VLOOKUP(A194,'Product Details'!$C$1:$I$1001,{2,3,4,5,7},FALSE)</f>
        <v>TataCliq</v>
      </c>
      <c r="K194" s="1" t="str">
        <v>Washing Machine</v>
      </c>
      <c r="L194" s="1" t="str">
        <v>Samsung Top Load 6.5kg</v>
      </c>
      <c r="M194" s="1">
        <v>1</v>
      </c>
      <c r="N194" s="8">
        <v>25000</v>
      </c>
      <c r="O194" s="11" t="str" cm="1">
        <f t="array" ref="O194:S194">_xlfn.XLOOKUP(A194,'Shipping Details'!$A$1:$A$1001,'Shipping Details'!$B$1:$F$1001)</f>
        <v>Thanjavur</v>
      </c>
      <c r="P194" s="1" t="str">
        <v>Tamil Nadu</v>
      </c>
      <c r="Q194" s="1">
        <v>205242</v>
      </c>
      <c r="R194" s="1" t="str">
        <v>IN</v>
      </c>
      <c r="S194" s="8" t="b">
        <v>1</v>
      </c>
      <c r="T194" s="1">
        <f t="shared" si="6"/>
        <v>25000</v>
      </c>
      <c r="U194" s="1">
        <f t="shared" si="7"/>
        <v>25000</v>
      </c>
      <c r="V194" s="1">
        <f t="shared" si="8"/>
        <v>0</v>
      </c>
    </row>
    <row r="195" spans="1:22" x14ac:dyDescent="0.3">
      <c r="A195" s="1" t="s">
        <v>706</v>
      </c>
      <c r="B195" s="1">
        <v>1831808</v>
      </c>
      <c r="C195" s="1" t="s">
        <v>1170</v>
      </c>
      <c r="D195" s="1" t="s">
        <v>3105</v>
      </c>
      <c r="E195" s="1">
        <v>25</v>
      </c>
      <c r="F195" s="1" t="s">
        <v>2921</v>
      </c>
      <c r="G195" s="5">
        <v>45598</v>
      </c>
      <c r="H195" s="1" t="s">
        <v>40</v>
      </c>
      <c r="I195" s="8" t="s">
        <v>10</v>
      </c>
      <c r="J195" s="11" t="str" cm="1">
        <f t="array" ref="J195:N195">VLOOKUP(A195,'Product Details'!$C$1:$I$1001,{2,3,4,5,7},FALSE)</f>
        <v>TataCliq</v>
      </c>
      <c r="K195" s="1" t="str">
        <v>Headphones</v>
      </c>
      <c r="L195" s="1" t="str">
        <v>JBL Bluetooth</v>
      </c>
      <c r="M195" s="1">
        <v>3</v>
      </c>
      <c r="N195" s="8">
        <v>9900</v>
      </c>
      <c r="O195" s="11" t="str" cm="1">
        <f t="array" ref="O195:S195">_xlfn.XLOOKUP(A195,'Shipping Details'!$A$1:$A$1001,'Shipping Details'!$B$1:$F$1001)</f>
        <v>Thanjavur</v>
      </c>
      <c r="P195" s="1" t="str">
        <v>Punjab</v>
      </c>
      <c r="Q195" s="1">
        <v>849259</v>
      </c>
      <c r="R195" s="1" t="str">
        <v>IN</v>
      </c>
      <c r="S195" s="8" t="b">
        <v>0</v>
      </c>
      <c r="T195" s="1">
        <f t="shared" si="6"/>
        <v>29700</v>
      </c>
      <c r="U195" s="1">
        <f t="shared" si="7"/>
        <v>0</v>
      </c>
      <c r="V195" s="1">
        <f t="shared" si="8"/>
        <v>0</v>
      </c>
    </row>
    <row r="196" spans="1:22" x14ac:dyDescent="0.3">
      <c r="A196" s="1" t="s">
        <v>517</v>
      </c>
      <c r="B196" s="1">
        <v>5395611</v>
      </c>
      <c r="C196" s="1" t="s">
        <v>1165</v>
      </c>
      <c r="D196" s="1" t="s">
        <v>3105</v>
      </c>
      <c r="E196" s="1">
        <v>39</v>
      </c>
      <c r="F196" s="1" t="s">
        <v>3033</v>
      </c>
      <c r="G196" s="5">
        <v>45543</v>
      </c>
      <c r="H196" s="1" t="s">
        <v>8</v>
      </c>
      <c r="I196" s="8" t="s">
        <v>6</v>
      </c>
      <c r="J196" s="11" t="str" cm="1">
        <f t="array" ref="J196:N196">VLOOKUP(A196,'Product Details'!$C$1:$I$1001,{2,3,4,5,7},FALSE)</f>
        <v>Flipkart</v>
      </c>
      <c r="K196" s="1" t="str">
        <v>Smartphone</v>
      </c>
      <c r="L196" s="1" t="str">
        <v>Apple iPhone 12</v>
      </c>
      <c r="M196" s="1">
        <v>1</v>
      </c>
      <c r="N196" s="8">
        <v>55500</v>
      </c>
      <c r="O196" s="11" t="str" cm="1">
        <f t="array" ref="O196:S196">_xlfn.XLOOKUP(A196,'Shipping Details'!$A$1:$A$1001,'Shipping Details'!$B$1:$F$1001)</f>
        <v>Mohali</v>
      </c>
      <c r="P196" s="1" t="str">
        <v>West Bengal</v>
      </c>
      <c r="Q196" s="1">
        <v>497329</v>
      </c>
      <c r="R196" s="1" t="str">
        <v>IN</v>
      </c>
      <c r="S196" s="8" t="b">
        <v>0</v>
      </c>
      <c r="T196" s="1">
        <f t="shared" ref="T196:T259" si="9">N196*M196</f>
        <v>55500</v>
      </c>
      <c r="U196" s="1">
        <f t="shared" ref="U196:U259" si="10">IF(H196="Delivered",T196,0)</f>
        <v>0</v>
      </c>
      <c r="V196" s="1">
        <f t="shared" ref="V196:V259" si="11">IF(AND(OR(H196="Cancelled",H196="Returned"),I196="Paid"),T196,0)</f>
        <v>55500</v>
      </c>
    </row>
    <row r="197" spans="1:22" x14ac:dyDescent="0.3">
      <c r="A197" s="1" t="s">
        <v>210</v>
      </c>
      <c r="B197" s="1">
        <v>4745298</v>
      </c>
      <c r="C197" s="1" t="s">
        <v>1112</v>
      </c>
      <c r="D197" s="1" t="s">
        <v>3105</v>
      </c>
      <c r="E197" s="1">
        <v>42</v>
      </c>
      <c r="F197" s="1" t="s">
        <v>2852</v>
      </c>
      <c r="G197" s="5">
        <v>45436</v>
      </c>
      <c r="H197" s="1" t="s">
        <v>40</v>
      </c>
      <c r="I197" s="8" t="s">
        <v>10</v>
      </c>
      <c r="J197" s="11" t="str" cm="1">
        <f t="array" ref="J197:N197">VLOOKUP(A197,'Product Details'!$C$1:$I$1001,{2,3,4,5,7},FALSE)</f>
        <v>Amazon</v>
      </c>
      <c r="K197" s="1" t="str">
        <v>Smartphone</v>
      </c>
      <c r="L197" s="1" t="str">
        <v>OnePlus Nord</v>
      </c>
      <c r="M197" s="1">
        <v>2</v>
      </c>
      <c r="N197" s="8">
        <v>25000</v>
      </c>
      <c r="O197" s="11" t="str" cm="1">
        <f t="array" ref="O197:S197">_xlfn.XLOOKUP(A197,'Shipping Details'!$A$1:$A$1001,'Shipping Details'!$B$1:$F$1001)</f>
        <v>Noida</v>
      </c>
      <c r="P197" s="1" t="str">
        <v>Punjab</v>
      </c>
      <c r="Q197" s="1">
        <v>290926</v>
      </c>
      <c r="R197" s="1" t="str">
        <v>IN</v>
      </c>
      <c r="S197" s="8" t="b">
        <v>1</v>
      </c>
      <c r="T197" s="1">
        <f t="shared" si="9"/>
        <v>50000</v>
      </c>
      <c r="U197" s="1">
        <f t="shared" si="10"/>
        <v>0</v>
      </c>
      <c r="V197" s="1">
        <f t="shared" si="11"/>
        <v>0</v>
      </c>
    </row>
    <row r="198" spans="1:22" x14ac:dyDescent="0.3">
      <c r="A198" s="1" t="s">
        <v>812</v>
      </c>
      <c r="B198" s="1">
        <v>3539743</v>
      </c>
      <c r="C198" s="1" t="s">
        <v>1071</v>
      </c>
      <c r="D198" s="1" t="s">
        <v>3105</v>
      </c>
      <c r="E198" s="1">
        <v>41</v>
      </c>
      <c r="F198" s="1" t="s">
        <v>2916</v>
      </c>
      <c r="G198" s="5">
        <v>45348</v>
      </c>
      <c r="H198" s="1" t="s">
        <v>5</v>
      </c>
      <c r="I198" s="8" t="s">
        <v>6</v>
      </c>
      <c r="J198" s="11" t="str" cm="1">
        <f t="array" ref="J198:N198">VLOOKUP(A198,'Product Details'!$C$1:$I$1001,{2,3,4,5,7},FALSE)</f>
        <v>Amazon</v>
      </c>
      <c r="K198" s="1" t="str">
        <v>Smartphone</v>
      </c>
      <c r="L198" s="1" t="str">
        <v>Apple iPhone 12</v>
      </c>
      <c r="M198" s="1">
        <v>1</v>
      </c>
      <c r="N198" s="8">
        <v>54999</v>
      </c>
      <c r="O198" s="11" t="str" cm="1">
        <f t="array" ref="O198:S198">_xlfn.XLOOKUP(A198,'Shipping Details'!$A$1:$A$1001,'Shipping Details'!$B$1:$F$1001)</f>
        <v>Bengaluru</v>
      </c>
      <c r="P198" s="1">
        <v>0</v>
      </c>
      <c r="Q198" s="1">
        <v>752123</v>
      </c>
      <c r="R198" s="1" t="str">
        <v>IN</v>
      </c>
      <c r="S198" s="8" t="b">
        <v>1</v>
      </c>
      <c r="T198" s="1">
        <f t="shared" si="9"/>
        <v>54999</v>
      </c>
      <c r="U198" s="1">
        <f t="shared" si="10"/>
        <v>54999</v>
      </c>
      <c r="V198" s="1">
        <f t="shared" si="11"/>
        <v>0</v>
      </c>
    </row>
    <row r="199" spans="1:22" x14ac:dyDescent="0.3">
      <c r="A199" s="1" t="s">
        <v>408</v>
      </c>
      <c r="B199" s="1">
        <v>3705405</v>
      </c>
      <c r="C199" s="1" t="s">
        <v>1170</v>
      </c>
      <c r="D199" s="1" t="s">
        <v>3105</v>
      </c>
      <c r="E199" s="1">
        <v>25</v>
      </c>
      <c r="F199" s="1" t="s">
        <v>2984</v>
      </c>
      <c r="G199" s="5">
        <v>45302</v>
      </c>
      <c r="H199" s="1" t="s">
        <v>8</v>
      </c>
      <c r="I199" s="8" t="s">
        <v>6</v>
      </c>
      <c r="J199" s="11" t="str" cm="1">
        <f t="array" ref="J199:N199">VLOOKUP(A199,'Product Details'!$C$1:$I$1001,{2,3,4,5,7},FALSE)</f>
        <v>Ajio</v>
      </c>
      <c r="K199" s="1" t="str">
        <v>Headphones</v>
      </c>
      <c r="L199" s="1" t="str">
        <v>Sony Bluetooth</v>
      </c>
      <c r="M199" s="1">
        <v>1</v>
      </c>
      <c r="N199" s="8">
        <v>11500</v>
      </c>
      <c r="O199" s="11" t="str" cm="1">
        <f t="array" ref="O199:S199">_xlfn.XLOOKUP(A199,'Shipping Details'!$A$1:$A$1001,'Shipping Details'!$B$1:$F$1001)</f>
        <v>Thanjavur</v>
      </c>
      <c r="P199" s="1" t="str">
        <v>Punjab</v>
      </c>
      <c r="Q199" s="1">
        <v>797883</v>
      </c>
      <c r="R199" s="1" t="str">
        <v>IN</v>
      </c>
      <c r="S199" s="8" t="b">
        <v>0</v>
      </c>
      <c r="T199" s="1">
        <f t="shared" si="9"/>
        <v>11500</v>
      </c>
      <c r="U199" s="1">
        <f t="shared" si="10"/>
        <v>0</v>
      </c>
      <c r="V199" s="1">
        <f t="shared" si="11"/>
        <v>11500</v>
      </c>
    </row>
    <row r="200" spans="1:22" x14ac:dyDescent="0.3">
      <c r="A200" s="1" t="s">
        <v>385</v>
      </c>
      <c r="B200" s="1">
        <v>7445196</v>
      </c>
      <c r="C200" s="1" t="s">
        <v>1106</v>
      </c>
      <c r="D200" s="1" t="s">
        <v>3105</v>
      </c>
      <c r="E200" s="1">
        <v>37</v>
      </c>
      <c r="F200" s="1" t="s">
        <v>3007</v>
      </c>
      <c r="G200" s="5">
        <v>45639</v>
      </c>
      <c r="H200" s="1" t="s">
        <v>5</v>
      </c>
      <c r="I200" s="8" t="s">
        <v>6</v>
      </c>
      <c r="J200" s="11" t="str" cm="1">
        <f t="array" ref="J200:N200">VLOOKUP(A200,'Product Details'!$C$1:$I$1001,{2,3,4,5,7},FALSE)</f>
        <v>Amazon</v>
      </c>
      <c r="K200" s="1" t="str">
        <v>LED TV</v>
      </c>
      <c r="L200" s="1" t="str">
        <v>Samsung Smart TV 50"</v>
      </c>
      <c r="M200" s="1">
        <v>1</v>
      </c>
      <c r="N200" s="8">
        <v>58000</v>
      </c>
      <c r="O200" s="11" t="str" cm="1">
        <f t="array" ref="O200:S200">_xlfn.XLOOKUP(A200,'Shipping Details'!$A$1:$A$1001,'Shipping Details'!$B$1:$F$1001)</f>
        <v>Thanjavur</v>
      </c>
      <c r="P200" s="1">
        <v>0</v>
      </c>
      <c r="Q200" s="1">
        <v>137432</v>
      </c>
      <c r="R200" s="1" t="str">
        <v>IN</v>
      </c>
      <c r="S200" s="8" t="b">
        <v>0</v>
      </c>
      <c r="T200" s="1">
        <f t="shared" si="9"/>
        <v>58000</v>
      </c>
      <c r="U200" s="1">
        <f t="shared" si="10"/>
        <v>58000</v>
      </c>
      <c r="V200" s="1">
        <f t="shared" si="11"/>
        <v>0</v>
      </c>
    </row>
    <row r="201" spans="1:22" x14ac:dyDescent="0.3">
      <c r="A201" s="1" t="s">
        <v>394</v>
      </c>
      <c r="B201" s="1">
        <v>1487633</v>
      </c>
      <c r="C201" s="1" t="s">
        <v>1152</v>
      </c>
      <c r="D201" s="1" t="s">
        <v>3104</v>
      </c>
      <c r="E201" s="1">
        <v>50</v>
      </c>
      <c r="F201" s="1" t="s">
        <v>2845</v>
      </c>
      <c r="G201" s="5">
        <v>45325</v>
      </c>
      <c r="H201" s="1" t="s">
        <v>5</v>
      </c>
      <c r="I201" s="8" t="s">
        <v>6</v>
      </c>
      <c r="J201" s="11" t="str" cm="1">
        <f t="array" ref="J201:N201">VLOOKUP(A201,'Product Details'!$C$1:$I$1001,{2,3,4,5,7},FALSE)</f>
        <v>TataCliq</v>
      </c>
      <c r="K201" s="1" t="str">
        <v>Washing Machine</v>
      </c>
      <c r="L201" s="1" t="str">
        <v>Samsung Top Load 6.5kg</v>
      </c>
      <c r="M201" s="1">
        <v>1</v>
      </c>
      <c r="N201" s="8">
        <v>25000</v>
      </c>
      <c r="O201" s="11" t="str" cm="1">
        <f t="array" ref="O201:S201">_xlfn.XLOOKUP(A201,'Shipping Details'!$A$1:$A$1001,'Shipping Details'!$B$1:$F$1001)</f>
        <v>Thanjavur</v>
      </c>
      <c r="P201" s="1" t="str">
        <v>Karnataka</v>
      </c>
      <c r="Q201" s="1">
        <v>341238</v>
      </c>
      <c r="R201" s="1" t="str">
        <v>IN</v>
      </c>
      <c r="S201" s="8" t="b">
        <v>0</v>
      </c>
      <c r="T201" s="1">
        <f t="shared" si="9"/>
        <v>25000</v>
      </c>
      <c r="U201" s="1">
        <f t="shared" si="10"/>
        <v>25000</v>
      </c>
      <c r="V201" s="1">
        <f t="shared" si="11"/>
        <v>0</v>
      </c>
    </row>
    <row r="202" spans="1:22" x14ac:dyDescent="0.3">
      <c r="A202" s="1" t="s">
        <v>226</v>
      </c>
      <c r="B202" s="1">
        <v>6867997</v>
      </c>
      <c r="C202" s="1" t="s">
        <v>1139</v>
      </c>
      <c r="D202" s="1" t="s">
        <v>3104</v>
      </c>
      <c r="E202" s="1">
        <v>28</v>
      </c>
      <c r="F202" s="1" t="s">
        <v>2852</v>
      </c>
      <c r="G202" s="5">
        <v>45436</v>
      </c>
      <c r="H202" s="1" t="s">
        <v>8</v>
      </c>
      <c r="I202" s="8" t="s">
        <v>6</v>
      </c>
      <c r="J202" s="11" t="str" cm="1">
        <f t="array" ref="J202:N202">VLOOKUP(A202,'Product Details'!$C$1:$I$1001,{2,3,4,5,7},FALSE)</f>
        <v>Myntra</v>
      </c>
      <c r="K202" s="1" t="str">
        <v>LED TV</v>
      </c>
      <c r="L202" s="1" t="str">
        <v>Mi LED TV 32"</v>
      </c>
      <c r="M202" s="1">
        <v>1</v>
      </c>
      <c r="N202" s="8">
        <v>20200</v>
      </c>
      <c r="O202" s="11" t="str" cm="1">
        <f t="array" ref="O202:S202">_xlfn.XLOOKUP(A202,'Shipping Details'!$A$1:$A$1001,'Shipping Details'!$B$1:$F$1001)</f>
        <v>Kolkata</v>
      </c>
      <c r="P202" s="1" t="str">
        <v>Tamil Nadu</v>
      </c>
      <c r="Q202" s="1">
        <v>998746</v>
      </c>
      <c r="R202" s="1" t="str">
        <v>IN</v>
      </c>
      <c r="S202" s="8" t="b">
        <v>1</v>
      </c>
      <c r="T202" s="1">
        <f t="shared" si="9"/>
        <v>20200</v>
      </c>
      <c r="U202" s="1">
        <f t="shared" si="10"/>
        <v>0</v>
      </c>
      <c r="V202" s="1">
        <f t="shared" si="11"/>
        <v>20200</v>
      </c>
    </row>
    <row r="203" spans="1:22" x14ac:dyDescent="0.3">
      <c r="A203" s="1" t="s">
        <v>717</v>
      </c>
      <c r="B203" s="1">
        <v>1703542</v>
      </c>
      <c r="C203" s="1" t="s">
        <v>1145</v>
      </c>
      <c r="D203" s="1" t="s">
        <v>3105</v>
      </c>
      <c r="E203" s="1">
        <v>45</v>
      </c>
      <c r="F203" s="1" t="s">
        <v>2885</v>
      </c>
      <c r="G203" s="5">
        <v>45544</v>
      </c>
      <c r="H203" s="1" t="s">
        <v>8</v>
      </c>
      <c r="I203" s="8" t="s">
        <v>10</v>
      </c>
      <c r="J203" s="11" t="str" cm="1">
        <f t="array" ref="J203:N203">VLOOKUP(A203,'Product Details'!$C$1:$I$1001,{2,3,4,5,7},FALSE)</f>
        <v>Flipkart</v>
      </c>
      <c r="K203" s="1" t="str">
        <v>Headphones</v>
      </c>
      <c r="L203" s="1" t="str">
        <v>Sony Bluetooth</v>
      </c>
      <c r="M203" s="1">
        <v>1</v>
      </c>
      <c r="N203" s="8">
        <v>11800</v>
      </c>
      <c r="O203" s="11" t="str" cm="1">
        <f t="array" ref="O203:S203">_xlfn.XLOOKUP(A203,'Shipping Details'!$A$1:$A$1001,'Shipping Details'!$B$1:$F$1001)</f>
        <v>Gurugram</v>
      </c>
      <c r="P203" s="1" t="str">
        <v>Maharashtra</v>
      </c>
      <c r="Q203" s="1">
        <v>387150</v>
      </c>
      <c r="R203" s="1" t="str">
        <v>IN</v>
      </c>
      <c r="S203" s="8" t="b">
        <v>0</v>
      </c>
      <c r="T203" s="1">
        <f t="shared" si="9"/>
        <v>11800</v>
      </c>
      <c r="U203" s="1">
        <f t="shared" si="10"/>
        <v>0</v>
      </c>
      <c r="V203" s="1">
        <f t="shared" si="11"/>
        <v>0</v>
      </c>
    </row>
    <row r="204" spans="1:22" x14ac:dyDescent="0.3">
      <c r="A204" s="1" t="s">
        <v>347</v>
      </c>
      <c r="B204" s="1">
        <v>5771113</v>
      </c>
      <c r="C204" s="1" t="s">
        <v>1163</v>
      </c>
      <c r="D204" s="1" t="s">
        <v>3105</v>
      </c>
      <c r="E204" s="1">
        <v>47</v>
      </c>
      <c r="F204" s="1" t="s">
        <v>2818</v>
      </c>
      <c r="G204" s="5">
        <v>45645</v>
      </c>
      <c r="H204" s="1" t="s">
        <v>8</v>
      </c>
      <c r="I204" s="8" t="s">
        <v>6</v>
      </c>
      <c r="J204" s="11" t="str" cm="1">
        <f t="array" ref="J204:N204">VLOOKUP(A204,'Product Details'!$C$1:$I$1001,{2,3,4,5,7},FALSE)</f>
        <v>Flipkart</v>
      </c>
      <c r="K204" s="1" t="str">
        <v>Headphones</v>
      </c>
      <c r="L204" s="1" t="str">
        <v>Sony Bluetooth</v>
      </c>
      <c r="M204" s="1">
        <v>7</v>
      </c>
      <c r="N204" s="8">
        <v>11800</v>
      </c>
      <c r="O204" s="11" t="str" cm="1">
        <f t="array" ref="O204:S204">_xlfn.XLOOKUP(A204,'Shipping Details'!$A$1:$A$1001,'Shipping Details'!$B$1:$F$1001)</f>
        <v>Noida</v>
      </c>
      <c r="P204" s="1" t="str">
        <v>Haryana</v>
      </c>
      <c r="Q204" s="1">
        <v>895284</v>
      </c>
      <c r="R204" s="1" t="str">
        <v>IN</v>
      </c>
      <c r="S204" s="8" t="b">
        <v>0</v>
      </c>
      <c r="T204" s="1">
        <f t="shared" si="9"/>
        <v>82600</v>
      </c>
      <c r="U204" s="1">
        <f t="shared" si="10"/>
        <v>0</v>
      </c>
      <c r="V204" s="1">
        <f t="shared" si="11"/>
        <v>82600</v>
      </c>
    </row>
    <row r="205" spans="1:22" x14ac:dyDescent="0.3">
      <c r="A205" s="1" t="s">
        <v>611</v>
      </c>
      <c r="B205" s="1">
        <v>9899988</v>
      </c>
      <c r="C205" s="1" t="s">
        <v>1065</v>
      </c>
      <c r="D205" s="1" t="s">
        <v>3104</v>
      </c>
      <c r="E205" s="1">
        <v>56</v>
      </c>
      <c r="F205" s="1" t="s">
        <v>3061</v>
      </c>
      <c r="G205" s="5">
        <v>45373</v>
      </c>
      <c r="H205" s="1" t="s">
        <v>5</v>
      </c>
      <c r="I205" s="8" t="s">
        <v>6</v>
      </c>
      <c r="J205" s="11" t="str" cm="1">
        <f t="array" ref="J205:N205">VLOOKUP(A205,'Product Details'!$C$1:$I$1001,{2,3,4,5,7},FALSE)</f>
        <v>Myntra</v>
      </c>
      <c r="K205" s="1" t="str">
        <v>Washing Machine</v>
      </c>
      <c r="L205" s="1" t="str">
        <v>Samsung Top Load 6.5kg</v>
      </c>
      <c r="M205" s="1">
        <v>1</v>
      </c>
      <c r="N205" s="8">
        <v>25200</v>
      </c>
      <c r="O205" s="11" t="str" cm="1">
        <f t="array" ref="O205:S205">_xlfn.XLOOKUP(A205,'Shipping Details'!$A$1:$A$1001,'Shipping Details'!$B$1:$F$1001)</f>
        <v>Gurugram</v>
      </c>
      <c r="P205" s="1" t="str">
        <v>Maharashtra</v>
      </c>
      <c r="Q205" s="1">
        <v>623502</v>
      </c>
      <c r="R205" s="1" t="str">
        <v>IN</v>
      </c>
      <c r="S205" s="8" t="b">
        <v>1</v>
      </c>
      <c r="T205" s="1">
        <f t="shared" si="9"/>
        <v>25200</v>
      </c>
      <c r="U205" s="1">
        <f t="shared" si="10"/>
        <v>25200</v>
      </c>
      <c r="V205" s="1">
        <f t="shared" si="11"/>
        <v>0</v>
      </c>
    </row>
    <row r="206" spans="1:22" x14ac:dyDescent="0.3">
      <c r="A206" s="1" t="s">
        <v>794</v>
      </c>
      <c r="B206" s="1">
        <v>8248007</v>
      </c>
      <c r="C206" s="1" t="s">
        <v>1105</v>
      </c>
      <c r="D206" s="1" t="s">
        <v>3104</v>
      </c>
      <c r="E206" s="1">
        <v>24</v>
      </c>
      <c r="F206" s="1" t="s">
        <v>3047</v>
      </c>
      <c r="G206" s="5">
        <v>45515</v>
      </c>
      <c r="H206" s="1" t="s">
        <v>5</v>
      </c>
      <c r="I206" s="8" t="s">
        <v>6</v>
      </c>
      <c r="J206" s="11" t="str" cm="1">
        <f t="array" ref="J206:N206">VLOOKUP(A206,'Product Details'!$C$1:$I$1001,{2,3,4,5,7},FALSE)</f>
        <v>Amazon</v>
      </c>
      <c r="K206" s="1" t="str">
        <v>LED TV</v>
      </c>
      <c r="L206" s="1" t="str">
        <v>Sony Bravia 43"</v>
      </c>
      <c r="M206" s="1">
        <v>1</v>
      </c>
      <c r="N206" s="8">
        <v>40000</v>
      </c>
      <c r="O206" s="11" t="str" cm="1">
        <f t="array" ref="O206:S206">_xlfn.XLOOKUP(A206,'Shipping Details'!$A$1:$A$1001,'Shipping Details'!$B$1:$F$1001)</f>
        <v>Mumbai</v>
      </c>
      <c r="P206" s="1" t="str">
        <v>Maharashtra</v>
      </c>
      <c r="Q206" s="1">
        <v>435560</v>
      </c>
      <c r="R206" s="1" t="str">
        <v>IN</v>
      </c>
      <c r="S206" s="8" t="b">
        <v>0</v>
      </c>
      <c r="T206" s="1">
        <f t="shared" si="9"/>
        <v>40000</v>
      </c>
      <c r="U206" s="1">
        <f t="shared" si="10"/>
        <v>40000</v>
      </c>
      <c r="V206" s="1">
        <f t="shared" si="11"/>
        <v>0</v>
      </c>
    </row>
    <row r="207" spans="1:22" x14ac:dyDescent="0.3">
      <c r="A207" s="1" t="s">
        <v>154</v>
      </c>
      <c r="B207" s="1">
        <v>2615878</v>
      </c>
      <c r="C207" s="1" t="s">
        <v>1132</v>
      </c>
      <c r="D207" s="1" t="s">
        <v>3105</v>
      </c>
      <c r="E207" s="1">
        <v>33</v>
      </c>
      <c r="F207" s="1" t="s">
        <v>2838</v>
      </c>
      <c r="G207" s="5">
        <v>45402</v>
      </c>
      <c r="H207" s="1" t="s">
        <v>40</v>
      </c>
      <c r="I207" s="8" t="s">
        <v>10</v>
      </c>
      <c r="J207" s="11" t="str" cm="1">
        <f t="array" ref="J207:N207">VLOOKUP(A207,'Product Details'!$C$1:$I$1001,{2,3,4,5,7},FALSE)</f>
        <v>Myntra</v>
      </c>
      <c r="K207" s="1" t="str">
        <v>Headphones</v>
      </c>
      <c r="L207" s="1" t="str">
        <v>Sony Bluetooth</v>
      </c>
      <c r="M207" s="1">
        <v>1</v>
      </c>
      <c r="N207" s="8">
        <v>12200</v>
      </c>
      <c r="O207" s="11" t="str" cm="1">
        <f t="array" ref="O207:S207">_xlfn.XLOOKUP(A207,'Shipping Details'!$A$1:$A$1001,'Shipping Details'!$B$1:$F$1001)</f>
        <v>Bengaluru</v>
      </c>
      <c r="P207" s="1" t="str">
        <v>Delhi</v>
      </c>
      <c r="Q207" s="1">
        <v>581294</v>
      </c>
      <c r="R207" s="1" t="str">
        <v>IN</v>
      </c>
      <c r="S207" s="8" t="b">
        <v>0</v>
      </c>
      <c r="T207" s="1">
        <f t="shared" si="9"/>
        <v>12200</v>
      </c>
      <c r="U207" s="1">
        <f t="shared" si="10"/>
        <v>0</v>
      </c>
      <c r="V207" s="1">
        <f t="shared" si="11"/>
        <v>0</v>
      </c>
    </row>
    <row r="208" spans="1:22" x14ac:dyDescent="0.3">
      <c r="A208" s="1" t="s">
        <v>767</v>
      </c>
      <c r="B208" s="1">
        <v>6987542</v>
      </c>
      <c r="C208" s="1" t="s">
        <v>1111</v>
      </c>
      <c r="D208" s="1" t="s">
        <v>3104</v>
      </c>
      <c r="E208" s="1">
        <v>19</v>
      </c>
      <c r="F208" s="1" t="s">
        <v>3047</v>
      </c>
      <c r="G208" s="5">
        <v>45515</v>
      </c>
      <c r="H208" s="1" t="s">
        <v>5</v>
      </c>
      <c r="I208" s="8" t="s">
        <v>6</v>
      </c>
      <c r="J208" s="11" t="str" cm="1">
        <f t="array" ref="J208:N208">VLOOKUP(A208,'Product Details'!$C$1:$I$1001,{2,3,4,5,7},FALSE)</f>
        <v>TataCliq</v>
      </c>
      <c r="K208" s="1" t="str">
        <v>LED TV</v>
      </c>
      <c r="L208" s="1" t="str">
        <v>Mi LED TV 32"</v>
      </c>
      <c r="M208" s="1">
        <v>1</v>
      </c>
      <c r="N208" s="8">
        <v>20000</v>
      </c>
      <c r="O208" s="11" t="str" cm="1">
        <f t="array" ref="O208:S208">_xlfn.XLOOKUP(A208,'Shipping Details'!$A$1:$A$1001,'Shipping Details'!$B$1:$F$1001)</f>
        <v>Noida</v>
      </c>
      <c r="P208" s="1" t="str">
        <v>Tamil Nadu</v>
      </c>
      <c r="Q208" s="1">
        <v>283745</v>
      </c>
      <c r="R208" s="1" t="str">
        <v>IN</v>
      </c>
      <c r="S208" s="8" t="b">
        <v>0</v>
      </c>
      <c r="T208" s="1">
        <f t="shared" si="9"/>
        <v>20000</v>
      </c>
      <c r="U208" s="1">
        <f t="shared" si="10"/>
        <v>20000</v>
      </c>
      <c r="V208" s="1">
        <f t="shared" si="11"/>
        <v>0</v>
      </c>
    </row>
    <row r="209" spans="1:22" x14ac:dyDescent="0.3">
      <c r="A209" s="1" t="s">
        <v>573</v>
      </c>
      <c r="B209" s="1">
        <v>9123384</v>
      </c>
      <c r="C209" s="1" t="s">
        <v>1176</v>
      </c>
      <c r="D209" s="1" t="s">
        <v>3104</v>
      </c>
      <c r="E209" s="1">
        <v>37</v>
      </c>
      <c r="F209" s="1" t="s">
        <v>2914</v>
      </c>
      <c r="G209" s="5">
        <v>45570</v>
      </c>
      <c r="H209" s="1" t="s">
        <v>5</v>
      </c>
      <c r="I209" s="8" t="s">
        <v>6</v>
      </c>
      <c r="J209" s="11" t="str" cm="1">
        <f t="array" ref="J209:N209">VLOOKUP(A209,'Product Details'!$C$1:$I$1001,{2,3,4,5,7},FALSE)</f>
        <v>Flipkart</v>
      </c>
      <c r="K209" s="1" t="str">
        <v>Washing Machine</v>
      </c>
      <c r="L209" s="1" t="str">
        <v>LG Front Load 7kg</v>
      </c>
      <c r="M209" s="1">
        <v>1</v>
      </c>
      <c r="N209" s="8">
        <v>30500</v>
      </c>
      <c r="O209" s="11" t="str" cm="1">
        <f t="array" ref="O209:S209">_xlfn.XLOOKUP(A209,'Shipping Details'!$A$1:$A$1001,'Shipping Details'!$B$1:$F$1001)</f>
        <v>Mohali</v>
      </c>
      <c r="P209" s="1" t="str">
        <v>Delhi</v>
      </c>
      <c r="Q209" s="1">
        <v>683071</v>
      </c>
      <c r="R209" s="1" t="str">
        <v>IN</v>
      </c>
      <c r="S209" s="8" t="b">
        <v>1</v>
      </c>
      <c r="T209" s="1">
        <f t="shared" si="9"/>
        <v>30500</v>
      </c>
      <c r="U209" s="1">
        <f t="shared" si="10"/>
        <v>30500</v>
      </c>
      <c r="V209" s="1">
        <f t="shared" si="11"/>
        <v>0</v>
      </c>
    </row>
    <row r="210" spans="1:22" x14ac:dyDescent="0.3">
      <c r="A210" s="1" t="s">
        <v>59</v>
      </c>
      <c r="B210" s="1">
        <v>9249789</v>
      </c>
      <c r="C210" s="1" t="s">
        <v>1092</v>
      </c>
      <c r="D210" s="1" t="s">
        <v>3105</v>
      </c>
      <c r="E210" s="1">
        <v>48</v>
      </c>
      <c r="F210" s="1" t="s">
        <v>2826</v>
      </c>
      <c r="G210" s="5">
        <v>45457</v>
      </c>
      <c r="H210" s="1" t="s">
        <v>40</v>
      </c>
      <c r="I210" s="8" t="s">
        <v>10</v>
      </c>
      <c r="J210" s="11" t="str" cm="1">
        <f t="array" ref="J210:N210">VLOOKUP(A210,'Product Details'!$C$1:$I$1001,{2,3,4,5,7},FALSE)</f>
        <v>Flipkart</v>
      </c>
      <c r="K210" s="1" t="str">
        <v>Smartphone</v>
      </c>
      <c r="L210" s="1" t="str">
        <v>Apple iPhone 12</v>
      </c>
      <c r="M210" s="1">
        <v>1</v>
      </c>
      <c r="N210" s="8">
        <v>55500</v>
      </c>
      <c r="O210" s="11" t="str" cm="1">
        <f t="array" ref="O210:S210">_xlfn.XLOOKUP(A210,'Shipping Details'!$A$1:$A$1001,'Shipping Details'!$B$1:$F$1001)</f>
        <v>Lucknow</v>
      </c>
      <c r="P210" s="1" t="str">
        <v>Maharashtra</v>
      </c>
      <c r="Q210" s="1">
        <v>794769</v>
      </c>
      <c r="R210" s="1" t="str">
        <v>IN</v>
      </c>
      <c r="S210" s="8" t="b">
        <v>0</v>
      </c>
      <c r="T210" s="1">
        <f t="shared" si="9"/>
        <v>55500</v>
      </c>
      <c r="U210" s="1">
        <f t="shared" si="10"/>
        <v>0</v>
      </c>
      <c r="V210" s="1">
        <f t="shared" si="11"/>
        <v>0</v>
      </c>
    </row>
    <row r="211" spans="1:22" x14ac:dyDescent="0.3">
      <c r="A211" s="1" t="s">
        <v>307</v>
      </c>
      <c r="B211" s="1">
        <v>5858602</v>
      </c>
      <c r="C211" s="1" t="s">
        <v>1143</v>
      </c>
      <c r="D211" s="1" t="s">
        <v>3105</v>
      </c>
      <c r="E211" s="1">
        <v>58</v>
      </c>
      <c r="F211" s="1" t="s">
        <v>2796</v>
      </c>
      <c r="G211" s="5">
        <v>45524</v>
      </c>
      <c r="H211" s="1" t="s">
        <v>8</v>
      </c>
      <c r="I211" s="8" t="s">
        <v>10</v>
      </c>
      <c r="J211" s="11" t="str" cm="1">
        <f t="array" ref="J211:N211">VLOOKUP(A211,'Product Details'!$C$1:$I$1001,{2,3,4,5,7},FALSE)</f>
        <v>TataCliq</v>
      </c>
      <c r="K211" s="1" t="str">
        <v>Laptop</v>
      </c>
      <c r="L211" s="1" t="str">
        <v>Dell Inspiron 15</v>
      </c>
      <c r="M211" s="1">
        <v>1</v>
      </c>
      <c r="N211" s="8">
        <v>50000</v>
      </c>
      <c r="O211" s="11" t="str" cm="1">
        <f t="array" ref="O211:S211">_xlfn.XLOOKUP(A211,'Shipping Details'!$A$1:$A$1001,'Shipping Details'!$B$1:$F$1001)</f>
        <v>Mohali</v>
      </c>
      <c r="P211" s="1" t="str">
        <v>West Bengal</v>
      </c>
      <c r="Q211" s="1">
        <v>152042</v>
      </c>
      <c r="R211" s="1" t="str">
        <v>IN</v>
      </c>
      <c r="S211" s="8" t="b">
        <v>0</v>
      </c>
      <c r="T211" s="1">
        <f t="shared" si="9"/>
        <v>50000</v>
      </c>
      <c r="U211" s="1">
        <f t="shared" si="10"/>
        <v>0</v>
      </c>
      <c r="V211" s="1">
        <f t="shared" si="11"/>
        <v>0</v>
      </c>
    </row>
    <row r="212" spans="1:22" x14ac:dyDescent="0.3">
      <c r="A212" s="1" t="s">
        <v>516</v>
      </c>
      <c r="B212" s="1">
        <v>7087061</v>
      </c>
      <c r="C212" s="1" t="s">
        <v>1093</v>
      </c>
      <c r="D212" s="1" t="s">
        <v>3105</v>
      </c>
      <c r="E212" s="1">
        <v>22</v>
      </c>
      <c r="F212" s="1" t="s">
        <v>2903</v>
      </c>
      <c r="G212" s="5">
        <v>45444</v>
      </c>
      <c r="H212" s="1" t="s">
        <v>5</v>
      </c>
      <c r="I212" s="8" t="s">
        <v>6</v>
      </c>
      <c r="J212" s="11" t="str" cm="1">
        <f t="array" ref="J212:N212">VLOOKUP(A212,'Product Details'!$C$1:$I$1001,{2,3,4,5,7},FALSE)</f>
        <v>Amazon</v>
      </c>
      <c r="K212" s="1" t="str">
        <v>Headphones</v>
      </c>
      <c r="L212" s="1" t="str">
        <v>Sony Bluetooth</v>
      </c>
      <c r="M212" s="1">
        <v>1</v>
      </c>
      <c r="N212" s="8">
        <v>12000</v>
      </c>
      <c r="O212" s="11" t="str" cm="1">
        <f t="array" ref="O212:S212">_xlfn.XLOOKUP(A212,'Shipping Details'!$A$1:$A$1001,'Shipping Details'!$B$1:$F$1001)</f>
        <v>Bengaluru</v>
      </c>
      <c r="P212" s="1" t="str">
        <v>Punjab</v>
      </c>
      <c r="Q212" s="1">
        <v>131127</v>
      </c>
      <c r="R212" s="1" t="str">
        <v>IN</v>
      </c>
      <c r="S212" s="8" t="b">
        <v>0</v>
      </c>
      <c r="T212" s="1">
        <f t="shared" si="9"/>
        <v>12000</v>
      </c>
      <c r="U212" s="1">
        <f t="shared" si="10"/>
        <v>12000</v>
      </c>
      <c r="V212" s="1">
        <f t="shared" si="11"/>
        <v>0</v>
      </c>
    </row>
    <row r="213" spans="1:22" x14ac:dyDescent="0.3">
      <c r="A213" s="1" t="s">
        <v>134</v>
      </c>
      <c r="B213" s="1">
        <v>1628578</v>
      </c>
      <c r="C213" s="1" t="s">
        <v>1106</v>
      </c>
      <c r="D213" s="1" t="s">
        <v>3105</v>
      </c>
      <c r="E213" s="1">
        <v>37</v>
      </c>
      <c r="F213" s="1" t="s">
        <v>2887</v>
      </c>
      <c r="G213" s="5">
        <v>45585</v>
      </c>
      <c r="H213" s="1" t="s">
        <v>5</v>
      </c>
      <c r="I213" s="8" t="s">
        <v>6</v>
      </c>
      <c r="J213" s="11" t="str" cm="1">
        <f t="array" ref="J213:N213">VLOOKUP(A213,'Product Details'!$C$1:$I$1001,{2,3,4,5,7},FALSE)</f>
        <v>Myntra</v>
      </c>
      <c r="K213" s="1" t="str">
        <v>Laptop</v>
      </c>
      <c r="L213" s="1" t="str">
        <v>MacBook Pro</v>
      </c>
      <c r="M213" s="1">
        <v>1</v>
      </c>
      <c r="N213" s="8">
        <v>131500</v>
      </c>
      <c r="O213" s="11" t="str" cm="1">
        <f t="array" ref="O213:S213">_xlfn.XLOOKUP(A213,'Shipping Details'!$A$1:$A$1001,'Shipping Details'!$B$1:$F$1001)</f>
        <v>Lucknow</v>
      </c>
      <c r="P213" s="1" t="str">
        <v>West Bengal</v>
      </c>
      <c r="Q213" s="1">
        <v>992400</v>
      </c>
      <c r="R213" s="1" t="str">
        <v>IN</v>
      </c>
      <c r="S213" s="8" t="b">
        <v>0</v>
      </c>
      <c r="T213" s="1">
        <f t="shared" si="9"/>
        <v>131500</v>
      </c>
      <c r="U213" s="1">
        <f t="shared" si="10"/>
        <v>131500</v>
      </c>
      <c r="V213" s="1">
        <f t="shared" si="11"/>
        <v>0</v>
      </c>
    </row>
    <row r="214" spans="1:22" x14ac:dyDescent="0.3">
      <c r="A214" s="1" t="s">
        <v>944</v>
      </c>
      <c r="B214" s="1">
        <v>1146741</v>
      </c>
      <c r="C214" s="1" t="s">
        <v>1103</v>
      </c>
      <c r="D214" s="1" t="s">
        <v>3104</v>
      </c>
      <c r="E214" s="1">
        <v>72</v>
      </c>
      <c r="F214" s="1" t="s">
        <v>2864</v>
      </c>
      <c r="G214" s="5">
        <v>45376</v>
      </c>
      <c r="H214" s="1" t="s">
        <v>5</v>
      </c>
      <c r="I214" s="8" t="s">
        <v>6</v>
      </c>
      <c r="J214" s="11" t="str" cm="1">
        <f t="array" ref="J214:N214">VLOOKUP(A214,'Product Details'!$C$1:$I$1001,{2,3,4,5,7},FALSE)</f>
        <v>TataCliq</v>
      </c>
      <c r="K214" s="1" t="str">
        <v>Washing Machine</v>
      </c>
      <c r="L214" s="1" t="str">
        <v>LG Front Load 7kg</v>
      </c>
      <c r="M214" s="1">
        <v>1</v>
      </c>
      <c r="N214" s="8">
        <v>30000</v>
      </c>
      <c r="O214" s="11" t="str" cm="1">
        <f t="array" ref="O214:S214">_xlfn.XLOOKUP(A214,'Shipping Details'!$A$1:$A$1001,'Shipping Details'!$B$1:$F$1001)</f>
        <v>Kolkata</v>
      </c>
      <c r="P214" s="1" t="str">
        <v>West Bengal</v>
      </c>
      <c r="Q214" s="1">
        <v>150692</v>
      </c>
      <c r="R214" s="1" t="str">
        <v>IN</v>
      </c>
      <c r="S214" s="8" t="b">
        <v>0</v>
      </c>
      <c r="T214" s="1">
        <f t="shared" si="9"/>
        <v>30000</v>
      </c>
      <c r="U214" s="1">
        <f t="shared" si="10"/>
        <v>30000</v>
      </c>
      <c r="V214" s="1">
        <f t="shared" si="11"/>
        <v>0</v>
      </c>
    </row>
    <row r="215" spans="1:22" x14ac:dyDescent="0.3">
      <c r="A215" s="1" t="s">
        <v>593</v>
      </c>
      <c r="B215" s="1">
        <v>5716726</v>
      </c>
      <c r="C215" s="1" t="s">
        <v>1096</v>
      </c>
      <c r="D215" s="1" t="s">
        <v>3105</v>
      </c>
      <c r="E215" s="1">
        <v>73</v>
      </c>
      <c r="F215" s="1" t="s">
        <v>3060</v>
      </c>
      <c r="G215" s="5">
        <v>45435</v>
      </c>
      <c r="H215" s="1" t="s">
        <v>5</v>
      </c>
      <c r="I215" s="8" t="s">
        <v>6</v>
      </c>
      <c r="J215" s="11" t="str" cm="1">
        <f t="array" ref="J215:N215">VLOOKUP(A215,'Product Details'!$C$1:$I$1001,{2,3,4,5,7},FALSE)</f>
        <v>Amazon</v>
      </c>
      <c r="K215" s="1" t="str">
        <v>Laptop</v>
      </c>
      <c r="L215" s="1" t="str">
        <v>MacBook Pro</v>
      </c>
      <c r="M215" s="1">
        <v>1</v>
      </c>
      <c r="N215" s="8">
        <v>130000</v>
      </c>
      <c r="O215" s="11" t="str" cm="1">
        <f t="array" ref="O215:S215">_xlfn.XLOOKUP(A215,'Shipping Details'!$A$1:$A$1001,'Shipping Details'!$B$1:$F$1001)</f>
        <v>Kolkata</v>
      </c>
      <c r="P215" s="1" t="str">
        <v>Tamil Nadu</v>
      </c>
      <c r="Q215" s="1">
        <v>996398</v>
      </c>
      <c r="R215" s="1" t="str">
        <v>IN</v>
      </c>
      <c r="S215" s="8" t="b">
        <v>1</v>
      </c>
      <c r="T215" s="1">
        <f t="shared" si="9"/>
        <v>130000</v>
      </c>
      <c r="U215" s="1">
        <f t="shared" si="10"/>
        <v>130000</v>
      </c>
      <c r="V215" s="1">
        <f t="shared" si="11"/>
        <v>0</v>
      </c>
    </row>
    <row r="216" spans="1:22" x14ac:dyDescent="0.3">
      <c r="A216" s="1" t="s">
        <v>527</v>
      </c>
      <c r="B216" s="1">
        <v>8007639</v>
      </c>
      <c r="C216" s="1" t="s">
        <v>1167</v>
      </c>
      <c r="D216" s="1" t="s">
        <v>3105</v>
      </c>
      <c r="E216" s="1">
        <v>46</v>
      </c>
      <c r="F216" s="1" t="s">
        <v>2935</v>
      </c>
      <c r="G216" s="5">
        <v>45532</v>
      </c>
      <c r="H216" s="1" t="s">
        <v>5</v>
      </c>
      <c r="I216" s="8" t="s">
        <v>6</v>
      </c>
      <c r="J216" s="11" t="str" cm="1">
        <f t="array" ref="J216:N216">VLOOKUP(A216,'Product Details'!$C$1:$I$1001,{2,3,4,5,7},FALSE)</f>
        <v>Myntra</v>
      </c>
      <c r="K216" s="1" t="str">
        <v>Smartphone</v>
      </c>
      <c r="L216" s="1" t="str">
        <v>OnePlus Nord</v>
      </c>
      <c r="M216" s="1">
        <v>1</v>
      </c>
      <c r="N216" s="8">
        <v>25200</v>
      </c>
      <c r="O216" s="11" t="str" cm="1">
        <f t="array" ref="O216:S216">_xlfn.XLOOKUP(A216,'Shipping Details'!$A$1:$A$1001,'Shipping Details'!$B$1:$F$1001)</f>
        <v>Mumbai</v>
      </c>
      <c r="P216" s="1" t="str">
        <v>Punjab</v>
      </c>
      <c r="Q216" s="1">
        <v>624078</v>
      </c>
      <c r="R216" s="1" t="str">
        <v>IN</v>
      </c>
      <c r="S216" s="8" t="b">
        <v>0</v>
      </c>
      <c r="T216" s="1">
        <f t="shared" si="9"/>
        <v>25200</v>
      </c>
      <c r="U216" s="1">
        <f t="shared" si="10"/>
        <v>25200</v>
      </c>
      <c r="V216" s="1">
        <f t="shared" si="11"/>
        <v>0</v>
      </c>
    </row>
    <row r="217" spans="1:22" x14ac:dyDescent="0.3">
      <c r="A217" s="1" t="s">
        <v>550</v>
      </c>
      <c r="B217" s="1">
        <v>1215323</v>
      </c>
      <c r="C217" s="1" t="s">
        <v>1161</v>
      </c>
      <c r="D217" s="1" t="s">
        <v>3104</v>
      </c>
      <c r="E217" s="1">
        <v>49</v>
      </c>
      <c r="F217" s="1" t="s">
        <v>3053</v>
      </c>
      <c r="G217" s="5">
        <v>45487</v>
      </c>
      <c r="H217" s="1" t="s">
        <v>5</v>
      </c>
      <c r="I217" s="8" t="s">
        <v>6</v>
      </c>
      <c r="J217" s="11" t="str" cm="1">
        <f t="array" ref="J217:N217">VLOOKUP(A217,'Product Details'!$C$1:$I$1001,{2,3,4,5,7},FALSE)</f>
        <v>Ajio</v>
      </c>
      <c r="K217" s="1" t="str">
        <v>Laptop</v>
      </c>
      <c r="L217" s="1" t="str">
        <v>HP Pavilion</v>
      </c>
      <c r="M217" s="1">
        <v>1</v>
      </c>
      <c r="N217" s="8">
        <v>44000</v>
      </c>
      <c r="O217" s="11" t="str" cm="1">
        <f t="array" ref="O217:S217">_xlfn.XLOOKUP(A217,'Shipping Details'!$A$1:$A$1001,'Shipping Details'!$B$1:$F$1001)</f>
        <v>Gurugram</v>
      </c>
      <c r="P217" s="1" t="str">
        <v>Delhi</v>
      </c>
      <c r="Q217" s="1">
        <v>140712</v>
      </c>
      <c r="R217" s="1" t="str">
        <v>IN</v>
      </c>
      <c r="S217" s="8" t="b">
        <v>0</v>
      </c>
      <c r="T217" s="1">
        <f t="shared" si="9"/>
        <v>44000</v>
      </c>
      <c r="U217" s="1">
        <f t="shared" si="10"/>
        <v>44000</v>
      </c>
      <c r="V217" s="1">
        <f t="shared" si="11"/>
        <v>0</v>
      </c>
    </row>
    <row r="218" spans="1:22" x14ac:dyDescent="0.3">
      <c r="A218" s="1" t="s">
        <v>565</v>
      </c>
      <c r="B218" s="1">
        <v>8108481</v>
      </c>
      <c r="C218" s="1" t="s">
        <v>1070</v>
      </c>
      <c r="D218" s="1" t="s">
        <v>3104</v>
      </c>
      <c r="E218" s="1">
        <v>67</v>
      </c>
      <c r="F218" s="1" t="s">
        <v>2819</v>
      </c>
      <c r="G218" s="5">
        <v>45469</v>
      </c>
      <c r="H218" s="1" t="s">
        <v>5</v>
      </c>
      <c r="I218" s="8" t="s">
        <v>6</v>
      </c>
      <c r="J218" s="11" t="str" cm="1">
        <f t="array" ref="J218:N218">VLOOKUP(A218,'Product Details'!$C$1:$I$1001,{2,3,4,5,7},FALSE)</f>
        <v>TataCliq</v>
      </c>
      <c r="K218" s="1" t="str">
        <v>Washing Machine</v>
      </c>
      <c r="L218" s="1" t="str">
        <v>Whirlpool Fully Automatic</v>
      </c>
      <c r="M218" s="1">
        <v>1</v>
      </c>
      <c r="N218" s="8">
        <v>35000</v>
      </c>
      <c r="O218" s="11" t="str" cm="1">
        <f t="array" ref="O218:S218">_xlfn.XLOOKUP(A218,'Shipping Details'!$A$1:$A$1001,'Shipping Details'!$B$1:$F$1001)</f>
        <v>Gurugram</v>
      </c>
      <c r="P218" s="1" t="str">
        <v>Delhi</v>
      </c>
      <c r="Q218" s="1">
        <v>109634</v>
      </c>
      <c r="R218" s="1" t="str">
        <v>IN</v>
      </c>
      <c r="S218" s="8" t="b">
        <v>1</v>
      </c>
      <c r="T218" s="1">
        <f t="shared" si="9"/>
        <v>35000</v>
      </c>
      <c r="U218" s="1">
        <f t="shared" si="10"/>
        <v>35000</v>
      </c>
      <c r="V218" s="1">
        <f t="shared" si="11"/>
        <v>0</v>
      </c>
    </row>
    <row r="219" spans="1:22" x14ac:dyDescent="0.3">
      <c r="A219" s="1" t="s">
        <v>804</v>
      </c>
      <c r="B219" s="1">
        <v>8230086</v>
      </c>
      <c r="C219" s="1" t="s">
        <v>1075</v>
      </c>
      <c r="D219" s="1" t="s">
        <v>3104</v>
      </c>
      <c r="E219" s="1">
        <v>47</v>
      </c>
      <c r="F219" s="1" t="s">
        <v>2891</v>
      </c>
      <c r="G219" s="5">
        <v>45528</v>
      </c>
      <c r="H219" s="1" t="s">
        <v>8</v>
      </c>
      <c r="I219" s="8" t="s">
        <v>10</v>
      </c>
      <c r="J219" s="11" t="str" cm="1">
        <f t="array" ref="J219:N219">VLOOKUP(A219,'Product Details'!$C$1:$I$1001,{2,3,4,5,7},FALSE)</f>
        <v>Flipkart</v>
      </c>
      <c r="K219" s="1" t="str">
        <v>Smartphone</v>
      </c>
      <c r="L219" s="1" t="str">
        <v>OnePlus Nord</v>
      </c>
      <c r="M219" s="1">
        <v>1</v>
      </c>
      <c r="N219" s="8">
        <v>25500</v>
      </c>
      <c r="O219" s="11" t="str" cm="1">
        <f t="array" ref="O219:S219">_xlfn.XLOOKUP(A219,'Shipping Details'!$A$1:$A$1001,'Shipping Details'!$B$1:$F$1001)</f>
        <v>Bengaluru</v>
      </c>
      <c r="P219" s="1" t="str">
        <v>UP</v>
      </c>
      <c r="Q219" s="1">
        <v>653348</v>
      </c>
      <c r="R219" s="1" t="str">
        <v>IN</v>
      </c>
      <c r="S219" s="8" t="b">
        <v>0</v>
      </c>
      <c r="T219" s="1">
        <f t="shared" si="9"/>
        <v>25500</v>
      </c>
      <c r="U219" s="1">
        <f t="shared" si="10"/>
        <v>0</v>
      </c>
      <c r="V219" s="1">
        <f t="shared" si="11"/>
        <v>0</v>
      </c>
    </row>
    <row r="220" spans="1:22" x14ac:dyDescent="0.3">
      <c r="A220" s="1" t="s">
        <v>474</v>
      </c>
      <c r="B220" s="1">
        <v>6768801</v>
      </c>
      <c r="C220" s="1" t="s">
        <v>1064</v>
      </c>
      <c r="D220" s="1" t="s">
        <v>3104</v>
      </c>
      <c r="E220" s="1">
        <v>32</v>
      </c>
      <c r="F220" s="1" t="s">
        <v>3033</v>
      </c>
      <c r="G220" s="5">
        <v>45543</v>
      </c>
      <c r="H220" s="1" t="s">
        <v>40</v>
      </c>
      <c r="I220" s="8" t="s">
        <v>10</v>
      </c>
      <c r="J220" s="11" t="str" cm="1">
        <f t="array" ref="J220:N220">VLOOKUP(A220,'Product Details'!$C$1:$I$1001,{2,3,4,5,7},FALSE)</f>
        <v>TataCliq</v>
      </c>
      <c r="K220" s="1" t="str">
        <v>Laptop</v>
      </c>
      <c r="L220" s="1" t="str">
        <v>Dell Inspiron 15</v>
      </c>
      <c r="M220" s="1">
        <v>1</v>
      </c>
      <c r="N220" s="8">
        <v>50000</v>
      </c>
      <c r="O220" s="11" t="str" cm="1">
        <f t="array" ref="O220:S220">_xlfn.XLOOKUP(A220,'Shipping Details'!$A$1:$A$1001,'Shipping Details'!$B$1:$F$1001)</f>
        <v>Noida</v>
      </c>
      <c r="P220" s="1" t="str">
        <v>Delhi</v>
      </c>
      <c r="Q220" s="1">
        <v>973548</v>
      </c>
      <c r="R220" s="1" t="str">
        <v>IN</v>
      </c>
      <c r="S220" s="8" t="b">
        <v>0</v>
      </c>
      <c r="T220" s="1">
        <f t="shared" si="9"/>
        <v>50000</v>
      </c>
      <c r="U220" s="1">
        <f t="shared" si="10"/>
        <v>0</v>
      </c>
      <c r="V220" s="1">
        <f t="shared" si="11"/>
        <v>0</v>
      </c>
    </row>
    <row r="221" spans="1:22" x14ac:dyDescent="0.3">
      <c r="A221" s="1" t="s">
        <v>647</v>
      </c>
      <c r="B221" s="1">
        <v>9991819</v>
      </c>
      <c r="C221" s="1" t="s">
        <v>1131</v>
      </c>
      <c r="D221" s="1" t="s">
        <v>3105</v>
      </c>
      <c r="E221" s="1">
        <v>51</v>
      </c>
      <c r="F221" s="1" t="s">
        <v>3021</v>
      </c>
      <c r="G221" s="5">
        <v>45560</v>
      </c>
      <c r="H221" s="1" t="s">
        <v>8</v>
      </c>
      <c r="I221" s="8" t="s">
        <v>6</v>
      </c>
      <c r="J221" s="11" t="str" cm="1">
        <f t="array" ref="J221:N221">VLOOKUP(A221,'Product Details'!$C$1:$I$1001,{2,3,4,5,7},FALSE)</f>
        <v>Myntra</v>
      </c>
      <c r="K221" s="1" t="str">
        <v>LED TV</v>
      </c>
      <c r="L221" s="1" t="str">
        <v>Sony Bravia 43"</v>
      </c>
      <c r="M221" s="1">
        <v>1</v>
      </c>
      <c r="N221" s="8">
        <v>40200</v>
      </c>
      <c r="O221" s="11" t="str" cm="1">
        <f t="array" ref="O221:S221">_xlfn.XLOOKUP(A221,'Shipping Details'!$A$1:$A$1001,'Shipping Details'!$B$1:$F$1001)</f>
        <v>Bengaluru</v>
      </c>
      <c r="P221" s="1" t="str">
        <v>West Bengal</v>
      </c>
      <c r="Q221" s="1">
        <v>330436</v>
      </c>
      <c r="R221" s="1" t="str">
        <v>IN</v>
      </c>
      <c r="S221" s="8" t="b">
        <v>0</v>
      </c>
      <c r="T221" s="1">
        <f t="shared" si="9"/>
        <v>40200</v>
      </c>
      <c r="U221" s="1">
        <f t="shared" si="10"/>
        <v>0</v>
      </c>
      <c r="V221" s="1">
        <f t="shared" si="11"/>
        <v>40200</v>
      </c>
    </row>
    <row r="222" spans="1:22" x14ac:dyDescent="0.3">
      <c r="A222" s="1" t="s">
        <v>262</v>
      </c>
      <c r="B222" s="1">
        <v>9621722</v>
      </c>
      <c r="C222" s="1" t="s">
        <v>1136</v>
      </c>
      <c r="D222" s="1" t="s">
        <v>3105</v>
      </c>
      <c r="E222" s="1">
        <v>24</v>
      </c>
      <c r="F222" s="1" t="s">
        <v>2864</v>
      </c>
      <c r="G222" s="5">
        <v>45376</v>
      </c>
      <c r="H222" s="1" t="s">
        <v>40</v>
      </c>
      <c r="I222" s="8" t="s">
        <v>6</v>
      </c>
      <c r="J222" s="11" t="str" cm="1">
        <f t="array" ref="J222:N222">VLOOKUP(A222,'Product Details'!$C$1:$I$1001,{2,3,4,5,7},FALSE)</f>
        <v>Flipkart</v>
      </c>
      <c r="K222" s="1" t="str">
        <v>Smartphone</v>
      </c>
      <c r="L222" s="1" t="str">
        <v>OnePlus Nord</v>
      </c>
      <c r="M222" s="1">
        <v>1</v>
      </c>
      <c r="N222" s="8">
        <v>25500</v>
      </c>
      <c r="O222" s="11" t="str" cm="1">
        <f t="array" ref="O222:S222">_xlfn.XLOOKUP(A222,'Shipping Details'!$A$1:$A$1001,'Shipping Details'!$B$1:$F$1001)</f>
        <v>Noida</v>
      </c>
      <c r="P222" s="1" t="str">
        <v>Haryana</v>
      </c>
      <c r="Q222" s="1">
        <v>315565</v>
      </c>
      <c r="R222" s="1" t="str">
        <v>IN</v>
      </c>
      <c r="S222" s="8" t="b">
        <v>0</v>
      </c>
      <c r="T222" s="1">
        <f t="shared" si="9"/>
        <v>25500</v>
      </c>
      <c r="U222" s="1">
        <f t="shared" si="10"/>
        <v>0</v>
      </c>
      <c r="V222" s="1">
        <f t="shared" si="11"/>
        <v>25500</v>
      </c>
    </row>
    <row r="223" spans="1:22" x14ac:dyDescent="0.3">
      <c r="A223" s="1" t="s">
        <v>393</v>
      </c>
      <c r="B223" s="1">
        <v>3503452</v>
      </c>
      <c r="C223" s="1" t="s">
        <v>1161</v>
      </c>
      <c r="D223" s="1" t="s">
        <v>3104</v>
      </c>
      <c r="E223" s="1">
        <v>49</v>
      </c>
      <c r="F223" s="1" t="s">
        <v>2988</v>
      </c>
      <c r="G223" s="5">
        <v>45357</v>
      </c>
      <c r="H223" s="1" t="s">
        <v>5</v>
      </c>
      <c r="I223" s="8" t="s">
        <v>6</v>
      </c>
      <c r="J223" s="11" t="str" cm="1">
        <f t="array" ref="J223:N223">VLOOKUP(A223,'Product Details'!$C$1:$I$1001,{2,3,4,5,7},FALSE)</f>
        <v>Flipkart</v>
      </c>
      <c r="K223" s="1" t="str">
        <v>Headphones</v>
      </c>
      <c r="L223" s="1" t="str">
        <v>Sony Bluetooth</v>
      </c>
      <c r="M223" s="1">
        <v>7</v>
      </c>
      <c r="N223" s="8">
        <v>11800</v>
      </c>
      <c r="O223" s="11" t="str" cm="1">
        <f t="array" ref="O223:S223">_xlfn.XLOOKUP(A223,'Shipping Details'!$A$1:$A$1001,'Shipping Details'!$B$1:$F$1001)</f>
        <v>Noida</v>
      </c>
      <c r="P223" s="1" t="str">
        <v>Maharashtra</v>
      </c>
      <c r="Q223" s="1">
        <v>450533</v>
      </c>
      <c r="R223" s="1" t="str">
        <v>IN</v>
      </c>
      <c r="S223" s="8" t="b">
        <v>0</v>
      </c>
      <c r="T223" s="1">
        <f t="shared" si="9"/>
        <v>82600</v>
      </c>
      <c r="U223" s="1">
        <f t="shared" si="10"/>
        <v>82600</v>
      </c>
      <c r="V223" s="1">
        <f t="shared" si="11"/>
        <v>0</v>
      </c>
    </row>
    <row r="224" spans="1:22" x14ac:dyDescent="0.3">
      <c r="A224" s="1" t="s">
        <v>994</v>
      </c>
      <c r="B224" s="1">
        <v>6447814</v>
      </c>
      <c r="C224" s="1" t="s">
        <v>1066</v>
      </c>
      <c r="D224" s="1" t="s">
        <v>3105</v>
      </c>
      <c r="E224" s="1">
        <v>72</v>
      </c>
      <c r="F224" s="1" t="s">
        <v>2944</v>
      </c>
      <c r="G224" s="5">
        <v>45455</v>
      </c>
      <c r="H224" s="1" t="s">
        <v>5</v>
      </c>
      <c r="I224" s="8" t="s">
        <v>6</v>
      </c>
      <c r="J224" s="11" t="str" cm="1">
        <f t="array" ref="J224:N224">VLOOKUP(A224,'Product Details'!$C$1:$I$1001,{2,3,4,5,7},FALSE)</f>
        <v>TataCliq</v>
      </c>
      <c r="K224" s="1" t="str">
        <v>Headphones</v>
      </c>
      <c r="L224" s="1" t="str">
        <v>Sony Bluetooth</v>
      </c>
      <c r="M224" s="1">
        <v>1</v>
      </c>
      <c r="N224" s="8">
        <v>11900</v>
      </c>
      <c r="O224" s="11" t="str" cm="1">
        <f t="array" ref="O224:S224">_xlfn.XLOOKUP(A224,'Shipping Details'!$A$1:$A$1001,'Shipping Details'!$B$1:$F$1001)</f>
        <v>Noida</v>
      </c>
      <c r="P224" s="1" t="str">
        <v>Punjab</v>
      </c>
      <c r="Q224" s="1">
        <v>823233</v>
      </c>
      <c r="R224" s="1" t="str">
        <v>IN</v>
      </c>
      <c r="S224" s="8" t="b">
        <v>1</v>
      </c>
      <c r="T224" s="1">
        <f t="shared" si="9"/>
        <v>11900</v>
      </c>
      <c r="U224" s="1">
        <f t="shared" si="10"/>
        <v>11900</v>
      </c>
      <c r="V224" s="1">
        <f t="shared" si="11"/>
        <v>0</v>
      </c>
    </row>
    <row r="225" spans="1:22" x14ac:dyDescent="0.3">
      <c r="A225" s="1" t="s">
        <v>878</v>
      </c>
      <c r="B225" s="1">
        <v>4121650</v>
      </c>
      <c r="C225" s="1" t="s">
        <v>1113</v>
      </c>
      <c r="D225" s="1" t="s">
        <v>3104</v>
      </c>
      <c r="E225" s="1">
        <v>36</v>
      </c>
      <c r="F225" s="1" t="s">
        <v>2930</v>
      </c>
      <c r="G225" s="5">
        <v>45648</v>
      </c>
      <c r="H225" s="1" t="s">
        <v>5</v>
      </c>
      <c r="I225" s="8" t="s">
        <v>6</v>
      </c>
      <c r="J225" s="11" t="str" cm="1">
        <f t="array" ref="J225:N225">VLOOKUP(A225,'Product Details'!$C$1:$I$1001,{2,3,4,5,7},FALSE)</f>
        <v>Ajio</v>
      </c>
      <c r="K225" s="1" t="str">
        <v>Smartphone</v>
      </c>
      <c r="L225" s="1" t="str">
        <v>OnePlus Nord</v>
      </c>
      <c r="M225" s="1">
        <v>1</v>
      </c>
      <c r="N225" s="8">
        <v>24999</v>
      </c>
      <c r="O225" s="11" t="str" cm="1">
        <f t="array" ref="O225:S225">_xlfn.XLOOKUP(A225,'Shipping Details'!$A$1:$A$1001,'Shipping Details'!$B$1:$F$1001)</f>
        <v>Gurugram</v>
      </c>
      <c r="P225" s="1" t="str">
        <v>West Bengal</v>
      </c>
      <c r="Q225" s="1">
        <v>307324</v>
      </c>
      <c r="R225" s="1" t="str">
        <v>IN</v>
      </c>
      <c r="S225" s="8" t="b">
        <v>0</v>
      </c>
      <c r="T225" s="1">
        <f t="shared" si="9"/>
        <v>24999</v>
      </c>
      <c r="U225" s="1">
        <f t="shared" si="10"/>
        <v>24999</v>
      </c>
      <c r="V225" s="1">
        <f t="shared" si="11"/>
        <v>0</v>
      </c>
    </row>
    <row r="226" spans="1:22" x14ac:dyDescent="0.3">
      <c r="A226" s="1" t="s">
        <v>821</v>
      </c>
      <c r="B226" s="1">
        <v>9817680</v>
      </c>
      <c r="C226" s="1" t="s">
        <v>1128</v>
      </c>
      <c r="D226" s="1" t="s">
        <v>3105</v>
      </c>
      <c r="E226" s="1">
        <v>54</v>
      </c>
      <c r="F226" s="1" t="s">
        <v>2892</v>
      </c>
      <c r="G226" s="5">
        <v>45552</v>
      </c>
      <c r="H226" s="1" t="s">
        <v>5</v>
      </c>
      <c r="I226" s="8" t="s">
        <v>6</v>
      </c>
      <c r="J226" s="11" t="str" cm="1">
        <f t="array" ref="J226:N226">VLOOKUP(A226,'Product Details'!$C$1:$I$1001,{2,3,4,5,7},FALSE)</f>
        <v>TataCliq</v>
      </c>
      <c r="K226" s="1" t="str">
        <v>Smartphone</v>
      </c>
      <c r="L226" s="1" t="str">
        <v>OnePlus Nord</v>
      </c>
      <c r="M226" s="1">
        <v>1</v>
      </c>
      <c r="N226" s="8">
        <v>25000</v>
      </c>
      <c r="O226" s="11" t="str" cm="1">
        <f t="array" ref="O226:S226">_xlfn.XLOOKUP(A226,'Shipping Details'!$A$1:$A$1001,'Shipping Details'!$B$1:$F$1001)</f>
        <v>Kolkata</v>
      </c>
      <c r="P226" s="1" t="str">
        <v>Karnataka</v>
      </c>
      <c r="Q226" s="1">
        <v>266461</v>
      </c>
      <c r="R226" s="1" t="str">
        <v>IN</v>
      </c>
      <c r="S226" s="8" t="b">
        <v>1</v>
      </c>
      <c r="T226" s="1">
        <f t="shared" si="9"/>
        <v>25000</v>
      </c>
      <c r="U226" s="1">
        <f t="shared" si="10"/>
        <v>25000</v>
      </c>
      <c r="V226" s="1">
        <f t="shared" si="11"/>
        <v>0</v>
      </c>
    </row>
    <row r="227" spans="1:22" x14ac:dyDescent="0.3">
      <c r="A227" s="1" t="s">
        <v>676</v>
      </c>
      <c r="B227" s="1">
        <v>6116985</v>
      </c>
      <c r="C227" s="1" t="s">
        <v>1106</v>
      </c>
      <c r="D227" s="1" t="s">
        <v>3105</v>
      </c>
      <c r="E227" s="1">
        <v>37</v>
      </c>
      <c r="F227" s="1" t="s">
        <v>3045</v>
      </c>
      <c r="G227" s="5">
        <v>45586</v>
      </c>
      <c r="H227" s="1" t="s">
        <v>5</v>
      </c>
      <c r="I227" s="8" t="s">
        <v>6</v>
      </c>
      <c r="J227" s="11" t="str" cm="1">
        <f t="array" ref="J227:N227">VLOOKUP(A227,'Product Details'!$C$1:$I$1001,{2,3,4,5,7},FALSE)</f>
        <v>Ajio</v>
      </c>
      <c r="K227" s="1" t="str">
        <v>Laptop</v>
      </c>
      <c r="L227" s="1" t="str">
        <v>Dell Inspiron 15</v>
      </c>
      <c r="M227" s="1">
        <v>1</v>
      </c>
      <c r="N227" s="8">
        <v>49500</v>
      </c>
      <c r="O227" s="11" t="str" cm="1">
        <f t="array" ref="O227:S227">_xlfn.XLOOKUP(A227,'Shipping Details'!$A$1:$A$1001,'Shipping Details'!$B$1:$F$1001)</f>
        <v>Lucknow</v>
      </c>
      <c r="P227" s="1" t="str">
        <v>Karnataka</v>
      </c>
      <c r="Q227" s="1">
        <v>628288</v>
      </c>
      <c r="R227" s="1" t="str">
        <v>IN</v>
      </c>
      <c r="S227" s="8" t="b">
        <v>0</v>
      </c>
      <c r="T227" s="1">
        <f t="shared" si="9"/>
        <v>49500</v>
      </c>
      <c r="U227" s="1">
        <f t="shared" si="10"/>
        <v>49500</v>
      </c>
      <c r="V227" s="1">
        <f t="shared" si="11"/>
        <v>0</v>
      </c>
    </row>
    <row r="228" spans="1:22" x14ac:dyDescent="0.3">
      <c r="A228" s="1" t="s">
        <v>548</v>
      </c>
      <c r="B228" s="1">
        <v>9072704</v>
      </c>
      <c r="C228" s="1" t="s">
        <v>1071</v>
      </c>
      <c r="D228" s="1" t="s">
        <v>3105</v>
      </c>
      <c r="E228" s="1">
        <v>41</v>
      </c>
      <c r="F228" s="1" t="s">
        <v>2811</v>
      </c>
      <c r="G228" s="5">
        <v>45486</v>
      </c>
      <c r="H228" s="1" t="s">
        <v>8</v>
      </c>
      <c r="I228" s="8" t="s">
        <v>10</v>
      </c>
      <c r="J228" s="11" t="str" cm="1">
        <f t="array" ref="J228:N228">VLOOKUP(A228,'Product Details'!$C$1:$I$1001,{2,3,4,5,7},FALSE)</f>
        <v>Amazon</v>
      </c>
      <c r="K228" s="1" t="str">
        <v>Laptop</v>
      </c>
      <c r="L228" s="1" t="str">
        <v>MacBook Pro</v>
      </c>
      <c r="M228" s="1">
        <v>1</v>
      </c>
      <c r="N228" s="8">
        <v>128000</v>
      </c>
      <c r="O228" s="11" t="str" cm="1">
        <f t="array" ref="O228:S228">_xlfn.XLOOKUP(A228,'Shipping Details'!$A$1:$A$1001,'Shipping Details'!$B$1:$F$1001)</f>
        <v>Kolkata</v>
      </c>
      <c r="P228" s="1" t="str">
        <v>UP</v>
      </c>
      <c r="Q228" s="1">
        <v>120773</v>
      </c>
      <c r="R228" s="1" t="str">
        <v>IN</v>
      </c>
      <c r="S228" s="8" t="b">
        <v>0</v>
      </c>
      <c r="T228" s="1">
        <f t="shared" si="9"/>
        <v>128000</v>
      </c>
      <c r="U228" s="1">
        <f t="shared" si="10"/>
        <v>0</v>
      </c>
      <c r="V228" s="1">
        <f t="shared" si="11"/>
        <v>0</v>
      </c>
    </row>
    <row r="229" spans="1:22" x14ac:dyDescent="0.3">
      <c r="A229" s="1" t="s">
        <v>286</v>
      </c>
      <c r="B229" s="1">
        <v>5798393</v>
      </c>
      <c r="C229" s="1" t="s">
        <v>1088</v>
      </c>
      <c r="D229" s="1" t="s">
        <v>3105</v>
      </c>
      <c r="E229" s="1">
        <v>20</v>
      </c>
      <c r="F229" s="1" t="s">
        <v>2880</v>
      </c>
      <c r="G229" s="5">
        <v>45582</v>
      </c>
      <c r="H229" s="1" t="s">
        <v>5</v>
      </c>
      <c r="I229" s="8" t="s">
        <v>6</v>
      </c>
      <c r="J229" s="11" t="str" cm="1">
        <f t="array" ref="J229:N229">VLOOKUP(A229,'Product Details'!$C$1:$I$1001,{2,3,4,5,7},FALSE)</f>
        <v>TataCliq</v>
      </c>
      <c r="K229" s="1" t="str">
        <v>Smartphone</v>
      </c>
      <c r="L229" s="1" t="str">
        <v>OnePlus Nord</v>
      </c>
      <c r="M229" s="1">
        <v>8</v>
      </c>
      <c r="N229" s="8">
        <v>25000</v>
      </c>
      <c r="O229" s="11" t="str" cm="1">
        <f t="array" ref="O229:S229">_xlfn.XLOOKUP(A229,'Shipping Details'!$A$1:$A$1001,'Shipping Details'!$B$1:$F$1001)</f>
        <v>Bengaluru</v>
      </c>
      <c r="P229" s="1" t="str">
        <v>Tamil Nadu</v>
      </c>
      <c r="Q229" s="1">
        <v>786837</v>
      </c>
      <c r="R229" s="1" t="str">
        <v>IN</v>
      </c>
      <c r="S229" s="8" t="b">
        <v>0</v>
      </c>
      <c r="T229" s="1">
        <f t="shared" si="9"/>
        <v>200000</v>
      </c>
      <c r="U229" s="1">
        <f t="shared" si="10"/>
        <v>200000</v>
      </c>
      <c r="V229" s="1">
        <f t="shared" si="11"/>
        <v>0</v>
      </c>
    </row>
    <row r="230" spans="1:22" x14ac:dyDescent="0.3">
      <c r="A230" s="1" t="s">
        <v>719</v>
      </c>
      <c r="B230" s="1">
        <v>8155525</v>
      </c>
      <c r="C230" s="1" t="s">
        <v>1162</v>
      </c>
      <c r="D230" s="1" t="s">
        <v>3104</v>
      </c>
      <c r="E230" s="1">
        <v>51</v>
      </c>
      <c r="F230" s="1" t="s">
        <v>2877</v>
      </c>
      <c r="G230" s="5">
        <v>45378</v>
      </c>
      <c r="H230" s="1" t="s">
        <v>8</v>
      </c>
      <c r="I230" s="8" t="s">
        <v>10</v>
      </c>
      <c r="J230" s="11" t="str" cm="1">
        <f t="array" ref="J230:N230">VLOOKUP(A230,'Product Details'!$C$1:$I$1001,{2,3,4,5,7},FALSE)</f>
        <v>Flipkart</v>
      </c>
      <c r="K230" s="1" t="str">
        <v>LED TV</v>
      </c>
      <c r="L230" s="1" t="str">
        <v>Mi LED TV 32"</v>
      </c>
      <c r="M230" s="1">
        <v>1</v>
      </c>
      <c r="N230" s="8">
        <v>20500</v>
      </c>
      <c r="O230" s="11" t="str" cm="1">
        <f t="array" ref="O230:S230">_xlfn.XLOOKUP(A230,'Shipping Details'!$A$1:$A$1001,'Shipping Details'!$B$1:$F$1001)</f>
        <v>Lucknow</v>
      </c>
      <c r="P230" s="1" t="str">
        <v>Maharashtra</v>
      </c>
      <c r="Q230" s="1">
        <v>191083</v>
      </c>
      <c r="R230" s="1" t="str">
        <v>IN</v>
      </c>
      <c r="S230" s="8" t="b">
        <v>1</v>
      </c>
      <c r="T230" s="1">
        <f t="shared" si="9"/>
        <v>20500</v>
      </c>
      <c r="U230" s="1">
        <f t="shared" si="10"/>
        <v>0</v>
      </c>
      <c r="V230" s="1">
        <f t="shared" si="11"/>
        <v>0</v>
      </c>
    </row>
    <row r="231" spans="1:22" x14ac:dyDescent="0.3">
      <c r="A231" s="1" t="s">
        <v>1005</v>
      </c>
      <c r="B231" s="1">
        <v>4699507</v>
      </c>
      <c r="C231" s="1" t="s">
        <v>1131</v>
      </c>
      <c r="D231" s="1" t="s">
        <v>3105</v>
      </c>
      <c r="E231" s="1">
        <v>51</v>
      </c>
      <c r="F231" s="1" t="s">
        <v>3083</v>
      </c>
      <c r="G231" s="5">
        <v>45371</v>
      </c>
      <c r="H231" s="1" t="s">
        <v>5</v>
      </c>
      <c r="I231" s="8" t="s">
        <v>6</v>
      </c>
      <c r="J231" s="11" t="str" cm="1">
        <f t="array" ref="J231:N231">VLOOKUP(A231,'Product Details'!$C$1:$I$1001,{2,3,4,5,7},FALSE)</f>
        <v>Ajio</v>
      </c>
      <c r="K231" s="1" t="str">
        <v>Washing Machine</v>
      </c>
      <c r="L231" s="1" t="str">
        <v>LG Front Load 7kg</v>
      </c>
      <c r="M231" s="1">
        <v>1</v>
      </c>
      <c r="N231" s="8">
        <v>29500</v>
      </c>
      <c r="O231" s="11" t="str" cm="1">
        <f t="array" ref="O231:S231">_xlfn.XLOOKUP(A231,'Shipping Details'!$A$1:$A$1001,'Shipping Details'!$B$1:$F$1001)</f>
        <v>Lucknow</v>
      </c>
      <c r="P231" s="1" t="str">
        <v>West Bengal</v>
      </c>
      <c r="Q231" s="1">
        <v>814435</v>
      </c>
      <c r="R231" s="1" t="str">
        <v>IN</v>
      </c>
      <c r="S231" s="8" t="b">
        <v>0</v>
      </c>
      <c r="T231" s="1">
        <f t="shared" si="9"/>
        <v>29500</v>
      </c>
      <c r="U231" s="1">
        <f t="shared" si="10"/>
        <v>29500</v>
      </c>
      <c r="V231" s="1">
        <f t="shared" si="11"/>
        <v>0</v>
      </c>
    </row>
    <row r="232" spans="1:22" x14ac:dyDescent="0.3">
      <c r="A232" s="1" t="s">
        <v>780</v>
      </c>
      <c r="B232" s="1">
        <v>8703978</v>
      </c>
      <c r="C232" s="1" t="s">
        <v>1083</v>
      </c>
      <c r="D232" s="1" t="s">
        <v>3105</v>
      </c>
      <c r="E232" s="1">
        <v>61</v>
      </c>
      <c r="F232" s="1" t="s">
        <v>2861</v>
      </c>
      <c r="G232" s="5">
        <v>45580</v>
      </c>
      <c r="H232" s="1" t="s">
        <v>5</v>
      </c>
      <c r="I232" s="8" t="s">
        <v>6</v>
      </c>
      <c r="J232" s="11" t="str" cm="1">
        <f t="array" ref="J232:N232">VLOOKUP(A232,'Product Details'!$C$1:$I$1001,{2,3,4,5,7},FALSE)</f>
        <v>Ajio</v>
      </c>
      <c r="K232" s="1" t="str">
        <v>Washing Machine</v>
      </c>
      <c r="L232" s="1" t="str">
        <v>Whirlpool Fully Automatic</v>
      </c>
      <c r="M232" s="1">
        <v>1</v>
      </c>
      <c r="N232" s="8">
        <v>34000</v>
      </c>
      <c r="O232" s="11" t="str" cm="1">
        <f t="array" ref="O232:S232">_xlfn.XLOOKUP(A232,'Shipping Details'!$A$1:$A$1001,'Shipping Details'!$B$1:$F$1001)</f>
        <v>Bengaluru</v>
      </c>
      <c r="P232" s="1" t="str">
        <v>West Bengal</v>
      </c>
      <c r="Q232" s="1">
        <v>356757</v>
      </c>
      <c r="R232" s="1" t="str">
        <v>IN</v>
      </c>
      <c r="S232" s="8" t="b">
        <v>0</v>
      </c>
      <c r="T232" s="1">
        <f t="shared" si="9"/>
        <v>34000</v>
      </c>
      <c r="U232" s="1">
        <f t="shared" si="10"/>
        <v>34000</v>
      </c>
      <c r="V232" s="1">
        <f t="shared" si="11"/>
        <v>0</v>
      </c>
    </row>
    <row r="233" spans="1:22" x14ac:dyDescent="0.3">
      <c r="A233" s="1" t="s">
        <v>808</v>
      </c>
      <c r="B233" s="1">
        <v>1825678</v>
      </c>
      <c r="C233" s="1" t="s">
        <v>1087</v>
      </c>
      <c r="D233" s="1" t="s">
        <v>3104</v>
      </c>
      <c r="E233" s="1">
        <v>46</v>
      </c>
      <c r="F233" s="1" t="s">
        <v>2971</v>
      </c>
      <c r="G233" s="5">
        <v>45480</v>
      </c>
      <c r="H233" s="1" t="s">
        <v>5</v>
      </c>
      <c r="I233" s="8" t="s">
        <v>6</v>
      </c>
      <c r="J233" s="11" t="str" cm="1">
        <f t="array" ref="J233:N233">VLOOKUP(A233,'Product Details'!$C$1:$I$1001,{2,3,4,5,7},FALSE)</f>
        <v>TataCliq</v>
      </c>
      <c r="K233" s="1" t="str">
        <v>LED TV</v>
      </c>
      <c r="L233" s="1" t="str">
        <v>Sony Bravia 43"</v>
      </c>
      <c r="M233" s="1">
        <v>1</v>
      </c>
      <c r="N233" s="8">
        <v>40000</v>
      </c>
      <c r="O233" s="11" t="str" cm="1">
        <f t="array" ref="O233:S233">_xlfn.XLOOKUP(A233,'Shipping Details'!$A$1:$A$1001,'Shipping Details'!$B$1:$F$1001)</f>
        <v>Gurugram</v>
      </c>
      <c r="P233" s="1" t="str">
        <v>West Bengal</v>
      </c>
      <c r="Q233" s="1">
        <v>893359</v>
      </c>
      <c r="R233" s="1" t="str">
        <v>IN</v>
      </c>
      <c r="S233" s="8" t="b">
        <v>0</v>
      </c>
      <c r="T233" s="1">
        <f t="shared" si="9"/>
        <v>40000</v>
      </c>
      <c r="U233" s="1">
        <f t="shared" si="10"/>
        <v>40000</v>
      </c>
      <c r="V233" s="1">
        <f t="shared" si="11"/>
        <v>0</v>
      </c>
    </row>
    <row r="234" spans="1:22" x14ac:dyDescent="0.3">
      <c r="A234" s="1" t="s">
        <v>999</v>
      </c>
      <c r="B234" s="1">
        <v>3225131</v>
      </c>
      <c r="C234" s="1" t="s">
        <v>1075</v>
      </c>
      <c r="D234" s="1" t="s">
        <v>3104</v>
      </c>
      <c r="E234" s="1">
        <v>47</v>
      </c>
      <c r="F234" s="1" t="s">
        <v>2802</v>
      </c>
      <c r="G234" s="5">
        <v>45313</v>
      </c>
      <c r="H234" s="1" t="s">
        <v>8</v>
      </c>
      <c r="I234" s="8" t="s">
        <v>6</v>
      </c>
      <c r="J234" s="11" t="str" cm="1">
        <f t="array" ref="J234:N234">VLOOKUP(A234,'Product Details'!$C$1:$I$1001,{2,3,4,5,7},FALSE)</f>
        <v>TataCliq</v>
      </c>
      <c r="K234" s="1" t="str">
        <v>Smartphone</v>
      </c>
      <c r="L234" s="1" t="str">
        <v>Samsung Galaxy S9</v>
      </c>
      <c r="M234" s="1">
        <v>1</v>
      </c>
      <c r="N234" s="8">
        <v>30000</v>
      </c>
      <c r="O234" s="11" t="str" cm="1">
        <f t="array" ref="O234:S234">_xlfn.XLOOKUP(A234,'Shipping Details'!$A$1:$A$1001,'Shipping Details'!$B$1:$F$1001)</f>
        <v>Thanjavur</v>
      </c>
      <c r="P234" s="1" t="str">
        <v>Karnataka</v>
      </c>
      <c r="Q234" s="1">
        <v>757594</v>
      </c>
      <c r="R234" s="1" t="str">
        <v>IN</v>
      </c>
      <c r="S234" s="8" t="b">
        <v>0</v>
      </c>
      <c r="T234" s="1">
        <f t="shared" si="9"/>
        <v>30000</v>
      </c>
      <c r="U234" s="1">
        <f t="shared" si="10"/>
        <v>0</v>
      </c>
      <c r="V234" s="1">
        <f t="shared" si="11"/>
        <v>30000</v>
      </c>
    </row>
    <row r="235" spans="1:22" x14ac:dyDescent="0.3">
      <c r="A235" s="1" t="s">
        <v>165</v>
      </c>
      <c r="B235" s="1">
        <v>5887726</v>
      </c>
      <c r="C235" s="1" t="s">
        <v>1133</v>
      </c>
      <c r="D235" s="1" t="s">
        <v>3105</v>
      </c>
      <c r="E235" s="1">
        <v>70</v>
      </c>
      <c r="F235" s="1" t="s">
        <v>2908</v>
      </c>
      <c r="G235" s="5">
        <v>45495</v>
      </c>
      <c r="H235" s="1" t="s">
        <v>5</v>
      </c>
      <c r="I235" s="8" t="s">
        <v>6</v>
      </c>
      <c r="J235" s="11" t="str" cm="1">
        <f t="array" ref="J235:N235">VLOOKUP(A235,'Product Details'!$C$1:$I$1001,{2,3,4,5,7},FALSE)</f>
        <v>Myntra</v>
      </c>
      <c r="K235" s="1" t="str">
        <v>Smartphone</v>
      </c>
      <c r="L235" s="1" t="str">
        <v>Apple iPhone 12</v>
      </c>
      <c r="M235" s="1">
        <v>1</v>
      </c>
      <c r="N235" s="8">
        <v>55200</v>
      </c>
      <c r="O235" s="11" t="str" cm="1">
        <f t="array" ref="O235:S235">_xlfn.XLOOKUP(A235,'Shipping Details'!$A$1:$A$1001,'Shipping Details'!$B$1:$F$1001)</f>
        <v>Noida</v>
      </c>
      <c r="P235" s="1" t="str">
        <v>Delhi</v>
      </c>
      <c r="Q235" s="1">
        <v>177558</v>
      </c>
      <c r="R235" s="1" t="str">
        <v>IN</v>
      </c>
      <c r="S235" s="8" t="b">
        <v>1</v>
      </c>
      <c r="T235" s="1">
        <f t="shared" si="9"/>
        <v>55200</v>
      </c>
      <c r="U235" s="1">
        <f t="shared" si="10"/>
        <v>55200</v>
      </c>
      <c r="V235" s="1">
        <f t="shared" si="11"/>
        <v>0</v>
      </c>
    </row>
    <row r="236" spans="1:22" x14ac:dyDescent="0.3">
      <c r="A236" s="1" t="s">
        <v>964</v>
      </c>
      <c r="B236" s="1">
        <v>8739107</v>
      </c>
      <c r="C236" s="1" t="s">
        <v>1081</v>
      </c>
      <c r="D236" s="1" t="s">
        <v>3105</v>
      </c>
      <c r="E236" s="1">
        <v>63</v>
      </c>
      <c r="F236" s="1" t="s">
        <v>3100</v>
      </c>
      <c r="G236" s="5">
        <v>45353</v>
      </c>
      <c r="H236" s="1" t="s">
        <v>8</v>
      </c>
      <c r="I236" s="8" t="s">
        <v>6</v>
      </c>
      <c r="J236" s="11" t="str" cm="1">
        <f t="array" ref="J236:N236">VLOOKUP(A236,'Product Details'!$C$1:$I$1001,{2,3,4,5,7},FALSE)</f>
        <v>TataCliq</v>
      </c>
      <c r="K236" s="1" t="str">
        <v>LED TV</v>
      </c>
      <c r="L236" s="1" t="str">
        <v>Sony Bravia 43"</v>
      </c>
      <c r="M236" s="1">
        <v>1</v>
      </c>
      <c r="N236" s="8">
        <v>40000</v>
      </c>
      <c r="O236" s="11" t="str" cm="1">
        <f t="array" ref="O236:S236">_xlfn.XLOOKUP(A236,'Shipping Details'!$A$1:$A$1001,'Shipping Details'!$B$1:$F$1001)</f>
        <v>Lucknow</v>
      </c>
      <c r="P236" s="1" t="str">
        <v>West Bengal</v>
      </c>
      <c r="Q236" s="1">
        <v>256580</v>
      </c>
      <c r="R236" s="1" t="str">
        <v>IN</v>
      </c>
      <c r="S236" s="8" t="b">
        <v>1</v>
      </c>
      <c r="T236" s="1">
        <f t="shared" si="9"/>
        <v>40000</v>
      </c>
      <c r="U236" s="1">
        <f t="shared" si="10"/>
        <v>0</v>
      </c>
      <c r="V236" s="1">
        <f t="shared" si="11"/>
        <v>40000</v>
      </c>
    </row>
    <row r="237" spans="1:22" x14ac:dyDescent="0.3">
      <c r="A237" s="1" t="s">
        <v>518</v>
      </c>
      <c r="B237" s="1">
        <v>8653827</v>
      </c>
      <c r="C237" s="1" t="s">
        <v>1071</v>
      </c>
      <c r="D237" s="1" t="s">
        <v>3105</v>
      </c>
      <c r="E237" s="1">
        <v>41</v>
      </c>
      <c r="F237" s="1" t="s">
        <v>3042</v>
      </c>
      <c r="G237" s="5">
        <v>45465</v>
      </c>
      <c r="H237" s="1" t="s">
        <v>5</v>
      </c>
      <c r="I237" s="8" t="s">
        <v>6</v>
      </c>
      <c r="J237" s="11" t="str" cm="1">
        <f t="array" ref="J237:N237">VLOOKUP(A237,'Product Details'!$C$1:$I$1001,{2,3,4,5,7},FALSE)</f>
        <v>Flipkart</v>
      </c>
      <c r="K237" s="1" t="str">
        <v>LED TV</v>
      </c>
      <c r="L237" s="1" t="str">
        <v>Sony Bravia 43"</v>
      </c>
      <c r="M237" s="1">
        <v>1</v>
      </c>
      <c r="N237" s="8">
        <v>40500</v>
      </c>
      <c r="O237" s="11" t="str" cm="1">
        <f t="array" ref="O237:S237">_xlfn.XLOOKUP(A237,'Shipping Details'!$A$1:$A$1001,'Shipping Details'!$B$1:$F$1001)</f>
        <v>Thanjavur</v>
      </c>
      <c r="P237" s="1" t="str">
        <v>Tamil Nadu</v>
      </c>
      <c r="Q237" s="1">
        <v>658424</v>
      </c>
      <c r="R237" s="1" t="str">
        <v>IN</v>
      </c>
      <c r="S237" s="8" t="b">
        <v>0</v>
      </c>
      <c r="T237" s="1">
        <f t="shared" si="9"/>
        <v>40500</v>
      </c>
      <c r="U237" s="1">
        <f t="shared" si="10"/>
        <v>40500</v>
      </c>
      <c r="V237" s="1">
        <f t="shared" si="11"/>
        <v>0</v>
      </c>
    </row>
    <row r="238" spans="1:22" x14ac:dyDescent="0.3">
      <c r="A238" s="1" t="s">
        <v>985</v>
      </c>
      <c r="B238" s="1">
        <v>4229140</v>
      </c>
      <c r="C238" s="1" t="s">
        <v>1135</v>
      </c>
      <c r="D238" s="1" t="s">
        <v>3104</v>
      </c>
      <c r="E238" s="1">
        <v>40</v>
      </c>
      <c r="F238" s="1" t="s">
        <v>3023</v>
      </c>
      <c r="G238" s="5">
        <v>45364</v>
      </c>
      <c r="H238" s="1" t="s">
        <v>40</v>
      </c>
      <c r="I238" s="8" t="s">
        <v>10</v>
      </c>
      <c r="J238" s="11" t="str" cm="1">
        <f t="array" ref="J238:N238">VLOOKUP(A238,'Product Details'!$C$1:$I$1001,{2,3,4,5,7},FALSE)</f>
        <v>TataCliq</v>
      </c>
      <c r="K238" s="1" t="str">
        <v>Headphones</v>
      </c>
      <c r="L238" s="1" t="str">
        <v>Sony Bluetooth</v>
      </c>
      <c r="M238" s="1">
        <v>1</v>
      </c>
      <c r="N238" s="8">
        <v>11900</v>
      </c>
      <c r="O238" s="11" t="str" cm="1">
        <f t="array" ref="O238:S238">_xlfn.XLOOKUP(A238,'Shipping Details'!$A$1:$A$1001,'Shipping Details'!$B$1:$F$1001)</f>
        <v>Gurugram</v>
      </c>
      <c r="P238" s="1" t="str">
        <v>Delhi</v>
      </c>
      <c r="Q238" s="1">
        <v>367386</v>
      </c>
      <c r="R238" s="1" t="str">
        <v>IN</v>
      </c>
      <c r="S238" s="8" t="b">
        <v>0</v>
      </c>
      <c r="T238" s="1">
        <f t="shared" si="9"/>
        <v>11900</v>
      </c>
      <c r="U238" s="1">
        <f t="shared" si="10"/>
        <v>0</v>
      </c>
      <c r="V238" s="1">
        <f t="shared" si="11"/>
        <v>0</v>
      </c>
    </row>
    <row r="239" spans="1:22" x14ac:dyDescent="0.3">
      <c r="A239" s="1" t="s">
        <v>587</v>
      </c>
      <c r="B239" s="1">
        <v>7603872</v>
      </c>
      <c r="C239" s="1" t="s">
        <v>1106</v>
      </c>
      <c r="D239" s="1" t="s">
        <v>3105</v>
      </c>
      <c r="E239" s="1">
        <v>37</v>
      </c>
      <c r="F239" s="1" t="s">
        <v>3049</v>
      </c>
      <c r="G239" s="5">
        <v>45613</v>
      </c>
      <c r="H239" s="1" t="s">
        <v>8</v>
      </c>
      <c r="I239" s="8" t="s">
        <v>10</v>
      </c>
      <c r="J239" s="11" t="str" cm="1">
        <f t="array" ref="J239:N239">VLOOKUP(A239,'Product Details'!$C$1:$I$1001,{2,3,4,5,7},FALSE)</f>
        <v>TataCliq</v>
      </c>
      <c r="K239" s="1" t="str">
        <v>Laptop</v>
      </c>
      <c r="L239" s="1" t="str">
        <v>Dell Inspiron 15</v>
      </c>
      <c r="M239" s="1">
        <v>1</v>
      </c>
      <c r="N239" s="8">
        <v>50000</v>
      </c>
      <c r="O239" s="11" t="str" cm="1">
        <f t="array" ref="O239:S239">_xlfn.XLOOKUP(A239,'Shipping Details'!$A$1:$A$1001,'Shipping Details'!$B$1:$F$1001)</f>
        <v>Mohali</v>
      </c>
      <c r="P239" s="1" t="str">
        <v>UP</v>
      </c>
      <c r="Q239" s="1">
        <v>444511</v>
      </c>
      <c r="R239" s="1" t="str">
        <v>IN</v>
      </c>
      <c r="S239" s="8" t="b">
        <v>1</v>
      </c>
      <c r="T239" s="1">
        <f t="shared" si="9"/>
        <v>50000</v>
      </c>
      <c r="U239" s="1">
        <f t="shared" si="10"/>
        <v>0</v>
      </c>
      <c r="V239" s="1">
        <f t="shared" si="11"/>
        <v>0</v>
      </c>
    </row>
    <row r="240" spans="1:22" x14ac:dyDescent="0.3">
      <c r="A240" s="1" t="s">
        <v>98</v>
      </c>
      <c r="B240" s="1">
        <v>9158272</v>
      </c>
      <c r="C240" s="1" t="s">
        <v>1085</v>
      </c>
      <c r="D240" s="1" t="s">
        <v>3105</v>
      </c>
      <c r="E240" s="1">
        <v>32</v>
      </c>
      <c r="F240" s="1" t="s">
        <v>2859</v>
      </c>
      <c r="G240" s="5">
        <v>45356</v>
      </c>
      <c r="H240" s="1" t="s">
        <v>5</v>
      </c>
      <c r="I240" s="8" t="s">
        <v>6</v>
      </c>
      <c r="J240" s="11" t="str" cm="1">
        <f t="array" ref="J240:N240">VLOOKUP(A240,'Product Details'!$C$1:$I$1001,{2,3,4,5,7},FALSE)</f>
        <v>Flipkart</v>
      </c>
      <c r="K240" s="1" t="str">
        <v>Washing Machine</v>
      </c>
      <c r="L240" s="1" t="str">
        <v>Whirlpool Fully Automatic</v>
      </c>
      <c r="M240" s="1">
        <v>1</v>
      </c>
      <c r="N240" s="8">
        <v>35500</v>
      </c>
      <c r="O240" s="11" t="str" cm="1">
        <f t="array" ref="O240:S240">_xlfn.XLOOKUP(A240,'Shipping Details'!$A$1:$A$1001,'Shipping Details'!$B$1:$F$1001)</f>
        <v>Mohali</v>
      </c>
      <c r="P240" s="1" t="str">
        <v>Karnataka</v>
      </c>
      <c r="Q240" s="1">
        <v>903531</v>
      </c>
      <c r="R240" s="1" t="str">
        <v>IN</v>
      </c>
      <c r="S240" s="8" t="b">
        <v>0</v>
      </c>
      <c r="T240" s="1">
        <f t="shared" si="9"/>
        <v>35500</v>
      </c>
      <c r="U240" s="1">
        <f t="shared" si="10"/>
        <v>35500</v>
      </c>
      <c r="V240" s="1">
        <f t="shared" si="11"/>
        <v>0</v>
      </c>
    </row>
    <row r="241" spans="1:22" x14ac:dyDescent="0.3">
      <c r="A241" s="1" t="s">
        <v>948</v>
      </c>
      <c r="B241" s="1">
        <v>3469105</v>
      </c>
      <c r="C241" s="1" t="s">
        <v>1101</v>
      </c>
      <c r="D241" s="1" t="s">
        <v>3104</v>
      </c>
      <c r="E241" s="1">
        <v>73</v>
      </c>
      <c r="F241" s="1" t="s">
        <v>3084</v>
      </c>
      <c r="G241" s="5">
        <v>45591</v>
      </c>
      <c r="H241" s="1" t="s">
        <v>5</v>
      </c>
      <c r="I241" s="8" t="s">
        <v>6</v>
      </c>
      <c r="J241" s="11" t="str" cm="1">
        <f t="array" ref="J241:N241">VLOOKUP(A241,'Product Details'!$C$1:$I$1001,{2,3,4,5,7},FALSE)</f>
        <v>Myntra</v>
      </c>
      <c r="K241" s="1" t="str">
        <v>Laptop</v>
      </c>
      <c r="L241" s="1" t="str">
        <v>Dell Inspiron 15</v>
      </c>
      <c r="M241" s="1">
        <v>1</v>
      </c>
      <c r="N241" s="8">
        <v>50500</v>
      </c>
      <c r="O241" s="11" t="str" cm="1">
        <f t="array" ref="O241:S241">_xlfn.XLOOKUP(A241,'Shipping Details'!$A$1:$A$1001,'Shipping Details'!$B$1:$F$1001)</f>
        <v>Mohali</v>
      </c>
      <c r="P241" s="1" t="str">
        <v>Tamil Nadu</v>
      </c>
      <c r="Q241" s="1">
        <v>560352</v>
      </c>
      <c r="R241" s="1" t="str">
        <v>IN</v>
      </c>
      <c r="S241" s="8" t="b">
        <v>0</v>
      </c>
      <c r="T241" s="1">
        <f t="shared" si="9"/>
        <v>50500</v>
      </c>
      <c r="U241" s="1">
        <f t="shared" si="10"/>
        <v>50500</v>
      </c>
      <c r="V241" s="1">
        <f t="shared" si="11"/>
        <v>0</v>
      </c>
    </row>
    <row r="242" spans="1:22" x14ac:dyDescent="0.3">
      <c r="A242" s="1" t="s">
        <v>841</v>
      </c>
      <c r="B242" s="1">
        <v>6198005</v>
      </c>
      <c r="C242" s="1" t="s">
        <v>1174</v>
      </c>
      <c r="D242" s="1" t="s">
        <v>3104</v>
      </c>
      <c r="E242" s="1">
        <v>39</v>
      </c>
      <c r="F242" s="1" t="s">
        <v>3010</v>
      </c>
      <c r="G242" s="5">
        <v>45401</v>
      </c>
      <c r="H242" s="1" t="s">
        <v>40</v>
      </c>
      <c r="I242" s="8" t="s">
        <v>10</v>
      </c>
      <c r="J242" s="11" t="str" cm="1">
        <f t="array" ref="J242:N242">VLOOKUP(A242,'Product Details'!$C$1:$I$1001,{2,3,4,5,7},FALSE)</f>
        <v>Amazon</v>
      </c>
      <c r="K242" s="1" t="str">
        <v>Washing Machine</v>
      </c>
      <c r="L242" s="1" t="str">
        <v>Whirlpool Fully Automatic</v>
      </c>
      <c r="M242" s="1">
        <v>1</v>
      </c>
      <c r="N242" s="8">
        <v>35000</v>
      </c>
      <c r="O242" s="11" t="str" cm="1">
        <f t="array" ref="O242:S242">_xlfn.XLOOKUP(A242,'Shipping Details'!$A$1:$A$1001,'Shipping Details'!$B$1:$F$1001)</f>
        <v>Bengaluru</v>
      </c>
      <c r="P242" s="1" t="str">
        <v>Punjab</v>
      </c>
      <c r="Q242" s="1">
        <v>739206</v>
      </c>
      <c r="R242" s="1" t="str">
        <v>IN</v>
      </c>
      <c r="S242" s="8" t="b">
        <v>0</v>
      </c>
      <c r="T242" s="1">
        <f t="shared" si="9"/>
        <v>35000</v>
      </c>
      <c r="U242" s="1">
        <f t="shared" si="10"/>
        <v>0</v>
      </c>
      <c r="V242" s="1">
        <f t="shared" si="11"/>
        <v>0</v>
      </c>
    </row>
    <row r="243" spans="1:22" x14ac:dyDescent="0.3">
      <c r="A243" s="1" t="s">
        <v>567</v>
      </c>
      <c r="B243" s="1">
        <v>5890476</v>
      </c>
      <c r="C243" s="1" t="s">
        <v>1153</v>
      </c>
      <c r="D243" s="1" t="s">
        <v>3104</v>
      </c>
      <c r="E243" s="1">
        <v>21</v>
      </c>
      <c r="F243" s="1" t="s">
        <v>2985</v>
      </c>
      <c r="G243" s="5">
        <v>45448</v>
      </c>
      <c r="H243" s="1" t="s">
        <v>8</v>
      </c>
      <c r="I243" s="8" t="s">
        <v>6</v>
      </c>
      <c r="J243" s="11" t="str" cm="1">
        <f t="array" ref="J243:N243">VLOOKUP(A243,'Product Details'!$C$1:$I$1001,{2,3,4,5,7},FALSE)</f>
        <v>Amazon</v>
      </c>
      <c r="K243" s="1" t="str">
        <v>LED TV</v>
      </c>
      <c r="L243" s="1" t="str">
        <v>Sony Bravia 43"</v>
      </c>
      <c r="M243" s="1">
        <v>1</v>
      </c>
      <c r="N243" s="8">
        <v>40000</v>
      </c>
      <c r="O243" s="11" t="str" cm="1">
        <f t="array" ref="O243:S243">_xlfn.XLOOKUP(A243,'Shipping Details'!$A$1:$A$1001,'Shipping Details'!$B$1:$F$1001)</f>
        <v>Noida</v>
      </c>
      <c r="P243" s="1" t="str">
        <v>Maharashtra</v>
      </c>
      <c r="Q243" s="1">
        <v>954602</v>
      </c>
      <c r="R243" s="1" t="str">
        <v>IN</v>
      </c>
      <c r="S243" s="8" t="b">
        <v>1</v>
      </c>
      <c r="T243" s="1">
        <f t="shared" si="9"/>
        <v>40000</v>
      </c>
      <c r="U243" s="1">
        <f t="shared" si="10"/>
        <v>0</v>
      </c>
      <c r="V243" s="1">
        <f t="shared" si="11"/>
        <v>40000</v>
      </c>
    </row>
    <row r="244" spans="1:22" x14ac:dyDescent="0.3">
      <c r="A244" s="1" t="s">
        <v>538</v>
      </c>
      <c r="B244" s="1">
        <v>9930492</v>
      </c>
      <c r="C244" s="1" t="s">
        <v>1167</v>
      </c>
      <c r="D244" s="1" t="s">
        <v>3105</v>
      </c>
      <c r="E244" s="1">
        <v>46</v>
      </c>
      <c r="F244" s="1" t="s">
        <v>2792</v>
      </c>
      <c r="G244" s="5">
        <v>45628</v>
      </c>
      <c r="H244" s="1" t="s">
        <v>8</v>
      </c>
      <c r="I244" s="8" t="s">
        <v>6</v>
      </c>
      <c r="J244" s="11" t="str" cm="1">
        <f t="array" ref="J244:N244">VLOOKUP(A244,'Product Details'!$C$1:$I$1001,{2,3,4,5,7},FALSE)</f>
        <v>Ajio</v>
      </c>
      <c r="K244" s="1" t="str">
        <v>Headphones</v>
      </c>
      <c r="L244" s="1" t="str">
        <v>Sony Bluetooth</v>
      </c>
      <c r="M244" s="1">
        <v>1</v>
      </c>
      <c r="N244" s="8">
        <v>11500</v>
      </c>
      <c r="O244" s="11" t="str" cm="1">
        <f t="array" ref="O244:S244">_xlfn.XLOOKUP(A244,'Shipping Details'!$A$1:$A$1001,'Shipping Details'!$B$1:$F$1001)</f>
        <v>Mohali</v>
      </c>
      <c r="P244" s="1" t="str">
        <v>Punjab</v>
      </c>
      <c r="Q244" s="1">
        <v>909930</v>
      </c>
      <c r="R244" s="1" t="str">
        <v>IN</v>
      </c>
      <c r="S244" s="8" t="b">
        <v>0</v>
      </c>
      <c r="T244" s="1">
        <f t="shared" si="9"/>
        <v>11500</v>
      </c>
      <c r="U244" s="1">
        <f t="shared" si="10"/>
        <v>0</v>
      </c>
      <c r="V244" s="1">
        <f t="shared" si="11"/>
        <v>11500</v>
      </c>
    </row>
    <row r="245" spans="1:22" x14ac:dyDescent="0.3">
      <c r="A245" s="1" t="s">
        <v>901</v>
      </c>
      <c r="B245" s="1">
        <v>6602449</v>
      </c>
      <c r="C245" s="1" t="s">
        <v>1156</v>
      </c>
      <c r="D245" s="1" t="s">
        <v>3105</v>
      </c>
      <c r="E245" s="1">
        <v>49</v>
      </c>
      <c r="F245" s="1" t="s">
        <v>3007</v>
      </c>
      <c r="G245" s="5">
        <v>45639</v>
      </c>
      <c r="H245" s="1" t="s">
        <v>5</v>
      </c>
      <c r="I245" s="8" t="s">
        <v>6</v>
      </c>
      <c r="J245" s="11" t="str" cm="1">
        <f t="array" ref="J245:N245">VLOOKUP(A245,'Product Details'!$C$1:$I$1001,{2,3,4,5,7},FALSE)</f>
        <v>Amazon</v>
      </c>
      <c r="K245" s="1" t="str">
        <v>Laptop</v>
      </c>
      <c r="L245" s="1" t="str">
        <v>MacBook Pro</v>
      </c>
      <c r="M245" s="1">
        <v>1</v>
      </c>
      <c r="N245" s="8">
        <v>128000</v>
      </c>
      <c r="O245" s="11" t="str" cm="1">
        <f t="array" ref="O245:S245">_xlfn.XLOOKUP(A245,'Shipping Details'!$A$1:$A$1001,'Shipping Details'!$B$1:$F$1001)</f>
        <v>Lucknow</v>
      </c>
      <c r="P245" s="1" t="str">
        <v>UP</v>
      </c>
      <c r="Q245" s="1">
        <v>688072</v>
      </c>
      <c r="R245" s="1" t="str">
        <v>IN</v>
      </c>
      <c r="S245" s="8" t="b">
        <v>0</v>
      </c>
      <c r="T245" s="1">
        <f t="shared" si="9"/>
        <v>128000</v>
      </c>
      <c r="U245" s="1">
        <f t="shared" si="10"/>
        <v>128000</v>
      </c>
      <c r="V245" s="1">
        <f t="shared" si="11"/>
        <v>0</v>
      </c>
    </row>
    <row r="246" spans="1:22" x14ac:dyDescent="0.3">
      <c r="A246" s="1" t="s">
        <v>866</v>
      </c>
      <c r="B246" s="1">
        <v>3629314</v>
      </c>
      <c r="C246" s="1" t="s">
        <v>1162</v>
      </c>
      <c r="D246" s="1" t="s">
        <v>3104</v>
      </c>
      <c r="E246" s="1">
        <v>51</v>
      </c>
      <c r="F246" s="1" t="s">
        <v>2904</v>
      </c>
      <c r="G246" s="5">
        <v>45479</v>
      </c>
      <c r="H246" s="1" t="s">
        <v>5</v>
      </c>
      <c r="I246" s="8" t="s">
        <v>6</v>
      </c>
      <c r="J246" s="11" t="str" cm="1">
        <f t="array" ref="J246:N246">VLOOKUP(A246,'Product Details'!$C$1:$I$1001,{2,3,4,5,7},FALSE)</f>
        <v>Amazon</v>
      </c>
      <c r="K246" s="1" t="str">
        <v>Laptop</v>
      </c>
      <c r="L246" s="1" t="str">
        <v>MacBook Pro</v>
      </c>
      <c r="M246" s="1">
        <v>1</v>
      </c>
      <c r="N246" s="8">
        <v>130000</v>
      </c>
      <c r="O246" s="11" t="str" cm="1">
        <f t="array" ref="O246:S246">_xlfn.XLOOKUP(A246,'Shipping Details'!$A$1:$A$1001,'Shipping Details'!$B$1:$F$1001)</f>
        <v>Mumbai</v>
      </c>
      <c r="P246" s="1" t="str">
        <v>West Bengal</v>
      </c>
      <c r="Q246" s="1">
        <v>772386</v>
      </c>
      <c r="R246" s="1" t="str">
        <v>IN</v>
      </c>
      <c r="S246" s="8" t="b">
        <v>0</v>
      </c>
      <c r="T246" s="1">
        <f t="shared" si="9"/>
        <v>130000</v>
      </c>
      <c r="U246" s="1">
        <f t="shared" si="10"/>
        <v>130000</v>
      </c>
      <c r="V246" s="1">
        <f t="shared" si="11"/>
        <v>0</v>
      </c>
    </row>
    <row r="247" spans="1:22" x14ac:dyDescent="0.3">
      <c r="A247" s="1" t="s">
        <v>987</v>
      </c>
      <c r="B247" s="1">
        <v>2889341</v>
      </c>
      <c r="C247" s="1" t="s">
        <v>1171</v>
      </c>
      <c r="D247" s="1" t="s">
        <v>3105</v>
      </c>
      <c r="E247" s="1">
        <v>59</v>
      </c>
      <c r="F247" s="1" t="s">
        <v>2831</v>
      </c>
      <c r="G247" s="5">
        <v>45405</v>
      </c>
      <c r="H247" s="1" t="s">
        <v>8</v>
      </c>
      <c r="I247" s="8" t="s">
        <v>6</v>
      </c>
      <c r="J247" s="11" t="str" cm="1">
        <f t="array" ref="J247:N247">VLOOKUP(A247,'Product Details'!$C$1:$I$1001,{2,3,4,5,7},FALSE)</f>
        <v>Ajio</v>
      </c>
      <c r="K247" s="1" t="str">
        <v>LED TV</v>
      </c>
      <c r="L247" s="1" t="str">
        <v>Mi LED TV 32"</v>
      </c>
      <c r="M247" s="1">
        <v>1</v>
      </c>
      <c r="N247" s="8">
        <v>19500</v>
      </c>
      <c r="O247" s="11" t="str" cm="1">
        <f t="array" ref="O247:S247">_xlfn.XLOOKUP(A247,'Shipping Details'!$A$1:$A$1001,'Shipping Details'!$B$1:$F$1001)</f>
        <v>Lucknow</v>
      </c>
      <c r="P247" s="1" t="str">
        <v>West Bengal</v>
      </c>
      <c r="Q247" s="1">
        <v>254127</v>
      </c>
      <c r="R247" s="1" t="str">
        <v>IN</v>
      </c>
      <c r="S247" s="8" t="b">
        <v>0</v>
      </c>
      <c r="T247" s="1">
        <f t="shared" si="9"/>
        <v>19500</v>
      </c>
      <c r="U247" s="1">
        <f t="shared" si="10"/>
        <v>0</v>
      </c>
      <c r="V247" s="1">
        <f t="shared" si="11"/>
        <v>19500</v>
      </c>
    </row>
    <row r="248" spans="1:22" x14ac:dyDescent="0.3">
      <c r="A248" s="1" t="s">
        <v>846</v>
      </c>
      <c r="B248" s="1">
        <v>2626815</v>
      </c>
      <c r="C248" s="1" t="s">
        <v>1155</v>
      </c>
      <c r="D248" s="1" t="s">
        <v>3105</v>
      </c>
      <c r="E248" s="1">
        <v>56</v>
      </c>
      <c r="F248" s="1" t="s">
        <v>3080</v>
      </c>
      <c r="G248" s="5">
        <v>45462</v>
      </c>
      <c r="H248" s="1" t="s">
        <v>5</v>
      </c>
      <c r="I248" s="8" t="s">
        <v>6</v>
      </c>
      <c r="J248" s="11" t="str" cm="1">
        <f t="array" ref="J248:N248">VLOOKUP(A248,'Product Details'!$C$1:$I$1001,{2,3,4,5,7},FALSE)</f>
        <v>Amazon</v>
      </c>
      <c r="K248" s="1" t="str">
        <v>Washing Machine</v>
      </c>
      <c r="L248" s="1" t="str">
        <v>LG Front Load 7kg</v>
      </c>
      <c r="M248" s="1">
        <v>1</v>
      </c>
      <c r="N248" s="8">
        <v>30000</v>
      </c>
      <c r="O248" s="11" t="str" cm="1">
        <f t="array" ref="O248:S248">_xlfn.XLOOKUP(A248,'Shipping Details'!$A$1:$A$1001,'Shipping Details'!$B$1:$F$1001)</f>
        <v>Mohali</v>
      </c>
      <c r="P248" s="1" t="str">
        <v>Punjab</v>
      </c>
      <c r="Q248" s="1">
        <v>663703</v>
      </c>
      <c r="R248" s="1" t="str">
        <v>IN</v>
      </c>
      <c r="S248" s="8" t="b">
        <v>0</v>
      </c>
      <c r="T248" s="1">
        <f t="shared" si="9"/>
        <v>30000</v>
      </c>
      <c r="U248" s="1">
        <f t="shared" si="10"/>
        <v>30000</v>
      </c>
      <c r="V248" s="1">
        <f t="shared" si="11"/>
        <v>0</v>
      </c>
    </row>
    <row r="249" spans="1:22" x14ac:dyDescent="0.3">
      <c r="A249" s="1" t="s">
        <v>208</v>
      </c>
      <c r="B249" s="1">
        <v>9832340</v>
      </c>
      <c r="C249" s="1" t="s">
        <v>1147</v>
      </c>
      <c r="D249" s="1" t="s">
        <v>3104</v>
      </c>
      <c r="E249" s="1">
        <v>18</v>
      </c>
      <c r="F249" s="1" t="s">
        <v>2929</v>
      </c>
      <c r="G249" s="5">
        <v>45463</v>
      </c>
      <c r="H249" s="1" t="s">
        <v>5</v>
      </c>
      <c r="I249" s="8" t="s">
        <v>6</v>
      </c>
      <c r="J249" s="11" t="str" cm="1">
        <f t="array" ref="J249:N249">VLOOKUP(A249,'Product Details'!$C$1:$I$1001,{2,3,4,5,7},FALSE)</f>
        <v>Myntra</v>
      </c>
      <c r="K249" s="1" t="str">
        <v>Smartphone</v>
      </c>
      <c r="L249" s="1" t="str">
        <v>Apple iPhone 12</v>
      </c>
      <c r="M249" s="1">
        <v>1</v>
      </c>
      <c r="N249" s="8">
        <v>55200</v>
      </c>
      <c r="O249" s="11" t="str" cm="1">
        <f t="array" ref="O249:S249">_xlfn.XLOOKUP(A249,'Shipping Details'!$A$1:$A$1001,'Shipping Details'!$B$1:$F$1001)</f>
        <v>Mohali</v>
      </c>
      <c r="P249" s="1" t="str">
        <v>West Bengal</v>
      </c>
      <c r="Q249" s="1">
        <v>715104</v>
      </c>
      <c r="R249" s="1" t="str">
        <v>IN</v>
      </c>
      <c r="S249" s="8" t="b">
        <v>0</v>
      </c>
      <c r="T249" s="1">
        <f t="shared" si="9"/>
        <v>55200</v>
      </c>
      <c r="U249" s="1">
        <f t="shared" si="10"/>
        <v>55200</v>
      </c>
      <c r="V249" s="1">
        <f t="shared" si="11"/>
        <v>0</v>
      </c>
    </row>
    <row r="250" spans="1:22" x14ac:dyDescent="0.3">
      <c r="A250" s="1" t="s">
        <v>175</v>
      </c>
      <c r="B250" s="1">
        <v>1548532</v>
      </c>
      <c r="C250" s="1" t="s">
        <v>1064</v>
      </c>
      <c r="D250" s="1" t="s">
        <v>3104</v>
      </c>
      <c r="E250" s="1">
        <v>32</v>
      </c>
      <c r="F250" s="1" t="s">
        <v>2873</v>
      </c>
      <c r="G250" s="5">
        <v>45545</v>
      </c>
      <c r="H250" s="1" t="s">
        <v>5</v>
      </c>
      <c r="I250" s="8" t="s">
        <v>6</v>
      </c>
      <c r="J250" s="11" t="str" cm="1">
        <f t="array" ref="J250:N250">VLOOKUP(A250,'Product Details'!$C$1:$I$1001,{2,3,4,5,7},FALSE)</f>
        <v>Flipkart</v>
      </c>
      <c r="K250" s="1" t="str">
        <v>Laptop</v>
      </c>
      <c r="L250" s="1" t="str">
        <v>MacBook Pro</v>
      </c>
      <c r="M250" s="1">
        <v>1</v>
      </c>
      <c r="N250" s="8">
        <v>130000</v>
      </c>
      <c r="O250" s="11" t="str" cm="1">
        <f t="array" ref="O250:S250">_xlfn.XLOOKUP(A250,'Shipping Details'!$A$1:$A$1001,'Shipping Details'!$B$1:$F$1001)</f>
        <v>Gurugram</v>
      </c>
      <c r="P250" s="1" t="str">
        <v>Haryana</v>
      </c>
      <c r="Q250" s="1">
        <v>380901</v>
      </c>
      <c r="R250" s="1" t="str">
        <v>IN</v>
      </c>
      <c r="S250" s="8" t="b">
        <v>1</v>
      </c>
      <c r="T250" s="1">
        <f t="shared" si="9"/>
        <v>130000</v>
      </c>
      <c r="U250" s="1">
        <f t="shared" si="10"/>
        <v>130000</v>
      </c>
      <c r="V250" s="1">
        <f t="shared" si="11"/>
        <v>0</v>
      </c>
    </row>
    <row r="251" spans="1:22" x14ac:dyDescent="0.3">
      <c r="A251" s="1" t="s">
        <v>411</v>
      </c>
      <c r="B251" s="1">
        <v>6996068</v>
      </c>
      <c r="C251" s="1" t="s">
        <v>1099</v>
      </c>
      <c r="D251" s="1" t="s">
        <v>3105</v>
      </c>
      <c r="E251" s="1">
        <v>38</v>
      </c>
      <c r="F251" s="1" t="s">
        <v>3005</v>
      </c>
      <c r="G251" s="5">
        <v>45311</v>
      </c>
      <c r="H251" s="1" t="s">
        <v>8</v>
      </c>
      <c r="I251" s="8" t="s">
        <v>6</v>
      </c>
      <c r="J251" s="11" t="str" cm="1">
        <f t="array" ref="J251:N251">VLOOKUP(A251,'Product Details'!$C$1:$I$1001,{2,3,4,5,7},FALSE)</f>
        <v>TataCliq</v>
      </c>
      <c r="K251" s="1" t="str">
        <v>Washing Machine</v>
      </c>
      <c r="L251" s="1" t="str">
        <v>LG Front Load 7kg</v>
      </c>
      <c r="M251" s="1">
        <v>1</v>
      </c>
      <c r="N251" s="8">
        <v>30000</v>
      </c>
      <c r="O251" s="11" t="str" cm="1">
        <f t="array" ref="O251:S251">_xlfn.XLOOKUP(A251,'Shipping Details'!$A$1:$A$1001,'Shipping Details'!$B$1:$F$1001)</f>
        <v>Thanjavur</v>
      </c>
      <c r="P251" s="1" t="str">
        <v>Punjab</v>
      </c>
      <c r="Q251" s="1">
        <v>187649</v>
      </c>
      <c r="R251" s="1" t="str">
        <v>IN</v>
      </c>
      <c r="S251" s="8" t="b">
        <v>0</v>
      </c>
      <c r="T251" s="1">
        <f t="shared" si="9"/>
        <v>30000</v>
      </c>
      <c r="U251" s="1">
        <f t="shared" si="10"/>
        <v>0</v>
      </c>
      <c r="V251" s="1">
        <f t="shared" si="11"/>
        <v>30000</v>
      </c>
    </row>
    <row r="252" spans="1:22" x14ac:dyDescent="0.3">
      <c r="A252" s="1" t="s">
        <v>503</v>
      </c>
      <c r="B252" s="1">
        <v>5716653</v>
      </c>
      <c r="C252" s="1" t="s">
        <v>1168</v>
      </c>
      <c r="D252" s="1" t="s">
        <v>3104</v>
      </c>
      <c r="E252" s="1">
        <v>30</v>
      </c>
      <c r="F252" s="1" t="s">
        <v>2900</v>
      </c>
      <c r="G252" s="5">
        <v>45349</v>
      </c>
      <c r="H252" s="1" t="s">
        <v>5</v>
      </c>
      <c r="I252" s="8" t="s">
        <v>6</v>
      </c>
      <c r="J252" s="11" t="str" cm="1">
        <f t="array" ref="J252:N252">VLOOKUP(A252,'Product Details'!$C$1:$I$1001,{2,3,4,5,7},FALSE)</f>
        <v>Amazon</v>
      </c>
      <c r="K252" s="1" t="str">
        <v>Smartphone</v>
      </c>
      <c r="L252" s="1" t="str">
        <v>Apple iPhone 12</v>
      </c>
      <c r="M252" s="1">
        <v>1</v>
      </c>
      <c r="N252" s="8">
        <v>55000</v>
      </c>
      <c r="O252" s="11" t="str" cm="1">
        <f t="array" ref="O252:S252">_xlfn.XLOOKUP(A252,'Shipping Details'!$A$1:$A$1001,'Shipping Details'!$B$1:$F$1001)</f>
        <v>Mohali</v>
      </c>
      <c r="P252" s="1" t="str">
        <v>Maharashtra</v>
      </c>
      <c r="Q252" s="1">
        <v>616777</v>
      </c>
      <c r="R252" s="1" t="str">
        <v>IN</v>
      </c>
      <c r="S252" s="8" t="b">
        <v>0</v>
      </c>
      <c r="T252" s="1">
        <f t="shared" si="9"/>
        <v>55000</v>
      </c>
      <c r="U252" s="1">
        <f t="shared" si="10"/>
        <v>55000</v>
      </c>
      <c r="V252" s="1">
        <f t="shared" si="11"/>
        <v>0</v>
      </c>
    </row>
    <row r="253" spans="1:22" x14ac:dyDescent="0.3">
      <c r="A253" s="1" t="s">
        <v>260</v>
      </c>
      <c r="B253" s="1">
        <v>6568081</v>
      </c>
      <c r="C253" s="1" t="s">
        <v>1160</v>
      </c>
      <c r="D253" s="1" t="s">
        <v>3104</v>
      </c>
      <c r="E253" s="1">
        <v>41</v>
      </c>
      <c r="F253" s="1" t="s">
        <v>2853</v>
      </c>
      <c r="G253" s="5">
        <v>45419</v>
      </c>
      <c r="H253" s="1" t="s">
        <v>5</v>
      </c>
      <c r="I253" s="8" t="s">
        <v>6</v>
      </c>
      <c r="J253" s="11" t="str" cm="1">
        <f t="array" ref="J253:N253">VLOOKUP(A253,'Product Details'!$C$1:$I$1001,{2,3,4,5,7},FALSE)</f>
        <v>TataCliq</v>
      </c>
      <c r="K253" s="1" t="str">
        <v>LED TV</v>
      </c>
      <c r="L253" s="1" t="str">
        <v>Sony Bravia 43"</v>
      </c>
      <c r="M253" s="1">
        <v>1</v>
      </c>
      <c r="N253" s="8">
        <v>40000</v>
      </c>
      <c r="O253" s="11" t="str" cm="1">
        <f t="array" ref="O253:S253">_xlfn.XLOOKUP(A253,'Shipping Details'!$A$1:$A$1001,'Shipping Details'!$B$1:$F$1001)</f>
        <v>Lucknow</v>
      </c>
      <c r="P253" s="1" t="str">
        <v>Tamil Nadu</v>
      </c>
      <c r="Q253" s="1">
        <v>773462</v>
      </c>
      <c r="R253" s="1" t="str">
        <v>IN</v>
      </c>
      <c r="S253" s="8" t="b">
        <v>1</v>
      </c>
      <c r="T253" s="1">
        <f t="shared" si="9"/>
        <v>40000</v>
      </c>
      <c r="U253" s="1">
        <f t="shared" si="10"/>
        <v>40000</v>
      </c>
      <c r="V253" s="1">
        <f t="shared" si="11"/>
        <v>0</v>
      </c>
    </row>
    <row r="254" spans="1:22" x14ac:dyDescent="0.3">
      <c r="A254" s="1" t="s">
        <v>138</v>
      </c>
      <c r="B254" s="1">
        <v>3240912</v>
      </c>
      <c r="C254" s="1" t="s">
        <v>1134</v>
      </c>
      <c r="D254" s="1" t="s">
        <v>3104</v>
      </c>
      <c r="E254" s="1">
        <v>27</v>
      </c>
      <c r="F254" s="1" t="s">
        <v>2891</v>
      </c>
      <c r="G254" s="5">
        <v>45528</v>
      </c>
      <c r="H254" s="1" t="s">
        <v>5</v>
      </c>
      <c r="I254" s="8" t="s">
        <v>6</v>
      </c>
      <c r="J254" s="11" t="str" cm="1">
        <f t="array" ref="J254:N254">VLOOKUP(A254,'Product Details'!$C$1:$I$1001,{2,3,4,5,7},FALSE)</f>
        <v>Ajio</v>
      </c>
      <c r="K254" s="1" t="str">
        <v>Washing Machine</v>
      </c>
      <c r="L254" s="1" t="str">
        <v>Samsung Top Load 6.5kg</v>
      </c>
      <c r="M254" s="1">
        <v>1</v>
      </c>
      <c r="N254" s="8">
        <v>24500</v>
      </c>
      <c r="O254" s="11" t="str" cm="1">
        <f t="array" ref="O254:S254">_xlfn.XLOOKUP(A254,'Shipping Details'!$A$1:$A$1001,'Shipping Details'!$B$1:$F$1001)</f>
        <v>Thanjavur</v>
      </c>
      <c r="P254" s="1" t="str">
        <v>Tamil Nadu</v>
      </c>
      <c r="Q254" s="1">
        <v>813390</v>
      </c>
      <c r="R254" s="1" t="str">
        <v>IN</v>
      </c>
      <c r="S254" s="8" t="b">
        <v>0</v>
      </c>
      <c r="T254" s="1">
        <f t="shared" si="9"/>
        <v>24500</v>
      </c>
      <c r="U254" s="1">
        <f t="shared" si="10"/>
        <v>24500</v>
      </c>
      <c r="V254" s="1">
        <f t="shared" si="11"/>
        <v>0</v>
      </c>
    </row>
    <row r="255" spans="1:22" x14ac:dyDescent="0.3">
      <c r="A255" s="1" t="s">
        <v>232</v>
      </c>
      <c r="B255" s="1">
        <v>4746820</v>
      </c>
      <c r="C255" s="1" t="s">
        <v>1137</v>
      </c>
      <c r="D255" s="1" t="s">
        <v>3104</v>
      </c>
      <c r="E255" s="1">
        <v>44</v>
      </c>
      <c r="F255" s="1" t="s">
        <v>2944</v>
      </c>
      <c r="G255" s="5">
        <v>45455</v>
      </c>
      <c r="H255" s="1" t="s">
        <v>8</v>
      </c>
      <c r="I255" s="8" t="s">
        <v>10</v>
      </c>
      <c r="J255" s="11" t="str" cm="1">
        <f t="array" ref="J255:N255">VLOOKUP(A255,'Product Details'!$C$1:$I$1001,{2,3,4,5,7},FALSE)</f>
        <v>Ajio</v>
      </c>
      <c r="K255" s="1" t="str">
        <v>LED TV</v>
      </c>
      <c r="L255" s="1" t="str">
        <v>Mi LED TV 32"</v>
      </c>
      <c r="M255" s="1">
        <v>1</v>
      </c>
      <c r="N255" s="8">
        <v>19500</v>
      </c>
      <c r="O255" s="11" t="str" cm="1">
        <f t="array" ref="O255:S255">_xlfn.XLOOKUP(A255,'Shipping Details'!$A$1:$A$1001,'Shipping Details'!$B$1:$F$1001)</f>
        <v>Gurugram</v>
      </c>
      <c r="P255" s="1" t="str">
        <v>UP</v>
      </c>
      <c r="Q255" s="1">
        <v>303993</v>
      </c>
      <c r="R255" s="1" t="str">
        <v>IN</v>
      </c>
      <c r="S255" s="8" t="b">
        <v>0</v>
      </c>
      <c r="T255" s="1">
        <f t="shared" si="9"/>
        <v>19500</v>
      </c>
      <c r="U255" s="1">
        <f t="shared" si="10"/>
        <v>0</v>
      </c>
      <c r="V255" s="1">
        <f t="shared" si="11"/>
        <v>0</v>
      </c>
    </row>
    <row r="256" spans="1:22" x14ac:dyDescent="0.3">
      <c r="A256" s="1" t="s">
        <v>890</v>
      </c>
      <c r="B256" s="1">
        <v>6489746</v>
      </c>
      <c r="C256" s="1" t="s">
        <v>1072</v>
      </c>
      <c r="D256" s="1" t="s">
        <v>3104</v>
      </c>
      <c r="E256" s="1">
        <v>70</v>
      </c>
      <c r="F256" s="1" t="s">
        <v>2794</v>
      </c>
      <c r="G256" s="5">
        <v>45581</v>
      </c>
      <c r="H256" s="1" t="s">
        <v>5</v>
      </c>
      <c r="I256" s="8" t="s">
        <v>6</v>
      </c>
      <c r="J256" s="11" t="str" cm="1">
        <f t="array" ref="J256:N256">VLOOKUP(A256,'Product Details'!$C$1:$I$1001,{2,3,4,5,7},FALSE)</f>
        <v>Myntra</v>
      </c>
      <c r="K256" s="1" t="str">
        <v>Headphones</v>
      </c>
      <c r="L256" s="1" t="str">
        <v>Sony Bluetooth</v>
      </c>
      <c r="M256" s="1">
        <v>1</v>
      </c>
      <c r="N256" s="8">
        <v>12200</v>
      </c>
      <c r="O256" s="11" t="str" cm="1">
        <f t="array" ref="O256:S256">_xlfn.XLOOKUP(A256,'Shipping Details'!$A$1:$A$1001,'Shipping Details'!$B$1:$F$1001)</f>
        <v>Thanjavur</v>
      </c>
      <c r="P256" s="1" t="str">
        <v>Tamil Nadu</v>
      </c>
      <c r="Q256" s="1">
        <v>726615</v>
      </c>
      <c r="R256" s="1" t="str">
        <v>IN</v>
      </c>
      <c r="S256" s="8" t="b">
        <v>0</v>
      </c>
      <c r="T256" s="1">
        <f t="shared" si="9"/>
        <v>12200</v>
      </c>
      <c r="U256" s="1">
        <f t="shared" si="10"/>
        <v>12200</v>
      </c>
      <c r="V256" s="1">
        <f t="shared" si="11"/>
        <v>0</v>
      </c>
    </row>
    <row r="257" spans="1:22" x14ac:dyDescent="0.3">
      <c r="A257" s="1" t="s">
        <v>247</v>
      </c>
      <c r="B257" s="1">
        <v>7765865</v>
      </c>
      <c r="C257" s="1" t="s">
        <v>1127</v>
      </c>
      <c r="D257" s="1" t="s">
        <v>3105</v>
      </c>
      <c r="E257" s="1">
        <v>23</v>
      </c>
      <c r="F257" s="1" t="s">
        <v>2854</v>
      </c>
      <c r="G257" s="5">
        <v>45519</v>
      </c>
      <c r="H257" s="1" t="s">
        <v>5</v>
      </c>
      <c r="I257" s="8" t="s">
        <v>6</v>
      </c>
      <c r="J257" s="11" t="str" cm="1">
        <f t="array" ref="J257:N257">VLOOKUP(A257,'Product Details'!$C$1:$I$1001,{2,3,4,5,7},FALSE)</f>
        <v>Flipkart</v>
      </c>
      <c r="K257" s="1" t="str">
        <v>Laptop</v>
      </c>
      <c r="L257" s="1" t="str">
        <v>HP Pavilion</v>
      </c>
      <c r="M257" s="1">
        <v>1</v>
      </c>
      <c r="N257" s="8">
        <v>46000</v>
      </c>
      <c r="O257" s="11" t="str" cm="1">
        <f t="array" ref="O257:S257">_xlfn.XLOOKUP(A257,'Shipping Details'!$A$1:$A$1001,'Shipping Details'!$B$1:$F$1001)</f>
        <v>Gurugram</v>
      </c>
      <c r="P257" s="1" t="str">
        <v>UP</v>
      </c>
      <c r="Q257" s="1">
        <v>881439</v>
      </c>
      <c r="R257" s="1" t="str">
        <v>IN</v>
      </c>
      <c r="S257" s="8" t="b">
        <v>0</v>
      </c>
      <c r="T257" s="1">
        <f t="shared" si="9"/>
        <v>46000</v>
      </c>
      <c r="U257" s="1">
        <f t="shared" si="10"/>
        <v>46000</v>
      </c>
      <c r="V257" s="1">
        <f t="shared" si="11"/>
        <v>0</v>
      </c>
    </row>
    <row r="258" spans="1:22" x14ac:dyDescent="0.3">
      <c r="A258" s="1" t="s">
        <v>710</v>
      </c>
      <c r="B258" s="1">
        <v>8014220</v>
      </c>
      <c r="C258" s="1" t="s">
        <v>1066</v>
      </c>
      <c r="D258" s="1" t="s">
        <v>3105</v>
      </c>
      <c r="E258" s="1">
        <v>72</v>
      </c>
      <c r="F258" s="1" t="s">
        <v>2954</v>
      </c>
      <c r="G258" s="5">
        <v>45561</v>
      </c>
      <c r="H258" s="1" t="s">
        <v>8</v>
      </c>
      <c r="I258" s="8" t="s">
        <v>10</v>
      </c>
      <c r="J258" s="11" t="str" cm="1">
        <f t="array" ref="J258:N258">VLOOKUP(A258,'Product Details'!$C$1:$I$1001,{2,3,4,5,7},FALSE)</f>
        <v>TataCliq</v>
      </c>
      <c r="K258" s="1" t="str">
        <v>Washing Machine</v>
      </c>
      <c r="L258" s="1" t="str">
        <v>Samsung Top Load 6.5kg</v>
      </c>
      <c r="M258" s="1">
        <v>1</v>
      </c>
      <c r="N258" s="8">
        <v>25000</v>
      </c>
      <c r="O258" s="11" t="str" cm="1">
        <f t="array" ref="O258:S258">_xlfn.XLOOKUP(A258,'Shipping Details'!$A$1:$A$1001,'Shipping Details'!$B$1:$F$1001)</f>
        <v>Mumbai</v>
      </c>
      <c r="P258" s="1" t="str">
        <v>Tamil Nadu</v>
      </c>
      <c r="Q258" s="1">
        <v>976618</v>
      </c>
      <c r="R258" s="1" t="str">
        <v>IN</v>
      </c>
      <c r="S258" s="8" t="b">
        <v>1</v>
      </c>
      <c r="T258" s="1">
        <f t="shared" si="9"/>
        <v>25000</v>
      </c>
      <c r="U258" s="1">
        <f t="shared" si="10"/>
        <v>0</v>
      </c>
      <c r="V258" s="1">
        <f t="shared" si="11"/>
        <v>0</v>
      </c>
    </row>
    <row r="259" spans="1:22" x14ac:dyDescent="0.3">
      <c r="A259" s="1" t="s">
        <v>36</v>
      </c>
      <c r="B259" s="1">
        <v>3472189</v>
      </c>
      <c r="C259" s="1" t="s">
        <v>1088</v>
      </c>
      <c r="D259" s="1" t="s">
        <v>3105</v>
      </c>
      <c r="E259" s="1">
        <v>20</v>
      </c>
      <c r="F259" s="1" t="s">
        <v>2807</v>
      </c>
      <c r="G259" s="5">
        <v>45398</v>
      </c>
      <c r="H259" s="1" t="s">
        <v>8</v>
      </c>
      <c r="I259" s="8" t="s">
        <v>6</v>
      </c>
      <c r="J259" s="11" t="str" cm="1">
        <f t="array" ref="J259:N259">VLOOKUP(A259,'Product Details'!$C$1:$I$1001,{2,3,4,5,7},FALSE)</f>
        <v>Amazon</v>
      </c>
      <c r="K259" s="1" t="str">
        <v>Laptop</v>
      </c>
      <c r="L259" s="1" t="str">
        <v>MacBook Pro</v>
      </c>
      <c r="M259" s="1">
        <v>1</v>
      </c>
      <c r="N259" s="8">
        <v>128000</v>
      </c>
      <c r="O259" s="11" t="str" cm="1">
        <f t="array" ref="O259:S259">_xlfn.XLOOKUP(A259,'Shipping Details'!$A$1:$A$1001,'Shipping Details'!$B$1:$F$1001)</f>
        <v>Thanjavur</v>
      </c>
      <c r="P259" s="1" t="str">
        <v>Delhi</v>
      </c>
      <c r="Q259" s="1">
        <v>618392</v>
      </c>
      <c r="R259" s="1" t="str">
        <v>IN</v>
      </c>
      <c r="S259" s="8" t="b">
        <v>0</v>
      </c>
      <c r="T259" s="1">
        <f t="shared" si="9"/>
        <v>128000</v>
      </c>
      <c r="U259" s="1">
        <f t="shared" si="10"/>
        <v>0</v>
      </c>
      <c r="V259" s="1">
        <f t="shared" si="11"/>
        <v>128000</v>
      </c>
    </row>
    <row r="260" spans="1:22" x14ac:dyDescent="0.3">
      <c r="A260" s="1" t="s">
        <v>827</v>
      </c>
      <c r="B260" s="1">
        <v>2728894</v>
      </c>
      <c r="C260" s="1" t="s">
        <v>1117</v>
      </c>
      <c r="D260" s="1" t="s">
        <v>3105</v>
      </c>
      <c r="E260" s="1">
        <v>64</v>
      </c>
      <c r="F260" s="1" t="s">
        <v>2887</v>
      </c>
      <c r="G260" s="5">
        <v>45585</v>
      </c>
      <c r="H260" s="1" t="s">
        <v>8</v>
      </c>
      <c r="I260" s="8" t="s">
        <v>6</v>
      </c>
      <c r="J260" s="11" t="str" cm="1">
        <f t="array" ref="J260:N260">VLOOKUP(A260,'Product Details'!$C$1:$I$1001,{2,3,4,5,7},FALSE)</f>
        <v>Ajio</v>
      </c>
      <c r="K260" s="1" t="str">
        <v>Laptop</v>
      </c>
      <c r="L260" s="1" t="str">
        <v>HP Pavilion</v>
      </c>
      <c r="M260" s="1">
        <v>1</v>
      </c>
      <c r="N260" s="8">
        <v>44000</v>
      </c>
      <c r="O260" s="11" t="str" cm="1">
        <f t="array" ref="O260:S260">_xlfn.XLOOKUP(A260,'Shipping Details'!$A$1:$A$1001,'Shipping Details'!$B$1:$F$1001)</f>
        <v>Gurugram</v>
      </c>
      <c r="P260" s="1" t="str">
        <v>Maharashtra</v>
      </c>
      <c r="Q260" s="1">
        <v>983241</v>
      </c>
      <c r="R260" s="1" t="str">
        <v>IN</v>
      </c>
      <c r="S260" s="8" t="b">
        <v>0</v>
      </c>
      <c r="T260" s="1">
        <f t="shared" ref="T260:T323" si="12">N260*M260</f>
        <v>44000</v>
      </c>
      <c r="U260" s="1">
        <f t="shared" ref="U260:U323" si="13">IF(H260="Delivered",T260,0)</f>
        <v>0</v>
      </c>
      <c r="V260" s="1">
        <f t="shared" ref="V260:V323" si="14">IF(AND(OR(H260="Cancelled",H260="Returned"),I260="Paid"),T260,0)</f>
        <v>44000</v>
      </c>
    </row>
    <row r="261" spans="1:22" x14ac:dyDescent="0.3">
      <c r="A261" s="1" t="s">
        <v>438</v>
      </c>
      <c r="B261" s="1">
        <v>2589366</v>
      </c>
      <c r="C261" s="1" t="s">
        <v>1095</v>
      </c>
      <c r="D261" s="1" t="s">
        <v>3104</v>
      </c>
      <c r="E261" s="1">
        <v>35</v>
      </c>
      <c r="F261" s="1" t="s">
        <v>2871</v>
      </c>
      <c r="G261" s="5">
        <v>45341</v>
      </c>
      <c r="H261" s="1" t="s">
        <v>40</v>
      </c>
      <c r="I261" s="8" t="s">
        <v>10</v>
      </c>
      <c r="J261" s="11" t="str" cm="1">
        <f t="array" ref="J261:N261">VLOOKUP(A261,'Product Details'!$C$1:$I$1001,{2,3,4,5,7},FALSE)</f>
        <v>Amazon</v>
      </c>
      <c r="K261" s="1" t="str">
        <v>Smartphone</v>
      </c>
      <c r="L261" s="1" t="str">
        <v>Apple iPhone 12</v>
      </c>
      <c r="M261" s="1">
        <v>2</v>
      </c>
      <c r="N261" s="8">
        <v>54999</v>
      </c>
      <c r="O261" s="11" t="str" cm="1">
        <f t="array" ref="O261:S261">_xlfn.XLOOKUP(A261,'Shipping Details'!$A$1:$A$1001,'Shipping Details'!$B$1:$F$1001)</f>
        <v>Mumbai</v>
      </c>
      <c r="P261" s="1" t="str">
        <v>Maharashtra</v>
      </c>
      <c r="Q261" s="1">
        <v>553939</v>
      </c>
      <c r="R261" s="1" t="str">
        <v>IN</v>
      </c>
      <c r="S261" s="8" t="b">
        <v>0</v>
      </c>
      <c r="T261" s="1">
        <f t="shared" si="12"/>
        <v>109998</v>
      </c>
      <c r="U261" s="1">
        <f t="shared" si="13"/>
        <v>0</v>
      </c>
      <c r="V261" s="1">
        <f t="shared" si="14"/>
        <v>0</v>
      </c>
    </row>
    <row r="262" spans="1:22" x14ac:dyDescent="0.3">
      <c r="A262" s="1" t="s">
        <v>155</v>
      </c>
      <c r="B262" s="1">
        <v>2352527</v>
      </c>
      <c r="C262" s="1" t="s">
        <v>1127</v>
      </c>
      <c r="D262" s="1" t="s">
        <v>3105</v>
      </c>
      <c r="E262" s="1">
        <v>23</v>
      </c>
      <c r="F262" s="1" t="s">
        <v>2811</v>
      </c>
      <c r="G262" s="5">
        <v>45486</v>
      </c>
      <c r="H262" s="1" t="s">
        <v>8</v>
      </c>
      <c r="I262" s="8" t="s">
        <v>10</v>
      </c>
      <c r="J262" s="11" t="str" cm="1">
        <f t="array" ref="J262:N262">VLOOKUP(A262,'Product Details'!$C$1:$I$1001,{2,3,4,5,7},FALSE)</f>
        <v>Flipkart</v>
      </c>
      <c r="K262" s="1" t="str">
        <v>LED TV</v>
      </c>
      <c r="L262" s="1" t="str">
        <v>Samsung Smart TV 50"</v>
      </c>
      <c r="M262" s="1">
        <v>1</v>
      </c>
      <c r="N262" s="8">
        <v>61000</v>
      </c>
      <c r="O262" s="11" t="str" cm="1">
        <f t="array" ref="O262:S262">_xlfn.XLOOKUP(A262,'Shipping Details'!$A$1:$A$1001,'Shipping Details'!$B$1:$F$1001)</f>
        <v>Gurugram</v>
      </c>
      <c r="P262" s="1" t="str">
        <v>UP</v>
      </c>
      <c r="Q262" s="1">
        <v>986392</v>
      </c>
      <c r="R262" s="1" t="str">
        <v>IN</v>
      </c>
      <c r="S262" s="8" t="b">
        <v>0</v>
      </c>
      <c r="T262" s="1">
        <f t="shared" si="12"/>
        <v>61000</v>
      </c>
      <c r="U262" s="1">
        <f t="shared" si="13"/>
        <v>0</v>
      </c>
      <c r="V262" s="1">
        <f t="shared" si="14"/>
        <v>0</v>
      </c>
    </row>
    <row r="263" spans="1:22" x14ac:dyDescent="0.3">
      <c r="A263" s="1" t="s">
        <v>477</v>
      </c>
      <c r="B263" s="1">
        <v>4759700</v>
      </c>
      <c r="C263" s="1" t="s">
        <v>1122</v>
      </c>
      <c r="D263" s="1" t="s">
        <v>3104</v>
      </c>
      <c r="E263" s="1">
        <v>34</v>
      </c>
      <c r="F263" s="1" t="s">
        <v>2819</v>
      </c>
      <c r="G263" s="5">
        <v>45469</v>
      </c>
      <c r="H263" s="1" t="s">
        <v>5</v>
      </c>
      <c r="I263" s="8" t="s">
        <v>6</v>
      </c>
      <c r="J263" s="11" t="str" cm="1">
        <f t="array" ref="J263:N263">VLOOKUP(A263,'Product Details'!$C$1:$I$1001,{2,3,4,5,7},FALSE)</f>
        <v>TataCliq</v>
      </c>
      <c r="K263" s="1" t="str">
        <v>Headphones</v>
      </c>
      <c r="L263" s="1" t="str">
        <v>JBL Bluetooth</v>
      </c>
      <c r="M263" s="1">
        <v>2</v>
      </c>
      <c r="N263" s="8">
        <v>9900</v>
      </c>
      <c r="O263" s="11" t="str" cm="1">
        <f t="array" ref="O263:S263">_xlfn.XLOOKUP(A263,'Shipping Details'!$A$1:$A$1001,'Shipping Details'!$B$1:$F$1001)</f>
        <v>Gurugram</v>
      </c>
      <c r="P263" s="1" t="str">
        <v>Punjab</v>
      </c>
      <c r="Q263" s="1">
        <v>559094</v>
      </c>
      <c r="R263" s="1" t="str">
        <v>IN</v>
      </c>
      <c r="S263" s="8" t="b">
        <v>0</v>
      </c>
      <c r="T263" s="1">
        <f t="shared" si="12"/>
        <v>19800</v>
      </c>
      <c r="U263" s="1">
        <f t="shared" si="13"/>
        <v>19800</v>
      </c>
      <c r="V263" s="1">
        <f t="shared" si="14"/>
        <v>0</v>
      </c>
    </row>
    <row r="264" spans="1:22" x14ac:dyDescent="0.3">
      <c r="A264" s="1" t="s">
        <v>170</v>
      </c>
      <c r="B264" s="1">
        <v>4094587</v>
      </c>
      <c r="C264" s="1" t="s">
        <v>1143</v>
      </c>
      <c r="D264" s="1" t="s">
        <v>3105</v>
      </c>
      <c r="E264" s="1">
        <v>58</v>
      </c>
      <c r="F264" s="1" t="s">
        <v>2910</v>
      </c>
      <c r="G264" s="5">
        <v>45610</v>
      </c>
      <c r="H264" s="1" t="s">
        <v>5</v>
      </c>
      <c r="I264" s="8" t="s">
        <v>6</v>
      </c>
      <c r="J264" s="11" t="str" cm="1">
        <f t="array" ref="J264:N264">VLOOKUP(A264,'Product Details'!$C$1:$I$1001,{2,3,4,5,7},FALSE)</f>
        <v>TataCliq</v>
      </c>
      <c r="K264" s="1" t="str">
        <v>Smartphone</v>
      </c>
      <c r="L264" s="1" t="str">
        <v>Apple iPhone 12</v>
      </c>
      <c r="M264" s="1">
        <v>1</v>
      </c>
      <c r="N264" s="8">
        <v>55000</v>
      </c>
      <c r="O264" s="11" t="str" cm="1">
        <f t="array" ref="O264:S264">_xlfn.XLOOKUP(A264,'Shipping Details'!$A$1:$A$1001,'Shipping Details'!$B$1:$F$1001)</f>
        <v>Noida</v>
      </c>
      <c r="P264" s="1" t="str">
        <v>Delhi</v>
      </c>
      <c r="Q264" s="1">
        <v>104666</v>
      </c>
      <c r="R264" s="1" t="str">
        <v>IN</v>
      </c>
      <c r="S264" s="8" t="b">
        <v>0</v>
      </c>
      <c r="T264" s="1">
        <f t="shared" si="12"/>
        <v>55000</v>
      </c>
      <c r="U264" s="1">
        <f t="shared" si="13"/>
        <v>55000</v>
      </c>
      <c r="V264" s="1">
        <f t="shared" si="14"/>
        <v>0</v>
      </c>
    </row>
    <row r="265" spans="1:22" x14ac:dyDescent="0.3">
      <c r="A265" s="1" t="s">
        <v>281</v>
      </c>
      <c r="B265" s="1">
        <v>5752426</v>
      </c>
      <c r="C265" s="1" t="s">
        <v>1122</v>
      </c>
      <c r="D265" s="1" t="s">
        <v>3104</v>
      </c>
      <c r="E265" s="1">
        <v>34</v>
      </c>
      <c r="F265" s="1" t="s">
        <v>2964</v>
      </c>
      <c r="G265" s="5">
        <v>45383</v>
      </c>
      <c r="H265" s="1" t="s">
        <v>8</v>
      </c>
      <c r="I265" s="8" t="s">
        <v>6</v>
      </c>
      <c r="J265" s="11" t="str" cm="1">
        <f t="array" ref="J265:N265">VLOOKUP(A265,'Product Details'!$C$1:$I$1001,{2,3,4,5,7},FALSE)</f>
        <v>TataCliq</v>
      </c>
      <c r="K265" s="1" t="str">
        <v>Washing Machine</v>
      </c>
      <c r="L265" s="1" t="str">
        <v>LG Front Load 7kg</v>
      </c>
      <c r="M265" s="1">
        <v>1</v>
      </c>
      <c r="N265" s="8">
        <v>30000</v>
      </c>
      <c r="O265" s="11" t="str" cm="1">
        <f t="array" ref="O265:S265">_xlfn.XLOOKUP(A265,'Shipping Details'!$A$1:$A$1001,'Shipping Details'!$B$1:$F$1001)</f>
        <v>Mohali</v>
      </c>
      <c r="P265" s="1" t="str">
        <v>Delhi</v>
      </c>
      <c r="Q265" s="1">
        <v>786341</v>
      </c>
      <c r="R265" s="1" t="str">
        <v>IN</v>
      </c>
      <c r="S265" s="8" t="b">
        <v>0</v>
      </c>
      <c r="T265" s="1">
        <f t="shared" si="12"/>
        <v>30000</v>
      </c>
      <c r="U265" s="1">
        <f t="shared" si="13"/>
        <v>0</v>
      </c>
      <c r="V265" s="1">
        <f t="shared" si="14"/>
        <v>30000</v>
      </c>
    </row>
    <row r="266" spans="1:22" x14ac:dyDescent="0.3">
      <c r="A266" s="1" t="s">
        <v>206</v>
      </c>
      <c r="B266" s="1">
        <v>2679975</v>
      </c>
      <c r="C266" s="1" t="s">
        <v>1149</v>
      </c>
      <c r="D266" s="1" t="s">
        <v>3105</v>
      </c>
      <c r="E266" s="1">
        <v>60</v>
      </c>
      <c r="F266" s="1" t="s">
        <v>2898</v>
      </c>
      <c r="G266" s="5">
        <v>45391</v>
      </c>
      <c r="H266" s="1" t="s">
        <v>40</v>
      </c>
      <c r="I266" s="8" t="s">
        <v>6</v>
      </c>
      <c r="J266" s="11" t="str" cm="1">
        <f t="array" ref="J266:N266">VLOOKUP(A266,'Product Details'!$C$1:$I$1001,{2,3,4,5,7},FALSE)</f>
        <v>Amazon</v>
      </c>
      <c r="K266" s="1" t="str">
        <v>Washing Machine</v>
      </c>
      <c r="L266" s="1" t="str">
        <v>Samsung Top Load 6.5kg</v>
      </c>
      <c r="M266" s="1">
        <v>1</v>
      </c>
      <c r="N266" s="8">
        <v>25000</v>
      </c>
      <c r="O266" s="11" t="str" cm="1">
        <f t="array" ref="O266:S266">_xlfn.XLOOKUP(A266,'Shipping Details'!$A$1:$A$1001,'Shipping Details'!$B$1:$F$1001)</f>
        <v>Kolkata</v>
      </c>
      <c r="P266" s="1" t="str">
        <v>West Bengal</v>
      </c>
      <c r="Q266" s="1">
        <v>348041</v>
      </c>
      <c r="R266" s="1" t="str">
        <v>IN</v>
      </c>
      <c r="S266" s="8" t="b">
        <v>0</v>
      </c>
      <c r="T266" s="1">
        <f t="shared" si="12"/>
        <v>25000</v>
      </c>
      <c r="U266" s="1">
        <f t="shared" si="13"/>
        <v>0</v>
      </c>
      <c r="V266" s="1">
        <f t="shared" si="14"/>
        <v>25000</v>
      </c>
    </row>
    <row r="267" spans="1:22" x14ac:dyDescent="0.3">
      <c r="A267" s="1" t="s">
        <v>350</v>
      </c>
      <c r="B267" s="1">
        <v>4247321</v>
      </c>
      <c r="C267" s="1" t="s">
        <v>1170</v>
      </c>
      <c r="D267" s="1" t="s">
        <v>3105</v>
      </c>
      <c r="E267" s="1">
        <v>25</v>
      </c>
      <c r="F267" s="1" t="s">
        <v>2992</v>
      </c>
      <c r="G267" s="5">
        <v>45306</v>
      </c>
      <c r="H267" s="1" t="s">
        <v>5</v>
      </c>
      <c r="I267" s="8" t="s">
        <v>6</v>
      </c>
      <c r="J267" s="11" t="str" cm="1">
        <f t="array" ref="J267:N267">VLOOKUP(A267,'Product Details'!$C$1:$I$1001,{2,3,4,5,7},FALSE)</f>
        <v>Amazon</v>
      </c>
      <c r="K267" s="1" t="str">
        <v>Washing Machine</v>
      </c>
      <c r="L267" s="1" t="str">
        <v>Samsung Top Load 6.5kg</v>
      </c>
      <c r="M267" s="1">
        <v>1</v>
      </c>
      <c r="N267" s="8">
        <v>25000</v>
      </c>
      <c r="O267" s="11" t="str" cm="1">
        <f t="array" ref="O267:S267">_xlfn.XLOOKUP(A267,'Shipping Details'!$A$1:$A$1001,'Shipping Details'!$B$1:$F$1001)</f>
        <v>Mohali</v>
      </c>
      <c r="P267" s="1">
        <v>0</v>
      </c>
      <c r="Q267" s="1">
        <v>466634</v>
      </c>
      <c r="R267" s="1" t="str">
        <v>IN</v>
      </c>
      <c r="S267" s="8" t="b">
        <v>0</v>
      </c>
      <c r="T267" s="1">
        <f t="shared" si="12"/>
        <v>25000</v>
      </c>
      <c r="U267" s="1">
        <f t="shared" si="13"/>
        <v>25000</v>
      </c>
      <c r="V267" s="1">
        <f t="shared" si="14"/>
        <v>0</v>
      </c>
    </row>
    <row r="268" spans="1:22" x14ac:dyDescent="0.3">
      <c r="A268" s="1" t="s">
        <v>895</v>
      </c>
      <c r="B268" s="1">
        <v>7045114</v>
      </c>
      <c r="C268" s="1" t="s">
        <v>1174</v>
      </c>
      <c r="D268" s="1" t="s">
        <v>3104</v>
      </c>
      <c r="E268" s="1">
        <v>39</v>
      </c>
      <c r="F268" s="1" t="s">
        <v>2979</v>
      </c>
      <c r="G268" s="5">
        <v>45336</v>
      </c>
      <c r="H268" s="1" t="s">
        <v>5</v>
      </c>
      <c r="I268" s="8" t="s">
        <v>6</v>
      </c>
      <c r="J268" s="11" t="str" cm="1">
        <f t="array" ref="J268:N268">VLOOKUP(A268,'Product Details'!$C$1:$I$1001,{2,3,4,5,7},FALSE)</f>
        <v>Amazon</v>
      </c>
      <c r="K268" s="1" t="str">
        <v>Laptop</v>
      </c>
      <c r="L268" s="1" t="str">
        <v>MacBook Pro</v>
      </c>
      <c r="M268" s="1">
        <v>1</v>
      </c>
      <c r="N268" s="8">
        <v>128000</v>
      </c>
      <c r="O268" s="11" t="str" cm="1">
        <f t="array" ref="O268:S268">_xlfn.XLOOKUP(A268,'Shipping Details'!$A$1:$A$1001,'Shipping Details'!$B$1:$F$1001)</f>
        <v>Noida</v>
      </c>
      <c r="P268" s="1" t="str">
        <v>Delhi</v>
      </c>
      <c r="Q268" s="1">
        <v>828326</v>
      </c>
      <c r="R268" s="1" t="str">
        <v>IN</v>
      </c>
      <c r="S268" s="8" t="b">
        <v>0</v>
      </c>
      <c r="T268" s="1">
        <f t="shared" si="12"/>
        <v>128000</v>
      </c>
      <c r="U268" s="1">
        <f t="shared" si="13"/>
        <v>128000</v>
      </c>
      <c r="V268" s="1">
        <f t="shared" si="14"/>
        <v>0</v>
      </c>
    </row>
    <row r="269" spans="1:22" x14ac:dyDescent="0.3">
      <c r="A269" s="1" t="s">
        <v>301</v>
      </c>
      <c r="B269" s="1">
        <v>2343263</v>
      </c>
      <c r="C269" s="1" t="s">
        <v>1067</v>
      </c>
      <c r="D269" s="1" t="s">
        <v>3105</v>
      </c>
      <c r="E269" s="1">
        <v>28</v>
      </c>
      <c r="F269" s="1" t="s">
        <v>2975</v>
      </c>
      <c r="G269" s="5">
        <v>45477</v>
      </c>
      <c r="H269" s="1" t="s">
        <v>40</v>
      </c>
      <c r="I269" s="8" t="s">
        <v>6</v>
      </c>
      <c r="J269" s="11" t="str" cm="1">
        <f t="array" ref="J269:N269">VLOOKUP(A269,'Product Details'!$C$1:$I$1001,{2,3,4,5,7},FALSE)</f>
        <v>Ajio</v>
      </c>
      <c r="K269" s="1" t="str">
        <v>Washing Machine</v>
      </c>
      <c r="L269" s="1" t="str">
        <v>LG Front Load 7kg</v>
      </c>
      <c r="M269" s="1">
        <v>1</v>
      </c>
      <c r="N269" s="8">
        <v>29500</v>
      </c>
      <c r="O269" s="11" t="str" cm="1">
        <f t="array" ref="O269:S269">_xlfn.XLOOKUP(A269,'Shipping Details'!$A$1:$A$1001,'Shipping Details'!$B$1:$F$1001)</f>
        <v>Noida</v>
      </c>
      <c r="P269" s="1" t="str">
        <v>Haryana</v>
      </c>
      <c r="Q269" s="1">
        <v>208976</v>
      </c>
      <c r="R269" s="1" t="str">
        <v>IN</v>
      </c>
      <c r="S269" s="8" t="b">
        <v>0</v>
      </c>
      <c r="T269" s="1">
        <f t="shared" si="12"/>
        <v>29500</v>
      </c>
      <c r="U269" s="1">
        <f t="shared" si="13"/>
        <v>0</v>
      </c>
      <c r="V269" s="1">
        <f t="shared" si="14"/>
        <v>29500</v>
      </c>
    </row>
    <row r="270" spans="1:22" x14ac:dyDescent="0.3">
      <c r="A270" s="1" t="s">
        <v>592</v>
      </c>
      <c r="B270" s="1">
        <v>6740173</v>
      </c>
      <c r="C270" s="1" t="s">
        <v>1065</v>
      </c>
      <c r="D270" s="1" t="s">
        <v>3104</v>
      </c>
      <c r="E270" s="1">
        <v>56</v>
      </c>
      <c r="F270" s="1" t="s">
        <v>2867</v>
      </c>
      <c r="G270" s="5">
        <v>45627</v>
      </c>
      <c r="H270" s="1" t="s">
        <v>5</v>
      </c>
      <c r="I270" s="8" t="s">
        <v>6</v>
      </c>
      <c r="J270" s="11" t="str" cm="1">
        <f t="array" ref="J270:N270">VLOOKUP(A270,'Product Details'!$C$1:$I$1001,{2,3,4,5,7},FALSE)</f>
        <v>Myntra</v>
      </c>
      <c r="K270" s="1" t="str">
        <v>Headphones</v>
      </c>
      <c r="L270" s="1" t="str">
        <v>Sony Bluetooth</v>
      </c>
      <c r="M270" s="1">
        <v>1</v>
      </c>
      <c r="N270" s="8">
        <v>12200</v>
      </c>
      <c r="O270" s="11" t="str" cm="1">
        <f t="array" ref="O270:S270">_xlfn.XLOOKUP(A270,'Shipping Details'!$A$1:$A$1001,'Shipping Details'!$B$1:$F$1001)</f>
        <v>Noida</v>
      </c>
      <c r="P270" s="1" t="str">
        <v>Tamil Nadu</v>
      </c>
      <c r="Q270" s="1">
        <v>747614</v>
      </c>
      <c r="R270" s="1" t="str">
        <v>IN</v>
      </c>
      <c r="S270" s="8" t="b">
        <v>1</v>
      </c>
      <c r="T270" s="1">
        <f t="shared" si="12"/>
        <v>12200</v>
      </c>
      <c r="U270" s="1">
        <f t="shared" si="13"/>
        <v>12200</v>
      </c>
      <c r="V270" s="1">
        <f t="shared" si="14"/>
        <v>0</v>
      </c>
    </row>
    <row r="271" spans="1:22" x14ac:dyDescent="0.3">
      <c r="A271" s="1" t="s">
        <v>177</v>
      </c>
      <c r="B271" s="1">
        <v>6882609</v>
      </c>
      <c r="C271" s="1" t="s">
        <v>1139</v>
      </c>
      <c r="D271" s="1" t="s">
        <v>3104</v>
      </c>
      <c r="E271" s="1">
        <v>28</v>
      </c>
      <c r="F271" s="1" t="s">
        <v>2914</v>
      </c>
      <c r="G271" s="5">
        <v>45570</v>
      </c>
      <c r="H271" s="1" t="s">
        <v>5</v>
      </c>
      <c r="I271" s="8" t="s">
        <v>6</v>
      </c>
      <c r="J271" s="11" t="str" cm="1">
        <f t="array" ref="J271:N271">VLOOKUP(A271,'Product Details'!$C$1:$I$1001,{2,3,4,5,7},FALSE)</f>
        <v>Flipkart</v>
      </c>
      <c r="K271" s="1" t="str">
        <v>Washing Machine</v>
      </c>
      <c r="L271" s="1" t="str">
        <v>Samsung Top Load 6.5kg</v>
      </c>
      <c r="M271" s="1">
        <v>1</v>
      </c>
      <c r="N271" s="8">
        <v>25500</v>
      </c>
      <c r="O271" s="11" t="str" cm="1">
        <f t="array" ref="O271:S271">_xlfn.XLOOKUP(A271,'Shipping Details'!$A$1:$A$1001,'Shipping Details'!$B$1:$F$1001)</f>
        <v>Mumbai</v>
      </c>
      <c r="P271" s="1" t="str">
        <v>West Bengal</v>
      </c>
      <c r="Q271" s="1">
        <v>439375</v>
      </c>
      <c r="R271" s="1" t="str">
        <v>IN</v>
      </c>
      <c r="S271" s="8" t="b">
        <v>0</v>
      </c>
      <c r="T271" s="1">
        <f t="shared" si="12"/>
        <v>25500</v>
      </c>
      <c r="U271" s="1">
        <f t="shared" si="13"/>
        <v>25500</v>
      </c>
      <c r="V271" s="1">
        <f t="shared" si="14"/>
        <v>0</v>
      </c>
    </row>
    <row r="272" spans="1:22" x14ac:dyDescent="0.3">
      <c r="A272" s="1" t="s">
        <v>370</v>
      </c>
      <c r="B272" s="1">
        <v>5517272</v>
      </c>
      <c r="C272" s="1" t="s">
        <v>1141</v>
      </c>
      <c r="D272" s="1" t="s">
        <v>3104</v>
      </c>
      <c r="E272" s="1">
        <v>52</v>
      </c>
      <c r="F272" s="1" t="s">
        <v>3000</v>
      </c>
      <c r="G272" s="5">
        <v>45577</v>
      </c>
      <c r="H272" s="1" t="s">
        <v>8</v>
      </c>
      <c r="I272" s="8" t="s">
        <v>6</v>
      </c>
      <c r="J272" s="11" t="str" cm="1">
        <f t="array" ref="J272:N272">VLOOKUP(A272,'Product Details'!$C$1:$I$1001,{2,3,4,5,7},FALSE)</f>
        <v>Flipkart</v>
      </c>
      <c r="K272" s="1" t="str">
        <v>Laptop</v>
      </c>
      <c r="L272" s="1" t="str">
        <v>MacBook Pro</v>
      </c>
      <c r="M272" s="1">
        <v>1</v>
      </c>
      <c r="N272" s="8">
        <v>130000</v>
      </c>
      <c r="O272" s="11" t="str" cm="1">
        <f t="array" ref="O272:S272">_xlfn.XLOOKUP(A272,'Shipping Details'!$A$1:$A$1001,'Shipping Details'!$B$1:$F$1001)</f>
        <v>Gurugram</v>
      </c>
      <c r="P272" s="1" t="str">
        <v>UP</v>
      </c>
      <c r="Q272" s="1">
        <v>824038</v>
      </c>
      <c r="R272" s="1" t="str">
        <v>IN</v>
      </c>
      <c r="S272" s="8" t="b">
        <v>0</v>
      </c>
      <c r="T272" s="1">
        <f t="shared" si="12"/>
        <v>130000</v>
      </c>
      <c r="U272" s="1">
        <f t="shared" si="13"/>
        <v>0</v>
      </c>
      <c r="V272" s="1">
        <f t="shared" si="14"/>
        <v>130000</v>
      </c>
    </row>
    <row r="273" spans="1:22" x14ac:dyDescent="0.3">
      <c r="A273" s="1" t="s">
        <v>316</v>
      </c>
      <c r="B273" s="1">
        <v>2062698</v>
      </c>
      <c r="C273" s="1" t="s">
        <v>1168</v>
      </c>
      <c r="D273" s="1" t="s">
        <v>3104</v>
      </c>
      <c r="E273" s="1">
        <v>30</v>
      </c>
      <c r="F273" s="1" t="s">
        <v>2981</v>
      </c>
      <c r="G273" s="5">
        <v>45557</v>
      </c>
      <c r="H273" s="1" t="s">
        <v>5</v>
      </c>
      <c r="I273" s="8" t="s">
        <v>6</v>
      </c>
      <c r="J273" s="11" t="str" cm="1">
        <f t="array" ref="J273:N273">VLOOKUP(A273,'Product Details'!$C$1:$I$1001,{2,3,4,5,7},FALSE)</f>
        <v>TataCliq</v>
      </c>
      <c r="K273" s="1" t="str">
        <v>Headphones</v>
      </c>
      <c r="L273" s="1" t="str">
        <v>Sony Bluetooth</v>
      </c>
      <c r="M273" s="1">
        <v>5</v>
      </c>
      <c r="N273" s="8">
        <v>11900</v>
      </c>
      <c r="O273" s="11" t="str" cm="1">
        <f t="array" ref="O273:S273">_xlfn.XLOOKUP(A273,'Shipping Details'!$A$1:$A$1001,'Shipping Details'!$B$1:$F$1001)</f>
        <v>Bengaluru</v>
      </c>
      <c r="P273" s="1">
        <v>0</v>
      </c>
      <c r="Q273" s="1">
        <v>200932</v>
      </c>
      <c r="R273" s="1" t="str">
        <v>IN</v>
      </c>
      <c r="S273" s="8" t="b">
        <v>0</v>
      </c>
      <c r="T273" s="1">
        <f t="shared" si="12"/>
        <v>59500</v>
      </c>
      <c r="U273" s="1">
        <f t="shared" si="13"/>
        <v>59500</v>
      </c>
      <c r="V273" s="1">
        <f t="shared" si="14"/>
        <v>0</v>
      </c>
    </row>
    <row r="274" spans="1:22" x14ac:dyDescent="0.3">
      <c r="A274" s="1" t="s">
        <v>584</v>
      </c>
      <c r="B274" s="1">
        <v>3770138</v>
      </c>
      <c r="C274" s="1" t="s">
        <v>1127</v>
      </c>
      <c r="D274" s="1" t="s">
        <v>3105</v>
      </c>
      <c r="E274" s="1">
        <v>23</v>
      </c>
      <c r="F274" s="1" t="s">
        <v>2976</v>
      </c>
      <c r="G274" s="5">
        <v>45636</v>
      </c>
      <c r="H274" s="1" t="s">
        <v>5</v>
      </c>
      <c r="I274" s="8" t="s">
        <v>6</v>
      </c>
      <c r="J274" s="11" t="str" cm="1">
        <f t="array" ref="J274:N274">VLOOKUP(A274,'Product Details'!$C$1:$I$1001,{2,3,4,5,7},FALSE)</f>
        <v>Flipkart</v>
      </c>
      <c r="K274" s="1" t="str">
        <v>Laptop</v>
      </c>
      <c r="L274" s="1" t="str">
        <v>MacBook Pro</v>
      </c>
      <c r="M274" s="1">
        <v>1</v>
      </c>
      <c r="N274" s="8">
        <v>132000</v>
      </c>
      <c r="O274" s="11" t="str" cm="1">
        <f t="array" ref="O274:S274">_xlfn.XLOOKUP(A274,'Shipping Details'!$A$1:$A$1001,'Shipping Details'!$B$1:$F$1001)</f>
        <v>Kolkata</v>
      </c>
      <c r="P274" s="1" t="str">
        <v>UP</v>
      </c>
      <c r="Q274" s="1">
        <v>621986</v>
      </c>
      <c r="R274" s="1" t="str">
        <v>IN</v>
      </c>
      <c r="S274" s="8" t="b">
        <v>1</v>
      </c>
      <c r="T274" s="1">
        <f t="shared" si="12"/>
        <v>132000</v>
      </c>
      <c r="U274" s="1">
        <f t="shared" si="13"/>
        <v>132000</v>
      </c>
      <c r="V274" s="1">
        <f t="shared" si="14"/>
        <v>0</v>
      </c>
    </row>
    <row r="275" spans="1:22" x14ac:dyDescent="0.3">
      <c r="A275" s="1" t="s">
        <v>17</v>
      </c>
      <c r="B275" s="1">
        <v>2437026</v>
      </c>
      <c r="C275" s="1" t="s">
        <v>1072</v>
      </c>
      <c r="D275" s="1" t="s">
        <v>3104</v>
      </c>
      <c r="E275" s="1">
        <v>70</v>
      </c>
      <c r="F275" s="1" t="s">
        <v>2789</v>
      </c>
      <c r="G275" s="5">
        <v>45347</v>
      </c>
      <c r="H275" s="1" t="s">
        <v>5</v>
      </c>
      <c r="I275" s="8" t="s">
        <v>6</v>
      </c>
      <c r="J275" s="11" t="str" cm="1">
        <f t="array" ref="J275:N275">VLOOKUP(A275,'Product Details'!$C$1:$I$1001,{2,3,4,5,7},FALSE)</f>
        <v>Amazon</v>
      </c>
      <c r="K275" s="1" t="str">
        <v>Laptop</v>
      </c>
      <c r="L275" s="1" t="str">
        <v>MacBook Pro</v>
      </c>
      <c r="M275" s="1">
        <v>1</v>
      </c>
      <c r="N275" s="8">
        <v>130000</v>
      </c>
      <c r="O275" s="11" t="str" cm="1">
        <f t="array" ref="O275:S275">_xlfn.XLOOKUP(A275,'Shipping Details'!$A$1:$A$1001,'Shipping Details'!$B$1:$F$1001)</f>
        <v>Mumbai</v>
      </c>
      <c r="P275" s="1" t="str">
        <v>Delhi</v>
      </c>
      <c r="Q275" s="1">
        <v>322086</v>
      </c>
      <c r="R275" s="1" t="str">
        <v>IN</v>
      </c>
      <c r="S275" s="8" t="b">
        <v>0</v>
      </c>
      <c r="T275" s="1">
        <f t="shared" si="12"/>
        <v>130000</v>
      </c>
      <c r="U275" s="1">
        <f t="shared" si="13"/>
        <v>130000</v>
      </c>
      <c r="V275" s="1">
        <f t="shared" si="14"/>
        <v>0</v>
      </c>
    </row>
    <row r="276" spans="1:22" x14ac:dyDescent="0.3">
      <c r="A276" s="1" t="s">
        <v>122</v>
      </c>
      <c r="B276" s="1">
        <v>6920597</v>
      </c>
      <c r="C276" s="1" t="s">
        <v>1077</v>
      </c>
      <c r="D276" s="1" t="s">
        <v>3105</v>
      </c>
      <c r="E276" s="1">
        <v>21</v>
      </c>
      <c r="F276" s="1" t="s">
        <v>2878</v>
      </c>
      <c r="G276" s="5">
        <v>45428</v>
      </c>
      <c r="H276" s="1" t="s">
        <v>8</v>
      </c>
      <c r="I276" s="8" t="s">
        <v>10</v>
      </c>
      <c r="J276" s="11" t="str" cm="1">
        <f t="array" ref="J276:N276">VLOOKUP(A276,'Product Details'!$C$1:$I$1001,{2,3,4,5,7},FALSE)</f>
        <v>Myntra</v>
      </c>
      <c r="K276" s="1" t="str">
        <v>Washing Machine</v>
      </c>
      <c r="L276" s="1" t="str">
        <v>LG Front Load 7kg</v>
      </c>
      <c r="M276" s="1">
        <v>1</v>
      </c>
      <c r="N276" s="8">
        <v>30200</v>
      </c>
      <c r="O276" s="11" t="str" cm="1">
        <f t="array" ref="O276:S276">_xlfn.XLOOKUP(A276,'Shipping Details'!$A$1:$A$1001,'Shipping Details'!$B$1:$F$1001)</f>
        <v>Noida</v>
      </c>
      <c r="P276" s="1" t="str">
        <v>West Bengal</v>
      </c>
      <c r="Q276" s="1">
        <v>377319</v>
      </c>
      <c r="R276" s="1" t="str">
        <v>IN</v>
      </c>
      <c r="S276" s="8" t="b">
        <v>1</v>
      </c>
      <c r="T276" s="1">
        <f t="shared" si="12"/>
        <v>30200</v>
      </c>
      <c r="U276" s="1">
        <f t="shared" si="13"/>
        <v>0</v>
      </c>
      <c r="V276" s="1">
        <f t="shared" si="14"/>
        <v>0</v>
      </c>
    </row>
    <row r="277" spans="1:22" x14ac:dyDescent="0.3">
      <c r="A277" s="1" t="s">
        <v>958</v>
      </c>
      <c r="B277" s="1">
        <v>9072754</v>
      </c>
      <c r="C277" s="1" t="s">
        <v>1120</v>
      </c>
      <c r="D277" s="1" t="s">
        <v>3105</v>
      </c>
      <c r="E277" s="1">
        <v>67</v>
      </c>
      <c r="F277" s="1" t="s">
        <v>2957</v>
      </c>
      <c r="G277" s="5">
        <v>45445</v>
      </c>
      <c r="H277" s="1" t="s">
        <v>8</v>
      </c>
      <c r="I277" s="8" t="s">
        <v>10</v>
      </c>
      <c r="J277" s="11" t="str" cm="1">
        <f t="array" ref="J277:N277">VLOOKUP(A277,'Product Details'!$C$1:$I$1001,{2,3,4,5,7},FALSE)</f>
        <v>Amazon</v>
      </c>
      <c r="K277" s="1" t="str">
        <v>Smartphone</v>
      </c>
      <c r="L277" s="1" t="str">
        <v>Apple iPhone 12</v>
      </c>
      <c r="M277" s="1">
        <v>1</v>
      </c>
      <c r="N277" s="8">
        <v>54999</v>
      </c>
      <c r="O277" s="11" t="str" cm="1">
        <f t="array" ref="O277:S277">_xlfn.XLOOKUP(A277,'Shipping Details'!$A$1:$A$1001,'Shipping Details'!$B$1:$F$1001)</f>
        <v>Mohali</v>
      </c>
      <c r="P277" s="1" t="str">
        <v>Karnataka</v>
      </c>
      <c r="Q277" s="1">
        <v>488371</v>
      </c>
      <c r="R277" s="1" t="str">
        <v>IN</v>
      </c>
      <c r="S277" s="8" t="b">
        <v>0</v>
      </c>
      <c r="T277" s="1">
        <f t="shared" si="12"/>
        <v>54999</v>
      </c>
      <c r="U277" s="1">
        <f t="shared" si="13"/>
        <v>0</v>
      </c>
      <c r="V277" s="1">
        <f t="shared" si="14"/>
        <v>0</v>
      </c>
    </row>
    <row r="278" spans="1:22" x14ac:dyDescent="0.3">
      <c r="A278" s="1" t="s">
        <v>363</v>
      </c>
      <c r="B278" s="1">
        <v>9092903</v>
      </c>
      <c r="C278" s="1" t="s">
        <v>1115</v>
      </c>
      <c r="D278" s="1" t="s">
        <v>3104</v>
      </c>
      <c r="E278" s="1">
        <v>22</v>
      </c>
      <c r="F278" s="1" t="s">
        <v>2798</v>
      </c>
      <c r="G278" s="5">
        <v>45450</v>
      </c>
      <c r="H278" s="1" t="s">
        <v>5</v>
      </c>
      <c r="I278" s="8" t="s">
        <v>6</v>
      </c>
      <c r="J278" s="11" t="str" cm="1">
        <f t="array" ref="J278:N278">VLOOKUP(A278,'Product Details'!$C$1:$I$1001,{2,3,4,5,7},FALSE)</f>
        <v>Ajio</v>
      </c>
      <c r="K278" s="1" t="str">
        <v>Washing Machine</v>
      </c>
      <c r="L278" s="1" t="str">
        <v>Samsung Top Load 6.5kg</v>
      </c>
      <c r="M278" s="1">
        <v>1</v>
      </c>
      <c r="N278" s="8">
        <v>24500</v>
      </c>
      <c r="O278" s="11" t="str" cm="1">
        <f t="array" ref="O278:S278">_xlfn.XLOOKUP(A278,'Shipping Details'!$A$1:$A$1001,'Shipping Details'!$B$1:$F$1001)</f>
        <v>Thanjavur</v>
      </c>
      <c r="P278" s="1" t="str">
        <v>West Bengal</v>
      </c>
      <c r="Q278" s="1">
        <v>794799</v>
      </c>
      <c r="R278" s="1" t="str">
        <v>IN</v>
      </c>
      <c r="S278" s="8" t="b">
        <v>0</v>
      </c>
      <c r="T278" s="1">
        <f t="shared" si="12"/>
        <v>24500</v>
      </c>
      <c r="U278" s="1">
        <f t="shared" si="13"/>
        <v>24500</v>
      </c>
      <c r="V278" s="1">
        <f t="shared" si="14"/>
        <v>0</v>
      </c>
    </row>
    <row r="279" spans="1:22" x14ac:dyDescent="0.3">
      <c r="A279" s="1" t="s">
        <v>836</v>
      </c>
      <c r="B279" s="1">
        <v>5593405</v>
      </c>
      <c r="C279" s="1" t="s">
        <v>1156</v>
      </c>
      <c r="D279" s="1" t="s">
        <v>3105</v>
      </c>
      <c r="E279" s="1">
        <v>49</v>
      </c>
      <c r="F279" s="1" t="s">
        <v>2912</v>
      </c>
      <c r="G279" s="5">
        <v>45409</v>
      </c>
      <c r="H279" s="1" t="s">
        <v>8</v>
      </c>
      <c r="I279" s="8" t="s">
        <v>6</v>
      </c>
      <c r="J279" s="11" t="str" cm="1">
        <f t="array" ref="J279:N279">VLOOKUP(A279,'Product Details'!$C$1:$I$1001,{2,3,4,5,7},FALSE)</f>
        <v>Amazon</v>
      </c>
      <c r="K279" s="1" t="str">
        <v>Smartphone</v>
      </c>
      <c r="L279" s="1" t="str">
        <v>Apple iPhone 12</v>
      </c>
      <c r="M279" s="1">
        <v>1</v>
      </c>
      <c r="N279" s="8">
        <v>55000</v>
      </c>
      <c r="O279" s="11" t="str" cm="1">
        <f t="array" ref="O279:S279">_xlfn.XLOOKUP(A279,'Shipping Details'!$A$1:$A$1001,'Shipping Details'!$B$1:$F$1001)</f>
        <v>Kolkata</v>
      </c>
      <c r="P279" s="1" t="str">
        <v>Punjab</v>
      </c>
      <c r="Q279" s="1">
        <v>411210</v>
      </c>
      <c r="R279" s="1" t="str">
        <v>IN</v>
      </c>
      <c r="S279" s="8" t="b">
        <v>0</v>
      </c>
      <c r="T279" s="1">
        <f t="shared" si="12"/>
        <v>55000</v>
      </c>
      <c r="U279" s="1">
        <f t="shared" si="13"/>
        <v>0</v>
      </c>
      <c r="V279" s="1">
        <f t="shared" si="14"/>
        <v>55000</v>
      </c>
    </row>
    <row r="280" spans="1:22" x14ac:dyDescent="0.3">
      <c r="A280" s="1" t="s">
        <v>398</v>
      </c>
      <c r="B280" s="1">
        <v>6491114</v>
      </c>
      <c r="C280" s="1" t="s">
        <v>1175</v>
      </c>
      <c r="D280" s="1" t="s">
        <v>3104</v>
      </c>
      <c r="E280" s="1">
        <v>55</v>
      </c>
      <c r="F280" s="1" t="s">
        <v>3010</v>
      </c>
      <c r="G280" s="5">
        <v>45401</v>
      </c>
      <c r="H280" s="1" t="s">
        <v>5</v>
      </c>
      <c r="I280" s="8" t="s">
        <v>6</v>
      </c>
      <c r="J280" s="11" t="str" cm="1">
        <f t="array" ref="J280:N280">VLOOKUP(A280,'Product Details'!$C$1:$I$1001,{2,3,4,5,7},FALSE)</f>
        <v>Ajio</v>
      </c>
      <c r="K280" s="1" t="str">
        <v>LED TV</v>
      </c>
      <c r="L280" s="1" t="str">
        <v>Sony Bravia 43"</v>
      </c>
      <c r="M280" s="1">
        <v>3</v>
      </c>
      <c r="N280" s="8">
        <v>39500</v>
      </c>
      <c r="O280" s="11" t="str" cm="1">
        <f t="array" ref="O280:S280">_xlfn.XLOOKUP(A280,'Shipping Details'!$A$1:$A$1001,'Shipping Details'!$B$1:$F$1001)</f>
        <v>Mohali</v>
      </c>
      <c r="P280" s="1" t="str">
        <v>Delhi</v>
      </c>
      <c r="Q280" s="1">
        <v>656921</v>
      </c>
      <c r="R280" s="1" t="str">
        <v>IN</v>
      </c>
      <c r="S280" s="8" t="b">
        <v>1</v>
      </c>
      <c r="T280" s="1">
        <f t="shared" si="12"/>
        <v>118500</v>
      </c>
      <c r="U280" s="1">
        <f t="shared" si="13"/>
        <v>118500</v>
      </c>
      <c r="V280" s="1">
        <f t="shared" si="14"/>
        <v>0</v>
      </c>
    </row>
    <row r="281" spans="1:22" x14ac:dyDescent="0.3">
      <c r="A281" s="1" t="s">
        <v>225</v>
      </c>
      <c r="B281" s="1">
        <v>8657937</v>
      </c>
      <c r="C281" s="1" t="s">
        <v>1071</v>
      </c>
      <c r="D281" s="1" t="s">
        <v>3105</v>
      </c>
      <c r="E281" s="1">
        <v>41</v>
      </c>
      <c r="F281" s="1" t="s">
        <v>2941</v>
      </c>
      <c r="G281" s="5">
        <v>45633</v>
      </c>
      <c r="H281" s="1" t="s">
        <v>5</v>
      </c>
      <c r="I281" s="8" t="s">
        <v>6</v>
      </c>
      <c r="J281" s="11" t="str" cm="1">
        <f t="array" ref="J281:N281">VLOOKUP(A281,'Product Details'!$C$1:$I$1001,{2,3,4,5,7},FALSE)</f>
        <v>Ajio</v>
      </c>
      <c r="K281" s="1" t="str">
        <v>Washing Machine</v>
      </c>
      <c r="L281" s="1" t="str">
        <v>Samsung Top Load 6.5kg</v>
      </c>
      <c r="M281" s="1">
        <v>1</v>
      </c>
      <c r="N281" s="8">
        <v>24500</v>
      </c>
      <c r="O281" s="11" t="str" cm="1">
        <f t="array" ref="O281:S281">_xlfn.XLOOKUP(A281,'Shipping Details'!$A$1:$A$1001,'Shipping Details'!$B$1:$F$1001)</f>
        <v>Mohali</v>
      </c>
      <c r="P281" s="1" t="str">
        <v>Tamil Nadu</v>
      </c>
      <c r="Q281" s="1">
        <v>490559</v>
      </c>
      <c r="R281" s="1" t="str">
        <v>IN</v>
      </c>
      <c r="S281" s="8" t="b">
        <v>0</v>
      </c>
      <c r="T281" s="1">
        <f t="shared" si="12"/>
        <v>24500</v>
      </c>
      <c r="U281" s="1">
        <f t="shared" si="13"/>
        <v>24500</v>
      </c>
      <c r="V281" s="1">
        <f t="shared" si="14"/>
        <v>0</v>
      </c>
    </row>
    <row r="282" spans="1:22" x14ac:dyDescent="0.3">
      <c r="A282" s="1" t="s">
        <v>697</v>
      </c>
      <c r="B282" s="1">
        <v>2285330</v>
      </c>
      <c r="C282" s="1" t="s">
        <v>1158</v>
      </c>
      <c r="D282" s="1" t="s">
        <v>3105</v>
      </c>
      <c r="E282" s="1">
        <v>26</v>
      </c>
      <c r="F282" s="1" t="s">
        <v>2813</v>
      </c>
      <c r="G282" s="5">
        <v>45510</v>
      </c>
      <c r="H282" s="1" t="s">
        <v>5</v>
      </c>
      <c r="I282" s="8" t="s">
        <v>6</v>
      </c>
      <c r="J282" s="11" t="str" cm="1">
        <f t="array" ref="J282:N282">VLOOKUP(A282,'Product Details'!$C$1:$I$1001,{2,3,4,5,7},FALSE)</f>
        <v>Myntra</v>
      </c>
      <c r="K282" s="1" t="str">
        <v>Headphones</v>
      </c>
      <c r="L282" s="1" t="str">
        <v>Bose Bluetooth</v>
      </c>
      <c r="M282" s="1">
        <v>1</v>
      </c>
      <c r="N282" s="8">
        <v>15200</v>
      </c>
      <c r="O282" s="11" t="str" cm="1">
        <f t="array" ref="O282:S282">_xlfn.XLOOKUP(A282,'Shipping Details'!$A$1:$A$1001,'Shipping Details'!$B$1:$F$1001)</f>
        <v>Mumbai</v>
      </c>
      <c r="P282" s="1" t="str">
        <v>West Bengal</v>
      </c>
      <c r="Q282" s="1">
        <v>735566</v>
      </c>
      <c r="R282" s="1" t="str">
        <v>IN</v>
      </c>
      <c r="S282" s="8" t="b">
        <v>0</v>
      </c>
      <c r="T282" s="1">
        <f t="shared" si="12"/>
        <v>15200</v>
      </c>
      <c r="U282" s="1">
        <f t="shared" si="13"/>
        <v>15200</v>
      </c>
      <c r="V282" s="1">
        <f t="shared" si="14"/>
        <v>0</v>
      </c>
    </row>
    <row r="283" spans="1:22" x14ac:dyDescent="0.3">
      <c r="A283" s="1" t="s">
        <v>539</v>
      </c>
      <c r="B283" s="1">
        <v>5002042</v>
      </c>
      <c r="C283" s="1" t="s">
        <v>1127</v>
      </c>
      <c r="D283" s="1" t="s">
        <v>3105</v>
      </c>
      <c r="E283" s="1">
        <v>23</v>
      </c>
      <c r="F283" s="1" t="s">
        <v>2933</v>
      </c>
      <c r="G283" s="5">
        <v>45305</v>
      </c>
      <c r="H283" s="1" t="s">
        <v>5</v>
      </c>
      <c r="I283" s="8" t="s">
        <v>6</v>
      </c>
      <c r="J283" s="11" t="str" cm="1">
        <f t="array" ref="J283:N283">VLOOKUP(A283,'Product Details'!$C$1:$I$1001,{2,3,4,5,7},FALSE)</f>
        <v>Myntra</v>
      </c>
      <c r="K283" s="1" t="str">
        <v>Smartphone</v>
      </c>
      <c r="L283" s="1" t="str">
        <v>OnePlus Nord</v>
      </c>
      <c r="M283" s="1">
        <v>1</v>
      </c>
      <c r="N283" s="8">
        <v>25200</v>
      </c>
      <c r="O283" s="11" t="str" cm="1">
        <f t="array" ref="O283:S283">_xlfn.XLOOKUP(A283,'Shipping Details'!$A$1:$A$1001,'Shipping Details'!$B$1:$F$1001)</f>
        <v>Thanjavur</v>
      </c>
      <c r="P283" s="1" t="str">
        <v>Haryana</v>
      </c>
      <c r="Q283" s="1">
        <v>935635</v>
      </c>
      <c r="R283" s="1" t="str">
        <v>IN</v>
      </c>
      <c r="S283" s="8" t="b">
        <v>0</v>
      </c>
      <c r="T283" s="1">
        <f t="shared" si="12"/>
        <v>25200</v>
      </c>
      <c r="U283" s="1">
        <f t="shared" si="13"/>
        <v>25200</v>
      </c>
      <c r="V283" s="1">
        <f t="shared" si="14"/>
        <v>0</v>
      </c>
    </row>
    <row r="284" spans="1:22" x14ac:dyDescent="0.3">
      <c r="A284" s="1" t="s">
        <v>314</v>
      </c>
      <c r="B284" s="1">
        <v>9142018</v>
      </c>
      <c r="C284" s="1" t="s">
        <v>1082</v>
      </c>
      <c r="D284" s="1" t="s">
        <v>3104</v>
      </c>
      <c r="E284" s="1">
        <v>53</v>
      </c>
      <c r="F284" s="1" t="s">
        <v>2828</v>
      </c>
      <c r="G284" s="5">
        <v>45430</v>
      </c>
      <c r="H284" s="1" t="s">
        <v>8</v>
      </c>
      <c r="I284" s="8" t="s">
        <v>10</v>
      </c>
      <c r="J284" s="11" t="str" cm="1">
        <f t="array" ref="J284:N284">VLOOKUP(A284,'Product Details'!$C$1:$I$1001,{2,3,4,5,7},FALSE)</f>
        <v>Amazon</v>
      </c>
      <c r="K284" s="1" t="str">
        <v>Washing Machine</v>
      </c>
      <c r="L284" s="1" t="str">
        <v>LG Front Load 7kg</v>
      </c>
      <c r="M284" s="1">
        <v>1</v>
      </c>
      <c r="N284" s="8">
        <v>30000</v>
      </c>
      <c r="O284" s="11" t="str" cm="1">
        <f t="array" ref="O284:S284">_xlfn.XLOOKUP(A284,'Shipping Details'!$A$1:$A$1001,'Shipping Details'!$B$1:$F$1001)</f>
        <v>Bengaluru</v>
      </c>
      <c r="P284" s="1" t="str">
        <v>Karnataka</v>
      </c>
      <c r="Q284" s="1">
        <v>867979</v>
      </c>
      <c r="R284" s="1" t="str">
        <v>IN</v>
      </c>
      <c r="S284" s="8" t="b">
        <v>0</v>
      </c>
      <c r="T284" s="1">
        <f t="shared" si="12"/>
        <v>30000</v>
      </c>
      <c r="U284" s="1">
        <f t="shared" si="13"/>
        <v>0</v>
      </c>
      <c r="V284" s="1">
        <f t="shared" si="14"/>
        <v>0</v>
      </c>
    </row>
    <row r="285" spans="1:22" x14ac:dyDescent="0.3">
      <c r="A285" s="1" t="s">
        <v>880</v>
      </c>
      <c r="B285" s="1">
        <v>5039461</v>
      </c>
      <c r="C285" s="1" t="s">
        <v>1171</v>
      </c>
      <c r="D285" s="1" t="s">
        <v>3105</v>
      </c>
      <c r="E285" s="1">
        <v>59</v>
      </c>
      <c r="F285" s="1" t="s">
        <v>3069</v>
      </c>
      <c r="G285" s="5">
        <v>45605</v>
      </c>
      <c r="H285" s="1" t="s">
        <v>5</v>
      </c>
      <c r="I285" s="8" t="s">
        <v>6</v>
      </c>
      <c r="J285" s="11" t="str" cm="1">
        <f t="array" ref="J285:N285">VLOOKUP(A285,'Product Details'!$C$1:$I$1001,{2,3,4,5,7},FALSE)</f>
        <v>Flipkart</v>
      </c>
      <c r="K285" s="1" t="str">
        <v>LED TV</v>
      </c>
      <c r="L285" s="1" t="str">
        <v>Sony Bravia 43"</v>
      </c>
      <c r="M285" s="1">
        <v>1</v>
      </c>
      <c r="N285" s="8">
        <v>40500</v>
      </c>
      <c r="O285" s="11" t="str" cm="1">
        <f t="array" ref="O285:S285">_xlfn.XLOOKUP(A285,'Shipping Details'!$A$1:$A$1001,'Shipping Details'!$B$1:$F$1001)</f>
        <v>Bengaluru</v>
      </c>
      <c r="P285" s="1" t="str">
        <v>Punjab</v>
      </c>
      <c r="Q285" s="1">
        <v>749954</v>
      </c>
      <c r="R285" s="1" t="str">
        <v>IN</v>
      </c>
      <c r="S285" s="8" t="b">
        <v>0</v>
      </c>
      <c r="T285" s="1">
        <f t="shared" si="12"/>
        <v>40500</v>
      </c>
      <c r="U285" s="1">
        <f t="shared" si="13"/>
        <v>40500</v>
      </c>
      <c r="V285" s="1">
        <f t="shared" si="14"/>
        <v>0</v>
      </c>
    </row>
    <row r="286" spans="1:22" x14ac:dyDescent="0.3">
      <c r="A286" s="1" t="s">
        <v>430</v>
      </c>
      <c r="B286" s="1">
        <v>9342869</v>
      </c>
      <c r="C286" s="1" t="s">
        <v>1143</v>
      </c>
      <c r="D286" s="1" t="s">
        <v>3105</v>
      </c>
      <c r="E286" s="1">
        <v>58</v>
      </c>
      <c r="F286" s="1" t="s">
        <v>3024</v>
      </c>
      <c r="G286" s="5">
        <v>45352</v>
      </c>
      <c r="H286" s="1" t="s">
        <v>8</v>
      </c>
      <c r="I286" s="8" t="s">
        <v>6</v>
      </c>
      <c r="J286" s="11" t="str" cm="1">
        <f t="array" ref="J286:N286">VLOOKUP(A286,'Product Details'!$C$1:$I$1001,{2,3,4,5,7},FALSE)</f>
        <v>Flipkart</v>
      </c>
      <c r="K286" s="1" t="str">
        <v>Laptop</v>
      </c>
      <c r="L286" s="1" t="str">
        <v>MacBook Pro</v>
      </c>
      <c r="M286" s="1">
        <v>1</v>
      </c>
      <c r="N286" s="8">
        <v>132000</v>
      </c>
      <c r="O286" s="11" t="str" cm="1">
        <f t="array" ref="O286:S286">_xlfn.XLOOKUP(A286,'Shipping Details'!$A$1:$A$1001,'Shipping Details'!$B$1:$F$1001)</f>
        <v>Kolkata</v>
      </c>
      <c r="P286" s="1" t="str">
        <v>Delhi</v>
      </c>
      <c r="Q286" s="1">
        <v>733952</v>
      </c>
      <c r="R286" s="1" t="str">
        <v>IN</v>
      </c>
      <c r="S286" s="8" t="b">
        <v>1</v>
      </c>
      <c r="T286" s="1">
        <f t="shared" si="12"/>
        <v>132000</v>
      </c>
      <c r="U286" s="1">
        <f t="shared" si="13"/>
        <v>0</v>
      </c>
      <c r="V286" s="1">
        <f t="shared" si="14"/>
        <v>132000</v>
      </c>
    </row>
    <row r="287" spans="1:22" x14ac:dyDescent="0.3">
      <c r="A287" s="1" t="s">
        <v>989</v>
      </c>
      <c r="B287" s="1">
        <v>8269456</v>
      </c>
      <c r="C287" s="1" t="s">
        <v>1139</v>
      </c>
      <c r="D287" s="1" t="s">
        <v>3104</v>
      </c>
      <c r="E287" s="1">
        <v>28</v>
      </c>
      <c r="F287" s="1" t="s">
        <v>2836</v>
      </c>
      <c r="G287" s="5">
        <v>45317</v>
      </c>
      <c r="H287" s="1" t="s">
        <v>8</v>
      </c>
      <c r="I287" s="8" t="s">
        <v>10</v>
      </c>
      <c r="J287" s="11" t="str" cm="1">
        <f t="array" ref="J287:N287">VLOOKUP(A287,'Product Details'!$C$1:$I$1001,{2,3,4,5,7},FALSE)</f>
        <v>TataCliq</v>
      </c>
      <c r="K287" s="1" t="str">
        <v>Headphones</v>
      </c>
      <c r="L287" s="1" t="str">
        <v>JBL Bluetooth</v>
      </c>
      <c r="M287" s="1">
        <v>3</v>
      </c>
      <c r="N287" s="8">
        <v>9900</v>
      </c>
      <c r="O287" s="11" t="str" cm="1">
        <f t="array" ref="O287:S287">_xlfn.XLOOKUP(A287,'Shipping Details'!$A$1:$A$1001,'Shipping Details'!$B$1:$F$1001)</f>
        <v>Gurugram</v>
      </c>
      <c r="P287" s="1" t="str">
        <v>Maharashtra</v>
      </c>
      <c r="Q287" s="1">
        <v>247532</v>
      </c>
      <c r="R287" s="1" t="str">
        <v>IN</v>
      </c>
      <c r="S287" s="8" t="b">
        <v>0</v>
      </c>
      <c r="T287" s="1">
        <f t="shared" si="12"/>
        <v>29700</v>
      </c>
      <c r="U287" s="1">
        <f t="shared" si="13"/>
        <v>0</v>
      </c>
      <c r="V287" s="1">
        <f t="shared" si="14"/>
        <v>0</v>
      </c>
    </row>
    <row r="288" spans="1:22" x14ac:dyDescent="0.3">
      <c r="A288" s="1" t="s">
        <v>599</v>
      </c>
      <c r="B288" s="1">
        <v>7140662</v>
      </c>
      <c r="C288" s="1" t="s">
        <v>1123</v>
      </c>
      <c r="D288" s="1" t="s">
        <v>3104</v>
      </c>
      <c r="E288" s="1">
        <v>58</v>
      </c>
      <c r="F288" s="1" t="s">
        <v>2989</v>
      </c>
      <c r="G288" s="5">
        <v>45630</v>
      </c>
      <c r="H288" s="1" t="s">
        <v>5</v>
      </c>
      <c r="I288" s="8" t="s">
        <v>6</v>
      </c>
      <c r="J288" s="11" t="str" cm="1">
        <f t="array" ref="J288:N288">VLOOKUP(A288,'Product Details'!$C$1:$I$1001,{2,3,4,5,7},FALSE)</f>
        <v>Amazon</v>
      </c>
      <c r="K288" s="1" t="str">
        <v>Laptop</v>
      </c>
      <c r="L288" s="1" t="str">
        <v>MacBook Pro</v>
      </c>
      <c r="M288" s="1">
        <v>1</v>
      </c>
      <c r="N288" s="8">
        <v>128000</v>
      </c>
      <c r="O288" s="11" t="str" cm="1">
        <f t="array" ref="O288:S288">_xlfn.XLOOKUP(A288,'Shipping Details'!$A$1:$A$1001,'Shipping Details'!$B$1:$F$1001)</f>
        <v>Mohali</v>
      </c>
      <c r="P288" s="1" t="str">
        <v>West Bengal</v>
      </c>
      <c r="Q288" s="1">
        <v>728258</v>
      </c>
      <c r="R288" s="1" t="str">
        <v>IN</v>
      </c>
      <c r="S288" s="8" t="b">
        <v>0</v>
      </c>
      <c r="T288" s="1">
        <f t="shared" si="12"/>
        <v>128000</v>
      </c>
      <c r="U288" s="1">
        <f t="shared" si="13"/>
        <v>128000</v>
      </c>
      <c r="V288" s="1">
        <f t="shared" si="14"/>
        <v>0</v>
      </c>
    </row>
    <row r="289" spans="1:22" x14ac:dyDescent="0.3">
      <c r="A289" s="1" t="s">
        <v>345</v>
      </c>
      <c r="B289" s="1">
        <v>8694746</v>
      </c>
      <c r="C289" s="1" t="s">
        <v>1103</v>
      </c>
      <c r="D289" s="1" t="s">
        <v>3104</v>
      </c>
      <c r="E289" s="1">
        <v>72</v>
      </c>
      <c r="F289" s="1" t="s">
        <v>2990</v>
      </c>
      <c r="G289" s="5">
        <v>45522</v>
      </c>
      <c r="H289" s="1" t="s">
        <v>5</v>
      </c>
      <c r="I289" s="8" t="s">
        <v>6</v>
      </c>
      <c r="J289" s="11" t="str" cm="1">
        <f t="array" ref="J289:N289">VLOOKUP(A289,'Product Details'!$C$1:$I$1001,{2,3,4,5,7},FALSE)</f>
        <v>Amazon</v>
      </c>
      <c r="K289" s="1" t="str">
        <v>Smartphone</v>
      </c>
      <c r="L289" s="1" t="str">
        <v>OnePlus Nord</v>
      </c>
      <c r="M289" s="1">
        <v>1</v>
      </c>
      <c r="N289" s="8">
        <v>25000</v>
      </c>
      <c r="O289" s="11" t="str" cm="1">
        <f t="array" ref="O289:S289">_xlfn.XLOOKUP(A289,'Shipping Details'!$A$1:$A$1001,'Shipping Details'!$B$1:$F$1001)</f>
        <v>Lucknow</v>
      </c>
      <c r="P289" s="1" t="str">
        <v>Delhi</v>
      </c>
      <c r="Q289" s="1">
        <v>563339</v>
      </c>
      <c r="R289" s="1" t="str">
        <v>IN</v>
      </c>
      <c r="S289" s="8" t="b">
        <v>1</v>
      </c>
      <c r="T289" s="1">
        <f t="shared" si="12"/>
        <v>25000</v>
      </c>
      <c r="U289" s="1">
        <f t="shared" si="13"/>
        <v>25000</v>
      </c>
      <c r="V289" s="1">
        <f t="shared" si="14"/>
        <v>0</v>
      </c>
    </row>
    <row r="290" spans="1:22" x14ac:dyDescent="0.3">
      <c r="A290" s="1" t="s">
        <v>996</v>
      </c>
      <c r="B290" s="1">
        <v>7864199</v>
      </c>
      <c r="C290" s="1" t="s">
        <v>1074</v>
      </c>
      <c r="D290" s="1" t="s">
        <v>3105</v>
      </c>
      <c r="E290" s="1">
        <v>35</v>
      </c>
      <c r="F290" s="1" t="s">
        <v>2795</v>
      </c>
      <c r="G290" s="5">
        <v>45615</v>
      </c>
      <c r="H290" s="1" t="s">
        <v>5</v>
      </c>
      <c r="I290" s="8" t="s">
        <v>6</v>
      </c>
      <c r="J290" s="11" t="str" cm="1">
        <f t="array" ref="J290:N290">VLOOKUP(A290,'Product Details'!$C$1:$I$1001,{2,3,4,5,7},FALSE)</f>
        <v>Flipkart</v>
      </c>
      <c r="K290" s="1" t="str">
        <v>Headphones</v>
      </c>
      <c r="L290" s="1" t="str">
        <v>JBL Bluetooth</v>
      </c>
      <c r="M290" s="1">
        <v>2</v>
      </c>
      <c r="N290" s="8">
        <v>9800</v>
      </c>
      <c r="O290" s="11" t="str" cm="1">
        <f t="array" ref="O290:S290">_xlfn.XLOOKUP(A290,'Shipping Details'!$A$1:$A$1001,'Shipping Details'!$B$1:$F$1001)</f>
        <v>Gurugram</v>
      </c>
      <c r="P290" s="1" t="str">
        <v>Maharashtra</v>
      </c>
      <c r="Q290" s="1">
        <v>929527</v>
      </c>
      <c r="R290" s="1" t="str">
        <v>IN</v>
      </c>
      <c r="S290" s="8" t="b">
        <v>0</v>
      </c>
      <c r="T290" s="1">
        <f t="shared" si="12"/>
        <v>19600</v>
      </c>
      <c r="U290" s="1">
        <f t="shared" si="13"/>
        <v>19600</v>
      </c>
      <c r="V290" s="1">
        <f t="shared" si="14"/>
        <v>0</v>
      </c>
    </row>
    <row r="291" spans="1:22" x14ac:dyDescent="0.3">
      <c r="A291" s="1" t="s">
        <v>441</v>
      </c>
      <c r="B291" s="1">
        <v>7809300</v>
      </c>
      <c r="C291" s="1" t="s">
        <v>1170</v>
      </c>
      <c r="D291" s="1" t="s">
        <v>3105</v>
      </c>
      <c r="E291" s="1">
        <v>25</v>
      </c>
      <c r="F291" s="1" t="s">
        <v>2936</v>
      </c>
      <c r="G291" s="5">
        <v>45358</v>
      </c>
      <c r="H291" s="1" t="s">
        <v>8</v>
      </c>
      <c r="I291" s="8" t="s">
        <v>6</v>
      </c>
      <c r="J291" s="11" t="str" cm="1">
        <f t="array" ref="J291:N291">VLOOKUP(A291,'Product Details'!$C$1:$I$1001,{2,3,4,5,7},FALSE)</f>
        <v>Myntra</v>
      </c>
      <c r="K291" s="1" t="str">
        <v>Laptop</v>
      </c>
      <c r="L291" s="1" t="str">
        <v>HP Pavilion</v>
      </c>
      <c r="M291" s="1">
        <v>1</v>
      </c>
      <c r="N291" s="8">
        <v>45500</v>
      </c>
      <c r="O291" s="11" t="str" cm="1">
        <f t="array" ref="O291:S291">_xlfn.XLOOKUP(A291,'Shipping Details'!$A$1:$A$1001,'Shipping Details'!$B$1:$F$1001)</f>
        <v>Noida</v>
      </c>
      <c r="P291" s="1" t="str">
        <v>Delhi</v>
      </c>
      <c r="Q291" s="1">
        <v>778346</v>
      </c>
      <c r="R291" s="1" t="str">
        <v>IN</v>
      </c>
      <c r="S291" s="8" t="b">
        <v>1</v>
      </c>
      <c r="T291" s="1">
        <f t="shared" si="12"/>
        <v>45500</v>
      </c>
      <c r="U291" s="1">
        <f t="shared" si="13"/>
        <v>0</v>
      </c>
      <c r="V291" s="1">
        <f t="shared" si="14"/>
        <v>45500</v>
      </c>
    </row>
    <row r="292" spans="1:22" x14ac:dyDescent="0.3">
      <c r="A292" s="1" t="s">
        <v>957</v>
      </c>
      <c r="B292" s="1">
        <v>3482557</v>
      </c>
      <c r="C292" s="1" t="s">
        <v>1066</v>
      </c>
      <c r="D292" s="1" t="s">
        <v>3105</v>
      </c>
      <c r="E292" s="1">
        <v>72</v>
      </c>
      <c r="F292" s="1" t="s">
        <v>2790</v>
      </c>
      <c r="G292" s="5">
        <v>45390</v>
      </c>
      <c r="H292" s="1" t="s">
        <v>40</v>
      </c>
      <c r="I292" s="8" t="s">
        <v>6</v>
      </c>
      <c r="J292" s="11" t="str" cm="1">
        <f t="array" ref="J292:N292">VLOOKUP(A292,'Product Details'!$C$1:$I$1001,{2,3,4,5,7},FALSE)</f>
        <v>Flipkart</v>
      </c>
      <c r="K292" s="1" t="str">
        <v>Washing Machine</v>
      </c>
      <c r="L292" s="1" t="str">
        <v>Whirlpool Fully Automatic</v>
      </c>
      <c r="M292" s="1">
        <v>1</v>
      </c>
      <c r="N292" s="8">
        <v>35500</v>
      </c>
      <c r="O292" s="11" t="str" cm="1">
        <f t="array" ref="O292:S292">_xlfn.XLOOKUP(A292,'Shipping Details'!$A$1:$A$1001,'Shipping Details'!$B$1:$F$1001)</f>
        <v>Noida</v>
      </c>
      <c r="P292" s="1" t="str">
        <v>Delhi</v>
      </c>
      <c r="Q292" s="1">
        <v>539659</v>
      </c>
      <c r="R292" s="1" t="str">
        <v>IN</v>
      </c>
      <c r="S292" s="8" t="b">
        <v>0</v>
      </c>
      <c r="T292" s="1">
        <f t="shared" si="12"/>
        <v>35500</v>
      </c>
      <c r="U292" s="1">
        <f t="shared" si="13"/>
        <v>0</v>
      </c>
      <c r="V292" s="1">
        <f t="shared" si="14"/>
        <v>35500</v>
      </c>
    </row>
    <row r="293" spans="1:22" x14ac:dyDescent="0.3">
      <c r="A293" s="1" t="s">
        <v>289</v>
      </c>
      <c r="B293" s="1">
        <v>8428425</v>
      </c>
      <c r="C293" s="1" t="s">
        <v>1098</v>
      </c>
      <c r="D293" s="1" t="s">
        <v>3104</v>
      </c>
      <c r="E293" s="1">
        <v>54</v>
      </c>
      <c r="F293" s="1" t="s">
        <v>2922</v>
      </c>
      <c r="G293" s="5">
        <v>45529</v>
      </c>
      <c r="H293" s="1" t="s">
        <v>5</v>
      </c>
      <c r="I293" s="8" t="s">
        <v>6</v>
      </c>
      <c r="J293" s="11" t="str" cm="1">
        <f t="array" ref="J293:N293">VLOOKUP(A293,'Product Details'!$C$1:$I$1001,{2,3,4,5,7},FALSE)</f>
        <v>Amazon</v>
      </c>
      <c r="K293" s="1" t="str">
        <v>Laptop</v>
      </c>
      <c r="L293" s="1" t="str">
        <v>MacBook Pro</v>
      </c>
      <c r="M293" s="1">
        <v>1</v>
      </c>
      <c r="N293" s="8">
        <v>128000</v>
      </c>
      <c r="O293" s="11" t="str" cm="1">
        <f t="array" ref="O293:S293">_xlfn.XLOOKUP(A293,'Shipping Details'!$A$1:$A$1001,'Shipping Details'!$B$1:$F$1001)</f>
        <v>Lucknow</v>
      </c>
      <c r="P293" s="1" t="str">
        <v>Haryana</v>
      </c>
      <c r="Q293" s="1">
        <v>370343</v>
      </c>
      <c r="R293" s="1" t="str">
        <v>IN</v>
      </c>
      <c r="S293" s="8" t="b">
        <v>0</v>
      </c>
      <c r="T293" s="1">
        <f t="shared" si="12"/>
        <v>128000</v>
      </c>
      <c r="U293" s="1">
        <f t="shared" si="13"/>
        <v>128000</v>
      </c>
      <c r="V293" s="1">
        <f t="shared" si="14"/>
        <v>0</v>
      </c>
    </row>
    <row r="294" spans="1:22" x14ac:dyDescent="0.3">
      <c r="A294" s="1" t="s">
        <v>669</v>
      </c>
      <c r="B294" s="1">
        <v>5253642</v>
      </c>
      <c r="C294" s="1" t="s">
        <v>1075</v>
      </c>
      <c r="D294" s="1" t="s">
        <v>3104</v>
      </c>
      <c r="E294" s="1">
        <v>47</v>
      </c>
      <c r="F294" s="1" t="s">
        <v>3075</v>
      </c>
      <c r="G294" s="5">
        <v>45318</v>
      </c>
      <c r="H294" s="1" t="s">
        <v>8</v>
      </c>
      <c r="I294" s="8" t="s">
        <v>10</v>
      </c>
      <c r="J294" s="11" t="str" cm="1">
        <f t="array" ref="J294:N294">VLOOKUP(A294,'Product Details'!$C$1:$I$1001,{2,3,4,5,7},FALSE)</f>
        <v>Myntra</v>
      </c>
      <c r="K294" s="1" t="str">
        <v>Washing Machine</v>
      </c>
      <c r="L294" s="1" t="str">
        <v>Whirlpool Fully Automatic</v>
      </c>
      <c r="M294" s="1">
        <v>1</v>
      </c>
      <c r="N294" s="8">
        <v>35200</v>
      </c>
      <c r="O294" s="11" t="str" cm="1">
        <f t="array" ref="O294:S294">_xlfn.XLOOKUP(A294,'Shipping Details'!$A$1:$A$1001,'Shipping Details'!$B$1:$F$1001)</f>
        <v>Lucknow</v>
      </c>
      <c r="P294" s="1" t="str">
        <v>Haryana</v>
      </c>
      <c r="Q294" s="1">
        <v>383049</v>
      </c>
      <c r="R294" s="1" t="str">
        <v>IN</v>
      </c>
      <c r="S294" s="8" t="b">
        <v>1</v>
      </c>
      <c r="T294" s="1">
        <f t="shared" si="12"/>
        <v>35200</v>
      </c>
      <c r="U294" s="1">
        <f t="shared" si="13"/>
        <v>0</v>
      </c>
      <c r="V294" s="1">
        <f t="shared" si="14"/>
        <v>0</v>
      </c>
    </row>
    <row r="295" spans="1:22" x14ac:dyDescent="0.3">
      <c r="A295" s="1" t="s">
        <v>844</v>
      </c>
      <c r="B295" s="1">
        <v>4365631</v>
      </c>
      <c r="C295" s="1" t="s">
        <v>1142</v>
      </c>
      <c r="D295" s="1" t="s">
        <v>3105</v>
      </c>
      <c r="E295" s="1">
        <v>40</v>
      </c>
      <c r="F295" s="1" t="s">
        <v>3066</v>
      </c>
      <c r="G295" s="5">
        <v>45617</v>
      </c>
      <c r="H295" s="1" t="s">
        <v>8</v>
      </c>
      <c r="I295" s="8" t="s">
        <v>10</v>
      </c>
      <c r="J295" s="11" t="str" cm="1">
        <f t="array" ref="J295:N295">VLOOKUP(A295,'Product Details'!$C$1:$I$1001,{2,3,4,5,7},FALSE)</f>
        <v>Amazon</v>
      </c>
      <c r="K295" s="1" t="str">
        <v>LED TV</v>
      </c>
      <c r="L295" s="1" t="str">
        <v>Samsung Smart TV 50"</v>
      </c>
      <c r="M295" s="1">
        <v>1</v>
      </c>
      <c r="N295" s="8">
        <v>58000</v>
      </c>
      <c r="O295" s="11" t="str" cm="1">
        <f t="array" ref="O295:S295">_xlfn.XLOOKUP(A295,'Shipping Details'!$A$1:$A$1001,'Shipping Details'!$B$1:$F$1001)</f>
        <v>Mohali</v>
      </c>
      <c r="P295" s="1" t="str">
        <v>Punjab</v>
      </c>
      <c r="Q295" s="1">
        <v>684191</v>
      </c>
      <c r="R295" s="1" t="str">
        <v>IN</v>
      </c>
      <c r="S295" s="8" t="b">
        <v>0</v>
      </c>
      <c r="T295" s="1">
        <f t="shared" si="12"/>
        <v>58000</v>
      </c>
      <c r="U295" s="1">
        <f t="shared" si="13"/>
        <v>0</v>
      </c>
      <c r="V295" s="1">
        <f t="shared" si="14"/>
        <v>0</v>
      </c>
    </row>
    <row r="296" spans="1:22" x14ac:dyDescent="0.3">
      <c r="A296" s="1" t="s">
        <v>28</v>
      </c>
      <c r="B296" s="1">
        <v>8412769</v>
      </c>
      <c r="C296" s="1" t="s">
        <v>1082</v>
      </c>
      <c r="D296" s="1" t="s">
        <v>3104</v>
      </c>
      <c r="E296" s="1">
        <v>53</v>
      </c>
      <c r="F296" s="1" t="s">
        <v>2799</v>
      </c>
      <c r="G296" s="5">
        <v>45295</v>
      </c>
      <c r="H296" s="1" t="s">
        <v>5</v>
      </c>
      <c r="I296" s="8" t="s">
        <v>6</v>
      </c>
      <c r="J296" s="11" t="str" cm="1">
        <f t="array" ref="J296:N296">VLOOKUP(A296,'Product Details'!$C$1:$I$1001,{2,3,4,5,7},FALSE)</f>
        <v>TataCliq</v>
      </c>
      <c r="K296" s="1" t="str">
        <v>LED TV</v>
      </c>
      <c r="L296" s="1" t="str">
        <v>Mi LED TV 32"</v>
      </c>
      <c r="M296" s="1">
        <v>1</v>
      </c>
      <c r="N296" s="8">
        <v>20000</v>
      </c>
      <c r="O296" s="11" t="str" cm="1">
        <f t="array" ref="O296:S296">_xlfn.XLOOKUP(A296,'Shipping Details'!$A$1:$A$1001,'Shipping Details'!$B$1:$F$1001)</f>
        <v>Kolkata</v>
      </c>
      <c r="P296" s="1" t="str">
        <v>Delhi</v>
      </c>
      <c r="Q296" s="1">
        <v>233636</v>
      </c>
      <c r="R296" s="1" t="str">
        <v>IN</v>
      </c>
      <c r="S296" s="8" t="b">
        <v>1</v>
      </c>
      <c r="T296" s="1">
        <f t="shared" si="12"/>
        <v>20000</v>
      </c>
      <c r="U296" s="1">
        <f t="shared" si="13"/>
        <v>20000</v>
      </c>
      <c r="V296" s="1">
        <f t="shared" si="14"/>
        <v>0</v>
      </c>
    </row>
    <row r="297" spans="1:22" x14ac:dyDescent="0.3">
      <c r="A297" s="1" t="s">
        <v>285</v>
      </c>
      <c r="B297" s="1">
        <v>7221581</v>
      </c>
      <c r="C297" s="1" t="s">
        <v>1155</v>
      </c>
      <c r="D297" s="1" t="s">
        <v>3105</v>
      </c>
      <c r="E297" s="1">
        <v>56</v>
      </c>
      <c r="F297" s="1" t="s">
        <v>2814</v>
      </c>
      <c r="G297" s="5">
        <v>45315</v>
      </c>
      <c r="H297" s="1" t="s">
        <v>5</v>
      </c>
      <c r="I297" s="8" t="s">
        <v>6</v>
      </c>
      <c r="J297" s="11" t="str" cm="1">
        <f t="array" ref="J297:N297">VLOOKUP(A297,'Product Details'!$C$1:$I$1001,{2,3,4,5,7},FALSE)</f>
        <v>TataCliq</v>
      </c>
      <c r="K297" s="1" t="str">
        <v>Washing Machine</v>
      </c>
      <c r="L297" s="1" t="str">
        <v>Samsung Top Load 6.5kg</v>
      </c>
      <c r="M297" s="1">
        <v>1</v>
      </c>
      <c r="N297" s="8">
        <v>25000</v>
      </c>
      <c r="O297" s="11" t="str" cm="1">
        <f t="array" ref="O297:S297">_xlfn.XLOOKUP(A297,'Shipping Details'!$A$1:$A$1001,'Shipping Details'!$B$1:$F$1001)</f>
        <v>Mohali</v>
      </c>
      <c r="P297" s="1" t="str">
        <v>West Bengal</v>
      </c>
      <c r="Q297" s="1">
        <v>771394</v>
      </c>
      <c r="R297" s="1" t="str">
        <v>IN</v>
      </c>
      <c r="S297" s="8" t="b">
        <v>0</v>
      </c>
      <c r="T297" s="1">
        <f t="shared" si="12"/>
        <v>25000</v>
      </c>
      <c r="U297" s="1">
        <f t="shared" si="13"/>
        <v>25000</v>
      </c>
      <c r="V297" s="1">
        <f t="shared" si="14"/>
        <v>0</v>
      </c>
    </row>
    <row r="298" spans="1:22" x14ac:dyDescent="0.3">
      <c r="A298" s="1" t="s">
        <v>838</v>
      </c>
      <c r="B298" s="1">
        <v>7211403</v>
      </c>
      <c r="C298" s="1" t="s">
        <v>1076</v>
      </c>
      <c r="D298" s="1" t="s">
        <v>3104</v>
      </c>
      <c r="E298" s="1">
        <v>75</v>
      </c>
      <c r="F298" s="1" t="s">
        <v>2996</v>
      </c>
      <c r="G298" s="5">
        <v>45393</v>
      </c>
      <c r="H298" s="1" t="s">
        <v>5</v>
      </c>
      <c r="I298" s="8" t="s">
        <v>6</v>
      </c>
      <c r="J298" s="11" t="str" cm="1">
        <f t="array" ref="J298:N298">VLOOKUP(A298,'Product Details'!$C$1:$I$1001,{2,3,4,5,7},FALSE)</f>
        <v>Flipkart</v>
      </c>
      <c r="K298" s="1" t="str">
        <v>Smartphone</v>
      </c>
      <c r="L298" s="1" t="str">
        <v>Apple iPhone 12</v>
      </c>
      <c r="M298" s="1">
        <v>1</v>
      </c>
      <c r="N298" s="8">
        <v>55500</v>
      </c>
      <c r="O298" s="11" t="str" cm="1">
        <f t="array" ref="O298:S298">_xlfn.XLOOKUP(A298,'Shipping Details'!$A$1:$A$1001,'Shipping Details'!$B$1:$F$1001)</f>
        <v>Kolkata</v>
      </c>
      <c r="P298" s="1" t="str">
        <v>Haryana</v>
      </c>
      <c r="Q298" s="1">
        <v>922312</v>
      </c>
      <c r="R298" s="1" t="str">
        <v>IN</v>
      </c>
      <c r="S298" s="8" t="b">
        <v>0</v>
      </c>
      <c r="T298" s="1">
        <f t="shared" si="12"/>
        <v>55500</v>
      </c>
      <c r="U298" s="1">
        <f t="shared" si="13"/>
        <v>55500</v>
      </c>
      <c r="V298" s="1">
        <f t="shared" si="14"/>
        <v>0</v>
      </c>
    </row>
    <row r="299" spans="1:22" x14ac:dyDescent="0.3">
      <c r="A299" s="1" t="s">
        <v>659</v>
      </c>
      <c r="B299" s="1">
        <v>2389057</v>
      </c>
      <c r="C299" s="1" t="s">
        <v>1082</v>
      </c>
      <c r="D299" s="1" t="s">
        <v>3104</v>
      </c>
      <c r="E299" s="1">
        <v>53</v>
      </c>
      <c r="F299" s="1" t="s">
        <v>2800</v>
      </c>
      <c r="G299" s="5">
        <v>45404</v>
      </c>
      <c r="H299" s="1" t="s">
        <v>40</v>
      </c>
      <c r="I299" s="8" t="s">
        <v>6</v>
      </c>
      <c r="J299" s="11" t="str" cm="1">
        <f t="array" ref="J299:N299">VLOOKUP(A299,'Product Details'!$C$1:$I$1001,{2,3,4,5,7},FALSE)</f>
        <v>Flipkart</v>
      </c>
      <c r="K299" s="1" t="str">
        <v>LED TV</v>
      </c>
      <c r="L299" s="1" t="str">
        <v>Mi LED TV 32"</v>
      </c>
      <c r="M299" s="1">
        <v>1</v>
      </c>
      <c r="N299" s="8">
        <v>20500</v>
      </c>
      <c r="O299" s="11" t="str" cm="1">
        <f t="array" ref="O299:S299">_xlfn.XLOOKUP(A299,'Shipping Details'!$A$1:$A$1001,'Shipping Details'!$B$1:$F$1001)</f>
        <v>Thanjavur</v>
      </c>
      <c r="P299" s="1" t="str">
        <v>Punjab</v>
      </c>
      <c r="Q299" s="1">
        <v>803069</v>
      </c>
      <c r="R299" s="1" t="str">
        <v>IN</v>
      </c>
      <c r="S299" s="8" t="b">
        <v>0</v>
      </c>
      <c r="T299" s="1">
        <f t="shared" si="12"/>
        <v>20500</v>
      </c>
      <c r="U299" s="1">
        <f t="shared" si="13"/>
        <v>0</v>
      </c>
      <c r="V299" s="1">
        <f t="shared" si="14"/>
        <v>20500</v>
      </c>
    </row>
    <row r="300" spans="1:22" x14ac:dyDescent="0.3">
      <c r="A300" s="1" t="s">
        <v>66</v>
      </c>
      <c r="B300" s="1">
        <v>7668663</v>
      </c>
      <c r="C300" s="1" t="s">
        <v>1066</v>
      </c>
      <c r="D300" s="1" t="s">
        <v>3105</v>
      </c>
      <c r="E300" s="1">
        <v>72</v>
      </c>
      <c r="F300" s="1" t="s">
        <v>2833</v>
      </c>
      <c r="G300" s="5">
        <v>45471</v>
      </c>
      <c r="H300" s="1" t="s">
        <v>5</v>
      </c>
      <c r="I300" s="8" t="s">
        <v>6</v>
      </c>
      <c r="J300" s="11" t="str" cm="1">
        <f t="array" ref="J300:N300">VLOOKUP(A300,'Product Details'!$C$1:$I$1001,{2,3,4,5,7},FALSE)</f>
        <v>Myntra</v>
      </c>
      <c r="K300" s="1" t="str">
        <v>Laptop</v>
      </c>
      <c r="L300" s="1" t="str">
        <v>MacBook Pro</v>
      </c>
      <c r="M300" s="1">
        <v>1</v>
      </c>
      <c r="N300" s="8">
        <v>131500</v>
      </c>
      <c r="O300" s="11" t="str" cm="1">
        <f t="array" ref="O300:S300">_xlfn.XLOOKUP(A300,'Shipping Details'!$A$1:$A$1001,'Shipping Details'!$B$1:$F$1001)</f>
        <v>Gurugram</v>
      </c>
      <c r="P300" s="1" t="str">
        <v>Tamil Nadu</v>
      </c>
      <c r="Q300" s="1">
        <v>761820</v>
      </c>
      <c r="R300" s="1" t="str">
        <v>IN</v>
      </c>
      <c r="S300" s="8" t="b">
        <v>0</v>
      </c>
      <c r="T300" s="1">
        <f t="shared" si="12"/>
        <v>131500</v>
      </c>
      <c r="U300" s="1">
        <f t="shared" si="13"/>
        <v>131500</v>
      </c>
      <c r="V300" s="1">
        <f t="shared" si="14"/>
        <v>0</v>
      </c>
    </row>
    <row r="301" spans="1:22" x14ac:dyDescent="0.3">
      <c r="A301" s="1" t="s">
        <v>699</v>
      </c>
      <c r="B301" s="1">
        <v>9446412</v>
      </c>
      <c r="C301" s="1" t="s">
        <v>1077</v>
      </c>
      <c r="D301" s="1" t="s">
        <v>3105</v>
      </c>
      <c r="E301" s="1">
        <v>21</v>
      </c>
      <c r="F301" s="1" t="s">
        <v>2826</v>
      </c>
      <c r="G301" s="5">
        <v>45457</v>
      </c>
      <c r="H301" s="1" t="s">
        <v>5</v>
      </c>
      <c r="I301" s="8" t="s">
        <v>6</v>
      </c>
      <c r="J301" s="11" t="str" cm="1">
        <f t="array" ref="J301:N301">VLOOKUP(A301,'Product Details'!$C$1:$I$1001,{2,3,4,5,7},FALSE)</f>
        <v>Myntra</v>
      </c>
      <c r="K301" s="1" t="str">
        <v>LED TV</v>
      </c>
      <c r="L301" s="1" t="str">
        <v>Sony Bravia 43"</v>
      </c>
      <c r="M301" s="1">
        <v>1</v>
      </c>
      <c r="N301" s="8">
        <v>40200</v>
      </c>
      <c r="O301" s="11" t="str" cm="1">
        <f t="array" ref="O301:S301">_xlfn.XLOOKUP(A301,'Shipping Details'!$A$1:$A$1001,'Shipping Details'!$B$1:$F$1001)</f>
        <v>Thanjavur</v>
      </c>
      <c r="P301" s="1" t="str">
        <v>Maharashtra</v>
      </c>
      <c r="Q301" s="1">
        <v>877947</v>
      </c>
      <c r="R301" s="1" t="str">
        <v>IN</v>
      </c>
      <c r="S301" s="8" t="b">
        <v>1</v>
      </c>
      <c r="T301" s="1">
        <f t="shared" si="12"/>
        <v>40200</v>
      </c>
      <c r="U301" s="1">
        <f t="shared" si="13"/>
        <v>40200</v>
      </c>
      <c r="V301" s="1">
        <f t="shared" si="14"/>
        <v>0</v>
      </c>
    </row>
    <row r="302" spans="1:22" x14ac:dyDescent="0.3">
      <c r="A302" s="1" t="s">
        <v>178</v>
      </c>
      <c r="B302" s="1">
        <v>2597613</v>
      </c>
      <c r="C302" s="1" t="s">
        <v>1069</v>
      </c>
      <c r="D302" s="1" t="s">
        <v>3105</v>
      </c>
      <c r="E302" s="1">
        <v>66</v>
      </c>
      <c r="F302" s="1" t="s">
        <v>2915</v>
      </c>
      <c r="G302" s="5">
        <v>45475</v>
      </c>
      <c r="H302" s="1" t="s">
        <v>5</v>
      </c>
      <c r="I302" s="8" t="s">
        <v>6</v>
      </c>
      <c r="J302" s="11" t="str" cm="1">
        <f t="array" ref="J302:N302">VLOOKUP(A302,'Product Details'!$C$1:$I$1001,{2,3,4,5,7},FALSE)</f>
        <v>Amazon</v>
      </c>
      <c r="K302" s="1" t="str">
        <v>Smartphone</v>
      </c>
      <c r="L302" s="1" t="str">
        <v>Samsung Galaxy S9</v>
      </c>
      <c r="M302" s="1">
        <v>2</v>
      </c>
      <c r="N302" s="8">
        <v>30000</v>
      </c>
      <c r="O302" s="11" t="str" cm="1">
        <f t="array" ref="O302:S302">_xlfn.XLOOKUP(A302,'Shipping Details'!$A$1:$A$1001,'Shipping Details'!$B$1:$F$1001)</f>
        <v>Thanjavur</v>
      </c>
      <c r="P302" s="1" t="str">
        <v>Delhi</v>
      </c>
      <c r="Q302" s="1">
        <v>613234</v>
      </c>
      <c r="R302" s="1" t="str">
        <v>IN</v>
      </c>
      <c r="S302" s="8" t="b">
        <v>0</v>
      </c>
      <c r="T302" s="1">
        <f t="shared" si="12"/>
        <v>60000</v>
      </c>
      <c r="U302" s="1">
        <f t="shared" si="13"/>
        <v>60000</v>
      </c>
      <c r="V302" s="1">
        <f t="shared" si="14"/>
        <v>0</v>
      </c>
    </row>
    <row r="303" spans="1:22" x14ac:dyDescent="0.3">
      <c r="A303" s="1" t="s">
        <v>602</v>
      </c>
      <c r="B303" s="1">
        <v>3870734</v>
      </c>
      <c r="C303" s="1" t="s">
        <v>1088</v>
      </c>
      <c r="D303" s="1" t="s">
        <v>3105</v>
      </c>
      <c r="E303" s="1">
        <v>20</v>
      </c>
      <c r="F303" s="1" t="s">
        <v>3033</v>
      </c>
      <c r="G303" s="5">
        <v>45543</v>
      </c>
      <c r="H303" s="1" t="s">
        <v>40</v>
      </c>
      <c r="I303" s="8" t="s">
        <v>6</v>
      </c>
      <c r="J303" s="11" t="str" cm="1">
        <f t="array" ref="J303:N303">VLOOKUP(A303,'Product Details'!$C$1:$I$1001,{2,3,4,5,7},FALSE)</f>
        <v>Amazon</v>
      </c>
      <c r="K303" s="1" t="str">
        <v>Headphones</v>
      </c>
      <c r="L303" s="1" t="str">
        <v>JBL Bluetooth</v>
      </c>
      <c r="M303" s="1">
        <v>1</v>
      </c>
      <c r="N303" s="8">
        <v>10000</v>
      </c>
      <c r="O303" s="11" t="str" cm="1">
        <f t="array" ref="O303:S303">_xlfn.XLOOKUP(A303,'Shipping Details'!$A$1:$A$1001,'Shipping Details'!$B$1:$F$1001)</f>
        <v>Mohali</v>
      </c>
      <c r="P303" s="1" t="str">
        <v>Tamil Nadu</v>
      </c>
      <c r="Q303" s="1">
        <v>963408</v>
      </c>
      <c r="R303" s="1" t="str">
        <v>IN</v>
      </c>
      <c r="S303" s="8" t="b">
        <v>1</v>
      </c>
      <c r="T303" s="1">
        <f t="shared" si="12"/>
        <v>10000</v>
      </c>
      <c r="U303" s="1">
        <f t="shared" si="13"/>
        <v>0</v>
      </c>
      <c r="V303" s="1">
        <f t="shared" si="14"/>
        <v>10000</v>
      </c>
    </row>
    <row r="304" spans="1:22" x14ac:dyDescent="0.3">
      <c r="A304" s="1" t="s">
        <v>796</v>
      </c>
      <c r="B304" s="1">
        <v>5409982</v>
      </c>
      <c r="C304" s="1" t="s">
        <v>1103</v>
      </c>
      <c r="D304" s="1" t="s">
        <v>3104</v>
      </c>
      <c r="E304" s="1">
        <v>72</v>
      </c>
      <c r="F304" s="1" t="s">
        <v>2846</v>
      </c>
      <c r="G304" s="5">
        <v>45424</v>
      </c>
      <c r="H304" s="1" t="s">
        <v>5</v>
      </c>
      <c r="I304" s="8" t="s">
        <v>6</v>
      </c>
      <c r="J304" s="11" t="str" cm="1">
        <f t="array" ref="J304:N304">VLOOKUP(A304,'Product Details'!$C$1:$I$1001,{2,3,4,5,7},FALSE)</f>
        <v>Myntra</v>
      </c>
      <c r="K304" s="1" t="str">
        <v>Headphones</v>
      </c>
      <c r="L304" s="1" t="str">
        <v>Bose Bluetooth</v>
      </c>
      <c r="M304" s="1">
        <v>1</v>
      </c>
      <c r="N304" s="8">
        <v>15200</v>
      </c>
      <c r="O304" s="11" t="str" cm="1">
        <f t="array" ref="O304:S304">_xlfn.XLOOKUP(A304,'Shipping Details'!$A$1:$A$1001,'Shipping Details'!$B$1:$F$1001)</f>
        <v>Lucknow</v>
      </c>
      <c r="P304" s="1" t="str">
        <v>Maharashtra</v>
      </c>
      <c r="Q304" s="1">
        <v>545957</v>
      </c>
      <c r="R304" s="1" t="str">
        <v>IN</v>
      </c>
      <c r="S304" s="8" t="b">
        <v>0</v>
      </c>
      <c r="T304" s="1">
        <f t="shared" si="12"/>
        <v>15200</v>
      </c>
      <c r="U304" s="1">
        <f t="shared" si="13"/>
        <v>15200</v>
      </c>
      <c r="V304" s="1">
        <f t="shared" si="14"/>
        <v>0</v>
      </c>
    </row>
    <row r="305" spans="1:22" x14ac:dyDescent="0.3">
      <c r="A305" s="1" t="s">
        <v>179</v>
      </c>
      <c r="B305" s="1">
        <v>7294347</v>
      </c>
      <c r="C305" s="1" t="s">
        <v>1115</v>
      </c>
      <c r="D305" s="1" t="s">
        <v>3104</v>
      </c>
      <c r="E305" s="1">
        <v>22</v>
      </c>
      <c r="F305" s="1" t="s">
        <v>2835</v>
      </c>
      <c r="G305" s="5">
        <v>45622</v>
      </c>
      <c r="H305" s="1" t="s">
        <v>5</v>
      </c>
      <c r="I305" s="8" t="s">
        <v>6</v>
      </c>
      <c r="J305" s="11" t="str" cm="1">
        <f t="array" ref="J305:N305">VLOOKUP(A305,'Product Details'!$C$1:$I$1001,{2,3,4,5,7},FALSE)</f>
        <v>TataCliq</v>
      </c>
      <c r="K305" s="1" t="str">
        <v>Headphones</v>
      </c>
      <c r="L305" s="1" t="str">
        <v>Bose Bluetooth</v>
      </c>
      <c r="M305" s="1">
        <v>1</v>
      </c>
      <c r="N305" s="8">
        <v>14800</v>
      </c>
      <c r="O305" s="11" t="str" cm="1">
        <f t="array" ref="O305:S305">_xlfn.XLOOKUP(A305,'Shipping Details'!$A$1:$A$1001,'Shipping Details'!$B$1:$F$1001)</f>
        <v>Lucknow</v>
      </c>
      <c r="P305" s="1" t="str">
        <v>UP</v>
      </c>
      <c r="Q305" s="1">
        <v>443187</v>
      </c>
      <c r="R305" s="1" t="str">
        <v>IN</v>
      </c>
      <c r="S305" s="8" t="b">
        <v>0</v>
      </c>
      <c r="T305" s="1">
        <f t="shared" si="12"/>
        <v>14800</v>
      </c>
      <c r="U305" s="1">
        <f t="shared" si="13"/>
        <v>14800</v>
      </c>
      <c r="V305" s="1">
        <f t="shared" si="14"/>
        <v>0</v>
      </c>
    </row>
    <row r="306" spans="1:22" x14ac:dyDescent="0.3">
      <c r="A306" s="1" t="s">
        <v>160</v>
      </c>
      <c r="B306" s="1">
        <v>3223098</v>
      </c>
      <c r="C306" s="1" t="s">
        <v>1109</v>
      </c>
      <c r="D306" s="1" t="s">
        <v>3105</v>
      </c>
      <c r="E306" s="1">
        <v>29</v>
      </c>
      <c r="F306" s="1" t="s">
        <v>2848</v>
      </c>
      <c r="G306" s="5">
        <v>45488</v>
      </c>
      <c r="H306" s="1" t="s">
        <v>5</v>
      </c>
      <c r="I306" s="8" t="s">
        <v>6</v>
      </c>
      <c r="J306" s="11" t="str" cm="1">
        <f t="array" ref="J306:N306">VLOOKUP(A306,'Product Details'!$C$1:$I$1001,{2,3,4,5,7},FALSE)</f>
        <v>Flipkart</v>
      </c>
      <c r="K306" s="1" t="str">
        <v>LED TV</v>
      </c>
      <c r="L306" s="1" t="str">
        <v>Sony Bravia 43"</v>
      </c>
      <c r="M306" s="1">
        <v>1</v>
      </c>
      <c r="N306" s="8">
        <v>40500</v>
      </c>
      <c r="O306" s="11" t="str" cm="1">
        <f t="array" ref="O306:S306">_xlfn.XLOOKUP(A306,'Shipping Details'!$A$1:$A$1001,'Shipping Details'!$B$1:$F$1001)</f>
        <v>Gurugram</v>
      </c>
      <c r="P306" s="1" t="str">
        <v>Karnataka</v>
      </c>
      <c r="Q306" s="1">
        <v>503951</v>
      </c>
      <c r="R306" s="1" t="str">
        <v>IN</v>
      </c>
      <c r="S306" s="8" t="b">
        <v>1</v>
      </c>
      <c r="T306" s="1">
        <f t="shared" si="12"/>
        <v>40500</v>
      </c>
      <c r="U306" s="1">
        <f t="shared" si="13"/>
        <v>40500</v>
      </c>
      <c r="V306" s="1">
        <f t="shared" si="14"/>
        <v>0</v>
      </c>
    </row>
    <row r="307" spans="1:22" x14ac:dyDescent="0.3">
      <c r="A307" s="1" t="s">
        <v>442</v>
      </c>
      <c r="B307" s="1">
        <v>1488919</v>
      </c>
      <c r="C307" s="1" t="s">
        <v>1130</v>
      </c>
      <c r="D307" s="1" t="s">
        <v>3104</v>
      </c>
      <c r="E307" s="1">
        <v>68</v>
      </c>
      <c r="F307" s="1" t="s">
        <v>3020</v>
      </c>
      <c r="G307" s="5">
        <v>45434</v>
      </c>
      <c r="H307" s="1" t="s">
        <v>5</v>
      </c>
      <c r="I307" s="8" t="s">
        <v>6</v>
      </c>
      <c r="J307" s="11" t="str" cm="1">
        <f t="array" ref="J307:N307">VLOOKUP(A307,'Product Details'!$C$1:$I$1001,{2,3,4,5,7},FALSE)</f>
        <v>Flipkart</v>
      </c>
      <c r="K307" s="1" t="str">
        <v>Laptop</v>
      </c>
      <c r="L307" s="1" t="str">
        <v>Dell Inspiron 15</v>
      </c>
      <c r="M307" s="1">
        <v>1</v>
      </c>
      <c r="N307" s="8">
        <v>51000</v>
      </c>
      <c r="O307" s="11" t="str" cm="1">
        <f t="array" ref="O307:S307">_xlfn.XLOOKUP(A307,'Shipping Details'!$A$1:$A$1001,'Shipping Details'!$B$1:$F$1001)</f>
        <v>Gurugram</v>
      </c>
      <c r="P307" s="1" t="str">
        <v>Karnataka</v>
      </c>
      <c r="Q307" s="1">
        <v>730823</v>
      </c>
      <c r="R307" s="1" t="str">
        <v>IN</v>
      </c>
      <c r="S307" s="8" t="b">
        <v>1</v>
      </c>
      <c r="T307" s="1">
        <f t="shared" si="12"/>
        <v>51000</v>
      </c>
      <c r="U307" s="1">
        <f t="shared" si="13"/>
        <v>51000</v>
      </c>
      <c r="V307" s="1">
        <f t="shared" si="14"/>
        <v>0</v>
      </c>
    </row>
    <row r="308" spans="1:22" x14ac:dyDescent="0.3">
      <c r="A308" s="1" t="s">
        <v>644</v>
      </c>
      <c r="B308" s="1">
        <v>3412052</v>
      </c>
      <c r="C308" s="1" t="s">
        <v>1143</v>
      </c>
      <c r="D308" s="1" t="s">
        <v>3105</v>
      </c>
      <c r="E308" s="1">
        <v>58</v>
      </c>
      <c r="F308" s="1" t="s">
        <v>2955</v>
      </c>
      <c r="G308" s="5">
        <v>45593</v>
      </c>
      <c r="H308" s="1" t="s">
        <v>5</v>
      </c>
      <c r="I308" s="8" t="s">
        <v>6</v>
      </c>
      <c r="J308" s="11" t="str" cm="1">
        <f t="array" ref="J308:N308">VLOOKUP(A308,'Product Details'!$C$1:$I$1001,{2,3,4,5,7},FALSE)</f>
        <v>Ajio</v>
      </c>
      <c r="K308" s="1" t="str">
        <v>Washing Machine</v>
      </c>
      <c r="L308" s="1" t="str">
        <v>LG Front Load 7kg</v>
      </c>
      <c r="M308" s="1">
        <v>1</v>
      </c>
      <c r="N308" s="8">
        <v>29500</v>
      </c>
      <c r="O308" s="11" t="str" cm="1">
        <f t="array" ref="O308:S308">_xlfn.XLOOKUP(A308,'Shipping Details'!$A$1:$A$1001,'Shipping Details'!$B$1:$F$1001)</f>
        <v>Kolkata</v>
      </c>
      <c r="P308" s="1" t="str">
        <v>Maharashtra</v>
      </c>
      <c r="Q308" s="1">
        <v>374721</v>
      </c>
      <c r="R308" s="1" t="str">
        <v>IN</v>
      </c>
      <c r="S308" s="8" t="b">
        <v>0</v>
      </c>
      <c r="T308" s="1">
        <f t="shared" si="12"/>
        <v>29500</v>
      </c>
      <c r="U308" s="1">
        <f t="shared" si="13"/>
        <v>29500</v>
      </c>
      <c r="V308" s="1">
        <f t="shared" si="14"/>
        <v>0</v>
      </c>
    </row>
    <row r="309" spans="1:22" x14ac:dyDescent="0.3">
      <c r="A309" s="1" t="s">
        <v>405</v>
      </c>
      <c r="B309" s="1">
        <v>3482256</v>
      </c>
      <c r="C309" s="1" t="s">
        <v>1134</v>
      </c>
      <c r="D309" s="1" t="s">
        <v>3104</v>
      </c>
      <c r="E309" s="1">
        <v>27</v>
      </c>
      <c r="F309" s="1" t="s">
        <v>3015</v>
      </c>
      <c r="G309" s="5">
        <v>45399</v>
      </c>
      <c r="H309" s="1" t="s">
        <v>5</v>
      </c>
      <c r="I309" s="8" t="s">
        <v>6</v>
      </c>
      <c r="J309" s="11" t="str" cm="1">
        <f t="array" ref="J309:N309">VLOOKUP(A309,'Product Details'!$C$1:$I$1001,{2,3,4,5,7},FALSE)</f>
        <v>Myntra</v>
      </c>
      <c r="K309" s="1" t="str">
        <v>Laptop</v>
      </c>
      <c r="L309" s="1" t="str">
        <v>MacBook Pro</v>
      </c>
      <c r="M309" s="1">
        <v>1</v>
      </c>
      <c r="N309" s="8">
        <v>131500</v>
      </c>
      <c r="O309" s="11" t="str" cm="1">
        <f t="array" ref="O309:S309">_xlfn.XLOOKUP(A309,'Shipping Details'!$A$1:$A$1001,'Shipping Details'!$B$1:$F$1001)</f>
        <v>Kolkata</v>
      </c>
      <c r="P309" s="1" t="str">
        <v>UP</v>
      </c>
      <c r="Q309" s="1">
        <v>463541</v>
      </c>
      <c r="R309" s="1" t="str">
        <v>IN</v>
      </c>
      <c r="S309" s="8" t="b">
        <v>1</v>
      </c>
      <c r="T309" s="1">
        <f t="shared" si="12"/>
        <v>131500</v>
      </c>
      <c r="U309" s="1">
        <f t="shared" si="13"/>
        <v>131500</v>
      </c>
      <c r="V309" s="1">
        <f t="shared" si="14"/>
        <v>0</v>
      </c>
    </row>
    <row r="310" spans="1:22" x14ac:dyDescent="0.3">
      <c r="A310" s="1" t="s">
        <v>77</v>
      </c>
      <c r="B310" s="1">
        <v>3049499</v>
      </c>
      <c r="C310" s="1" t="s">
        <v>1107</v>
      </c>
      <c r="D310" s="1" t="s">
        <v>3104</v>
      </c>
      <c r="E310" s="1">
        <v>23</v>
      </c>
      <c r="F310" s="1" t="s">
        <v>2806</v>
      </c>
      <c r="G310" s="5">
        <v>45603</v>
      </c>
      <c r="H310" s="1" t="s">
        <v>8</v>
      </c>
      <c r="I310" s="8" t="s">
        <v>6</v>
      </c>
      <c r="J310" s="11" t="str" cm="1">
        <f t="array" ref="J310:N310">VLOOKUP(A310,'Product Details'!$C$1:$I$1001,{2,3,4,5,7},FALSE)</f>
        <v>Flipkart</v>
      </c>
      <c r="K310" s="1" t="str">
        <v>Headphones</v>
      </c>
      <c r="L310" s="1" t="str">
        <v>JBL Bluetooth</v>
      </c>
      <c r="M310" s="1">
        <v>1</v>
      </c>
      <c r="N310" s="8">
        <v>9800</v>
      </c>
      <c r="O310" s="11" t="str" cm="1">
        <f t="array" ref="O310:S310">_xlfn.XLOOKUP(A310,'Shipping Details'!$A$1:$A$1001,'Shipping Details'!$B$1:$F$1001)</f>
        <v>Thanjavur</v>
      </c>
      <c r="P310" s="1" t="str">
        <v>Haryana</v>
      </c>
      <c r="Q310" s="1">
        <v>970127</v>
      </c>
      <c r="R310" s="1" t="str">
        <v>IN</v>
      </c>
      <c r="S310" s="8" t="b">
        <v>1</v>
      </c>
      <c r="T310" s="1">
        <f t="shared" si="12"/>
        <v>9800</v>
      </c>
      <c r="U310" s="1">
        <f t="shared" si="13"/>
        <v>0</v>
      </c>
      <c r="V310" s="1">
        <f t="shared" si="14"/>
        <v>9800</v>
      </c>
    </row>
    <row r="311" spans="1:22" x14ac:dyDescent="0.3">
      <c r="A311" s="1" t="s">
        <v>934</v>
      </c>
      <c r="B311" s="1">
        <v>8210891</v>
      </c>
      <c r="C311" s="1" t="s">
        <v>1085</v>
      </c>
      <c r="D311" s="1" t="s">
        <v>3105</v>
      </c>
      <c r="E311" s="1">
        <v>32</v>
      </c>
      <c r="F311" s="1" t="s">
        <v>2838</v>
      </c>
      <c r="G311" s="5">
        <v>45402</v>
      </c>
      <c r="H311" s="1" t="s">
        <v>40</v>
      </c>
      <c r="I311" s="8" t="s">
        <v>10</v>
      </c>
      <c r="J311" s="11" t="str" cm="1">
        <f t="array" ref="J311:N311">VLOOKUP(A311,'Product Details'!$C$1:$I$1001,{2,3,4,5,7},FALSE)</f>
        <v>TataCliq</v>
      </c>
      <c r="K311" s="1" t="str">
        <v>Headphones</v>
      </c>
      <c r="L311" s="1" t="str">
        <v>JBL Bluetooth</v>
      </c>
      <c r="M311" s="1">
        <v>1</v>
      </c>
      <c r="N311" s="8">
        <v>9900</v>
      </c>
      <c r="O311" s="11" t="str" cm="1">
        <f t="array" ref="O311:S311">_xlfn.XLOOKUP(A311,'Shipping Details'!$A$1:$A$1001,'Shipping Details'!$B$1:$F$1001)</f>
        <v>Mohali</v>
      </c>
      <c r="P311" s="1" t="str">
        <v>Karnataka</v>
      </c>
      <c r="Q311" s="1">
        <v>899383</v>
      </c>
      <c r="R311" s="1" t="str">
        <v>IN</v>
      </c>
      <c r="S311" s="8" t="b">
        <v>0</v>
      </c>
      <c r="T311" s="1">
        <f t="shared" si="12"/>
        <v>9900</v>
      </c>
      <c r="U311" s="1">
        <f t="shared" si="13"/>
        <v>0</v>
      </c>
      <c r="V311" s="1">
        <f t="shared" si="14"/>
        <v>0</v>
      </c>
    </row>
    <row r="312" spans="1:22" x14ac:dyDescent="0.3">
      <c r="A312" s="1" t="s">
        <v>424</v>
      </c>
      <c r="B312" s="1">
        <v>6908990</v>
      </c>
      <c r="C312" s="1" t="s">
        <v>1066</v>
      </c>
      <c r="D312" s="1" t="s">
        <v>3105</v>
      </c>
      <c r="E312" s="1">
        <v>72</v>
      </c>
      <c r="F312" s="1" t="s">
        <v>3021</v>
      </c>
      <c r="G312" s="5">
        <v>45560</v>
      </c>
      <c r="H312" s="1" t="s">
        <v>5</v>
      </c>
      <c r="I312" s="8" t="s">
        <v>6</v>
      </c>
      <c r="J312" s="11" t="str" cm="1">
        <f t="array" ref="J312:N312">VLOOKUP(A312,'Product Details'!$C$1:$I$1001,{2,3,4,5,7},FALSE)</f>
        <v>TataCliq</v>
      </c>
      <c r="K312" s="1" t="str">
        <v>Washing Machine</v>
      </c>
      <c r="L312" s="1" t="str">
        <v>LG Front Load 7kg</v>
      </c>
      <c r="M312" s="1">
        <v>1</v>
      </c>
      <c r="N312" s="8">
        <v>30000</v>
      </c>
      <c r="O312" s="11" t="str" cm="1">
        <f t="array" ref="O312:S312">_xlfn.XLOOKUP(A312,'Shipping Details'!$A$1:$A$1001,'Shipping Details'!$B$1:$F$1001)</f>
        <v>Mohali</v>
      </c>
      <c r="P312" s="1" t="str">
        <v>Tamil Nadu</v>
      </c>
      <c r="Q312" s="1">
        <v>850582</v>
      </c>
      <c r="R312" s="1" t="str">
        <v>IN</v>
      </c>
      <c r="S312" s="8" t="b">
        <v>0</v>
      </c>
      <c r="T312" s="1">
        <f t="shared" si="12"/>
        <v>30000</v>
      </c>
      <c r="U312" s="1">
        <f t="shared" si="13"/>
        <v>30000</v>
      </c>
      <c r="V312" s="1">
        <f t="shared" si="14"/>
        <v>0</v>
      </c>
    </row>
    <row r="313" spans="1:22" x14ac:dyDescent="0.3">
      <c r="A313" s="1" t="s">
        <v>613</v>
      </c>
      <c r="B313" s="1">
        <v>2517449</v>
      </c>
      <c r="C313" s="1" t="s">
        <v>1091</v>
      </c>
      <c r="D313" s="1" t="s">
        <v>3104</v>
      </c>
      <c r="E313" s="1">
        <v>26</v>
      </c>
      <c r="F313" s="1" t="s">
        <v>2864</v>
      </c>
      <c r="G313" s="5">
        <v>45376</v>
      </c>
      <c r="H313" s="1" t="s">
        <v>40</v>
      </c>
      <c r="I313" s="8" t="s">
        <v>10</v>
      </c>
      <c r="J313" s="11" t="str" cm="1">
        <f t="array" ref="J313:N313">VLOOKUP(A313,'Product Details'!$C$1:$I$1001,{2,3,4,5,7},FALSE)</f>
        <v>Myntra</v>
      </c>
      <c r="K313" s="1" t="str">
        <v>Laptop</v>
      </c>
      <c r="L313" s="1" t="str">
        <v>HP Pavilion</v>
      </c>
      <c r="M313" s="1">
        <v>1</v>
      </c>
      <c r="N313" s="8">
        <v>45500</v>
      </c>
      <c r="O313" s="11" t="str" cm="1">
        <f t="array" ref="O313:S313">_xlfn.XLOOKUP(A313,'Shipping Details'!$A$1:$A$1001,'Shipping Details'!$B$1:$F$1001)</f>
        <v>Noida</v>
      </c>
      <c r="P313" s="1" t="str">
        <v>Karnataka</v>
      </c>
      <c r="Q313" s="1">
        <v>244935</v>
      </c>
      <c r="R313" s="1" t="str">
        <v>IN</v>
      </c>
      <c r="S313" s="8" t="b">
        <v>1</v>
      </c>
      <c r="T313" s="1">
        <f t="shared" si="12"/>
        <v>45500</v>
      </c>
      <c r="U313" s="1">
        <f t="shared" si="13"/>
        <v>0</v>
      </c>
      <c r="V313" s="1">
        <f t="shared" si="14"/>
        <v>0</v>
      </c>
    </row>
    <row r="314" spans="1:22" x14ac:dyDescent="0.3">
      <c r="A314" s="1" t="s">
        <v>942</v>
      </c>
      <c r="B314" s="1">
        <v>4843470</v>
      </c>
      <c r="C314" s="1" t="s">
        <v>1176</v>
      </c>
      <c r="D314" s="1" t="s">
        <v>3104</v>
      </c>
      <c r="E314" s="1">
        <v>37</v>
      </c>
      <c r="F314" s="1" t="s">
        <v>3097</v>
      </c>
      <c r="G314" s="5">
        <v>45368</v>
      </c>
      <c r="H314" s="1" t="s">
        <v>8</v>
      </c>
      <c r="I314" s="8" t="s">
        <v>6</v>
      </c>
      <c r="J314" s="11" t="str" cm="1">
        <f t="array" ref="J314:N314">VLOOKUP(A314,'Product Details'!$C$1:$I$1001,{2,3,4,5,7},FALSE)</f>
        <v>Flipkart</v>
      </c>
      <c r="K314" s="1" t="str">
        <v>Washing Machine</v>
      </c>
      <c r="L314" s="1" t="str">
        <v>LG Front Load 7kg</v>
      </c>
      <c r="M314" s="1">
        <v>1</v>
      </c>
      <c r="N314" s="8">
        <v>30500</v>
      </c>
      <c r="O314" s="11" t="str" cm="1">
        <f t="array" ref="O314:S314">_xlfn.XLOOKUP(A314,'Shipping Details'!$A$1:$A$1001,'Shipping Details'!$B$1:$F$1001)</f>
        <v>Kolkata</v>
      </c>
      <c r="P314" s="1" t="str">
        <v>Maharashtra</v>
      </c>
      <c r="Q314" s="1">
        <v>674555</v>
      </c>
      <c r="R314" s="1" t="str">
        <v>IN</v>
      </c>
      <c r="S314" s="8" t="b">
        <v>0</v>
      </c>
      <c r="T314" s="1">
        <f t="shared" si="12"/>
        <v>30500</v>
      </c>
      <c r="U314" s="1">
        <f t="shared" si="13"/>
        <v>0</v>
      </c>
      <c r="V314" s="1">
        <f t="shared" si="14"/>
        <v>30500</v>
      </c>
    </row>
    <row r="315" spans="1:22" x14ac:dyDescent="0.3">
      <c r="A315" s="1" t="s">
        <v>604</v>
      </c>
      <c r="B315" s="1">
        <v>5294752</v>
      </c>
      <c r="C315" s="1" t="s">
        <v>1154</v>
      </c>
      <c r="D315" s="1" t="s">
        <v>3105</v>
      </c>
      <c r="E315" s="1">
        <v>52</v>
      </c>
      <c r="F315" s="1" t="s">
        <v>2801</v>
      </c>
      <c r="G315" s="5">
        <v>45624</v>
      </c>
      <c r="H315" s="1" t="s">
        <v>8</v>
      </c>
      <c r="I315" s="8" t="s">
        <v>6</v>
      </c>
      <c r="J315" s="11" t="str" cm="1">
        <f t="array" ref="J315:N315">VLOOKUP(A315,'Product Details'!$C$1:$I$1001,{2,3,4,5,7},FALSE)</f>
        <v>Ajio</v>
      </c>
      <c r="K315" s="1" t="str">
        <v>Headphones</v>
      </c>
      <c r="L315" s="1" t="str">
        <v>Bose Bluetooth</v>
      </c>
      <c r="M315" s="1">
        <v>1</v>
      </c>
      <c r="N315" s="8">
        <v>14000</v>
      </c>
      <c r="O315" s="11" t="str" cm="1">
        <f t="array" ref="O315:S315">_xlfn.XLOOKUP(A315,'Shipping Details'!$A$1:$A$1001,'Shipping Details'!$B$1:$F$1001)</f>
        <v>Thanjavur</v>
      </c>
      <c r="P315" s="1" t="str">
        <v>UP</v>
      </c>
      <c r="Q315" s="1">
        <v>331356</v>
      </c>
      <c r="R315" s="1" t="str">
        <v>IN</v>
      </c>
      <c r="S315" s="8" t="b">
        <v>0</v>
      </c>
      <c r="T315" s="1">
        <f t="shared" si="12"/>
        <v>14000</v>
      </c>
      <c r="U315" s="1">
        <f t="shared" si="13"/>
        <v>0</v>
      </c>
      <c r="V315" s="1">
        <f t="shared" si="14"/>
        <v>14000</v>
      </c>
    </row>
    <row r="316" spans="1:22" x14ac:dyDescent="0.3">
      <c r="A316" s="1" t="s">
        <v>334</v>
      </c>
      <c r="B316" s="1">
        <v>3545240</v>
      </c>
      <c r="C316" s="1" t="s">
        <v>1076</v>
      </c>
      <c r="D316" s="1" t="s">
        <v>3104</v>
      </c>
      <c r="E316" s="1">
        <v>75</v>
      </c>
      <c r="F316" s="1" t="s">
        <v>2908</v>
      </c>
      <c r="G316" s="5">
        <v>45495</v>
      </c>
      <c r="H316" s="1" t="s">
        <v>5</v>
      </c>
      <c r="I316" s="8" t="s">
        <v>6</v>
      </c>
      <c r="J316" s="11" t="str" cm="1">
        <f t="array" ref="J316:N316">VLOOKUP(A316,'Product Details'!$C$1:$I$1001,{2,3,4,5,7},FALSE)</f>
        <v>Ajio</v>
      </c>
      <c r="K316" s="1" t="str">
        <v>Washing Machine</v>
      </c>
      <c r="L316" s="1" t="str">
        <v>Whirlpool Fully Automatic</v>
      </c>
      <c r="M316" s="1">
        <v>1</v>
      </c>
      <c r="N316" s="8">
        <v>34000</v>
      </c>
      <c r="O316" s="11" t="str" cm="1">
        <f t="array" ref="O316:S316">_xlfn.XLOOKUP(A316,'Shipping Details'!$A$1:$A$1001,'Shipping Details'!$B$1:$F$1001)</f>
        <v>Noida</v>
      </c>
      <c r="P316" s="1" t="str">
        <v>Tamil Nadu</v>
      </c>
      <c r="Q316" s="1">
        <v>700727</v>
      </c>
      <c r="R316" s="1" t="str">
        <v>IN</v>
      </c>
      <c r="S316" s="8" t="b">
        <v>1</v>
      </c>
      <c r="T316" s="1">
        <f t="shared" si="12"/>
        <v>34000</v>
      </c>
      <c r="U316" s="1">
        <f t="shared" si="13"/>
        <v>34000</v>
      </c>
      <c r="V316" s="1">
        <f t="shared" si="14"/>
        <v>0</v>
      </c>
    </row>
    <row r="317" spans="1:22" x14ac:dyDescent="0.3">
      <c r="A317" s="1" t="s">
        <v>980</v>
      </c>
      <c r="B317" s="1">
        <v>7912713</v>
      </c>
      <c r="C317" s="1" t="s">
        <v>1131</v>
      </c>
      <c r="D317" s="1" t="s">
        <v>3105</v>
      </c>
      <c r="E317" s="1">
        <v>51</v>
      </c>
      <c r="F317" s="1" t="s">
        <v>3037</v>
      </c>
      <c r="G317" s="5">
        <v>45446</v>
      </c>
      <c r="H317" s="1" t="s">
        <v>5</v>
      </c>
      <c r="I317" s="8" t="s">
        <v>6</v>
      </c>
      <c r="J317" s="11" t="str" cm="1">
        <f t="array" ref="J317:N317">VLOOKUP(A317,'Product Details'!$C$1:$I$1001,{2,3,4,5,7},FALSE)</f>
        <v>Myntra</v>
      </c>
      <c r="K317" s="1" t="str">
        <v>Laptop</v>
      </c>
      <c r="L317" s="1" t="str">
        <v>Dell Inspiron 15</v>
      </c>
      <c r="M317" s="1">
        <v>1</v>
      </c>
      <c r="N317" s="8">
        <v>50500</v>
      </c>
      <c r="O317" s="11" t="str" cm="1">
        <f t="array" ref="O317:S317">_xlfn.XLOOKUP(A317,'Shipping Details'!$A$1:$A$1001,'Shipping Details'!$B$1:$F$1001)</f>
        <v>Mumbai</v>
      </c>
      <c r="P317" s="1" t="str">
        <v>Karnataka</v>
      </c>
      <c r="Q317" s="1">
        <v>293751</v>
      </c>
      <c r="R317" s="1" t="str">
        <v>IN</v>
      </c>
      <c r="S317" s="8" t="b">
        <v>0</v>
      </c>
      <c r="T317" s="1">
        <f t="shared" si="12"/>
        <v>50500</v>
      </c>
      <c r="U317" s="1">
        <f t="shared" si="13"/>
        <v>50500</v>
      </c>
      <c r="V317" s="1">
        <f t="shared" si="14"/>
        <v>0</v>
      </c>
    </row>
    <row r="318" spans="1:22" x14ac:dyDescent="0.3">
      <c r="A318" s="1" t="s">
        <v>39</v>
      </c>
      <c r="B318" s="1">
        <v>5558623</v>
      </c>
      <c r="C318" s="1" t="s">
        <v>1089</v>
      </c>
      <c r="D318" s="1" t="s">
        <v>3104</v>
      </c>
      <c r="E318" s="1">
        <v>38</v>
      </c>
      <c r="F318" s="1" t="s">
        <v>2810</v>
      </c>
      <c r="G318" s="5">
        <v>45538</v>
      </c>
      <c r="H318" s="1" t="s">
        <v>40</v>
      </c>
      <c r="I318" s="8" t="s">
        <v>6</v>
      </c>
      <c r="J318" s="11" t="str" cm="1">
        <f t="array" ref="J318:N318">VLOOKUP(A318,'Product Details'!$C$1:$I$1001,{2,3,4,5,7},FALSE)</f>
        <v>Amazon</v>
      </c>
      <c r="K318" s="1" t="str">
        <v>Laptop</v>
      </c>
      <c r="L318" s="1" t="str">
        <v>MacBook Pro</v>
      </c>
      <c r="M318" s="1">
        <v>1</v>
      </c>
      <c r="N318" s="8">
        <v>130000</v>
      </c>
      <c r="O318" s="11" t="str" cm="1">
        <f t="array" ref="O318:S318">_xlfn.XLOOKUP(A318,'Shipping Details'!$A$1:$A$1001,'Shipping Details'!$B$1:$F$1001)</f>
        <v>Thanjavur</v>
      </c>
      <c r="P318" s="1" t="str">
        <v>Haryana</v>
      </c>
      <c r="Q318" s="1">
        <v>535020</v>
      </c>
      <c r="R318" s="1" t="str">
        <v>IN</v>
      </c>
      <c r="S318" s="8" t="b">
        <v>0</v>
      </c>
      <c r="T318" s="1">
        <f t="shared" si="12"/>
        <v>130000</v>
      </c>
      <c r="U318" s="1">
        <f t="shared" si="13"/>
        <v>0</v>
      </c>
      <c r="V318" s="1">
        <f t="shared" si="14"/>
        <v>130000</v>
      </c>
    </row>
    <row r="319" spans="1:22" x14ac:dyDescent="0.3">
      <c r="A319" s="1" t="s">
        <v>610</v>
      </c>
      <c r="B319" s="1">
        <v>7454929</v>
      </c>
      <c r="C319" s="1" t="s">
        <v>1156</v>
      </c>
      <c r="D319" s="1" t="s">
        <v>3105</v>
      </c>
      <c r="E319" s="1">
        <v>49</v>
      </c>
      <c r="F319" s="1" t="s">
        <v>2926</v>
      </c>
      <c r="G319" s="5">
        <v>45355</v>
      </c>
      <c r="H319" s="1" t="s">
        <v>5</v>
      </c>
      <c r="I319" s="8" t="s">
        <v>6</v>
      </c>
      <c r="J319" s="11" t="str" cm="1">
        <f t="array" ref="J319:N319">VLOOKUP(A319,'Product Details'!$C$1:$I$1001,{2,3,4,5,7},FALSE)</f>
        <v>Myntra</v>
      </c>
      <c r="K319" s="1" t="str">
        <v>Headphones</v>
      </c>
      <c r="L319" s="1" t="str">
        <v>JBL Bluetooth</v>
      </c>
      <c r="M319" s="1">
        <v>1</v>
      </c>
      <c r="N319" s="8">
        <v>10200</v>
      </c>
      <c r="O319" s="11" t="str" cm="1">
        <f t="array" ref="O319:S319">_xlfn.XLOOKUP(A319,'Shipping Details'!$A$1:$A$1001,'Shipping Details'!$B$1:$F$1001)</f>
        <v>Gurugram</v>
      </c>
      <c r="P319" s="1" t="str">
        <v>Karnataka</v>
      </c>
      <c r="Q319" s="1">
        <v>188923</v>
      </c>
      <c r="R319" s="1" t="str">
        <v>IN</v>
      </c>
      <c r="S319" s="8" t="b">
        <v>1</v>
      </c>
      <c r="T319" s="1">
        <f t="shared" si="12"/>
        <v>10200</v>
      </c>
      <c r="U319" s="1">
        <f t="shared" si="13"/>
        <v>10200</v>
      </c>
      <c r="V319" s="1">
        <f t="shared" si="14"/>
        <v>0</v>
      </c>
    </row>
    <row r="320" spans="1:22" x14ac:dyDescent="0.3">
      <c r="A320" s="1" t="s">
        <v>133</v>
      </c>
      <c r="B320" s="1">
        <v>5788474</v>
      </c>
      <c r="C320" s="1" t="s">
        <v>1120</v>
      </c>
      <c r="D320" s="1" t="s">
        <v>3105</v>
      </c>
      <c r="E320" s="1">
        <v>67</v>
      </c>
      <c r="F320" s="1" t="s">
        <v>2886</v>
      </c>
      <c r="G320" s="5">
        <v>45343</v>
      </c>
      <c r="H320" s="1" t="s">
        <v>8</v>
      </c>
      <c r="I320" s="8" t="s">
        <v>6</v>
      </c>
      <c r="J320" s="11" t="str" cm="1">
        <f t="array" ref="J320:N320">VLOOKUP(A320,'Product Details'!$C$1:$I$1001,{2,3,4,5,7},FALSE)</f>
        <v>TataCliq</v>
      </c>
      <c r="K320" s="1" t="str">
        <v>LED TV</v>
      </c>
      <c r="L320" s="1" t="str">
        <v>Sony Bravia 43"</v>
      </c>
      <c r="M320" s="1">
        <v>1</v>
      </c>
      <c r="N320" s="8">
        <v>40000</v>
      </c>
      <c r="O320" s="11" t="str" cm="1">
        <f t="array" ref="O320:S320">_xlfn.XLOOKUP(A320,'Shipping Details'!$A$1:$A$1001,'Shipping Details'!$B$1:$F$1001)</f>
        <v>Kolkata</v>
      </c>
      <c r="P320" s="1" t="str">
        <v>Punjab</v>
      </c>
      <c r="Q320" s="1">
        <v>976822</v>
      </c>
      <c r="R320" s="1" t="str">
        <v>IN</v>
      </c>
      <c r="S320" s="8" t="b">
        <v>0</v>
      </c>
      <c r="T320" s="1">
        <f t="shared" si="12"/>
        <v>40000</v>
      </c>
      <c r="U320" s="1">
        <f t="shared" si="13"/>
        <v>0</v>
      </c>
      <c r="V320" s="1">
        <f t="shared" si="14"/>
        <v>40000</v>
      </c>
    </row>
    <row r="321" spans="1:22" x14ac:dyDescent="0.3">
      <c r="A321" s="1" t="s">
        <v>533</v>
      </c>
      <c r="B321" s="1">
        <v>6818033</v>
      </c>
      <c r="C321" s="1" t="s">
        <v>1068</v>
      </c>
      <c r="D321" s="1" t="s">
        <v>3104</v>
      </c>
      <c r="E321" s="1">
        <v>43</v>
      </c>
      <c r="F321" s="1" t="s">
        <v>3032</v>
      </c>
      <c r="G321" s="5">
        <v>45592</v>
      </c>
      <c r="H321" s="1" t="s">
        <v>5</v>
      </c>
      <c r="I321" s="8" t="s">
        <v>6</v>
      </c>
      <c r="J321" s="11" t="str" cm="1">
        <f t="array" ref="J321:N321">VLOOKUP(A321,'Product Details'!$C$1:$I$1001,{2,3,4,5,7},FALSE)</f>
        <v>Amazon</v>
      </c>
      <c r="K321" s="1" t="str">
        <v>Smartphone</v>
      </c>
      <c r="L321" s="1" t="str">
        <v>OnePlus Nord</v>
      </c>
      <c r="M321" s="1">
        <v>1</v>
      </c>
      <c r="N321" s="8">
        <v>25000</v>
      </c>
      <c r="O321" s="11" t="str" cm="1">
        <f t="array" ref="O321:S321">_xlfn.XLOOKUP(A321,'Shipping Details'!$A$1:$A$1001,'Shipping Details'!$B$1:$F$1001)</f>
        <v>Lucknow</v>
      </c>
      <c r="P321" s="1" t="str">
        <v>Delhi</v>
      </c>
      <c r="Q321" s="1">
        <v>791095</v>
      </c>
      <c r="R321" s="1" t="str">
        <v>IN</v>
      </c>
      <c r="S321" s="8" t="b">
        <v>0</v>
      </c>
      <c r="T321" s="1">
        <f t="shared" si="12"/>
        <v>25000</v>
      </c>
      <c r="U321" s="1">
        <f t="shared" si="13"/>
        <v>25000</v>
      </c>
      <c r="V321" s="1">
        <f t="shared" si="14"/>
        <v>0</v>
      </c>
    </row>
    <row r="322" spans="1:22" x14ac:dyDescent="0.3">
      <c r="A322" s="1" t="s">
        <v>145</v>
      </c>
      <c r="B322" s="1">
        <v>6350316</v>
      </c>
      <c r="C322" s="1" t="s">
        <v>1063</v>
      </c>
      <c r="D322" s="1" t="s">
        <v>3104</v>
      </c>
      <c r="E322" s="1">
        <v>33</v>
      </c>
      <c r="F322" s="1" t="s">
        <v>2896</v>
      </c>
      <c r="G322" s="5">
        <v>45417</v>
      </c>
      <c r="H322" s="1" t="s">
        <v>5</v>
      </c>
      <c r="I322" s="8" t="s">
        <v>6</v>
      </c>
      <c r="J322" s="11" t="str" cm="1">
        <f t="array" ref="J322:N322">VLOOKUP(A322,'Product Details'!$C$1:$I$1001,{2,3,4,5,7},FALSE)</f>
        <v>Ajio</v>
      </c>
      <c r="K322" s="1" t="str">
        <v>Headphones</v>
      </c>
      <c r="L322" s="1" t="str">
        <v>Sony Bluetooth</v>
      </c>
      <c r="M322" s="1">
        <v>1</v>
      </c>
      <c r="N322" s="8">
        <v>11500</v>
      </c>
      <c r="O322" s="11" t="str" cm="1">
        <f t="array" ref="O322:S322">_xlfn.XLOOKUP(A322,'Shipping Details'!$A$1:$A$1001,'Shipping Details'!$B$1:$F$1001)</f>
        <v>Kolkata</v>
      </c>
      <c r="P322" s="1" t="str">
        <v>Delhi</v>
      </c>
      <c r="Q322" s="1">
        <v>682851</v>
      </c>
      <c r="R322" s="1" t="str">
        <v>IN</v>
      </c>
      <c r="S322" s="8" t="b">
        <v>0</v>
      </c>
      <c r="T322" s="1">
        <f t="shared" si="12"/>
        <v>11500</v>
      </c>
      <c r="U322" s="1">
        <f t="shared" si="13"/>
        <v>11500</v>
      </c>
      <c r="V322" s="1">
        <f t="shared" si="14"/>
        <v>0</v>
      </c>
    </row>
    <row r="323" spans="1:22" x14ac:dyDescent="0.3">
      <c r="A323" s="1" t="s">
        <v>869</v>
      </c>
      <c r="B323" s="1">
        <v>2702878</v>
      </c>
      <c r="C323" s="1" t="s">
        <v>1148</v>
      </c>
      <c r="D323" s="1" t="s">
        <v>3105</v>
      </c>
      <c r="E323" s="1">
        <v>75</v>
      </c>
      <c r="F323" s="1" t="s">
        <v>2988</v>
      </c>
      <c r="G323" s="5">
        <v>45357</v>
      </c>
      <c r="H323" s="1" t="s">
        <v>5</v>
      </c>
      <c r="I323" s="8" t="s">
        <v>6</v>
      </c>
      <c r="J323" s="11" t="str" cm="1">
        <f t="array" ref="J323:N323">VLOOKUP(A323,'Product Details'!$C$1:$I$1001,{2,3,4,5,7},FALSE)</f>
        <v>TataCliq</v>
      </c>
      <c r="K323" s="1" t="str">
        <v>Washing Machine</v>
      </c>
      <c r="L323" s="1" t="str">
        <v>Samsung Top Load 6.5kg</v>
      </c>
      <c r="M323" s="1">
        <v>1</v>
      </c>
      <c r="N323" s="8">
        <v>25000</v>
      </c>
      <c r="O323" s="11" t="str" cm="1">
        <f t="array" ref="O323:S323">_xlfn.XLOOKUP(A323,'Shipping Details'!$A$1:$A$1001,'Shipping Details'!$B$1:$F$1001)</f>
        <v>Lucknow</v>
      </c>
      <c r="P323" s="1" t="str">
        <v>Maharashtra</v>
      </c>
      <c r="Q323" s="1">
        <v>823479</v>
      </c>
      <c r="R323" s="1" t="str">
        <v>IN</v>
      </c>
      <c r="S323" s="8" t="b">
        <v>0</v>
      </c>
      <c r="T323" s="1">
        <f t="shared" si="12"/>
        <v>25000</v>
      </c>
      <c r="U323" s="1">
        <f t="shared" si="13"/>
        <v>25000</v>
      </c>
      <c r="V323" s="1">
        <f t="shared" si="14"/>
        <v>0</v>
      </c>
    </row>
    <row r="324" spans="1:22" x14ac:dyDescent="0.3">
      <c r="A324" s="1" t="s">
        <v>939</v>
      </c>
      <c r="B324" s="1">
        <v>7366014</v>
      </c>
      <c r="C324" s="1" t="s">
        <v>1111</v>
      </c>
      <c r="D324" s="1" t="s">
        <v>3104</v>
      </c>
      <c r="E324" s="1">
        <v>19</v>
      </c>
      <c r="F324" s="1" t="s">
        <v>2795</v>
      </c>
      <c r="G324" s="5">
        <v>45615</v>
      </c>
      <c r="H324" s="1" t="s">
        <v>5</v>
      </c>
      <c r="I324" s="8" t="s">
        <v>6</v>
      </c>
      <c r="J324" s="11" t="str" cm="1">
        <f t="array" ref="J324:N324">VLOOKUP(A324,'Product Details'!$C$1:$I$1001,{2,3,4,5,7},FALSE)</f>
        <v>Ajio</v>
      </c>
      <c r="K324" s="1" t="str">
        <v>LED TV</v>
      </c>
      <c r="L324" s="1" t="str">
        <v>Mi LED TV 32"</v>
      </c>
      <c r="M324" s="1">
        <v>1</v>
      </c>
      <c r="N324" s="8">
        <v>19500</v>
      </c>
      <c r="O324" s="11" t="str" cm="1">
        <f t="array" ref="O324:S324">_xlfn.XLOOKUP(A324,'Shipping Details'!$A$1:$A$1001,'Shipping Details'!$B$1:$F$1001)</f>
        <v>Bengaluru</v>
      </c>
      <c r="P324" s="1" t="str">
        <v>Karnataka</v>
      </c>
      <c r="Q324" s="1">
        <v>499476</v>
      </c>
      <c r="R324" s="1" t="str">
        <v>IN</v>
      </c>
      <c r="S324" s="8" t="b">
        <v>0</v>
      </c>
      <c r="T324" s="1">
        <f t="shared" ref="T324:T387" si="15">N324*M324</f>
        <v>19500</v>
      </c>
      <c r="U324" s="1">
        <f t="shared" ref="U324:U387" si="16">IF(H324="Delivered",T324,0)</f>
        <v>19500</v>
      </c>
      <c r="V324" s="1">
        <f t="shared" ref="V324:V387" si="17">IF(AND(OR(H324="Cancelled",H324="Returned"),I324="Paid"),T324,0)</f>
        <v>0</v>
      </c>
    </row>
    <row r="325" spans="1:22" x14ac:dyDescent="0.3">
      <c r="A325" s="1" t="s">
        <v>121</v>
      </c>
      <c r="B325" s="1">
        <v>8015136</v>
      </c>
      <c r="C325" s="1" t="s">
        <v>1096</v>
      </c>
      <c r="D325" s="1" t="s">
        <v>3105</v>
      </c>
      <c r="E325" s="1">
        <v>73</v>
      </c>
      <c r="F325" s="1" t="s">
        <v>2877</v>
      </c>
      <c r="G325" s="5">
        <v>45378</v>
      </c>
      <c r="H325" s="1" t="s">
        <v>5</v>
      </c>
      <c r="I325" s="8" t="s">
        <v>6</v>
      </c>
      <c r="J325" s="11" t="str" cm="1">
        <f t="array" ref="J325:N325">VLOOKUP(A325,'Product Details'!$C$1:$I$1001,{2,3,4,5,7},FALSE)</f>
        <v>Amazon</v>
      </c>
      <c r="K325" s="1" t="str">
        <v>Smartphone</v>
      </c>
      <c r="L325" s="1" t="str">
        <v>Apple iPhone 12</v>
      </c>
      <c r="M325" s="1">
        <v>2</v>
      </c>
      <c r="N325" s="8">
        <v>55000</v>
      </c>
      <c r="O325" s="11" t="str" cm="1">
        <f t="array" ref="O325:S325">_xlfn.XLOOKUP(A325,'Shipping Details'!$A$1:$A$1001,'Shipping Details'!$B$1:$F$1001)</f>
        <v>Lucknow</v>
      </c>
      <c r="P325" s="1" t="str">
        <v>UP</v>
      </c>
      <c r="Q325" s="1">
        <v>423528</v>
      </c>
      <c r="R325" s="1" t="str">
        <v>IN</v>
      </c>
      <c r="S325" s="8" t="b">
        <v>0</v>
      </c>
      <c r="T325" s="1">
        <f t="shared" si="15"/>
        <v>110000</v>
      </c>
      <c r="U325" s="1">
        <f t="shared" si="16"/>
        <v>110000</v>
      </c>
      <c r="V325" s="1">
        <f t="shared" si="17"/>
        <v>0</v>
      </c>
    </row>
    <row r="326" spans="1:22" x14ac:dyDescent="0.3">
      <c r="A326" s="1" t="s">
        <v>164</v>
      </c>
      <c r="B326" s="1">
        <v>5067204</v>
      </c>
      <c r="C326" s="1" t="s">
        <v>1140</v>
      </c>
      <c r="D326" s="1" t="s">
        <v>3104</v>
      </c>
      <c r="E326" s="1">
        <v>42</v>
      </c>
      <c r="F326" s="1" t="s">
        <v>2907</v>
      </c>
      <c r="G326" s="5">
        <v>45439</v>
      </c>
      <c r="H326" s="1" t="s">
        <v>5</v>
      </c>
      <c r="I326" s="8" t="s">
        <v>6</v>
      </c>
      <c r="J326" s="11" t="str" cm="1">
        <f t="array" ref="J326:N326">VLOOKUP(A326,'Product Details'!$C$1:$I$1001,{2,3,4,5,7},FALSE)</f>
        <v>Flipkart</v>
      </c>
      <c r="K326" s="1" t="str">
        <v>Washing Machine</v>
      </c>
      <c r="L326" s="1" t="str">
        <v>LG Front Load 7kg</v>
      </c>
      <c r="M326" s="1">
        <v>1</v>
      </c>
      <c r="N326" s="8">
        <v>30500</v>
      </c>
      <c r="O326" s="11" t="str" cm="1">
        <f t="array" ref="O326:S326">_xlfn.XLOOKUP(A326,'Shipping Details'!$A$1:$A$1001,'Shipping Details'!$B$1:$F$1001)</f>
        <v>Kolkata</v>
      </c>
      <c r="P326" s="1" t="str">
        <v>Punjab</v>
      </c>
      <c r="Q326" s="1">
        <v>862538</v>
      </c>
      <c r="R326" s="1" t="str">
        <v>IN</v>
      </c>
      <c r="S326" s="8" t="b">
        <v>1</v>
      </c>
      <c r="T326" s="1">
        <f t="shared" si="15"/>
        <v>30500</v>
      </c>
      <c r="U326" s="1">
        <f t="shared" si="16"/>
        <v>30500</v>
      </c>
      <c r="V326" s="1">
        <f t="shared" si="17"/>
        <v>0</v>
      </c>
    </row>
    <row r="327" spans="1:22" x14ac:dyDescent="0.3">
      <c r="A327" s="1" t="s">
        <v>859</v>
      </c>
      <c r="B327" s="1">
        <v>2067859</v>
      </c>
      <c r="C327" s="1" t="s">
        <v>1109</v>
      </c>
      <c r="D327" s="1" t="s">
        <v>3105</v>
      </c>
      <c r="E327" s="1">
        <v>29</v>
      </c>
      <c r="F327" s="1" t="s">
        <v>2806</v>
      </c>
      <c r="G327" s="5">
        <v>45603</v>
      </c>
      <c r="H327" s="1" t="s">
        <v>8</v>
      </c>
      <c r="I327" s="8" t="s">
        <v>10</v>
      </c>
      <c r="J327" s="11" t="str" cm="1">
        <f t="array" ref="J327:N327">VLOOKUP(A327,'Product Details'!$C$1:$I$1001,{2,3,4,5,7},FALSE)</f>
        <v>Flipkart</v>
      </c>
      <c r="K327" s="1" t="str">
        <v>Laptop</v>
      </c>
      <c r="L327" s="1" t="str">
        <v>Dell Inspiron 15</v>
      </c>
      <c r="M327" s="1">
        <v>1</v>
      </c>
      <c r="N327" s="8">
        <v>51000</v>
      </c>
      <c r="O327" s="11" t="str" cm="1">
        <f t="array" ref="O327:S327">_xlfn.XLOOKUP(A327,'Shipping Details'!$A$1:$A$1001,'Shipping Details'!$B$1:$F$1001)</f>
        <v>Mumbai</v>
      </c>
      <c r="P327" s="1" t="str">
        <v>West Bengal</v>
      </c>
      <c r="Q327" s="1">
        <v>250327</v>
      </c>
      <c r="R327" s="1" t="str">
        <v>IN</v>
      </c>
      <c r="S327" s="8" t="b">
        <v>0</v>
      </c>
      <c r="T327" s="1">
        <f t="shared" si="15"/>
        <v>51000</v>
      </c>
      <c r="U327" s="1">
        <f t="shared" si="16"/>
        <v>0</v>
      </c>
      <c r="V327" s="1">
        <f t="shared" si="17"/>
        <v>0</v>
      </c>
    </row>
    <row r="328" spans="1:22" x14ac:dyDescent="0.3">
      <c r="A328" s="1" t="s">
        <v>673</v>
      </c>
      <c r="B328" s="1">
        <v>8614476</v>
      </c>
      <c r="C328" s="1" t="s">
        <v>1100</v>
      </c>
      <c r="D328" s="1" t="s">
        <v>3105</v>
      </c>
      <c r="E328" s="1">
        <v>31</v>
      </c>
      <c r="F328" s="1" t="s">
        <v>2907</v>
      </c>
      <c r="G328" s="5">
        <v>45439</v>
      </c>
      <c r="H328" s="1" t="s">
        <v>40</v>
      </c>
      <c r="I328" s="8" t="s">
        <v>6</v>
      </c>
      <c r="J328" s="11" t="str" cm="1">
        <f t="array" ref="J328:N328">VLOOKUP(A328,'Product Details'!$C$1:$I$1001,{2,3,4,5,7},FALSE)</f>
        <v>Flipkart</v>
      </c>
      <c r="K328" s="1" t="str">
        <v>Laptop</v>
      </c>
      <c r="L328" s="1" t="str">
        <v>HP Pavilion</v>
      </c>
      <c r="M328" s="1">
        <v>1</v>
      </c>
      <c r="N328" s="8">
        <v>46000</v>
      </c>
      <c r="O328" s="11" t="str" cm="1">
        <f t="array" ref="O328:S328">_xlfn.XLOOKUP(A328,'Shipping Details'!$A$1:$A$1001,'Shipping Details'!$B$1:$F$1001)</f>
        <v>Noida</v>
      </c>
      <c r="P328" s="1" t="str">
        <v>Karnataka</v>
      </c>
      <c r="Q328" s="1">
        <v>792325</v>
      </c>
      <c r="R328" s="1" t="str">
        <v>IN</v>
      </c>
      <c r="S328" s="8" t="b">
        <v>1</v>
      </c>
      <c r="T328" s="1">
        <f t="shared" si="15"/>
        <v>46000</v>
      </c>
      <c r="U328" s="1">
        <f t="shared" si="16"/>
        <v>0</v>
      </c>
      <c r="V328" s="1">
        <f t="shared" si="17"/>
        <v>46000</v>
      </c>
    </row>
    <row r="329" spans="1:22" x14ac:dyDescent="0.3">
      <c r="A329" s="1" t="s">
        <v>510</v>
      </c>
      <c r="B329" s="1">
        <v>7739123</v>
      </c>
      <c r="C329" s="1" t="s">
        <v>1110</v>
      </c>
      <c r="D329" s="1" t="s">
        <v>3105</v>
      </c>
      <c r="E329" s="1">
        <v>57</v>
      </c>
      <c r="F329" s="1" t="s">
        <v>3040</v>
      </c>
      <c r="G329" s="5">
        <v>45481</v>
      </c>
      <c r="H329" s="1" t="s">
        <v>8</v>
      </c>
      <c r="I329" s="8" t="s">
        <v>6</v>
      </c>
      <c r="J329" s="11" t="str" cm="1">
        <f t="array" ref="J329:N329">VLOOKUP(A329,'Product Details'!$C$1:$I$1001,{2,3,4,5,7},FALSE)</f>
        <v>Ajio</v>
      </c>
      <c r="K329" s="1" t="str">
        <v>Laptop</v>
      </c>
      <c r="L329" s="1" t="str">
        <v>HP Pavilion</v>
      </c>
      <c r="M329" s="1">
        <v>1</v>
      </c>
      <c r="N329" s="8">
        <v>44000</v>
      </c>
      <c r="O329" s="11" t="str" cm="1">
        <f t="array" ref="O329:S329">_xlfn.XLOOKUP(A329,'Shipping Details'!$A$1:$A$1001,'Shipping Details'!$B$1:$F$1001)</f>
        <v>Gurugram</v>
      </c>
      <c r="P329" s="1" t="str">
        <v>Karnataka</v>
      </c>
      <c r="Q329" s="1">
        <v>782540</v>
      </c>
      <c r="R329" s="1" t="str">
        <v>IN</v>
      </c>
      <c r="S329" s="8" t="b">
        <v>0</v>
      </c>
      <c r="T329" s="1">
        <f t="shared" si="15"/>
        <v>44000</v>
      </c>
      <c r="U329" s="1">
        <f t="shared" si="16"/>
        <v>0</v>
      </c>
      <c r="V329" s="1">
        <f t="shared" si="17"/>
        <v>44000</v>
      </c>
    </row>
    <row r="330" spans="1:22" x14ac:dyDescent="0.3">
      <c r="A330" s="1" t="s">
        <v>397</v>
      </c>
      <c r="B330" s="1">
        <v>3851044</v>
      </c>
      <c r="C330" s="1" t="s">
        <v>1127</v>
      </c>
      <c r="D330" s="1" t="s">
        <v>3105</v>
      </c>
      <c r="E330" s="1">
        <v>23</v>
      </c>
      <c r="F330" s="1" t="s">
        <v>3012</v>
      </c>
      <c r="G330" s="5">
        <v>45501</v>
      </c>
      <c r="H330" s="1" t="s">
        <v>5</v>
      </c>
      <c r="I330" s="8" t="s">
        <v>6</v>
      </c>
      <c r="J330" s="11" t="str" cm="1">
        <f t="array" ref="J330:N330">VLOOKUP(A330,'Product Details'!$C$1:$I$1001,{2,3,4,5,7},FALSE)</f>
        <v>Amazon</v>
      </c>
      <c r="K330" s="1" t="str">
        <v>Washing Machine</v>
      </c>
      <c r="L330" s="1" t="str">
        <v>Samsung Top Load 6.5kg</v>
      </c>
      <c r="M330" s="1">
        <v>1</v>
      </c>
      <c r="N330" s="8">
        <v>25000</v>
      </c>
      <c r="O330" s="11" t="str" cm="1">
        <f t="array" ref="O330:S330">_xlfn.XLOOKUP(A330,'Shipping Details'!$A$1:$A$1001,'Shipping Details'!$B$1:$F$1001)</f>
        <v>Mumbai</v>
      </c>
      <c r="P330" s="1" t="str">
        <v>Punjab</v>
      </c>
      <c r="Q330" s="1">
        <v>865479</v>
      </c>
      <c r="R330" s="1" t="str">
        <v>IN</v>
      </c>
      <c r="S330" s="8" t="b">
        <v>1</v>
      </c>
      <c r="T330" s="1">
        <f t="shared" si="15"/>
        <v>25000</v>
      </c>
      <c r="U330" s="1">
        <f t="shared" si="16"/>
        <v>25000</v>
      </c>
      <c r="V330" s="1">
        <f t="shared" si="17"/>
        <v>0</v>
      </c>
    </row>
    <row r="331" spans="1:22" x14ac:dyDescent="0.3">
      <c r="A331" s="1" t="s">
        <v>72</v>
      </c>
      <c r="B331" s="1">
        <v>7970985</v>
      </c>
      <c r="C331" s="1" t="s">
        <v>1104</v>
      </c>
      <c r="D331" s="1" t="s">
        <v>3105</v>
      </c>
      <c r="E331" s="1">
        <v>30</v>
      </c>
      <c r="F331" s="1" t="s">
        <v>2808</v>
      </c>
      <c r="G331" s="5">
        <v>45377</v>
      </c>
      <c r="H331" s="1" t="s">
        <v>8</v>
      </c>
      <c r="I331" s="8" t="s">
        <v>10</v>
      </c>
      <c r="J331" s="11" t="str" cm="1">
        <f t="array" ref="J331:N331">VLOOKUP(A331,'Product Details'!$C$1:$I$1001,{2,3,4,5,7},FALSE)</f>
        <v>TataCliq</v>
      </c>
      <c r="K331" s="1" t="str">
        <v>Washing Machine</v>
      </c>
      <c r="L331" s="1" t="str">
        <v>Samsung Top Load 6.5kg</v>
      </c>
      <c r="M331" s="1">
        <v>1</v>
      </c>
      <c r="N331" s="8">
        <v>25000</v>
      </c>
      <c r="O331" s="11" t="str" cm="1">
        <f t="array" ref="O331:S331">_xlfn.XLOOKUP(A331,'Shipping Details'!$A$1:$A$1001,'Shipping Details'!$B$1:$F$1001)</f>
        <v>Mumbai</v>
      </c>
      <c r="P331" s="1" t="str">
        <v>UP</v>
      </c>
      <c r="Q331" s="1">
        <v>945664</v>
      </c>
      <c r="R331" s="1" t="str">
        <v>IN</v>
      </c>
      <c r="S331" s="8" t="b">
        <v>0</v>
      </c>
      <c r="T331" s="1">
        <f t="shared" si="15"/>
        <v>25000</v>
      </c>
      <c r="U331" s="1">
        <f t="shared" si="16"/>
        <v>0</v>
      </c>
      <c r="V331" s="1">
        <f t="shared" si="17"/>
        <v>0</v>
      </c>
    </row>
    <row r="332" spans="1:22" x14ac:dyDescent="0.3">
      <c r="A332" s="1" t="s">
        <v>410</v>
      </c>
      <c r="B332" s="1">
        <v>5862493</v>
      </c>
      <c r="C332" s="1" t="s">
        <v>1138</v>
      </c>
      <c r="D332" s="1" t="s">
        <v>3105</v>
      </c>
      <c r="E332" s="1">
        <v>69</v>
      </c>
      <c r="F332" s="1" t="s">
        <v>2899</v>
      </c>
      <c r="G332" s="5">
        <v>45589</v>
      </c>
      <c r="H332" s="1" t="s">
        <v>40</v>
      </c>
      <c r="I332" s="8" t="s">
        <v>10</v>
      </c>
      <c r="J332" s="11" t="str" cm="1">
        <f t="array" ref="J332:N332">VLOOKUP(A332,'Product Details'!$C$1:$I$1001,{2,3,4,5,7},FALSE)</f>
        <v>Flipkart</v>
      </c>
      <c r="K332" s="1" t="str">
        <v>Laptop</v>
      </c>
      <c r="L332" s="1" t="str">
        <v>Dell Inspiron 15</v>
      </c>
      <c r="M332" s="1">
        <v>1</v>
      </c>
      <c r="N332" s="8">
        <v>51000</v>
      </c>
      <c r="O332" s="11" t="str" cm="1">
        <f t="array" ref="O332:S332">_xlfn.XLOOKUP(A332,'Shipping Details'!$A$1:$A$1001,'Shipping Details'!$B$1:$F$1001)</f>
        <v>Gurugram</v>
      </c>
      <c r="P332" s="1" t="str">
        <v>Maharashtra</v>
      </c>
      <c r="Q332" s="1">
        <v>126000</v>
      </c>
      <c r="R332" s="1" t="str">
        <v>IN</v>
      </c>
      <c r="S332" s="8" t="b">
        <v>0</v>
      </c>
      <c r="T332" s="1">
        <f t="shared" si="15"/>
        <v>51000</v>
      </c>
      <c r="U332" s="1">
        <f t="shared" si="16"/>
        <v>0</v>
      </c>
      <c r="V332" s="1">
        <f t="shared" si="17"/>
        <v>0</v>
      </c>
    </row>
    <row r="333" spans="1:22" x14ac:dyDescent="0.3">
      <c r="A333" s="1" t="s">
        <v>401</v>
      </c>
      <c r="B333" s="1">
        <v>5526314</v>
      </c>
      <c r="C333" s="1" t="s">
        <v>1108</v>
      </c>
      <c r="D333" s="1" t="s">
        <v>3105</v>
      </c>
      <c r="E333" s="1">
        <v>68</v>
      </c>
      <c r="F333" s="1" t="s">
        <v>3013</v>
      </c>
      <c r="G333" s="5">
        <v>45599</v>
      </c>
      <c r="H333" s="1" t="s">
        <v>5</v>
      </c>
      <c r="I333" s="8" t="s">
        <v>6</v>
      </c>
      <c r="J333" s="11" t="str" cm="1">
        <f t="array" ref="J333:N333">VLOOKUP(A333,'Product Details'!$C$1:$I$1001,{2,3,4,5,7},FALSE)</f>
        <v>Flipkart</v>
      </c>
      <c r="K333" s="1" t="str">
        <v>Washing Machine</v>
      </c>
      <c r="L333" s="1" t="str">
        <v>Whirlpool Fully Automatic</v>
      </c>
      <c r="M333" s="1">
        <v>1</v>
      </c>
      <c r="N333" s="8">
        <v>35500</v>
      </c>
      <c r="O333" s="11" t="str" cm="1">
        <f t="array" ref="O333:S333">_xlfn.XLOOKUP(A333,'Shipping Details'!$A$1:$A$1001,'Shipping Details'!$B$1:$F$1001)</f>
        <v>Mohali</v>
      </c>
      <c r="P333" s="1" t="str">
        <v>Haryana</v>
      </c>
      <c r="Q333" s="1">
        <v>501557</v>
      </c>
      <c r="R333" s="1" t="str">
        <v>IN</v>
      </c>
      <c r="S333" s="8" t="b">
        <v>1</v>
      </c>
      <c r="T333" s="1">
        <f t="shared" si="15"/>
        <v>35500</v>
      </c>
      <c r="U333" s="1">
        <f t="shared" si="16"/>
        <v>35500</v>
      </c>
      <c r="V333" s="1">
        <f t="shared" si="17"/>
        <v>0</v>
      </c>
    </row>
    <row r="334" spans="1:22" x14ac:dyDescent="0.3">
      <c r="A334" s="1" t="s">
        <v>468</v>
      </c>
      <c r="B334" s="1">
        <v>8633602</v>
      </c>
      <c r="C334" s="1" t="s">
        <v>1129</v>
      </c>
      <c r="D334" s="1" t="s">
        <v>3104</v>
      </c>
      <c r="E334" s="1">
        <v>57</v>
      </c>
      <c r="F334" s="1" t="s">
        <v>2827</v>
      </c>
      <c r="G334" s="5">
        <v>45423</v>
      </c>
      <c r="H334" s="1" t="s">
        <v>5</v>
      </c>
      <c r="I334" s="8" t="s">
        <v>6</v>
      </c>
      <c r="J334" s="11" t="str" cm="1">
        <f t="array" ref="J334:N334">VLOOKUP(A334,'Product Details'!$C$1:$I$1001,{2,3,4,5,7},FALSE)</f>
        <v>Amazon</v>
      </c>
      <c r="K334" s="1" t="str">
        <v>LED TV</v>
      </c>
      <c r="L334" s="1" t="str">
        <v>Samsung Smart TV 50"</v>
      </c>
      <c r="M334" s="1">
        <v>1</v>
      </c>
      <c r="N334" s="8">
        <v>60000</v>
      </c>
      <c r="O334" s="11" t="str" cm="1">
        <f t="array" ref="O334:S334">_xlfn.XLOOKUP(A334,'Shipping Details'!$A$1:$A$1001,'Shipping Details'!$B$1:$F$1001)</f>
        <v>Gurugram</v>
      </c>
      <c r="P334" s="1">
        <v>0</v>
      </c>
      <c r="Q334" s="1">
        <v>660333</v>
      </c>
      <c r="R334" s="1" t="str">
        <v>IN</v>
      </c>
      <c r="S334" s="8" t="b">
        <v>0</v>
      </c>
      <c r="T334" s="1">
        <f t="shared" si="15"/>
        <v>60000</v>
      </c>
      <c r="U334" s="1">
        <f t="shared" si="16"/>
        <v>60000</v>
      </c>
      <c r="V334" s="1">
        <f t="shared" si="17"/>
        <v>0</v>
      </c>
    </row>
    <row r="335" spans="1:22" x14ac:dyDescent="0.3">
      <c r="A335" s="1" t="s">
        <v>16</v>
      </c>
      <c r="B335" s="1">
        <v>4337174</v>
      </c>
      <c r="C335" s="1" t="s">
        <v>1071</v>
      </c>
      <c r="D335" s="1" t="s">
        <v>3105</v>
      </c>
      <c r="E335" s="1">
        <v>41</v>
      </c>
      <c r="F335" s="1" t="s">
        <v>2788</v>
      </c>
      <c r="G335" s="5">
        <v>45369</v>
      </c>
      <c r="H335" s="1" t="s">
        <v>5</v>
      </c>
      <c r="I335" s="8" t="s">
        <v>6</v>
      </c>
      <c r="J335" s="11" t="str" cm="1">
        <f t="array" ref="J335:N335">VLOOKUP(A335,'Product Details'!$C$1:$I$1001,{2,3,4,5,7},FALSE)</f>
        <v>TataCliq</v>
      </c>
      <c r="K335" s="1" t="str">
        <v>Headphones</v>
      </c>
      <c r="L335" s="1" t="str">
        <v>Sony Bluetooth</v>
      </c>
      <c r="M335" s="1">
        <v>2</v>
      </c>
      <c r="N335" s="8">
        <v>11900</v>
      </c>
      <c r="O335" s="11" t="str" cm="1">
        <f t="array" ref="O335:S335">_xlfn.XLOOKUP(A335,'Shipping Details'!$A$1:$A$1001,'Shipping Details'!$B$1:$F$1001)</f>
        <v>Gurugram</v>
      </c>
      <c r="P335" s="1" t="str">
        <v>Karnataka</v>
      </c>
      <c r="Q335" s="1">
        <v>972064</v>
      </c>
      <c r="R335" s="1" t="str">
        <v>IN</v>
      </c>
      <c r="S335" s="8" t="b">
        <v>0</v>
      </c>
      <c r="T335" s="1">
        <f t="shared" si="15"/>
        <v>23800</v>
      </c>
      <c r="U335" s="1">
        <f t="shared" si="16"/>
        <v>23800</v>
      </c>
      <c r="V335" s="1">
        <f t="shared" si="17"/>
        <v>0</v>
      </c>
    </row>
    <row r="336" spans="1:22" x14ac:dyDescent="0.3">
      <c r="A336" s="1" t="s">
        <v>823</v>
      </c>
      <c r="B336" s="1">
        <v>2256118</v>
      </c>
      <c r="C336" s="1" t="s">
        <v>1125</v>
      </c>
      <c r="D336" s="1" t="s">
        <v>3104</v>
      </c>
      <c r="E336" s="1">
        <v>63</v>
      </c>
      <c r="F336" s="1" t="s">
        <v>2981</v>
      </c>
      <c r="G336" s="5">
        <v>45557</v>
      </c>
      <c r="H336" s="1" t="s">
        <v>5</v>
      </c>
      <c r="I336" s="8" t="s">
        <v>6</v>
      </c>
      <c r="J336" s="11" t="str" cm="1">
        <f t="array" ref="J336:N336">VLOOKUP(A336,'Product Details'!$C$1:$I$1001,{2,3,4,5,7},FALSE)</f>
        <v>TataCliq</v>
      </c>
      <c r="K336" s="1" t="str">
        <v>Washing Machine</v>
      </c>
      <c r="L336" s="1" t="str">
        <v>LG Front Load 7kg</v>
      </c>
      <c r="M336" s="1">
        <v>1</v>
      </c>
      <c r="N336" s="8">
        <v>30000</v>
      </c>
      <c r="O336" s="11" t="str" cm="1">
        <f t="array" ref="O336:S336">_xlfn.XLOOKUP(A336,'Shipping Details'!$A$1:$A$1001,'Shipping Details'!$B$1:$F$1001)</f>
        <v>Noida</v>
      </c>
      <c r="P336" s="1" t="str">
        <v>West Bengal</v>
      </c>
      <c r="Q336" s="1">
        <v>250776</v>
      </c>
      <c r="R336" s="1" t="str">
        <v>IN</v>
      </c>
      <c r="S336" s="8" t="b">
        <v>0</v>
      </c>
      <c r="T336" s="1">
        <f t="shared" si="15"/>
        <v>30000</v>
      </c>
      <c r="U336" s="1">
        <f t="shared" si="16"/>
        <v>30000</v>
      </c>
      <c r="V336" s="1">
        <f t="shared" si="17"/>
        <v>0</v>
      </c>
    </row>
    <row r="337" spans="1:22" x14ac:dyDescent="0.3">
      <c r="A337" s="1" t="s">
        <v>169</v>
      </c>
      <c r="B337" s="1">
        <v>2930810</v>
      </c>
      <c r="C337" s="1" t="s">
        <v>1066</v>
      </c>
      <c r="D337" s="1" t="s">
        <v>3105</v>
      </c>
      <c r="E337" s="1">
        <v>72</v>
      </c>
      <c r="F337" s="1" t="s">
        <v>2909</v>
      </c>
      <c r="G337" s="5">
        <v>45464</v>
      </c>
      <c r="H337" s="1" t="s">
        <v>8</v>
      </c>
      <c r="I337" s="8" t="s">
        <v>6</v>
      </c>
      <c r="J337" s="11" t="str" cm="1">
        <f t="array" ref="J337:N337">VLOOKUP(A337,'Product Details'!$C$1:$I$1001,{2,3,4,5,7},FALSE)</f>
        <v>Amazon</v>
      </c>
      <c r="K337" s="1" t="str">
        <v>Washing Machine</v>
      </c>
      <c r="L337" s="1" t="str">
        <v>LG Front Load 7kg</v>
      </c>
      <c r="M337" s="1">
        <v>1</v>
      </c>
      <c r="N337" s="8">
        <v>30000</v>
      </c>
      <c r="O337" s="11" t="str" cm="1">
        <f t="array" ref="O337:S337">_xlfn.XLOOKUP(A337,'Shipping Details'!$A$1:$A$1001,'Shipping Details'!$B$1:$F$1001)</f>
        <v>Kolkata</v>
      </c>
      <c r="P337" s="1" t="str">
        <v>Karnataka</v>
      </c>
      <c r="Q337" s="1">
        <v>687044</v>
      </c>
      <c r="R337" s="1" t="str">
        <v>IN</v>
      </c>
      <c r="S337" s="8" t="b">
        <v>0</v>
      </c>
      <c r="T337" s="1">
        <f t="shared" si="15"/>
        <v>30000</v>
      </c>
      <c r="U337" s="1">
        <f t="shared" si="16"/>
        <v>0</v>
      </c>
      <c r="V337" s="1">
        <f t="shared" si="17"/>
        <v>30000</v>
      </c>
    </row>
    <row r="338" spans="1:22" x14ac:dyDescent="0.3">
      <c r="A338" s="1" t="s">
        <v>795</v>
      </c>
      <c r="B338" s="1">
        <v>3593718</v>
      </c>
      <c r="C338" s="1" t="s">
        <v>1139</v>
      </c>
      <c r="D338" s="1" t="s">
        <v>3104</v>
      </c>
      <c r="E338" s="1">
        <v>28</v>
      </c>
      <c r="F338" s="1" t="s">
        <v>2947</v>
      </c>
      <c r="G338" s="5">
        <v>45407</v>
      </c>
      <c r="H338" s="1" t="s">
        <v>5</v>
      </c>
      <c r="I338" s="8" t="s">
        <v>6</v>
      </c>
      <c r="J338" s="11" t="str" cm="1">
        <f t="array" ref="J338:N338">VLOOKUP(A338,'Product Details'!$C$1:$I$1001,{2,3,4,5,7},FALSE)</f>
        <v>Amazon</v>
      </c>
      <c r="K338" s="1" t="str">
        <v>Washing Machine</v>
      </c>
      <c r="L338" s="1" t="str">
        <v>Whirlpool Fully Automatic</v>
      </c>
      <c r="M338" s="1">
        <v>1</v>
      </c>
      <c r="N338" s="8">
        <v>35000</v>
      </c>
      <c r="O338" s="11" t="str" cm="1">
        <f t="array" ref="O338:S338">_xlfn.XLOOKUP(A338,'Shipping Details'!$A$1:$A$1001,'Shipping Details'!$B$1:$F$1001)</f>
        <v>Bengaluru</v>
      </c>
      <c r="P338" s="1" t="str">
        <v>UP</v>
      </c>
      <c r="Q338" s="1">
        <v>785234</v>
      </c>
      <c r="R338" s="1" t="str">
        <v>IN</v>
      </c>
      <c r="S338" s="8" t="b">
        <v>0</v>
      </c>
      <c r="T338" s="1">
        <f t="shared" si="15"/>
        <v>35000</v>
      </c>
      <c r="U338" s="1">
        <f t="shared" si="16"/>
        <v>35000</v>
      </c>
      <c r="V338" s="1">
        <f t="shared" si="17"/>
        <v>0</v>
      </c>
    </row>
    <row r="339" spans="1:22" x14ac:dyDescent="0.3">
      <c r="A339" s="1" t="s">
        <v>297</v>
      </c>
      <c r="B339" s="1">
        <v>1800429</v>
      </c>
      <c r="C339" s="1" t="s">
        <v>1105</v>
      </c>
      <c r="D339" s="1" t="s">
        <v>3104</v>
      </c>
      <c r="E339" s="1">
        <v>24</v>
      </c>
      <c r="F339" s="1" t="s">
        <v>2972</v>
      </c>
      <c r="G339" s="5">
        <v>45632</v>
      </c>
      <c r="H339" s="1" t="s">
        <v>5</v>
      </c>
      <c r="I339" s="8" t="s">
        <v>6</v>
      </c>
      <c r="J339" s="11" t="str" cm="1">
        <f t="array" ref="J339:N339">VLOOKUP(A339,'Product Details'!$C$1:$I$1001,{2,3,4,5,7},FALSE)</f>
        <v>Myntra</v>
      </c>
      <c r="K339" s="1" t="str">
        <v>Laptop</v>
      </c>
      <c r="L339" s="1" t="str">
        <v>MacBook Pro</v>
      </c>
      <c r="M339" s="1">
        <v>1</v>
      </c>
      <c r="N339" s="8">
        <v>131500</v>
      </c>
      <c r="O339" s="11" t="str" cm="1">
        <f t="array" ref="O339:S339">_xlfn.XLOOKUP(A339,'Shipping Details'!$A$1:$A$1001,'Shipping Details'!$B$1:$F$1001)</f>
        <v>Lucknow</v>
      </c>
      <c r="P339" s="1" t="str">
        <v>Karnataka</v>
      </c>
      <c r="Q339" s="1">
        <v>372387</v>
      </c>
      <c r="R339" s="1" t="str">
        <v>IN</v>
      </c>
      <c r="S339" s="8" t="b">
        <v>0</v>
      </c>
      <c r="T339" s="1">
        <f t="shared" si="15"/>
        <v>131500</v>
      </c>
      <c r="U339" s="1">
        <f t="shared" si="16"/>
        <v>131500</v>
      </c>
      <c r="V339" s="1">
        <f t="shared" si="17"/>
        <v>0</v>
      </c>
    </row>
    <row r="340" spans="1:22" x14ac:dyDescent="0.3">
      <c r="A340" s="1" t="s">
        <v>25</v>
      </c>
      <c r="B340" s="1">
        <v>6304573</v>
      </c>
      <c r="C340" s="1" t="s">
        <v>1079</v>
      </c>
      <c r="D340" s="1" t="s">
        <v>3105</v>
      </c>
      <c r="E340" s="1">
        <v>18</v>
      </c>
      <c r="F340" s="1" t="s">
        <v>2796</v>
      </c>
      <c r="G340" s="5">
        <v>45524</v>
      </c>
      <c r="H340" s="1" t="s">
        <v>5</v>
      </c>
      <c r="I340" s="8" t="s">
        <v>6</v>
      </c>
      <c r="J340" s="11" t="str" cm="1">
        <f t="array" ref="J340:N340">VLOOKUP(A340,'Product Details'!$C$1:$I$1001,{2,3,4,5,7},FALSE)</f>
        <v>Flipkart</v>
      </c>
      <c r="K340" s="1" t="str">
        <v>Washing Machine</v>
      </c>
      <c r="L340" s="1" t="str">
        <v>LG Front Load 7kg</v>
      </c>
      <c r="M340" s="1">
        <v>1</v>
      </c>
      <c r="N340" s="8">
        <v>30500</v>
      </c>
      <c r="O340" s="11" t="str" cm="1">
        <f t="array" ref="O340:S340">_xlfn.XLOOKUP(A340,'Shipping Details'!$A$1:$A$1001,'Shipping Details'!$B$1:$F$1001)</f>
        <v>Mumbai</v>
      </c>
      <c r="P340" s="1" t="str">
        <v>West Bengal</v>
      </c>
      <c r="Q340" s="1">
        <v>465962</v>
      </c>
      <c r="R340" s="1" t="str">
        <v>IN</v>
      </c>
      <c r="S340" s="8" t="b">
        <v>1</v>
      </c>
      <c r="T340" s="1">
        <f t="shared" si="15"/>
        <v>30500</v>
      </c>
      <c r="U340" s="1">
        <f t="shared" si="16"/>
        <v>30500</v>
      </c>
      <c r="V340" s="1">
        <f t="shared" si="17"/>
        <v>0</v>
      </c>
    </row>
    <row r="341" spans="1:22" x14ac:dyDescent="0.3">
      <c r="A341" s="1" t="s">
        <v>882</v>
      </c>
      <c r="B341" s="1">
        <v>6259232</v>
      </c>
      <c r="C341" s="1" t="s">
        <v>1085</v>
      </c>
      <c r="D341" s="1" t="s">
        <v>3105</v>
      </c>
      <c r="E341" s="1">
        <v>32</v>
      </c>
      <c r="F341" s="1" t="s">
        <v>2951</v>
      </c>
      <c r="G341" s="5">
        <v>45571</v>
      </c>
      <c r="H341" s="1" t="s">
        <v>8</v>
      </c>
      <c r="I341" s="8" t="s">
        <v>10</v>
      </c>
      <c r="J341" s="11" t="str" cm="1">
        <f t="array" ref="J341:N341">VLOOKUP(A341,'Product Details'!$C$1:$I$1001,{2,3,4,5,7},FALSE)</f>
        <v>Ajio</v>
      </c>
      <c r="K341" s="1" t="str">
        <v>Laptop</v>
      </c>
      <c r="L341" s="1" t="str">
        <v>HP Pavilion</v>
      </c>
      <c r="M341" s="1">
        <v>1</v>
      </c>
      <c r="N341" s="8">
        <v>44000</v>
      </c>
      <c r="O341" s="11" t="str" cm="1">
        <f t="array" ref="O341:S341">_xlfn.XLOOKUP(A341,'Shipping Details'!$A$1:$A$1001,'Shipping Details'!$B$1:$F$1001)</f>
        <v>Noida</v>
      </c>
      <c r="P341" s="1" t="str">
        <v>UP</v>
      </c>
      <c r="Q341" s="1">
        <v>586950</v>
      </c>
      <c r="R341" s="1" t="str">
        <v>IN</v>
      </c>
      <c r="S341" s="8" t="b">
        <v>0</v>
      </c>
      <c r="T341" s="1">
        <f t="shared" si="15"/>
        <v>44000</v>
      </c>
      <c r="U341" s="1">
        <f t="shared" si="16"/>
        <v>0</v>
      </c>
      <c r="V341" s="1">
        <f t="shared" si="17"/>
        <v>0</v>
      </c>
    </row>
    <row r="342" spans="1:22" x14ac:dyDescent="0.3">
      <c r="A342" s="1" t="s">
        <v>483</v>
      </c>
      <c r="B342" s="1">
        <v>1620256</v>
      </c>
      <c r="C342" s="1" t="s">
        <v>1140</v>
      </c>
      <c r="D342" s="1" t="s">
        <v>3104</v>
      </c>
      <c r="E342" s="1">
        <v>42</v>
      </c>
      <c r="F342" s="1" t="s">
        <v>3025</v>
      </c>
      <c r="G342" s="5">
        <v>45650</v>
      </c>
      <c r="H342" s="1" t="s">
        <v>5</v>
      </c>
      <c r="I342" s="8" t="s">
        <v>6</v>
      </c>
      <c r="J342" s="11" t="str" cm="1">
        <f t="array" ref="J342:N342">VLOOKUP(A342,'Product Details'!$C$1:$I$1001,{2,3,4,5,7},FALSE)</f>
        <v>TataCliq</v>
      </c>
      <c r="K342" s="1" t="str">
        <v>Washing Machine</v>
      </c>
      <c r="L342" s="1" t="str">
        <v>Samsung Top Load 6.5kg</v>
      </c>
      <c r="M342" s="1">
        <v>1</v>
      </c>
      <c r="N342" s="8">
        <v>25000</v>
      </c>
      <c r="O342" s="11" t="str" cm="1">
        <f t="array" ref="O342:S342">_xlfn.XLOOKUP(A342,'Shipping Details'!$A$1:$A$1001,'Shipping Details'!$B$1:$F$1001)</f>
        <v>Gurugram</v>
      </c>
      <c r="P342" s="1" t="str">
        <v>Maharashtra</v>
      </c>
      <c r="Q342" s="1">
        <v>646660</v>
      </c>
      <c r="R342" s="1" t="str">
        <v>IN</v>
      </c>
      <c r="S342" s="8" t="b">
        <v>0</v>
      </c>
      <c r="T342" s="1">
        <f t="shared" si="15"/>
        <v>25000</v>
      </c>
      <c r="U342" s="1">
        <f t="shared" si="16"/>
        <v>25000</v>
      </c>
      <c r="V342" s="1">
        <f t="shared" si="17"/>
        <v>0</v>
      </c>
    </row>
    <row r="343" spans="1:22" x14ac:dyDescent="0.3">
      <c r="A343" s="1" t="s">
        <v>322</v>
      </c>
      <c r="B343" s="1">
        <v>6038767</v>
      </c>
      <c r="C343" s="1" t="s">
        <v>1100</v>
      </c>
      <c r="D343" s="1" t="s">
        <v>3105</v>
      </c>
      <c r="E343" s="1">
        <v>31</v>
      </c>
      <c r="F343" s="1" t="s">
        <v>2903</v>
      </c>
      <c r="G343" s="5">
        <v>45444</v>
      </c>
      <c r="H343" s="1" t="s">
        <v>8</v>
      </c>
      <c r="I343" s="8" t="s">
        <v>10</v>
      </c>
      <c r="J343" s="11" t="str" cm="1">
        <f t="array" ref="J343:N343">VLOOKUP(A343,'Product Details'!$C$1:$I$1001,{2,3,4,5,7},FALSE)</f>
        <v>TataCliq</v>
      </c>
      <c r="K343" s="1" t="str">
        <v>Washing Machine</v>
      </c>
      <c r="L343" s="1" t="str">
        <v>Whirlpool Fully Automatic</v>
      </c>
      <c r="M343" s="1">
        <v>1</v>
      </c>
      <c r="N343" s="8">
        <v>35000</v>
      </c>
      <c r="O343" s="11" t="str" cm="1">
        <f t="array" ref="O343:S343">_xlfn.XLOOKUP(A343,'Shipping Details'!$A$1:$A$1001,'Shipping Details'!$B$1:$F$1001)</f>
        <v>Kolkata</v>
      </c>
      <c r="P343" s="1" t="str">
        <v>Haryana</v>
      </c>
      <c r="Q343" s="1">
        <v>139569</v>
      </c>
      <c r="R343" s="1" t="str">
        <v>IN</v>
      </c>
      <c r="S343" s="8" t="b">
        <v>1</v>
      </c>
      <c r="T343" s="1">
        <f t="shared" si="15"/>
        <v>35000</v>
      </c>
      <c r="U343" s="1">
        <f t="shared" si="16"/>
        <v>0</v>
      </c>
      <c r="V343" s="1">
        <f t="shared" si="17"/>
        <v>0</v>
      </c>
    </row>
    <row r="344" spans="1:22" x14ac:dyDescent="0.3">
      <c r="A344" s="1" t="s">
        <v>137</v>
      </c>
      <c r="B344" s="1">
        <v>5388133</v>
      </c>
      <c r="C344" s="1" t="s">
        <v>1119</v>
      </c>
      <c r="D344" s="1" t="s">
        <v>3104</v>
      </c>
      <c r="E344" s="1">
        <v>62</v>
      </c>
      <c r="F344" s="1" t="s">
        <v>2890</v>
      </c>
      <c r="G344" s="5">
        <v>45384</v>
      </c>
      <c r="H344" s="1" t="s">
        <v>5</v>
      </c>
      <c r="I344" s="8" t="s">
        <v>6</v>
      </c>
      <c r="J344" s="11" t="str" cm="1">
        <f t="array" ref="J344:N344">VLOOKUP(A344,'Product Details'!$C$1:$I$1001,{2,3,4,5,7},FALSE)</f>
        <v>Ajio</v>
      </c>
      <c r="K344" s="1" t="str">
        <v>Headphones</v>
      </c>
      <c r="L344" s="1" t="str">
        <v>JBL Bluetooth</v>
      </c>
      <c r="M344" s="1">
        <v>2</v>
      </c>
      <c r="N344" s="8">
        <v>9500</v>
      </c>
      <c r="O344" s="11" t="str" cm="1">
        <f t="array" ref="O344:S344">_xlfn.XLOOKUP(A344,'Shipping Details'!$A$1:$A$1001,'Shipping Details'!$B$1:$F$1001)</f>
        <v>Mumbai</v>
      </c>
      <c r="P344" s="1" t="str">
        <v>Haryana</v>
      </c>
      <c r="Q344" s="1">
        <v>769737</v>
      </c>
      <c r="R344" s="1" t="str">
        <v>IN</v>
      </c>
      <c r="S344" s="8" t="b">
        <v>0</v>
      </c>
      <c r="T344" s="1">
        <f t="shared" si="15"/>
        <v>19000</v>
      </c>
      <c r="U344" s="1">
        <f t="shared" si="16"/>
        <v>19000</v>
      </c>
      <c r="V344" s="1">
        <f t="shared" si="17"/>
        <v>0</v>
      </c>
    </row>
    <row r="345" spans="1:22" x14ac:dyDescent="0.3">
      <c r="A345" s="1" t="s">
        <v>414</v>
      </c>
      <c r="B345" s="1">
        <v>9813089</v>
      </c>
      <c r="C345" s="1" t="s">
        <v>1115</v>
      </c>
      <c r="D345" s="1" t="s">
        <v>3104</v>
      </c>
      <c r="E345" s="1">
        <v>22</v>
      </c>
      <c r="F345" s="1" t="s">
        <v>2998</v>
      </c>
      <c r="G345" s="5">
        <v>45590</v>
      </c>
      <c r="H345" s="1" t="s">
        <v>5</v>
      </c>
      <c r="I345" s="8" t="s">
        <v>6</v>
      </c>
      <c r="J345" s="11" t="str" cm="1">
        <f t="array" ref="J345:N345">VLOOKUP(A345,'Product Details'!$C$1:$I$1001,{2,3,4,5,7},FALSE)</f>
        <v>Flipkart</v>
      </c>
      <c r="K345" s="1" t="str">
        <v>Laptop</v>
      </c>
      <c r="L345" s="1" t="str">
        <v>MacBook Pro</v>
      </c>
      <c r="M345" s="1">
        <v>1</v>
      </c>
      <c r="N345" s="8">
        <v>132000</v>
      </c>
      <c r="O345" s="11" t="str" cm="1">
        <f t="array" ref="O345:S345">_xlfn.XLOOKUP(A345,'Shipping Details'!$A$1:$A$1001,'Shipping Details'!$B$1:$F$1001)</f>
        <v>Noida</v>
      </c>
      <c r="P345" s="1" t="str">
        <v>West Bengal</v>
      </c>
      <c r="Q345" s="1">
        <v>682813</v>
      </c>
      <c r="R345" s="1" t="str">
        <v>IN</v>
      </c>
      <c r="S345" s="8" t="b">
        <v>0</v>
      </c>
      <c r="T345" s="1">
        <f t="shared" si="15"/>
        <v>132000</v>
      </c>
      <c r="U345" s="1">
        <f t="shared" si="16"/>
        <v>132000</v>
      </c>
      <c r="V345" s="1">
        <f t="shared" si="17"/>
        <v>0</v>
      </c>
    </row>
    <row r="346" spans="1:22" x14ac:dyDescent="0.3">
      <c r="A346" s="1" t="s">
        <v>770</v>
      </c>
      <c r="B346" s="1">
        <v>5089486</v>
      </c>
      <c r="C346" s="1" t="s">
        <v>1071</v>
      </c>
      <c r="D346" s="1" t="s">
        <v>3105</v>
      </c>
      <c r="E346" s="1">
        <v>41</v>
      </c>
      <c r="F346" s="1" t="s">
        <v>2794</v>
      </c>
      <c r="G346" s="5">
        <v>45581</v>
      </c>
      <c r="H346" s="1" t="s">
        <v>40</v>
      </c>
      <c r="I346" s="8" t="s">
        <v>10</v>
      </c>
      <c r="J346" s="11" t="str" cm="1">
        <f t="array" ref="J346:N346">VLOOKUP(A346,'Product Details'!$C$1:$I$1001,{2,3,4,5,7},FALSE)</f>
        <v>Myntra</v>
      </c>
      <c r="K346" s="1" t="str">
        <v>Smartphone</v>
      </c>
      <c r="L346" s="1" t="str">
        <v>Apple iPhone 12</v>
      </c>
      <c r="M346" s="1">
        <v>1</v>
      </c>
      <c r="N346" s="8">
        <v>55200</v>
      </c>
      <c r="O346" s="11" t="str" cm="1">
        <f t="array" ref="O346:S346">_xlfn.XLOOKUP(A346,'Shipping Details'!$A$1:$A$1001,'Shipping Details'!$B$1:$F$1001)</f>
        <v>Mohali</v>
      </c>
      <c r="P346" s="1" t="str">
        <v>Delhi</v>
      </c>
      <c r="Q346" s="1">
        <v>290065</v>
      </c>
      <c r="R346" s="1" t="str">
        <v>IN</v>
      </c>
      <c r="S346" s="8" t="b">
        <v>0</v>
      </c>
      <c r="T346" s="1">
        <f t="shared" si="15"/>
        <v>55200</v>
      </c>
      <c r="U346" s="1">
        <f t="shared" si="16"/>
        <v>0</v>
      </c>
      <c r="V346" s="1">
        <f t="shared" si="17"/>
        <v>0</v>
      </c>
    </row>
    <row r="347" spans="1:22" x14ac:dyDescent="0.3">
      <c r="A347" s="1" t="s">
        <v>97</v>
      </c>
      <c r="B347" s="1">
        <v>3163449</v>
      </c>
      <c r="C347" s="1" t="s">
        <v>1106</v>
      </c>
      <c r="D347" s="1" t="s">
        <v>3105</v>
      </c>
      <c r="E347" s="1">
        <v>37</v>
      </c>
      <c r="F347" s="1" t="s">
        <v>2858</v>
      </c>
      <c r="G347" s="5">
        <v>45548</v>
      </c>
      <c r="H347" s="1" t="s">
        <v>5</v>
      </c>
      <c r="I347" s="8" t="s">
        <v>6</v>
      </c>
      <c r="J347" s="11" t="str" cm="1">
        <f t="array" ref="J347:N347">VLOOKUP(A347,'Product Details'!$C$1:$I$1001,{2,3,4,5,7},FALSE)</f>
        <v>Amazon</v>
      </c>
      <c r="K347" s="1" t="str">
        <v>Washing Machine</v>
      </c>
      <c r="L347" s="1" t="str">
        <v>LG Front Load 7kg</v>
      </c>
      <c r="M347" s="1">
        <v>1</v>
      </c>
      <c r="N347" s="8">
        <v>30000</v>
      </c>
      <c r="O347" s="11" t="str" cm="1">
        <f t="array" ref="O347:S347">_xlfn.XLOOKUP(A347,'Shipping Details'!$A$1:$A$1001,'Shipping Details'!$B$1:$F$1001)</f>
        <v>Bengaluru</v>
      </c>
      <c r="P347" s="1" t="str">
        <v>Punjab</v>
      </c>
      <c r="Q347" s="1">
        <v>480211</v>
      </c>
      <c r="R347" s="1" t="str">
        <v>IN</v>
      </c>
      <c r="S347" s="8" t="b">
        <v>0</v>
      </c>
      <c r="T347" s="1">
        <f t="shared" si="15"/>
        <v>30000</v>
      </c>
      <c r="U347" s="1">
        <f t="shared" si="16"/>
        <v>30000</v>
      </c>
      <c r="V347" s="1">
        <f t="shared" si="17"/>
        <v>0</v>
      </c>
    </row>
    <row r="348" spans="1:22" x14ac:dyDescent="0.3">
      <c r="A348" s="1" t="s">
        <v>680</v>
      </c>
      <c r="B348" s="1">
        <v>9136197</v>
      </c>
      <c r="C348" s="1" t="s">
        <v>1170</v>
      </c>
      <c r="D348" s="1" t="s">
        <v>3105</v>
      </c>
      <c r="E348" s="1">
        <v>25</v>
      </c>
      <c r="F348" s="1" t="s">
        <v>2919</v>
      </c>
      <c r="G348" s="5">
        <v>45323</v>
      </c>
      <c r="H348" s="1" t="s">
        <v>8</v>
      </c>
      <c r="I348" s="8" t="s">
        <v>6</v>
      </c>
      <c r="J348" s="11" t="str" cm="1">
        <f t="array" ref="J348:N348">VLOOKUP(A348,'Product Details'!$C$1:$I$1001,{2,3,4,5,7},FALSE)</f>
        <v>TataCliq</v>
      </c>
      <c r="K348" s="1" t="str">
        <v>LED TV</v>
      </c>
      <c r="L348" s="1" t="str">
        <v>Sony Bravia 43"</v>
      </c>
      <c r="M348" s="1">
        <v>1</v>
      </c>
      <c r="N348" s="8">
        <v>40000</v>
      </c>
      <c r="O348" s="11" t="str" cm="1">
        <f t="array" ref="O348:S348">_xlfn.XLOOKUP(A348,'Shipping Details'!$A$1:$A$1001,'Shipping Details'!$B$1:$F$1001)</f>
        <v>Gurugram</v>
      </c>
      <c r="P348" s="1" t="str">
        <v>UP</v>
      </c>
      <c r="Q348" s="1">
        <v>125854</v>
      </c>
      <c r="R348" s="1" t="str">
        <v>IN</v>
      </c>
      <c r="S348" s="8" t="b">
        <v>1</v>
      </c>
      <c r="T348" s="1">
        <f t="shared" si="15"/>
        <v>40000</v>
      </c>
      <c r="U348" s="1">
        <f t="shared" si="16"/>
        <v>0</v>
      </c>
      <c r="V348" s="1">
        <f t="shared" si="17"/>
        <v>40000</v>
      </c>
    </row>
    <row r="349" spans="1:22" x14ac:dyDescent="0.3">
      <c r="A349" s="1" t="s">
        <v>195</v>
      </c>
      <c r="B349" s="1">
        <v>2449308</v>
      </c>
      <c r="C349" s="1" t="s">
        <v>1147</v>
      </c>
      <c r="D349" s="1" t="s">
        <v>3104</v>
      </c>
      <c r="E349" s="1">
        <v>18</v>
      </c>
      <c r="F349" s="1" t="s">
        <v>2798</v>
      </c>
      <c r="G349" s="5">
        <v>45450</v>
      </c>
      <c r="H349" s="1" t="s">
        <v>5</v>
      </c>
      <c r="I349" s="8" t="s">
        <v>6</v>
      </c>
      <c r="J349" s="11" t="str" cm="1">
        <f t="array" ref="J349:N349">VLOOKUP(A349,'Product Details'!$C$1:$I$1001,{2,3,4,5,7},FALSE)</f>
        <v>TataCliq</v>
      </c>
      <c r="K349" s="1" t="str">
        <v>Smartphone</v>
      </c>
      <c r="L349" s="1" t="str">
        <v>Apple iPhone 12</v>
      </c>
      <c r="M349" s="1">
        <v>1</v>
      </c>
      <c r="N349" s="8">
        <v>55000</v>
      </c>
      <c r="O349" s="11" t="str" cm="1">
        <f t="array" ref="O349:S349">_xlfn.XLOOKUP(A349,'Shipping Details'!$A$1:$A$1001,'Shipping Details'!$B$1:$F$1001)</f>
        <v>Lucknow</v>
      </c>
      <c r="P349" s="1" t="str">
        <v>Tamil Nadu</v>
      </c>
      <c r="Q349" s="1">
        <v>868043</v>
      </c>
      <c r="R349" s="1" t="str">
        <v>IN</v>
      </c>
      <c r="S349" s="8" t="b">
        <v>0</v>
      </c>
      <c r="T349" s="1">
        <f t="shared" si="15"/>
        <v>55000</v>
      </c>
      <c r="U349" s="1">
        <f t="shared" si="16"/>
        <v>55000</v>
      </c>
      <c r="V349" s="1">
        <f t="shared" si="17"/>
        <v>0</v>
      </c>
    </row>
    <row r="350" spans="1:22" x14ac:dyDescent="0.3">
      <c r="A350" s="1" t="s">
        <v>847</v>
      </c>
      <c r="B350" s="1">
        <v>2808163</v>
      </c>
      <c r="C350" s="1" t="s">
        <v>1118</v>
      </c>
      <c r="D350" s="1" t="s">
        <v>3104</v>
      </c>
      <c r="E350" s="1">
        <v>61</v>
      </c>
      <c r="F350" s="1" t="s">
        <v>3056</v>
      </c>
      <c r="G350" s="5">
        <v>45370</v>
      </c>
      <c r="H350" s="1" t="s">
        <v>5</v>
      </c>
      <c r="I350" s="8" t="s">
        <v>6</v>
      </c>
      <c r="J350" s="11" t="str" cm="1">
        <f t="array" ref="J350:N350">VLOOKUP(A350,'Product Details'!$C$1:$I$1001,{2,3,4,5,7},FALSE)</f>
        <v>Flipkart</v>
      </c>
      <c r="K350" s="1" t="str">
        <v>Laptop</v>
      </c>
      <c r="L350" s="1" t="str">
        <v>Dell Inspiron 15</v>
      </c>
      <c r="M350" s="1">
        <v>1</v>
      </c>
      <c r="N350" s="8">
        <v>51000</v>
      </c>
      <c r="O350" s="11" t="str" cm="1">
        <f t="array" ref="O350:S350">_xlfn.XLOOKUP(A350,'Shipping Details'!$A$1:$A$1001,'Shipping Details'!$B$1:$F$1001)</f>
        <v>Bengaluru</v>
      </c>
      <c r="P350" s="1" t="str">
        <v>UP</v>
      </c>
      <c r="Q350" s="1">
        <v>790474</v>
      </c>
      <c r="R350" s="1" t="str">
        <v>IN</v>
      </c>
      <c r="S350" s="8" t="b">
        <v>1</v>
      </c>
      <c r="T350" s="1">
        <f t="shared" si="15"/>
        <v>51000</v>
      </c>
      <c r="U350" s="1">
        <f t="shared" si="16"/>
        <v>51000</v>
      </c>
      <c r="V350" s="1">
        <f t="shared" si="17"/>
        <v>0</v>
      </c>
    </row>
    <row r="351" spans="1:22" x14ac:dyDescent="0.3">
      <c r="A351" s="1" t="s">
        <v>335</v>
      </c>
      <c r="B351" s="1">
        <v>8535808</v>
      </c>
      <c r="C351" s="1" t="s">
        <v>1100</v>
      </c>
      <c r="D351" s="1" t="s">
        <v>3105</v>
      </c>
      <c r="E351" s="1">
        <v>31</v>
      </c>
      <c r="F351" s="1" t="s">
        <v>2986</v>
      </c>
      <c r="G351" s="5">
        <v>45601</v>
      </c>
      <c r="H351" s="1" t="s">
        <v>8</v>
      </c>
      <c r="I351" s="8" t="s">
        <v>6</v>
      </c>
      <c r="J351" s="11" t="str" cm="1">
        <f t="array" ref="J351:N351">VLOOKUP(A351,'Product Details'!$C$1:$I$1001,{2,3,4,5,7},FALSE)</f>
        <v>Amazon</v>
      </c>
      <c r="K351" s="1" t="str">
        <v>Headphones</v>
      </c>
      <c r="L351" s="1" t="str">
        <v>Bose Bluetooth</v>
      </c>
      <c r="M351" s="1">
        <v>1</v>
      </c>
      <c r="N351" s="8">
        <v>15000</v>
      </c>
      <c r="O351" s="11" t="str" cm="1">
        <f t="array" ref="O351:S351">_xlfn.XLOOKUP(A351,'Shipping Details'!$A$1:$A$1001,'Shipping Details'!$B$1:$F$1001)</f>
        <v>Kolkata</v>
      </c>
      <c r="P351" s="1" t="str">
        <v>Delhi</v>
      </c>
      <c r="Q351" s="1">
        <v>907455</v>
      </c>
      <c r="R351" s="1" t="str">
        <v>IN</v>
      </c>
      <c r="S351" s="8" t="b">
        <v>0</v>
      </c>
      <c r="T351" s="1">
        <f t="shared" si="15"/>
        <v>15000</v>
      </c>
      <c r="U351" s="1">
        <f t="shared" si="16"/>
        <v>0</v>
      </c>
      <c r="V351" s="1">
        <f t="shared" si="17"/>
        <v>15000</v>
      </c>
    </row>
    <row r="352" spans="1:22" x14ac:dyDescent="0.3">
      <c r="A352" s="1" t="s">
        <v>360</v>
      </c>
      <c r="B352" s="1">
        <v>4324357</v>
      </c>
      <c r="C352" s="1" t="s">
        <v>1069</v>
      </c>
      <c r="D352" s="1" t="s">
        <v>3105</v>
      </c>
      <c r="E352" s="1">
        <v>66</v>
      </c>
      <c r="F352" s="1" t="s">
        <v>2781</v>
      </c>
      <c r="G352" s="5">
        <v>45523</v>
      </c>
      <c r="H352" s="1" t="s">
        <v>5</v>
      </c>
      <c r="I352" s="8" t="s">
        <v>6</v>
      </c>
      <c r="J352" s="11" t="str" cm="1">
        <f t="array" ref="J352:N352">VLOOKUP(A352,'Product Details'!$C$1:$I$1001,{2,3,4,5,7},FALSE)</f>
        <v>Ajio</v>
      </c>
      <c r="K352" s="1" t="str">
        <v>LED TV</v>
      </c>
      <c r="L352" s="1" t="str">
        <v>Mi LED TV 32"</v>
      </c>
      <c r="M352" s="1">
        <v>1</v>
      </c>
      <c r="N352" s="8">
        <v>19500</v>
      </c>
      <c r="O352" s="11" t="str" cm="1">
        <f t="array" ref="O352:S352">_xlfn.XLOOKUP(A352,'Shipping Details'!$A$1:$A$1001,'Shipping Details'!$B$1:$F$1001)</f>
        <v>Lucknow</v>
      </c>
      <c r="P352" s="1" t="str">
        <v>UP</v>
      </c>
      <c r="Q352" s="1">
        <v>342948</v>
      </c>
      <c r="R352" s="1" t="str">
        <v>IN</v>
      </c>
      <c r="S352" s="8" t="b">
        <v>1</v>
      </c>
      <c r="T352" s="1">
        <f t="shared" si="15"/>
        <v>19500</v>
      </c>
      <c r="U352" s="1">
        <f t="shared" si="16"/>
        <v>19500</v>
      </c>
      <c r="V352" s="1">
        <f t="shared" si="17"/>
        <v>0</v>
      </c>
    </row>
    <row r="353" spans="1:22" x14ac:dyDescent="0.3">
      <c r="A353" s="1" t="s">
        <v>46</v>
      </c>
      <c r="B353" s="1">
        <v>7654757</v>
      </c>
      <c r="C353" s="1" t="s">
        <v>1093</v>
      </c>
      <c r="D353" s="1" t="s">
        <v>3105</v>
      </c>
      <c r="E353" s="1">
        <v>22</v>
      </c>
      <c r="F353" s="1" t="s">
        <v>2816</v>
      </c>
      <c r="G353" s="5">
        <v>45588</v>
      </c>
      <c r="H353" s="1" t="s">
        <v>5</v>
      </c>
      <c r="I353" s="8" t="s">
        <v>6</v>
      </c>
      <c r="J353" s="11" t="str" cm="1">
        <f t="array" ref="J353:N353">VLOOKUP(A353,'Product Details'!$C$1:$I$1001,{2,3,4,5,7},FALSE)</f>
        <v>Flipkart</v>
      </c>
      <c r="K353" s="1" t="str">
        <v>Headphones</v>
      </c>
      <c r="L353" s="1" t="str">
        <v>Bose Bluetooth</v>
      </c>
      <c r="M353" s="1">
        <v>7</v>
      </c>
      <c r="N353" s="8">
        <v>14500</v>
      </c>
      <c r="O353" s="11" t="str" cm="1">
        <f t="array" ref="O353:S353">_xlfn.XLOOKUP(A353,'Shipping Details'!$A$1:$A$1001,'Shipping Details'!$B$1:$F$1001)</f>
        <v>Gurugram</v>
      </c>
      <c r="P353" s="1" t="str">
        <v>Punjab</v>
      </c>
      <c r="Q353" s="1">
        <v>464069</v>
      </c>
      <c r="R353" s="1" t="str">
        <v>IN</v>
      </c>
      <c r="S353" s="8" t="b">
        <v>0</v>
      </c>
      <c r="T353" s="1">
        <f t="shared" si="15"/>
        <v>101500</v>
      </c>
      <c r="U353" s="1">
        <f t="shared" si="16"/>
        <v>101500</v>
      </c>
      <c r="V353" s="1">
        <f t="shared" si="17"/>
        <v>0</v>
      </c>
    </row>
    <row r="354" spans="1:22" x14ac:dyDescent="0.3">
      <c r="A354" s="1" t="s">
        <v>300</v>
      </c>
      <c r="B354" s="1">
        <v>5888148</v>
      </c>
      <c r="C354" s="1" t="s">
        <v>1065</v>
      </c>
      <c r="D354" s="1" t="s">
        <v>3104</v>
      </c>
      <c r="E354" s="1">
        <v>56</v>
      </c>
      <c r="F354" s="1" t="s">
        <v>2805</v>
      </c>
      <c r="G354" s="5">
        <v>45609</v>
      </c>
      <c r="H354" s="1" t="s">
        <v>8</v>
      </c>
      <c r="I354" s="8" t="s">
        <v>10</v>
      </c>
      <c r="J354" s="11" t="str" cm="1">
        <f t="array" ref="J354:N354">VLOOKUP(A354,'Product Details'!$C$1:$I$1001,{2,3,4,5,7},FALSE)</f>
        <v>Myntra</v>
      </c>
      <c r="K354" s="1" t="str">
        <v>Washing Machine</v>
      </c>
      <c r="L354" s="1" t="str">
        <v>Whirlpool Fully Automatic</v>
      </c>
      <c r="M354" s="1">
        <v>1</v>
      </c>
      <c r="N354" s="8">
        <v>35200</v>
      </c>
      <c r="O354" s="11" t="str" cm="1">
        <f t="array" ref="O354:S354">_xlfn.XLOOKUP(A354,'Shipping Details'!$A$1:$A$1001,'Shipping Details'!$B$1:$F$1001)</f>
        <v>Noida</v>
      </c>
      <c r="P354" s="1" t="str">
        <v>West Bengal</v>
      </c>
      <c r="Q354" s="1">
        <v>292818</v>
      </c>
      <c r="R354" s="1" t="str">
        <v>IN</v>
      </c>
      <c r="S354" s="8" t="b">
        <v>0</v>
      </c>
      <c r="T354" s="1">
        <f t="shared" si="15"/>
        <v>35200</v>
      </c>
      <c r="U354" s="1">
        <f t="shared" si="16"/>
        <v>0</v>
      </c>
      <c r="V354" s="1">
        <f t="shared" si="17"/>
        <v>0</v>
      </c>
    </row>
    <row r="355" spans="1:22" x14ac:dyDescent="0.3">
      <c r="A355" s="1" t="s">
        <v>282</v>
      </c>
      <c r="B355" s="1">
        <v>7077878</v>
      </c>
      <c r="C355" s="1" t="s">
        <v>1097</v>
      </c>
      <c r="D355" s="1" t="s">
        <v>3105</v>
      </c>
      <c r="E355" s="1">
        <v>27</v>
      </c>
      <c r="F355" s="1" t="s">
        <v>2965</v>
      </c>
      <c r="G355" s="5">
        <v>45494</v>
      </c>
      <c r="H355" s="1" t="s">
        <v>5</v>
      </c>
      <c r="I355" s="8" t="s">
        <v>6</v>
      </c>
      <c r="J355" s="11" t="str" cm="1">
        <f t="array" ref="J355:N355">VLOOKUP(A355,'Product Details'!$C$1:$I$1001,{2,3,4,5,7},FALSE)</f>
        <v>Myntra</v>
      </c>
      <c r="K355" s="1" t="str">
        <v>Washing Machine</v>
      </c>
      <c r="L355" s="1" t="str">
        <v>Samsung Top Load 6.5kg</v>
      </c>
      <c r="M355" s="1">
        <v>1</v>
      </c>
      <c r="N355" s="8">
        <v>25200</v>
      </c>
      <c r="O355" s="11" t="str" cm="1">
        <f t="array" ref="O355:S355">_xlfn.XLOOKUP(A355,'Shipping Details'!$A$1:$A$1001,'Shipping Details'!$B$1:$F$1001)</f>
        <v>Bengaluru</v>
      </c>
      <c r="P355" s="1" t="str">
        <v>Maharashtra</v>
      </c>
      <c r="Q355" s="1">
        <v>813666</v>
      </c>
      <c r="R355" s="1" t="str">
        <v>IN</v>
      </c>
      <c r="S355" s="8" t="b">
        <v>1</v>
      </c>
      <c r="T355" s="1">
        <f t="shared" si="15"/>
        <v>25200</v>
      </c>
      <c r="U355" s="1">
        <f t="shared" si="16"/>
        <v>25200</v>
      </c>
      <c r="V355" s="1">
        <f t="shared" si="17"/>
        <v>0</v>
      </c>
    </row>
    <row r="356" spans="1:22" x14ac:dyDescent="0.3">
      <c r="A356" s="1" t="s">
        <v>116</v>
      </c>
      <c r="B356" s="1">
        <v>8549319</v>
      </c>
      <c r="C356" s="1" t="s">
        <v>1118</v>
      </c>
      <c r="D356" s="1" t="s">
        <v>3104</v>
      </c>
      <c r="E356" s="1">
        <v>61</v>
      </c>
      <c r="F356" s="1" t="s">
        <v>2863</v>
      </c>
      <c r="G356" s="5">
        <v>45547</v>
      </c>
      <c r="H356" s="1" t="s">
        <v>8</v>
      </c>
      <c r="I356" s="8" t="s">
        <v>6</v>
      </c>
      <c r="J356" s="11" t="str" cm="1">
        <f t="array" ref="J356:N356">VLOOKUP(A356,'Product Details'!$C$1:$I$1001,{2,3,4,5,7},FALSE)</f>
        <v>Amazon</v>
      </c>
      <c r="K356" s="1" t="str">
        <v>Laptop</v>
      </c>
      <c r="L356" s="1" t="str">
        <v>MacBook Pro</v>
      </c>
      <c r="M356" s="1">
        <v>1</v>
      </c>
      <c r="N356" s="8">
        <v>130000</v>
      </c>
      <c r="O356" s="11" t="str" cm="1">
        <f t="array" ref="O356:S356">_xlfn.XLOOKUP(A356,'Shipping Details'!$A$1:$A$1001,'Shipping Details'!$B$1:$F$1001)</f>
        <v>Gurugram</v>
      </c>
      <c r="P356" s="1" t="str">
        <v>West Bengal</v>
      </c>
      <c r="Q356" s="1">
        <v>418897</v>
      </c>
      <c r="R356" s="1" t="str">
        <v>IN</v>
      </c>
      <c r="S356" s="8" t="b">
        <v>1</v>
      </c>
      <c r="T356" s="1">
        <f t="shared" si="15"/>
        <v>130000</v>
      </c>
      <c r="U356" s="1">
        <f t="shared" si="16"/>
        <v>0</v>
      </c>
      <c r="V356" s="1">
        <f t="shared" si="17"/>
        <v>130000</v>
      </c>
    </row>
    <row r="357" spans="1:22" x14ac:dyDescent="0.3">
      <c r="A357" s="1" t="s">
        <v>519</v>
      </c>
      <c r="B357" s="1">
        <v>5102862</v>
      </c>
      <c r="C357" s="1" t="s">
        <v>1069</v>
      </c>
      <c r="D357" s="1" t="s">
        <v>3105</v>
      </c>
      <c r="E357" s="1">
        <v>66</v>
      </c>
      <c r="F357" s="1" t="s">
        <v>3043</v>
      </c>
      <c r="G357" s="5">
        <v>45584</v>
      </c>
      <c r="H357" s="1" t="s">
        <v>5</v>
      </c>
      <c r="I357" s="8" t="s">
        <v>6</v>
      </c>
      <c r="J357" s="11" t="str" cm="1">
        <f t="array" ref="J357:N357">VLOOKUP(A357,'Product Details'!$C$1:$I$1001,{2,3,4,5,7},FALSE)</f>
        <v>Amazon</v>
      </c>
      <c r="K357" s="1" t="str">
        <v>Headphones</v>
      </c>
      <c r="L357" s="1" t="str">
        <v>JBL Bluetooth</v>
      </c>
      <c r="M357" s="1">
        <v>1</v>
      </c>
      <c r="N357" s="8">
        <v>10000</v>
      </c>
      <c r="O357" s="11" t="str" cm="1">
        <f t="array" ref="O357:S357">_xlfn.XLOOKUP(A357,'Shipping Details'!$A$1:$A$1001,'Shipping Details'!$B$1:$F$1001)</f>
        <v>Mumbai</v>
      </c>
      <c r="P357" s="1" t="str">
        <v>West Bengal</v>
      </c>
      <c r="Q357" s="1">
        <v>992865</v>
      </c>
      <c r="R357" s="1" t="str">
        <v>IN</v>
      </c>
      <c r="S357" s="8" t="b">
        <v>0</v>
      </c>
      <c r="T357" s="1">
        <f t="shared" si="15"/>
        <v>10000</v>
      </c>
      <c r="U357" s="1">
        <f t="shared" si="16"/>
        <v>10000</v>
      </c>
      <c r="V357" s="1">
        <f t="shared" si="17"/>
        <v>0</v>
      </c>
    </row>
    <row r="358" spans="1:22" x14ac:dyDescent="0.3">
      <c r="A358" s="1" t="s">
        <v>658</v>
      </c>
      <c r="B358" s="1">
        <v>7933921</v>
      </c>
      <c r="C358" s="1" t="s">
        <v>1102</v>
      </c>
      <c r="D358" s="1" t="s">
        <v>3104</v>
      </c>
      <c r="E358" s="1">
        <v>60</v>
      </c>
      <c r="F358" s="1" t="s">
        <v>3001</v>
      </c>
      <c r="G358" s="5">
        <v>45339</v>
      </c>
      <c r="H358" s="1" t="s">
        <v>5</v>
      </c>
      <c r="I358" s="8" t="s">
        <v>6</v>
      </c>
      <c r="J358" s="11" t="str" cm="1">
        <f t="array" ref="J358:N358">VLOOKUP(A358,'Product Details'!$C$1:$I$1001,{2,3,4,5,7},FALSE)</f>
        <v>Flipkart</v>
      </c>
      <c r="K358" s="1" t="str">
        <v>Laptop</v>
      </c>
      <c r="L358" s="1" t="str">
        <v>MacBook Pro</v>
      </c>
      <c r="M358" s="1">
        <v>1</v>
      </c>
      <c r="N358" s="8">
        <v>130000</v>
      </c>
      <c r="O358" s="11" t="str" cm="1">
        <f t="array" ref="O358:S358">_xlfn.XLOOKUP(A358,'Shipping Details'!$A$1:$A$1001,'Shipping Details'!$B$1:$F$1001)</f>
        <v>Mumbai</v>
      </c>
      <c r="P358" s="1" t="str">
        <v>Karnataka</v>
      </c>
      <c r="Q358" s="1">
        <v>910175</v>
      </c>
      <c r="R358" s="1" t="str">
        <v>IN</v>
      </c>
      <c r="S358" s="8" t="b">
        <v>0</v>
      </c>
      <c r="T358" s="1">
        <f t="shared" si="15"/>
        <v>130000</v>
      </c>
      <c r="U358" s="1">
        <f t="shared" si="16"/>
        <v>130000</v>
      </c>
      <c r="V358" s="1">
        <f t="shared" si="17"/>
        <v>0</v>
      </c>
    </row>
    <row r="359" spans="1:22" x14ac:dyDescent="0.3">
      <c r="A359" s="1" t="s">
        <v>872</v>
      </c>
      <c r="B359" s="1">
        <v>2393728</v>
      </c>
      <c r="C359" s="1" t="s">
        <v>1065</v>
      </c>
      <c r="D359" s="1" t="s">
        <v>3104</v>
      </c>
      <c r="E359" s="1">
        <v>56</v>
      </c>
      <c r="F359" s="1" t="s">
        <v>3008</v>
      </c>
      <c r="G359" s="5">
        <v>45505</v>
      </c>
      <c r="H359" s="1" t="s">
        <v>8</v>
      </c>
      <c r="I359" s="8" t="s">
        <v>10</v>
      </c>
      <c r="J359" s="11" t="str" cm="1">
        <f t="array" ref="J359:N359">VLOOKUP(A359,'Product Details'!$C$1:$I$1001,{2,3,4,5,7},FALSE)</f>
        <v>Amazon</v>
      </c>
      <c r="K359" s="1" t="str">
        <v>Headphones</v>
      </c>
      <c r="L359" s="1" t="str">
        <v>Sony Bluetooth</v>
      </c>
      <c r="M359" s="1">
        <v>1</v>
      </c>
      <c r="N359" s="8">
        <v>12000</v>
      </c>
      <c r="O359" s="11" t="str" cm="1">
        <f t="array" ref="O359:S359">_xlfn.XLOOKUP(A359,'Shipping Details'!$A$1:$A$1001,'Shipping Details'!$B$1:$F$1001)</f>
        <v>Mumbai</v>
      </c>
      <c r="P359" s="1" t="str">
        <v>Punjab</v>
      </c>
      <c r="Q359" s="1">
        <v>613392</v>
      </c>
      <c r="R359" s="1" t="str">
        <v>IN</v>
      </c>
      <c r="S359" s="8" t="b">
        <v>0</v>
      </c>
      <c r="T359" s="1">
        <f t="shared" si="15"/>
        <v>12000</v>
      </c>
      <c r="U359" s="1">
        <f t="shared" si="16"/>
        <v>0</v>
      </c>
      <c r="V359" s="1">
        <f t="shared" si="17"/>
        <v>0</v>
      </c>
    </row>
    <row r="360" spans="1:22" x14ac:dyDescent="0.3">
      <c r="A360" s="1" t="s">
        <v>849</v>
      </c>
      <c r="B360" s="1">
        <v>9924232</v>
      </c>
      <c r="C360" s="1" t="s">
        <v>1159</v>
      </c>
      <c r="D360" s="1" t="s">
        <v>3104</v>
      </c>
      <c r="E360" s="1">
        <v>66</v>
      </c>
      <c r="F360" s="1" t="s">
        <v>3004</v>
      </c>
      <c r="G360" s="5">
        <v>45556</v>
      </c>
      <c r="H360" s="1" t="s">
        <v>5</v>
      </c>
      <c r="I360" s="8" t="s">
        <v>6</v>
      </c>
      <c r="J360" s="11" t="str" cm="1">
        <f t="array" ref="J360:N360">VLOOKUP(A360,'Product Details'!$C$1:$I$1001,{2,3,4,5,7},FALSE)</f>
        <v>Myntra</v>
      </c>
      <c r="K360" s="1" t="str">
        <v>Smartphone</v>
      </c>
      <c r="L360" s="1" t="str">
        <v>Apple iPhone 12</v>
      </c>
      <c r="M360" s="1">
        <v>1</v>
      </c>
      <c r="N360" s="8">
        <v>55200</v>
      </c>
      <c r="O360" s="11" t="str" cm="1">
        <f t="array" ref="O360:S360">_xlfn.XLOOKUP(A360,'Shipping Details'!$A$1:$A$1001,'Shipping Details'!$B$1:$F$1001)</f>
        <v>Mumbai</v>
      </c>
      <c r="P360" s="1" t="str">
        <v>Delhi</v>
      </c>
      <c r="Q360" s="1">
        <v>523874</v>
      </c>
      <c r="R360" s="1" t="str">
        <v>IN</v>
      </c>
      <c r="S360" s="8" t="b">
        <v>0</v>
      </c>
      <c r="T360" s="1">
        <f t="shared" si="15"/>
        <v>55200</v>
      </c>
      <c r="U360" s="1">
        <f t="shared" si="16"/>
        <v>55200</v>
      </c>
      <c r="V360" s="1">
        <f t="shared" si="17"/>
        <v>0</v>
      </c>
    </row>
    <row r="361" spans="1:22" x14ac:dyDescent="0.3">
      <c r="A361" s="1" t="s">
        <v>893</v>
      </c>
      <c r="B361" s="1">
        <v>3078947</v>
      </c>
      <c r="C361" s="1" t="s">
        <v>1096</v>
      </c>
      <c r="D361" s="1" t="s">
        <v>3105</v>
      </c>
      <c r="E361" s="1">
        <v>73</v>
      </c>
      <c r="F361" s="1" t="s">
        <v>3089</v>
      </c>
      <c r="G361" s="5">
        <v>45461</v>
      </c>
      <c r="H361" s="1" t="s">
        <v>5</v>
      </c>
      <c r="I361" s="8" t="s">
        <v>6</v>
      </c>
      <c r="J361" s="11" t="str" cm="1">
        <f t="array" ref="J361:N361">VLOOKUP(A361,'Product Details'!$C$1:$I$1001,{2,3,4,5,7},FALSE)</f>
        <v>Amazon</v>
      </c>
      <c r="K361" s="1" t="str">
        <v>Headphones</v>
      </c>
      <c r="L361" s="1" t="str">
        <v>Bose Bluetooth</v>
      </c>
      <c r="M361" s="1">
        <v>2</v>
      </c>
      <c r="N361" s="8">
        <v>15000</v>
      </c>
      <c r="O361" s="11" t="str" cm="1">
        <f t="array" ref="O361:S361">_xlfn.XLOOKUP(A361,'Shipping Details'!$A$1:$A$1001,'Shipping Details'!$B$1:$F$1001)</f>
        <v>Mohali</v>
      </c>
      <c r="P361" s="1" t="str">
        <v>Delhi</v>
      </c>
      <c r="Q361" s="1">
        <v>777724</v>
      </c>
      <c r="R361" s="1" t="str">
        <v>IN</v>
      </c>
      <c r="S361" s="8" t="b">
        <v>0</v>
      </c>
      <c r="T361" s="1">
        <f t="shared" si="15"/>
        <v>30000</v>
      </c>
      <c r="U361" s="1">
        <f t="shared" si="16"/>
        <v>30000</v>
      </c>
      <c r="V361" s="1">
        <f t="shared" si="17"/>
        <v>0</v>
      </c>
    </row>
    <row r="362" spans="1:22" x14ac:dyDescent="0.3">
      <c r="A362" s="1" t="s">
        <v>569</v>
      </c>
      <c r="B362" s="1">
        <v>6101515</v>
      </c>
      <c r="C362" s="1" t="s">
        <v>1166</v>
      </c>
      <c r="D362" s="1" t="s">
        <v>3104</v>
      </c>
      <c r="E362" s="1">
        <v>59</v>
      </c>
      <c r="F362" s="1" t="s">
        <v>3056</v>
      </c>
      <c r="G362" s="5">
        <v>45370</v>
      </c>
      <c r="H362" s="1" t="s">
        <v>5</v>
      </c>
      <c r="I362" s="8" t="s">
        <v>6</v>
      </c>
      <c r="J362" s="11" t="str" cm="1">
        <f t="array" ref="J362:N362">VLOOKUP(A362,'Product Details'!$C$1:$I$1001,{2,3,4,5,7},FALSE)</f>
        <v>Ajio</v>
      </c>
      <c r="K362" s="1" t="str">
        <v>Headphones</v>
      </c>
      <c r="L362" s="1" t="str">
        <v>JBL Bluetooth</v>
      </c>
      <c r="M362" s="1">
        <v>3</v>
      </c>
      <c r="N362" s="8">
        <v>9500</v>
      </c>
      <c r="O362" s="11" t="str" cm="1">
        <f t="array" ref="O362:S362">_xlfn.XLOOKUP(A362,'Shipping Details'!$A$1:$A$1001,'Shipping Details'!$B$1:$F$1001)</f>
        <v>Thanjavur</v>
      </c>
      <c r="P362" s="1" t="str">
        <v>Tamil Nadu</v>
      </c>
      <c r="Q362" s="1">
        <v>871037</v>
      </c>
      <c r="R362" s="1" t="str">
        <v>IN</v>
      </c>
      <c r="S362" s="8" t="b">
        <v>1</v>
      </c>
      <c r="T362" s="1">
        <f t="shared" si="15"/>
        <v>28500</v>
      </c>
      <c r="U362" s="1">
        <f t="shared" si="16"/>
        <v>28500</v>
      </c>
      <c r="V362" s="1">
        <f t="shared" si="17"/>
        <v>0</v>
      </c>
    </row>
    <row r="363" spans="1:22" x14ac:dyDescent="0.3">
      <c r="A363" s="1" t="s">
        <v>328</v>
      </c>
      <c r="B363" s="1">
        <v>2887937</v>
      </c>
      <c r="C363" s="1" t="s">
        <v>1169</v>
      </c>
      <c r="D363" s="1" t="s">
        <v>3104</v>
      </c>
      <c r="E363" s="1">
        <v>45</v>
      </c>
      <c r="F363" s="1" t="s">
        <v>2944</v>
      </c>
      <c r="G363" s="5">
        <v>45455</v>
      </c>
      <c r="H363" s="1" t="s">
        <v>40</v>
      </c>
      <c r="I363" s="8" t="s">
        <v>10</v>
      </c>
      <c r="J363" s="11" t="str" cm="1">
        <f t="array" ref="J363:N363">VLOOKUP(A363,'Product Details'!$C$1:$I$1001,{2,3,4,5,7},FALSE)</f>
        <v>Myntra</v>
      </c>
      <c r="K363" s="1" t="str">
        <v>Washing Machine</v>
      </c>
      <c r="L363" s="1" t="str">
        <v>Whirlpool Fully Automatic</v>
      </c>
      <c r="M363" s="1">
        <v>1</v>
      </c>
      <c r="N363" s="8">
        <v>35200</v>
      </c>
      <c r="O363" s="11" t="str" cm="1">
        <f t="array" ref="O363:S363">_xlfn.XLOOKUP(A363,'Shipping Details'!$A$1:$A$1001,'Shipping Details'!$B$1:$F$1001)</f>
        <v>Mumbai</v>
      </c>
      <c r="P363" s="1" t="str">
        <v>West Bengal</v>
      </c>
      <c r="Q363" s="1">
        <v>466704</v>
      </c>
      <c r="R363" s="1" t="str">
        <v>IN</v>
      </c>
      <c r="S363" s="8" t="b">
        <v>0</v>
      </c>
      <c r="T363" s="1">
        <f t="shared" si="15"/>
        <v>35200</v>
      </c>
      <c r="U363" s="1">
        <f t="shared" si="16"/>
        <v>0</v>
      </c>
      <c r="V363" s="1">
        <f t="shared" si="17"/>
        <v>0</v>
      </c>
    </row>
    <row r="364" spans="1:22" x14ac:dyDescent="0.3">
      <c r="A364" s="1" t="s">
        <v>541</v>
      </c>
      <c r="B364" s="1">
        <v>1251567</v>
      </c>
      <c r="C364" s="1" t="s">
        <v>1166</v>
      </c>
      <c r="D364" s="1" t="s">
        <v>3104</v>
      </c>
      <c r="E364" s="1">
        <v>59</v>
      </c>
      <c r="F364" s="1" t="s">
        <v>2903</v>
      </c>
      <c r="G364" s="5">
        <v>45444</v>
      </c>
      <c r="H364" s="1" t="s">
        <v>40</v>
      </c>
      <c r="I364" s="8" t="s">
        <v>6</v>
      </c>
      <c r="J364" s="11" t="str" cm="1">
        <f t="array" ref="J364:N364">VLOOKUP(A364,'Product Details'!$C$1:$I$1001,{2,3,4,5,7},FALSE)</f>
        <v>Ajio</v>
      </c>
      <c r="K364" s="1" t="str">
        <v>Smartphone</v>
      </c>
      <c r="L364" s="1" t="str">
        <v>Samsung Galaxy S9</v>
      </c>
      <c r="M364" s="1">
        <v>1</v>
      </c>
      <c r="N364" s="8">
        <v>29999</v>
      </c>
      <c r="O364" s="11" t="str" cm="1">
        <f t="array" ref="O364:S364">_xlfn.XLOOKUP(A364,'Shipping Details'!$A$1:$A$1001,'Shipping Details'!$B$1:$F$1001)</f>
        <v>Bengaluru</v>
      </c>
      <c r="P364" s="1" t="str">
        <v>Punjab</v>
      </c>
      <c r="Q364" s="1">
        <v>170601</v>
      </c>
      <c r="R364" s="1" t="str">
        <v>IN</v>
      </c>
      <c r="S364" s="8" t="b">
        <v>0</v>
      </c>
      <c r="T364" s="1">
        <f t="shared" si="15"/>
        <v>29999</v>
      </c>
      <c r="U364" s="1">
        <f t="shared" si="16"/>
        <v>0</v>
      </c>
      <c r="V364" s="1">
        <f t="shared" si="17"/>
        <v>29999</v>
      </c>
    </row>
    <row r="365" spans="1:22" x14ac:dyDescent="0.3">
      <c r="A365" s="1" t="s">
        <v>496</v>
      </c>
      <c r="B365" s="1">
        <v>7300065</v>
      </c>
      <c r="C365" s="1" t="s">
        <v>1077</v>
      </c>
      <c r="D365" s="1" t="s">
        <v>3105</v>
      </c>
      <c r="E365" s="1">
        <v>21</v>
      </c>
      <c r="F365" s="1" t="s">
        <v>2790</v>
      </c>
      <c r="G365" s="5">
        <v>45390</v>
      </c>
      <c r="H365" s="1" t="s">
        <v>8</v>
      </c>
      <c r="I365" s="8" t="s">
        <v>6</v>
      </c>
      <c r="J365" s="11" t="str" cm="1">
        <f t="array" ref="J365:N365">VLOOKUP(A365,'Product Details'!$C$1:$I$1001,{2,3,4,5,7},FALSE)</f>
        <v>Ajio</v>
      </c>
      <c r="K365" s="1" t="str">
        <v>Washing Machine</v>
      </c>
      <c r="L365" s="1" t="str">
        <v>Whirlpool Fully Automatic</v>
      </c>
      <c r="M365" s="1">
        <v>1</v>
      </c>
      <c r="N365" s="8">
        <v>34000</v>
      </c>
      <c r="O365" s="11" t="str" cm="1">
        <f t="array" ref="O365:S365">_xlfn.XLOOKUP(A365,'Shipping Details'!$A$1:$A$1001,'Shipping Details'!$B$1:$F$1001)</f>
        <v>Gurugram</v>
      </c>
      <c r="P365" s="1" t="str">
        <v>Maharashtra</v>
      </c>
      <c r="Q365" s="1">
        <v>163577</v>
      </c>
      <c r="R365" s="1" t="str">
        <v>IN</v>
      </c>
      <c r="S365" s="8" t="b">
        <v>1</v>
      </c>
      <c r="T365" s="1">
        <f t="shared" si="15"/>
        <v>34000</v>
      </c>
      <c r="U365" s="1">
        <f t="shared" si="16"/>
        <v>0</v>
      </c>
      <c r="V365" s="1">
        <f t="shared" si="17"/>
        <v>34000</v>
      </c>
    </row>
    <row r="366" spans="1:22" x14ac:dyDescent="0.3">
      <c r="A366" s="1" t="s">
        <v>988</v>
      </c>
      <c r="B366" s="1">
        <v>7353945</v>
      </c>
      <c r="C366" s="1" t="s">
        <v>1087</v>
      </c>
      <c r="D366" s="1" t="s">
        <v>3104</v>
      </c>
      <c r="E366" s="1">
        <v>46</v>
      </c>
      <c r="F366" s="1" t="s">
        <v>2806</v>
      </c>
      <c r="G366" s="5">
        <v>45603</v>
      </c>
      <c r="H366" s="1" t="s">
        <v>8</v>
      </c>
      <c r="I366" s="8" t="s">
        <v>6</v>
      </c>
      <c r="J366" s="11" t="str" cm="1">
        <f t="array" ref="J366:N366">VLOOKUP(A366,'Product Details'!$C$1:$I$1001,{2,3,4,5,7},FALSE)</f>
        <v>Amazon</v>
      </c>
      <c r="K366" s="1" t="str">
        <v>Laptop</v>
      </c>
      <c r="L366" s="1" t="str">
        <v>HP Pavilion</v>
      </c>
      <c r="M366" s="1">
        <v>1</v>
      </c>
      <c r="N366" s="8">
        <v>45000</v>
      </c>
      <c r="O366" s="11" t="str" cm="1">
        <f t="array" ref="O366:S366">_xlfn.XLOOKUP(A366,'Shipping Details'!$A$1:$A$1001,'Shipping Details'!$B$1:$F$1001)</f>
        <v>Thanjavur</v>
      </c>
      <c r="P366" s="1" t="str">
        <v>UP</v>
      </c>
      <c r="Q366" s="1">
        <v>612662</v>
      </c>
      <c r="R366" s="1" t="str">
        <v>IN</v>
      </c>
      <c r="S366" s="8" t="b">
        <v>1</v>
      </c>
      <c r="T366" s="1">
        <f t="shared" si="15"/>
        <v>45000</v>
      </c>
      <c r="U366" s="1">
        <f t="shared" si="16"/>
        <v>0</v>
      </c>
      <c r="V366" s="1">
        <f t="shared" si="17"/>
        <v>45000</v>
      </c>
    </row>
    <row r="367" spans="1:22" x14ac:dyDescent="0.3">
      <c r="A367" s="1" t="s">
        <v>894</v>
      </c>
      <c r="B367" s="1">
        <v>5746424</v>
      </c>
      <c r="C367" s="1" t="s">
        <v>1098</v>
      </c>
      <c r="D367" s="1" t="s">
        <v>3104</v>
      </c>
      <c r="E367" s="1">
        <v>54</v>
      </c>
      <c r="F367" s="1" t="s">
        <v>2824</v>
      </c>
      <c r="G367" s="5">
        <v>45567</v>
      </c>
      <c r="H367" s="1" t="s">
        <v>40</v>
      </c>
      <c r="I367" s="8" t="s">
        <v>6</v>
      </c>
      <c r="J367" s="11" t="str" cm="1">
        <f t="array" ref="J367:N367">VLOOKUP(A367,'Product Details'!$C$1:$I$1001,{2,3,4,5,7},FALSE)</f>
        <v>Amazon</v>
      </c>
      <c r="K367" s="1" t="str">
        <v>Laptop</v>
      </c>
      <c r="L367" s="1" t="str">
        <v>Dell Inspiron 15</v>
      </c>
      <c r="M367" s="1">
        <v>1</v>
      </c>
      <c r="N367" s="8">
        <v>50000</v>
      </c>
      <c r="O367" s="11" t="str" cm="1">
        <f t="array" ref="O367:S367">_xlfn.XLOOKUP(A367,'Shipping Details'!$A$1:$A$1001,'Shipping Details'!$B$1:$F$1001)</f>
        <v>Kolkata</v>
      </c>
      <c r="P367" s="1" t="str">
        <v>West Bengal</v>
      </c>
      <c r="Q367" s="1">
        <v>207220</v>
      </c>
      <c r="R367" s="1" t="str">
        <v>IN</v>
      </c>
      <c r="S367" s="8" t="b">
        <v>0</v>
      </c>
      <c r="T367" s="1">
        <f t="shared" si="15"/>
        <v>50000</v>
      </c>
      <c r="U367" s="1">
        <f t="shared" si="16"/>
        <v>0</v>
      </c>
      <c r="V367" s="1">
        <f t="shared" si="17"/>
        <v>50000</v>
      </c>
    </row>
    <row r="368" spans="1:22" x14ac:dyDescent="0.3">
      <c r="A368" s="1" t="s">
        <v>654</v>
      </c>
      <c r="B368" s="1">
        <v>4966501</v>
      </c>
      <c r="C368" s="1" t="s">
        <v>1121</v>
      </c>
      <c r="D368" s="1" t="s">
        <v>3105</v>
      </c>
      <c r="E368" s="1">
        <v>36</v>
      </c>
      <c r="F368" s="1" t="s">
        <v>2875</v>
      </c>
      <c r="G368" s="5">
        <v>45312</v>
      </c>
      <c r="H368" s="1" t="s">
        <v>8</v>
      </c>
      <c r="I368" s="8" t="s">
        <v>6</v>
      </c>
      <c r="J368" s="11" t="str" cm="1">
        <f t="array" ref="J368:N368">VLOOKUP(A368,'Product Details'!$C$1:$I$1001,{2,3,4,5,7},FALSE)</f>
        <v>Ajio</v>
      </c>
      <c r="K368" s="1" t="str">
        <v>Headphones</v>
      </c>
      <c r="L368" s="1" t="str">
        <v>JBL Bluetooth</v>
      </c>
      <c r="M368" s="1">
        <v>1</v>
      </c>
      <c r="N368" s="8">
        <v>9500</v>
      </c>
      <c r="O368" s="11" t="str" cm="1">
        <f t="array" ref="O368:S368">_xlfn.XLOOKUP(A368,'Shipping Details'!$A$1:$A$1001,'Shipping Details'!$B$1:$F$1001)</f>
        <v>Mohali</v>
      </c>
      <c r="P368" s="1" t="str">
        <v>Punjab</v>
      </c>
      <c r="Q368" s="1">
        <v>453778</v>
      </c>
      <c r="R368" s="1" t="str">
        <v>IN</v>
      </c>
      <c r="S368" s="8" t="b">
        <v>1</v>
      </c>
      <c r="T368" s="1">
        <f t="shared" si="15"/>
        <v>9500</v>
      </c>
      <c r="U368" s="1">
        <f t="shared" si="16"/>
        <v>0</v>
      </c>
      <c r="V368" s="1">
        <f t="shared" si="17"/>
        <v>9500</v>
      </c>
    </row>
    <row r="369" spans="1:22" x14ac:dyDescent="0.3">
      <c r="A369" s="1" t="s">
        <v>807</v>
      </c>
      <c r="B369" s="1">
        <v>4860502</v>
      </c>
      <c r="C369" s="1" t="s">
        <v>1104</v>
      </c>
      <c r="D369" s="1" t="s">
        <v>3105</v>
      </c>
      <c r="E369" s="1">
        <v>30</v>
      </c>
      <c r="F369" s="1" t="s">
        <v>2928</v>
      </c>
      <c r="G369" s="5">
        <v>45418</v>
      </c>
      <c r="H369" s="1" t="s">
        <v>5</v>
      </c>
      <c r="I369" s="8" t="s">
        <v>6</v>
      </c>
      <c r="J369" s="11" t="str" cm="1">
        <f t="array" ref="J369:N369">VLOOKUP(A369,'Product Details'!$C$1:$I$1001,{2,3,4,5,7},FALSE)</f>
        <v>Amazon</v>
      </c>
      <c r="K369" s="1" t="str">
        <v>Smartphone</v>
      </c>
      <c r="L369" s="1" t="str">
        <v>Apple iPhone 12</v>
      </c>
      <c r="M369" s="1">
        <v>1</v>
      </c>
      <c r="N369" s="8">
        <v>55000</v>
      </c>
      <c r="O369" s="11" t="str" cm="1">
        <f t="array" ref="O369:S369">_xlfn.XLOOKUP(A369,'Shipping Details'!$A$1:$A$1001,'Shipping Details'!$B$1:$F$1001)</f>
        <v>Kolkata</v>
      </c>
      <c r="P369" s="1" t="str">
        <v>UP</v>
      </c>
      <c r="Q369" s="1">
        <v>229090</v>
      </c>
      <c r="R369" s="1" t="str">
        <v>IN</v>
      </c>
      <c r="S369" s="8" t="b">
        <v>0</v>
      </c>
      <c r="T369" s="1">
        <f t="shared" si="15"/>
        <v>55000</v>
      </c>
      <c r="U369" s="1">
        <f t="shared" si="16"/>
        <v>55000</v>
      </c>
      <c r="V369" s="1">
        <f t="shared" si="17"/>
        <v>0</v>
      </c>
    </row>
    <row r="370" spans="1:22" x14ac:dyDescent="0.3">
      <c r="A370" s="1" t="s">
        <v>501</v>
      </c>
      <c r="B370" s="1">
        <v>3243545</v>
      </c>
      <c r="C370" s="1" t="s">
        <v>1155</v>
      </c>
      <c r="D370" s="1" t="s">
        <v>3105</v>
      </c>
      <c r="E370" s="1">
        <v>56</v>
      </c>
      <c r="F370" s="1" t="s">
        <v>3008</v>
      </c>
      <c r="G370" s="5">
        <v>45505</v>
      </c>
      <c r="H370" s="1" t="s">
        <v>5</v>
      </c>
      <c r="I370" s="8" t="s">
        <v>6</v>
      </c>
      <c r="J370" s="11" t="str" cm="1">
        <f t="array" ref="J370:N370">VLOOKUP(A370,'Product Details'!$C$1:$I$1001,{2,3,4,5,7},FALSE)</f>
        <v>Ajio</v>
      </c>
      <c r="K370" s="1" t="str">
        <v>Washing Machine</v>
      </c>
      <c r="L370" s="1" t="str">
        <v>Whirlpool Fully Automatic</v>
      </c>
      <c r="M370" s="1">
        <v>1</v>
      </c>
      <c r="N370" s="8">
        <v>34000</v>
      </c>
      <c r="O370" s="11" t="str" cm="1">
        <f t="array" ref="O370:S370">_xlfn.XLOOKUP(A370,'Shipping Details'!$A$1:$A$1001,'Shipping Details'!$B$1:$F$1001)</f>
        <v>Noida</v>
      </c>
      <c r="P370" s="1" t="str">
        <v>Haryana</v>
      </c>
      <c r="Q370" s="1">
        <v>925549</v>
      </c>
      <c r="R370" s="1" t="str">
        <v>IN</v>
      </c>
      <c r="S370" s="8" t="b">
        <v>0</v>
      </c>
      <c r="T370" s="1">
        <f t="shared" si="15"/>
        <v>34000</v>
      </c>
      <c r="U370" s="1">
        <f t="shared" si="16"/>
        <v>34000</v>
      </c>
      <c r="V370" s="1">
        <f t="shared" si="17"/>
        <v>0</v>
      </c>
    </row>
    <row r="371" spans="1:22" x14ac:dyDescent="0.3">
      <c r="A371" s="1" t="s">
        <v>511</v>
      </c>
      <c r="B371" s="1">
        <v>2812049</v>
      </c>
      <c r="C371" s="1" t="s">
        <v>1079</v>
      </c>
      <c r="D371" s="1" t="s">
        <v>3105</v>
      </c>
      <c r="E371" s="1">
        <v>18</v>
      </c>
      <c r="F371" s="1" t="s">
        <v>2816</v>
      </c>
      <c r="G371" s="5">
        <v>45588</v>
      </c>
      <c r="H371" s="1" t="s">
        <v>8</v>
      </c>
      <c r="I371" s="8" t="s">
        <v>6</v>
      </c>
      <c r="J371" s="11" t="str" cm="1">
        <f t="array" ref="J371:N371">VLOOKUP(A371,'Product Details'!$C$1:$I$1001,{2,3,4,5,7},FALSE)</f>
        <v>TataCliq</v>
      </c>
      <c r="K371" s="1" t="str">
        <v>Smartphone</v>
      </c>
      <c r="L371" s="1" t="str">
        <v>OnePlus Nord</v>
      </c>
      <c r="M371" s="1">
        <v>1</v>
      </c>
      <c r="N371" s="8">
        <v>25000</v>
      </c>
      <c r="O371" s="11" t="str" cm="1">
        <f t="array" ref="O371:S371">_xlfn.XLOOKUP(A371,'Shipping Details'!$A$1:$A$1001,'Shipping Details'!$B$1:$F$1001)</f>
        <v>Mumbai</v>
      </c>
      <c r="P371" s="1" t="str">
        <v>Karnataka</v>
      </c>
      <c r="Q371" s="1">
        <v>541457</v>
      </c>
      <c r="R371" s="1" t="str">
        <v>IN</v>
      </c>
      <c r="S371" s="8" t="b">
        <v>0</v>
      </c>
      <c r="T371" s="1">
        <f t="shared" si="15"/>
        <v>25000</v>
      </c>
      <c r="U371" s="1">
        <f t="shared" si="16"/>
        <v>0</v>
      </c>
      <c r="V371" s="1">
        <f t="shared" si="17"/>
        <v>25000</v>
      </c>
    </row>
    <row r="372" spans="1:22" x14ac:dyDescent="0.3">
      <c r="A372" s="1" t="s">
        <v>711</v>
      </c>
      <c r="B372" s="1">
        <v>7072764</v>
      </c>
      <c r="C372" s="1" t="s">
        <v>1163</v>
      </c>
      <c r="D372" s="1" t="s">
        <v>3105</v>
      </c>
      <c r="E372" s="1">
        <v>47</v>
      </c>
      <c r="F372" s="1" t="s">
        <v>2931</v>
      </c>
      <c r="G372" s="5">
        <v>45467</v>
      </c>
      <c r="H372" s="1" t="s">
        <v>5</v>
      </c>
      <c r="I372" s="8" t="s">
        <v>6</v>
      </c>
      <c r="J372" s="11" t="str" cm="1">
        <f t="array" ref="J372:N372">VLOOKUP(A372,'Product Details'!$C$1:$I$1001,{2,3,4,5,7},FALSE)</f>
        <v>Ajio</v>
      </c>
      <c r="K372" s="1" t="str">
        <v>Laptop</v>
      </c>
      <c r="L372" s="1" t="str">
        <v>HP Pavilion</v>
      </c>
      <c r="M372" s="1">
        <v>1</v>
      </c>
      <c r="N372" s="8">
        <v>44000</v>
      </c>
      <c r="O372" s="11" t="str" cm="1">
        <f t="array" ref="O372:S372">_xlfn.XLOOKUP(A372,'Shipping Details'!$A$1:$A$1001,'Shipping Details'!$B$1:$F$1001)</f>
        <v>Bengaluru</v>
      </c>
      <c r="P372" s="1" t="str">
        <v>Haryana</v>
      </c>
      <c r="Q372" s="1">
        <v>479895</v>
      </c>
      <c r="R372" s="1" t="str">
        <v>IN</v>
      </c>
      <c r="S372" s="8" t="b">
        <v>0</v>
      </c>
      <c r="T372" s="1">
        <f t="shared" si="15"/>
        <v>44000</v>
      </c>
      <c r="U372" s="1">
        <f t="shared" si="16"/>
        <v>44000</v>
      </c>
      <c r="V372" s="1">
        <f t="shared" si="17"/>
        <v>0</v>
      </c>
    </row>
    <row r="373" spans="1:22" x14ac:dyDescent="0.3">
      <c r="A373" s="1" t="s">
        <v>163</v>
      </c>
      <c r="B373" s="1">
        <v>6615941</v>
      </c>
      <c r="C373" s="1" t="s">
        <v>1072</v>
      </c>
      <c r="D373" s="1" t="s">
        <v>3104</v>
      </c>
      <c r="E373" s="1">
        <v>70</v>
      </c>
      <c r="F373" s="1" t="s">
        <v>2906</v>
      </c>
      <c r="G373" s="5">
        <v>45616</v>
      </c>
      <c r="H373" s="1" t="s">
        <v>5</v>
      </c>
      <c r="I373" s="8" t="s">
        <v>6</v>
      </c>
      <c r="J373" s="11" t="str" cm="1">
        <f t="array" ref="J373:N373">VLOOKUP(A373,'Product Details'!$C$1:$I$1001,{2,3,4,5,7},FALSE)</f>
        <v>Myntra</v>
      </c>
      <c r="K373" s="1" t="str">
        <v>Washing Machine</v>
      </c>
      <c r="L373" s="1" t="str">
        <v>Whirlpool Fully Automatic</v>
      </c>
      <c r="M373" s="1">
        <v>1</v>
      </c>
      <c r="N373" s="8">
        <v>35200</v>
      </c>
      <c r="O373" s="11" t="str" cm="1">
        <f t="array" ref="O373:S373">_xlfn.XLOOKUP(A373,'Shipping Details'!$A$1:$A$1001,'Shipping Details'!$B$1:$F$1001)</f>
        <v>Lucknow</v>
      </c>
      <c r="P373" s="1" t="str">
        <v>Karnataka</v>
      </c>
      <c r="Q373" s="1">
        <v>286266</v>
      </c>
      <c r="R373" s="1" t="str">
        <v>IN</v>
      </c>
      <c r="S373" s="8" t="b">
        <v>0</v>
      </c>
      <c r="T373" s="1">
        <f t="shared" si="15"/>
        <v>35200</v>
      </c>
      <c r="U373" s="1">
        <f t="shared" si="16"/>
        <v>35200</v>
      </c>
      <c r="V373" s="1">
        <f t="shared" si="17"/>
        <v>0</v>
      </c>
    </row>
    <row r="374" spans="1:22" x14ac:dyDescent="0.3">
      <c r="A374" s="1" t="s">
        <v>740</v>
      </c>
      <c r="B374" s="1">
        <v>2025218</v>
      </c>
      <c r="C374" s="1" t="s">
        <v>1065</v>
      </c>
      <c r="D374" s="1" t="s">
        <v>3104</v>
      </c>
      <c r="E374" s="1">
        <v>56</v>
      </c>
      <c r="F374" s="1" t="s">
        <v>2843</v>
      </c>
      <c r="G374" s="5">
        <v>45354</v>
      </c>
      <c r="H374" s="1" t="s">
        <v>5</v>
      </c>
      <c r="I374" s="8" t="s">
        <v>6</v>
      </c>
      <c r="J374" s="11" t="str" cm="1">
        <f t="array" ref="J374:N374">VLOOKUP(A374,'Product Details'!$C$1:$I$1001,{2,3,4,5,7},FALSE)</f>
        <v>Myntra</v>
      </c>
      <c r="K374" s="1" t="str">
        <v>LED TV</v>
      </c>
      <c r="L374" s="1" t="str">
        <v>Sony Bravia 43"</v>
      </c>
      <c r="M374" s="1">
        <v>1</v>
      </c>
      <c r="N374" s="8">
        <v>40200</v>
      </c>
      <c r="O374" s="11" t="str" cm="1">
        <f t="array" ref="O374:S374">_xlfn.XLOOKUP(A374,'Shipping Details'!$A$1:$A$1001,'Shipping Details'!$B$1:$F$1001)</f>
        <v>Mumbai</v>
      </c>
      <c r="P374" s="1" t="str">
        <v>Delhi</v>
      </c>
      <c r="Q374" s="1">
        <v>712859</v>
      </c>
      <c r="R374" s="1" t="str">
        <v>IN</v>
      </c>
      <c r="S374" s="8" t="b">
        <v>0</v>
      </c>
      <c r="T374" s="1">
        <f t="shared" si="15"/>
        <v>40200</v>
      </c>
      <c r="U374" s="1">
        <f t="shared" si="16"/>
        <v>40200</v>
      </c>
      <c r="V374" s="1">
        <f t="shared" si="17"/>
        <v>0</v>
      </c>
    </row>
    <row r="375" spans="1:22" x14ac:dyDescent="0.3">
      <c r="A375" s="1" t="s">
        <v>739</v>
      </c>
      <c r="B375" s="1">
        <v>3755459</v>
      </c>
      <c r="C375" s="1" t="s">
        <v>1147</v>
      </c>
      <c r="D375" s="1" t="s">
        <v>3104</v>
      </c>
      <c r="E375" s="1">
        <v>18</v>
      </c>
      <c r="F375" s="1" t="s">
        <v>2826</v>
      </c>
      <c r="G375" s="5">
        <v>45457</v>
      </c>
      <c r="H375" s="1" t="s">
        <v>40</v>
      </c>
      <c r="I375" s="8" t="s">
        <v>6</v>
      </c>
      <c r="J375" s="11" t="str" cm="1">
        <f t="array" ref="J375:N375">VLOOKUP(A375,'Product Details'!$C$1:$I$1001,{2,3,4,5,7},FALSE)</f>
        <v>Ajio</v>
      </c>
      <c r="K375" s="1" t="str">
        <v>LED TV</v>
      </c>
      <c r="L375" s="1" t="str">
        <v>Sony Bravia 43"</v>
      </c>
      <c r="M375" s="1">
        <v>1</v>
      </c>
      <c r="N375" s="8">
        <v>39500</v>
      </c>
      <c r="O375" s="11" t="str" cm="1">
        <f t="array" ref="O375:S375">_xlfn.XLOOKUP(A375,'Shipping Details'!$A$1:$A$1001,'Shipping Details'!$B$1:$F$1001)</f>
        <v>Thanjavur</v>
      </c>
      <c r="P375" s="1" t="str">
        <v>Tamil Nadu</v>
      </c>
      <c r="Q375" s="1">
        <v>827759</v>
      </c>
      <c r="R375" s="1" t="str">
        <v>IN</v>
      </c>
      <c r="S375" s="8" t="b">
        <v>1</v>
      </c>
      <c r="T375" s="1">
        <f t="shared" si="15"/>
        <v>39500</v>
      </c>
      <c r="U375" s="1">
        <f t="shared" si="16"/>
        <v>0</v>
      </c>
      <c r="V375" s="1">
        <f t="shared" si="17"/>
        <v>39500</v>
      </c>
    </row>
    <row r="376" spans="1:22" x14ac:dyDescent="0.3">
      <c r="A376" s="1" t="s">
        <v>784</v>
      </c>
      <c r="B376" s="1">
        <v>5327209</v>
      </c>
      <c r="C376" s="1" t="s">
        <v>1065</v>
      </c>
      <c r="D376" s="1" t="s">
        <v>3104</v>
      </c>
      <c r="E376" s="1">
        <v>56</v>
      </c>
      <c r="F376" s="1" t="s">
        <v>3063</v>
      </c>
      <c r="G376" s="5">
        <v>45316</v>
      </c>
      <c r="H376" s="1" t="s">
        <v>5</v>
      </c>
      <c r="I376" s="8" t="s">
        <v>6</v>
      </c>
      <c r="J376" s="11" t="str" cm="1">
        <f t="array" ref="J376:N376">VLOOKUP(A376,'Product Details'!$C$1:$I$1001,{2,3,4,5,7},FALSE)</f>
        <v>TataCliq</v>
      </c>
      <c r="K376" s="1" t="str">
        <v>Headphones</v>
      </c>
      <c r="L376" s="1" t="str">
        <v>JBL Bluetooth</v>
      </c>
      <c r="M376" s="1">
        <v>1</v>
      </c>
      <c r="N376" s="8">
        <v>9900</v>
      </c>
      <c r="O376" s="11" t="str" cm="1">
        <f t="array" ref="O376:S376">_xlfn.XLOOKUP(A376,'Shipping Details'!$A$1:$A$1001,'Shipping Details'!$B$1:$F$1001)</f>
        <v>Bengaluru</v>
      </c>
      <c r="P376" s="1" t="str">
        <v>Karnataka</v>
      </c>
      <c r="Q376" s="1">
        <v>848476</v>
      </c>
      <c r="R376" s="1" t="str">
        <v>IN</v>
      </c>
      <c r="S376" s="8" t="b">
        <v>1</v>
      </c>
      <c r="T376" s="1">
        <f t="shared" si="15"/>
        <v>9900</v>
      </c>
      <c r="U376" s="1">
        <f t="shared" si="16"/>
        <v>9900</v>
      </c>
      <c r="V376" s="1">
        <f t="shared" si="17"/>
        <v>0</v>
      </c>
    </row>
    <row r="377" spans="1:22" x14ac:dyDescent="0.3">
      <c r="A377" s="1" t="s">
        <v>156</v>
      </c>
      <c r="B377" s="1">
        <v>9861040</v>
      </c>
      <c r="C377" s="1" t="s">
        <v>1085</v>
      </c>
      <c r="D377" s="1" t="s">
        <v>3105</v>
      </c>
      <c r="E377" s="1">
        <v>32</v>
      </c>
      <c r="F377" s="1" t="s">
        <v>2783</v>
      </c>
      <c r="G377" s="5">
        <v>45410</v>
      </c>
      <c r="H377" s="1" t="s">
        <v>8</v>
      </c>
      <c r="I377" s="8" t="s">
        <v>10</v>
      </c>
      <c r="J377" s="11" t="str" cm="1">
        <f t="array" ref="J377:N377">VLOOKUP(A377,'Product Details'!$C$1:$I$1001,{2,3,4,5,7},FALSE)</f>
        <v>Myntra</v>
      </c>
      <c r="K377" s="1" t="str">
        <v>LED TV</v>
      </c>
      <c r="L377" s="1" t="str">
        <v>Sony Bravia 43"</v>
      </c>
      <c r="M377" s="1">
        <v>1</v>
      </c>
      <c r="N377" s="8">
        <v>40200</v>
      </c>
      <c r="O377" s="11" t="str" cm="1">
        <f t="array" ref="O377:S377">_xlfn.XLOOKUP(A377,'Shipping Details'!$A$1:$A$1001,'Shipping Details'!$B$1:$F$1001)</f>
        <v>Mohali</v>
      </c>
      <c r="P377" s="1">
        <v>0</v>
      </c>
      <c r="Q377" s="1">
        <v>991737</v>
      </c>
      <c r="R377" s="1" t="str">
        <v>IN</v>
      </c>
      <c r="S377" s="8" t="b">
        <v>0</v>
      </c>
      <c r="T377" s="1">
        <f t="shared" si="15"/>
        <v>40200</v>
      </c>
      <c r="U377" s="1">
        <f t="shared" si="16"/>
        <v>0</v>
      </c>
      <c r="V377" s="1">
        <f t="shared" si="17"/>
        <v>0</v>
      </c>
    </row>
    <row r="378" spans="1:22" x14ac:dyDescent="0.3">
      <c r="A378" s="1" t="s">
        <v>729</v>
      </c>
      <c r="B378" s="1">
        <v>4617421</v>
      </c>
      <c r="C378" s="1" t="s">
        <v>1079</v>
      </c>
      <c r="D378" s="1" t="s">
        <v>3105</v>
      </c>
      <c r="E378" s="1">
        <v>18</v>
      </c>
      <c r="F378" s="1" t="s">
        <v>2786</v>
      </c>
      <c r="G378" s="5">
        <v>45319</v>
      </c>
      <c r="H378" s="1" t="s">
        <v>8</v>
      </c>
      <c r="I378" s="8" t="s">
        <v>6</v>
      </c>
      <c r="J378" s="11" t="str" cm="1">
        <f t="array" ref="J378:N378">VLOOKUP(A378,'Product Details'!$C$1:$I$1001,{2,3,4,5,7},FALSE)</f>
        <v>TataCliq</v>
      </c>
      <c r="K378" s="1" t="str">
        <v>Laptop</v>
      </c>
      <c r="L378" s="1" t="str">
        <v>HP Pavilion</v>
      </c>
      <c r="M378" s="1">
        <v>1</v>
      </c>
      <c r="N378" s="8">
        <v>45000</v>
      </c>
      <c r="O378" s="11" t="str" cm="1">
        <f t="array" ref="O378:S378">_xlfn.XLOOKUP(A378,'Shipping Details'!$A$1:$A$1001,'Shipping Details'!$B$1:$F$1001)</f>
        <v>Kolkata</v>
      </c>
      <c r="P378" s="1" t="str">
        <v>Maharashtra</v>
      </c>
      <c r="Q378" s="1">
        <v>416110</v>
      </c>
      <c r="R378" s="1" t="str">
        <v>IN</v>
      </c>
      <c r="S378" s="8" t="b">
        <v>0</v>
      </c>
      <c r="T378" s="1">
        <f t="shared" si="15"/>
        <v>45000</v>
      </c>
      <c r="U378" s="1">
        <f t="shared" si="16"/>
        <v>0</v>
      </c>
      <c r="V378" s="1">
        <f t="shared" si="17"/>
        <v>45000</v>
      </c>
    </row>
    <row r="379" spans="1:22" x14ac:dyDescent="0.3">
      <c r="A379" s="1" t="s">
        <v>167</v>
      </c>
      <c r="B379" s="1">
        <v>2777454</v>
      </c>
      <c r="C379" s="1" t="s">
        <v>1136</v>
      </c>
      <c r="D379" s="1" t="s">
        <v>3105</v>
      </c>
      <c r="E379" s="1">
        <v>24</v>
      </c>
      <c r="F379" s="1" t="s">
        <v>2865</v>
      </c>
      <c r="G379" s="5">
        <v>45420</v>
      </c>
      <c r="H379" s="1" t="s">
        <v>40</v>
      </c>
      <c r="I379" s="8" t="s">
        <v>6</v>
      </c>
      <c r="J379" s="11" t="str" cm="1">
        <f t="array" ref="J379:N379">VLOOKUP(A379,'Product Details'!$C$1:$I$1001,{2,3,4,5,7},FALSE)</f>
        <v>Ajio</v>
      </c>
      <c r="K379" s="1" t="str">
        <v>Headphones</v>
      </c>
      <c r="L379" s="1" t="str">
        <v>Sony Bluetooth</v>
      </c>
      <c r="M379" s="1">
        <v>1</v>
      </c>
      <c r="N379" s="8">
        <v>11500</v>
      </c>
      <c r="O379" s="11" t="str" cm="1">
        <f t="array" ref="O379:S379">_xlfn.XLOOKUP(A379,'Shipping Details'!$A$1:$A$1001,'Shipping Details'!$B$1:$F$1001)</f>
        <v>Kolkata</v>
      </c>
      <c r="P379" s="1" t="str">
        <v>Karnataka</v>
      </c>
      <c r="Q379" s="1">
        <v>125755</v>
      </c>
      <c r="R379" s="1" t="str">
        <v>IN</v>
      </c>
      <c r="S379" s="8" t="b">
        <v>0</v>
      </c>
      <c r="T379" s="1">
        <f t="shared" si="15"/>
        <v>11500</v>
      </c>
      <c r="U379" s="1">
        <f t="shared" si="16"/>
        <v>0</v>
      </c>
      <c r="V379" s="1">
        <f t="shared" si="17"/>
        <v>11500</v>
      </c>
    </row>
    <row r="380" spans="1:22" x14ac:dyDescent="0.3">
      <c r="A380" s="1" t="s">
        <v>965</v>
      </c>
      <c r="B380" s="1">
        <v>5014016</v>
      </c>
      <c r="C380" s="1" t="s">
        <v>1169</v>
      </c>
      <c r="D380" s="1" t="s">
        <v>3104</v>
      </c>
      <c r="E380" s="1">
        <v>45</v>
      </c>
      <c r="F380" s="1" t="s">
        <v>2975</v>
      </c>
      <c r="G380" s="5">
        <v>45477</v>
      </c>
      <c r="H380" s="1" t="s">
        <v>8</v>
      </c>
      <c r="I380" s="8" t="s">
        <v>10</v>
      </c>
      <c r="J380" s="11" t="str" cm="1">
        <f t="array" ref="J380:N380">VLOOKUP(A380,'Product Details'!$C$1:$I$1001,{2,3,4,5,7},FALSE)</f>
        <v>Amazon</v>
      </c>
      <c r="K380" s="1" t="str">
        <v>Laptop</v>
      </c>
      <c r="L380" s="1" t="str">
        <v>MacBook Pro</v>
      </c>
      <c r="M380" s="1">
        <v>1</v>
      </c>
      <c r="N380" s="8">
        <v>130000</v>
      </c>
      <c r="O380" s="11" t="str" cm="1">
        <f t="array" ref="O380:S380">_xlfn.XLOOKUP(A380,'Shipping Details'!$A$1:$A$1001,'Shipping Details'!$B$1:$F$1001)</f>
        <v>Bengaluru</v>
      </c>
      <c r="P380" s="1" t="str">
        <v>West Bengal</v>
      </c>
      <c r="Q380" s="1">
        <v>509777</v>
      </c>
      <c r="R380" s="1" t="str">
        <v>IN</v>
      </c>
      <c r="S380" s="8" t="b">
        <v>0</v>
      </c>
      <c r="T380" s="1">
        <f t="shared" si="15"/>
        <v>130000</v>
      </c>
      <c r="U380" s="1">
        <f t="shared" si="16"/>
        <v>0</v>
      </c>
      <c r="V380" s="1">
        <f t="shared" si="17"/>
        <v>0</v>
      </c>
    </row>
    <row r="381" spans="1:22" x14ac:dyDescent="0.3">
      <c r="A381" s="1" t="s">
        <v>448</v>
      </c>
      <c r="B381" s="1">
        <v>2684358</v>
      </c>
      <c r="C381" s="1" t="s">
        <v>1157</v>
      </c>
      <c r="D381" s="1" t="s">
        <v>3105</v>
      </c>
      <c r="E381" s="1">
        <v>62</v>
      </c>
      <c r="F381" s="1" t="s">
        <v>3014</v>
      </c>
      <c r="G381" s="5">
        <v>45429</v>
      </c>
      <c r="H381" s="1" t="s">
        <v>5</v>
      </c>
      <c r="I381" s="8" t="s">
        <v>6</v>
      </c>
      <c r="J381" s="11" t="str" cm="1">
        <f t="array" ref="J381:N381">VLOOKUP(A381,'Product Details'!$C$1:$I$1001,{2,3,4,5,7},FALSE)</f>
        <v>Ajio</v>
      </c>
      <c r="K381" s="1" t="str">
        <v>Washing Machine</v>
      </c>
      <c r="L381" s="1" t="str">
        <v>Whirlpool Fully Automatic</v>
      </c>
      <c r="M381" s="1">
        <v>1</v>
      </c>
      <c r="N381" s="8">
        <v>34000</v>
      </c>
      <c r="O381" s="11" t="str" cm="1">
        <f t="array" ref="O381:S381">_xlfn.XLOOKUP(A381,'Shipping Details'!$A$1:$A$1001,'Shipping Details'!$B$1:$F$1001)</f>
        <v>Bengaluru</v>
      </c>
      <c r="P381" s="1" t="str">
        <v>UP</v>
      </c>
      <c r="Q381" s="1">
        <v>828980</v>
      </c>
      <c r="R381" s="1" t="str">
        <v>IN</v>
      </c>
      <c r="S381" s="8" t="b">
        <v>0</v>
      </c>
      <c r="T381" s="1">
        <f t="shared" si="15"/>
        <v>34000</v>
      </c>
      <c r="U381" s="1">
        <f t="shared" si="16"/>
        <v>34000</v>
      </c>
      <c r="V381" s="1">
        <f t="shared" si="17"/>
        <v>0</v>
      </c>
    </row>
    <row r="382" spans="1:22" x14ac:dyDescent="0.3">
      <c r="A382" s="1" t="s">
        <v>802</v>
      </c>
      <c r="B382" s="1">
        <v>5345732</v>
      </c>
      <c r="C382" s="1" t="s">
        <v>1065</v>
      </c>
      <c r="D382" s="1" t="s">
        <v>3104</v>
      </c>
      <c r="E382" s="1">
        <v>56</v>
      </c>
      <c r="F382" s="1" t="s">
        <v>2867</v>
      </c>
      <c r="G382" s="5">
        <v>45627</v>
      </c>
      <c r="H382" s="1" t="s">
        <v>8</v>
      </c>
      <c r="I382" s="8" t="s">
        <v>6</v>
      </c>
      <c r="J382" s="11" t="str" cm="1">
        <f t="array" ref="J382:N382">VLOOKUP(A382,'Product Details'!$C$1:$I$1001,{2,3,4,5,7},FALSE)</f>
        <v>Ajio</v>
      </c>
      <c r="K382" s="1" t="str">
        <v>Laptop</v>
      </c>
      <c r="L382" s="1" t="str">
        <v>HP Pavilion</v>
      </c>
      <c r="M382" s="1">
        <v>1</v>
      </c>
      <c r="N382" s="8">
        <v>44000</v>
      </c>
      <c r="O382" s="11" t="str" cm="1">
        <f t="array" ref="O382:S382">_xlfn.XLOOKUP(A382,'Shipping Details'!$A$1:$A$1001,'Shipping Details'!$B$1:$F$1001)</f>
        <v>Mohali</v>
      </c>
      <c r="P382" s="1">
        <v>0</v>
      </c>
      <c r="Q382" s="1">
        <v>637145</v>
      </c>
      <c r="R382" s="1" t="str">
        <v>IN</v>
      </c>
      <c r="S382" s="8" t="b">
        <v>0</v>
      </c>
      <c r="T382" s="1">
        <f t="shared" si="15"/>
        <v>44000</v>
      </c>
      <c r="U382" s="1">
        <f t="shared" si="16"/>
        <v>0</v>
      </c>
      <c r="V382" s="1">
        <f t="shared" si="17"/>
        <v>44000</v>
      </c>
    </row>
    <row r="383" spans="1:22" x14ac:dyDescent="0.3">
      <c r="A383" s="1" t="s">
        <v>580</v>
      </c>
      <c r="B383" s="1">
        <v>3455003</v>
      </c>
      <c r="C383" s="1" t="s">
        <v>1074</v>
      </c>
      <c r="D383" s="1" t="s">
        <v>3105</v>
      </c>
      <c r="E383" s="1">
        <v>35</v>
      </c>
      <c r="F383" s="1" t="s">
        <v>2799</v>
      </c>
      <c r="G383" s="5">
        <v>45295</v>
      </c>
      <c r="H383" s="1" t="s">
        <v>5</v>
      </c>
      <c r="I383" s="8" t="s">
        <v>6</v>
      </c>
      <c r="J383" s="11" t="str" cm="1">
        <f t="array" ref="J383:N383">VLOOKUP(A383,'Product Details'!$C$1:$I$1001,{2,3,4,5,7},FALSE)</f>
        <v>Ajio</v>
      </c>
      <c r="K383" s="1" t="str">
        <v>LED TV</v>
      </c>
      <c r="L383" s="1" t="str">
        <v>Sony Bravia 43"</v>
      </c>
      <c r="M383" s="1">
        <v>1</v>
      </c>
      <c r="N383" s="8">
        <v>39500</v>
      </c>
      <c r="O383" s="11" t="str" cm="1">
        <f t="array" ref="O383:S383">_xlfn.XLOOKUP(A383,'Shipping Details'!$A$1:$A$1001,'Shipping Details'!$B$1:$F$1001)</f>
        <v>Mumbai</v>
      </c>
      <c r="P383" s="1" t="str">
        <v>UP</v>
      </c>
      <c r="Q383" s="1">
        <v>200181</v>
      </c>
      <c r="R383" s="1" t="str">
        <v>IN</v>
      </c>
      <c r="S383" s="8" t="b">
        <v>0</v>
      </c>
      <c r="T383" s="1">
        <f t="shared" si="15"/>
        <v>39500</v>
      </c>
      <c r="U383" s="1">
        <f t="shared" si="16"/>
        <v>39500</v>
      </c>
      <c r="V383" s="1">
        <f t="shared" si="17"/>
        <v>0</v>
      </c>
    </row>
    <row r="384" spans="1:22" x14ac:dyDescent="0.3">
      <c r="A384" s="1" t="s">
        <v>1006</v>
      </c>
      <c r="B384" s="1">
        <v>1555428</v>
      </c>
      <c r="C384" s="1" t="s">
        <v>1120</v>
      </c>
      <c r="D384" s="1" t="s">
        <v>3105</v>
      </c>
      <c r="E384" s="1">
        <v>67</v>
      </c>
      <c r="F384" s="1" t="s">
        <v>3063</v>
      </c>
      <c r="G384" s="5">
        <v>45316</v>
      </c>
      <c r="H384" s="1" t="s">
        <v>5</v>
      </c>
      <c r="I384" s="8" t="s">
        <v>6</v>
      </c>
      <c r="J384" s="11" t="str" cm="1">
        <f t="array" ref="J384:N384">VLOOKUP(A384,'Product Details'!$C$1:$I$1001,{2,3,4,5,7},FALSE)</f>
        <v>Flipkart</v>
      </c>
      <c r="K384" s="1" t="str">
        <v>LED TV</v>
      </c>
      <c r="L384" s="1" t="str">
        <v>Mi LED TV 32"</v>
      </c>
      <c r="M384" s="1">
        <v>1</v>
      </c>
      <c r="N384" s="8">
        <v>20500</v>
      </c>
      <c r="O384" s="11" t="str" cm="1">
        <f t="array" ref="O384:S384">_xlfn.XLOOKUP(A384,'Shipping Details'!$A$1:$A$1001,'Shipping Details'!$B$1:$F$1001)</f>
        <v>Gurugram</v>
      </c>
      <c r="P384" s="1" t="str">
        <v>Haryana</v>
      </c>
      <c r="Q384" s="1">
        <v>821374</v>
      </c>
      <c r="R384" s="1" t="str">
        <v>IN</v>
      </c>
      <c r="S384" s="8" t="b">
        <v>0</v>
      </c>
      <c r="T384" s="1">
        <f t="shared" si="15"/>
        <v>20500</v>
      </c>
      <c r="U384" s="1">
        <f t="shared" si="16"/>
        <v>20500</v>
      </c>
      <c r="V384" s="1">
        <f t="shared" si="17"/>
        <v>0</v>
      </c>
    </row>
    <row r="385" spans="1:22" x14ac:dyDescent="0.3">
      <c r="A385" s="1" t="s">
        <v>313</v>
      </c>
      <c r="B385" s="1">
        <v>2002860</v>
      </c>
      <c r="C385" s="1" t="s">
        <v>1166</v>
      </c>
      <c r="D385" s="1" t="s">
        <v>3104</v>
      </c>
      <c r="E385" s="1">
        <v>59</v>
      </c>
      <c r="F385" s="1" t="s">
        <v>2980</v>
      </c>
      <c r="G385" s="5">
        <v>45374</v>
      </c>
      <c r="H385" s="1" t="s">
        <v>5</v>
      </c>
      <c r="I385" s="8" t="s">
        <v>6</v>
      </c>
      <c r="J385" s="11" t="str" cm="1">
        <f t="array" ref="J385:N385">VLOOKUP(A385,'Product Details'!$C$1:$I$1001,{2,3,4,5,7},FALSE)</f>
        <v>Amazon</v>
      </c>
      <c r="K385" s="1" t="str">
        <v>Laptop</v>
      </c>
      <c r="L385" s="1" t="str">
        <v>Dell Inspiron 15</v>
      </c>
      <c r="M385" s="1">
        <v>1</v>
      </c>
      <c r="N385" s="8">
        <v>50000</v>
      </c>
      <c r="O385" s="11" t="str" cm="1">
        <f t="array" ref="O385:S385">_xlfn.XLOOKUP(A385,'Shipping Details'!$A$1:$A$1001,'Shipping Details'!$B$1:$F$1001)</f>
        <v>Bengaluru</v>
      </c>
      <c r="P385" s="1" t="str">
        <v>UP</v>
      </c>
      <c r="Q385" s="1">
        <v>868804</v>
      </c>
      <c r="R385" s="1" t="str">
        <v>IN</v>
      </c>
      <c r="S385" s="8" t="b">
        <v>1</v>
      </c>
      <c r="T385" s="1">
        <f t="shared" si="15"/>
        <v>50000</v>
      </c>
      <c r="U385" s="1">
        <f t="shared" si="16"/>
        <v>50000</v>
      </c>
      <c r="V385" s="1">
        <f t="shared" si="17"/>
        <v>0</v>
      </c>
    </row>
    <row r="386" spans="1:22" x14ac:dyDescent="0.3">
      <c r="A386" s="1" t="s">
        <v>73</v>
      </c>
      <c r="B386" s="1">
        <v>8857296</v>
      </c>
      <c r="C386" s="1" t="s">
        <v>1097</v>
      </c>
      <c r="D386" s="1" t="s">
        <v>3105</v>
      </c>
      <c r="E386" s="1">
        <v>27</v>
      </c>
      <c r="F386" s="1" t="s">
        <v>2783</v>
      </c>
      <c r="G386" s="5">
        <v>45410</v>
      </c>
      <c r="H386" s="1" t="s">
        <v>5</v>
      </c>
      <c r="I386" s="8" t="s">
        <v>6</v>
      </c>
      <c r="J386" s="11" t="str" cm="1">
        <f t="array" ref="J386:N386">VLOOKUP(A386,'Product Details'!$C$1:$I$1001,{2,3,4,5,7},FALSE)</f>
        <v>TataCliq</v>
      </c>
      <c r="K386" s="1" t="str">
        <v>Headphones</v>
      </c>
      <c r="L386" s="1" t="str">
        <v>JBL Bluetooth</v>
      </c>
      <c r="M386" s="1">
        <v>1</v>
      </c>
      <c r="N386" s="8">
        <v>9900</v>
      </c>
      <c r="O386" s="11" t="str" cm="1">
        <f t="array" ref="O386:S386">_xlfn.XLOOKUP(A386,'Shipping Details'!$A$1:$A$1001,'Shipping Details'!$B$1:$F$1001)</f>
        <v>Mohali</v>
      </c>
      <c r="P386" s="1" t="str">
        <v>Maharashtra</v>
      </c>
      <c r="Q386" s="1">
        <v>662636</v>
      </c>
      <c r="R386" s="1" t="str">
        <v>IN</v>
      </c>
      <c r="S386" s="8" t="b">
        <v>0</v>
      </c>
      <c r="T386" s="1">
        <f t="shared" si="15"/>
        <v>9900</v>
      </c>
      <c r="U386" s="1">
        <f t="shared" si="16"/>
        <v>9900</v>
      </c>
      <c r="V386" s="1">
        <f t="shared" si="17"/>
        <v>0</v>
      </c>
    </row>
    <row r="387" spans="1:22" x14ac:dyDescent="0.3">
      <c r="A387" s="1" t="s">
        <v>978</v>
      </c>
      <c r="B387" s="1">
        <v>1124785</v>
      </c>
      <c r="C387" s="1" t="s">
        <v>1101</v>
      </c>
      <c r="D387" s="1" t="s">
        <v>3104</v>
      </c>
      <c r="E387" s="1">
        <v>73</v>
      </c>
      <c r="F387" s="1" t="s">
        <v>2932</v>
      </c>
      <c r="G387" s="5">
        <v>45507</v>
      </c>
      <c r="H387" s="1" t="s">
        <v>5</v>
      </c>
      <c r="I387" s="8" t="s">
        <v>6</v>
      </c>
      <c r="J387" s="11" t="str" cm="1">
        <f t="array" ref="J387:N387">VLOOKUP(A387,'Product Details'!$C$1:$I$1001,{2,3,4,5,7},FALSE)</f>
        <v>TataCliq</v>
      </c>
      <c r="K387" s="1" t="str">
        <v>Washing Machine</v>
      </c>
      <c r="L387" s="1" t="str">
        <v>Whirlpool Fully Automatic</v>
      </c>
      <c r="M387" s="1">
        <v>1</v>
      </c>
      <c r="N387" s="8">
        <v>35000</v>
      </c>
      <c r="O387" s="11" t="str" cm="1">
        <f t="array" ref="O387:S387">_xlfn.XLOOKUP(A387,'Shipping Details'!$A$1:$A$1001,'Shipping Details'!$B$1:$F$1001)</f>
        <v>Kolkata</v>
      </c>
      <c r="P387" s="1" t="str">
        <v>UP</v>
      </c>
      <c r="Q387" s="1">
        <v>618358</v>
      </c>
      <c r="R387" s="1" t="str">
        <v>IN</v>
      </c>
      <c r="S387" s="8" t="b">
        <v>0</v>
      </c>
      <c r="T387" s="1">
        <f t="shared" si="15"/>
        <v>35000</v>
      </c>
      <c r="U387" s="1">
        <f t="shared" si="16"/>
        <v>35000</v>
      </c>
      <c r="V387" s="1">
        <f t="shared" si="17"/>
        <v>0</v>
      </c>
    </row>
    <row r="388" spans="1:22" x14ac:dyDescent="0.3">
      <c r="A388" s="1" t="s">
        <v>359</v>
      </c>
      <c r="B388" s="1">
        <v>1851044</v>
      </c>
      <c r="C388" s="1" t="s">
        <v>1124</v>
      </c>
      <c r="D388" s="1" t="s">
        <v>3105</v>
      </c>
      <c r="E388" s="1">
        <v>19</v>
      </c>
      <c r="F388" s="1" t="s">
        <v>2997</v>
      </c>
      <c r="G388" s="5">
        <v>45526</v>
      </c>
      <c r="H388" s="1" t="s">
        <v>8</v>
      </c>
      <c r="I388" s="8" t="s">
        <v>6</v>
      </c>
      <c r="J388" s="11" t="str" cm="1">
        <f t="array" ref="J388:N388">VLOOKUP(A388,'Product Details'!$C$1:$I$1001,{2,3,4,5,7},FALSE)</f>
        <v>Ajio</v>
      </c>
      <c r="K388" s="1" t="str">
        <v>LED TV</v>
      </c>
      <c r="L388" s="1" t="str">
        <v>Sony Bravia 43"</v>
      </c>
      <c r="M388" s="1">
        <v>1</v>
      </c>
      <c r="N388" s="8">
        <v>39500</v>
      </c>
      <c r="O388" s="11" t="str" cm="1">
        <f t="array" ref="O388:S388">_xlfn.XLOOKUP(A388,'Shipping Details'!$A$1:$A$1001,'Shipping Details'!$B$1:$F$1001)</f>
        <v>Noida</v>
      </c>
      <c r="P388" s="1" t="str">
        <v>West Bengal</v>
      </c>
      <c r="Q388" s="1">
        <v>838908</v>
      </c>
      <c r="R388" s="1" t="str">
        <v>IN</v>
      </c>
      <c r="S388" s="8" t="b">
        <v>0</v>
      </c>
      <c r="T388" s="1">
        <f t="shared" ref="T388:T451" si="18">N388*M388</f>
        <v>39500</v>
      </c>
      <c r="U388" s="1">
        <f t="shared" ref="U388:U451" si="19">IF(H388="Delivered",T388,0)</f>
        <v>0</v>
      </c>
      <c r="V388" s="1">
        <f t="shared" ref="V388:V451" si="20">IF(AND(OR(H388="Cancelled",H388="Returned"),I388="Paid"),T388,0)</f>
        <v>39500</v>
      </c>
    </row>
    <row r="389" spans="1:22" x14ac:dyDescent="0.3">
      <c r="A389" s="1" t="s">
        <v>513</v>
      </c>
      <c r="B389" s="1">
        <v>7187940</v>
      </c>
      <c r="C389" s="1" t="s">
        <v>1131</v>
      </c>
      <c r="D389" s="1" t="s">
        <v>3105</v>
      </c>
      <c r="E389" s="1">
        <v>51</v>
      </c>
      <c r="F389" s="1" t="s">
        <v>2948</v>
      </c>
      <c r="G389" s="5">
        <v>45587</v>
      </c>
      <c r="H389" s="1" t="s">
        <v>40</v>
      </c>
      <c r="I389" s="8" t="s">
        <v>6</v>
      </c>
      <c r="J389" s="11" t="str" cm="1">
        <f t="array" ref="J389:N389">VLOOKUP(A389,'Product Details'!$C$1:$I$1001,{2,3,4,5,7},FALSE)</f>
        <v>Flipkart</v>
      </c>
      <c r="K389" s="1" t="str">
        <v>Smartphone</v>
      </c>
      <c r="L389" s="1" t="str">
        <v>OnePlus Nord</v>
      </c>
      <c r="M389" s="1">
        <v>1</v>
      </c>
      <c r="N389" s="8">
        <v>25500</v>
      </c>
      <c r="O389" s="11" t="str" cm="1">
        <f t="array" ref="O389:S389">_xlfn.XLOOKUP(A389,'Shipping Details'!$A$1:$A$1001,'Shipping Details'!$B$1:$F$1001)</f>
        <v>Mohali</v>
      </c>
      <c r="P389" s="1" t="str">
        <v>Delhi</v>
      </c>
      <c r="Q389" s="1">
        <v>460517</v>
      </c>
      <c r="R389" s="1" t="str">
        <v>IN</v>
      </c>
      <c r="S389" s="8" t="b">
        <v>0</v>
      </c>
      <c r="T389" s="1">
        <f t="shared" si="18"/>
        <v>25500</v>
      </c>
      <c r="U389" s="1">
        <f t="shared" si="19"/>
        <v>0</v>
      </c>
      <c r="V389" s="1">
        <f t="shared" si="20"/>
        <v>25500</v>
      </c>
    </row>
    <row r="390" spans="1:22" x14ac:dyDescent="0.3">
      <c r="A390" s="1" t="s">
        <v>253</v>
      </c>
      <c r="B390" s="1">
        <v>8597490</v>
      </c>
      <c r="C390" s="1" t="s">
        <v>1158</v>
      </c>
      <c r="D390" s="1" t="s">
        <v>3105</v>
      </c>
      <c r="E390" s="1">
        <v>26</v>
      </c>
      <c r="F390" s="1" t="s">
        <v>2952</v>
      </c>
      <c r="G390" s="5">
        <v>45493</v>
      </c>
      <c r="H390" s="1" t="s">
        <v>8</v>
      </c>
      <c r="I390" s="8" t="s">
        <v>10</v>
      </c>
      <c r="J390" s="11" t="str" cm="1">
        <f t="array" ref="J390:N390">VLOOKUP(A390,'Product Details'!$C$1:$I$1001,{2,3,4,5,7},FALSE)</f>
        <v>TataCliq</v>
      </c>
      <c r="K390" s="1" t="str">
        <v>Headphones</v>
      </c>
      <c r="L390" s="1" t="str">
        <v>Bose Bluetooth</v>
      </c>
      <c r="M390" s="1">
        <v>1</v>
      </c>
      <c r="N390" s="8">
        <v>14800</v>
      </c>
      <c r="O390" s="11" t="str" cm="1">
        <f t="array" ref="O390:S390">_xlfn.XLOOKUP(A390,'Shipping Details'!$A$1:$A$1001,'Shipping Details'!$B$1:$F$1001)</f>
        <v>Thanjavur</v>
      </c>
      <c r="P390" s="1" t="str">
        <v>Tamil Nadu</v>
      </c>
      <c r="Q390" s="1">
        <v>319899</v>
      </c>
      <c r="R390" s="1" t="str">
        <v>IN</v>
      </c>
      <c r="S390" s="8" t="b">
        <v>1</v>
      </c>
      <c r="T390" s="1">
        <f t="shared" si="18"/>
        <v>14800</v>
      </c>
      <c r="U390" s="1">
        <f t="shared" si="19"/>
        <v>0</v>
      </c>
      <c r="V390" s="1">
        <f t="shared" si="20"/>
        <v>0</v>
      </c>
    </row>
    <row r="391" spans="1:22" x14ac:dyDescent="0.3">
      <c r="A391" s="1" t="s">
        <v>818</v>
      </c>
      <c r="B391" s="1">
        <v>7805792</v>
      </c>
      <c r="C391" s="1" t="s">
        <v>1094</v>
      </c>
      <c r="D391" s="1" t="s">
        <v>3104</v>
      </c>
      <c r="E391" s="1">
        <v>31</v>
      </c>
      <c r="F391" s="1" t="s">
        <v>2796</v>
      </c>
      <c r="G391" s="5">
        <v>45524</v>
      </c>
      <c r="H391" s="1" t="s">
        <v>5</v>
      </c>
      <c r="I391" s="8" t="s">
        <v>6</v>
      </c>
      <c r="J391" s="11" t="str" cm="1">
        <f t="array" ref="J391:N391">VLOOKUP(A391,'Product Details'!$C$1:$I$1001,{2,3,4,5,7},FALSE)</f>
        <v>Flipkart</v>
      </c>
      <c r="K391" s="1" t="str">
        <v>Headphones</v>
      </c>
      <c r="L391" s="1" t="str">
        <v>Bose Bluetooth</v>
      </c>
      <c r="M391" s="1">
        <v>1</v>
      </c>
      <c r="N391" s="8">
        <v>14500</v>
      </c>
      <c r="O391" s="11" t="str" cm="1">
        <f t="array" ref="O391:S391">_xlfn.XLOOKUP(A391,'Shipping Details'!$A$1:$A$1001,'Shipping Details'!$B$1:$F$1001)</f>
        <v>Bengaluru</v>
      </c>
      <c r="P391" s="1" t="str">
        <v>Karnataka</v>
      </c>
      <c r="Q391" s="1">
        <v>295370</v>
      </c>
      <c r="R391" s="1" t="str">
        <v>IN</v>
      </c>
      <c r="S391" s="8" t="b">
        <v>1</v>
      </c>
      <c r="T391" s="1">
        <f t="shared" si="18"/>
        <v>14500</v>
      </c>
      <c r="U391" s="1">
        <f t="shared" si="19"/>
        <v>14500</v>
      </c>
      <c r="V391" s="1">
        <f t="shared" si="20"/>
        <v>0</v>
      </c>
    </row>
    <row r="392" spans="1:22" x14ac:dyDescent="0.3">
      <c r="A392" s="1" t="s">
        <v>64</v>
      </c>
      <c r="B392" s="1">
        <v>7328534</v>
      </c>
      <c r="C392" s="1" t="s">
        <v>1089</v>
      </c>
      <c r="D392" s="1" t="s">
        <v>3104</v>
      </c>
      <c r="E392" s="1">
        <v>38</v>
      </c>
      <c r="F392" s="1" t="s">
        <v>2831</v>
      </c>
      <c r="G392" s="5">
        <v>45405</v>
      </c>
      <c r="H392" s="1" t="s">
        <v>5</v>
      </c>
      <c r="I392" s="8" t="s">
        <v>6</v>
      </c>
      <c r="J392" s="11" t="str" cm="1">
        <f t="array" ref="J392:N392">VLOOKUP(A392,'Product Details'!$C$1:$I$1001,{2,3,4,5,7},FALSE)</f>
        <v>Amazon</v>
      </c>
      <c r="K392" s="1" t="str">
        <v>Laptop</v>
      </c>
      <c r="L392" s="1" t="str">
        <v>Dell Inspiron 15</v>
      </c>
      <c r="M392" s="1">
        <v>1</v>
      </c>
      <c r="N392" s="8">
        <v>50000</v>
      </c>
      <c r="O392" s="11" t="str" cm="1">
        <f t="array" ref="O392:S392">_xlfn.XLOOKUP(A392,'Shipping Details'!$A$1:$A$1001,'Shipping Details'!$B$1:$F$1001)</f>
        <v>Lucknow</v>
      </c>
      <c r="P392" s="1" t="str">
        <v>Delhi</v>
      </c>
      <c r="Q392" s="1">
        <v>504832</v>
      </c>
      <c r="R392" s="1" t="str">
        <v>IN</v>
      </c>
      <c r="S392" s="8" t="b">
        <v>0</v>
      </c>
      <c r="T392" s="1">
        <f t="shared" si="18"/>
        <v>50000</v>
      </c>
      <c r="U392" s="1">
        <f t="shared" si="19"/>
        <v>50000</v>
      </c>
      <c r="V392" s="1">
        <f t="shared" si="20"/>
        <v>0</v>
      </c>
    </row>
    <row r="393" spans="1:22" x14ac:dyDescent="0.3">
      <c r="A393" s="1" t="s">
        <v>875</v>
      </c>
      <c r="B393" s="1">
        <v>4236382</v>
      </c>
      <c r="C393" s="1" t="s">
        <v>1113</v>
      </c>
      <c r="D393" s="1" t="s">
        <v>3104</v>
      </c>
      <c r="E393" s="1">
        <v>36</v>
      </c>
      <c r="F393" s="1" t="s">
        <v>2918</v>
      </c>
      <c r="G393" s="5">
        <v>45415</v>
      </c>
      <c r="H393" s="1" t="s">
        <v>40</v>
      </c>
      <c r="I393" s="8" t="s">
        <v>6</v>
      </c>
      <c r="J393" s="11" t="str" cm="1">
        <f t="array" ref="J393:N393">VLOOKUP(A393,'Product Details'!$C$1:$I$1001,{2,3,4,5,7},FALSE)</f>
        <v>Myntra</v>
      </c>
      <c r="K393" s="1" t="str">
        <v>Washing Machine</v>
      </c>
      <c r="L393" s="1" t="str">
        <v>LG Front Load 7kg</v>
      </c>
      <c r="M393" s="1">
        <v>1</v>
      </c>
      <c r="N393" s="8">
        <v>30200</v>
      </c>
      <c r="O393" s="11" t="str" cm="1">
        <f t="array" ref="O393:S393">_xlfn.XLOOKUP(A393,'Shipping Details'!$A$1:$A$1001,'Shipping Details'!$B$1:$F$1001)</f>
        <v>Kolkata</v>
      </c>
      <c r="P393" s="1" t="str">
        <v>Haryana</v>
      </c>
      <c r="Q393" s="1">
        <v>354763</v>
      </c>
      <c r="R393" s="1" t="str">
        <v>IN</v>
      </c>
      <c r="S393" s="8" t="b">
        <v>1</v>
      </c>
      <c r="T393" s="1">
        <f t="shared" si="18"/>
        <v>30200</v>
      </c>
      <c r="U393" s="1">
        <f t="shared" si="19"/>
        <v>0</v>
      </c>
      <c r="V393" s="1">
        <f t="shared" si="20"/>
        <v>30200</v>
      </c>
    </row>
    <row r="394" spans="1:22" x14ac:dyDescent="0.3">
      <c r="A394" s="1" t="s">
        <v>929</v>
      </c>
      <c r="B394" s="1">
        <v>4218650</v>
      </c>
      <c r="C394" s="1" t="s">
        <v>1162</v>
      </c>
      <c r="D394" s="1" t="s">
        <v>3104</v>
      </c>
      <c r="E394" s="1">
        <v>51</v>
      </c>
      <c r="F394" s="1" t="s">
        <v>2910</v>
      </c>
      <c r="G394" s="5">
        <v>45610</v>
      </c>
      <c r="H394" s="1" t="s">
        <v>5</v>
      </c>
      <c r="I394" s="8" t="s">
        <v>6</v>
      </c>
      <c r="J394" s="11" t="str" cm="1">
        <f t="array" ref="J394:N394">VLOOKUP(A394,'Product Details'!$C$1:$I$1001,{2,3,4,5,7},FALSE)</f>
        <v>Flipkart</v>
      </c>
      <c r="K394" s="1" t="str">
        <v>Laptop</v>
      </c>
      <c r="L394" s="1" t="str">
        <v>MacBook Pro</v>
      </c>
      <c r="M394" s="1">
        <v>1</v>
      </c>
      <c r="N394" s="8">
        <v>130000</v>
      </c>
      <c r="O394" s="11" t="str" cm="1">
        <f t="array" ref="O394:S394">_xlfn.XLOOKUP(A394,'Shipping Details'!$A$1:$A$1001,'Shipping Details'!$B$1:$F$1001)</f>
        <v>Kolkata</v>
      </c>
      <c r="P394" s="1" t="str">
        <v>Maharashtra</v>
      </c>
      <c r="Q394" s="1">
        <v>299193</v>
      </c>
      <c r="R394" s="1" t="str">
        <v>IN</v>
      </c>
      <c r="S394" s="8" t="b">
        <v>1</v>
      </c>
      <c r="T394" s="1">
        <f t="shared" si="18"/>
        <v>130000</v>
      </c>
      <c r="U394" s="1">
        <f t="shared" si="19"/>
        <v>130000</v>
      </c>
      <c r="V394" s="1">
        <f t="shared" si="20"/>
        <v>0</v>
      </c>
    </row>
    <row r="395" spans="1:22" x14ac:dyDescent="0.3">
      <c r="A395" s="1" t="s">
        <v>102</v>
      </c>
      <c r="B395" s="1">
        <v>7960815</v>
      </c>
      <c r="C395" s="1" t="s">
        <v>1114</v>
      </c>
      <c r="D395" s="1" t="s">
        <v>3105</v>
      </c>
      <c r="E395" s="1">
        <v>43</v>
      </c>
      <c r="F395" s="1" t="s">
        <v>2863</v>
      </c>
      <c r="G395" s="5">
        <v>45547</v>
      </c>
      <c r="H395" s="1" t="s">
        <v>40</v>
      </c>
      <c r="I395" s="8" t="s">
        <v>10</v>
      </c>
      <c r="J395" s="11" t="str" cm="1">
        <f t="array" ref="J395:N395">VLOOKUP(A395,'Product Details'!$C$1:$I$1001,{2,3,4,5,7},FALSE)</f>
        <v>Flipkart</v>
      </c>
      <c r="K395" s="1" t="str">
        <v>Headphones</v>
      </c>
      <c r="L395" s="1" t="str">
        <v>JBL Bluetooth</v>
      </c>
      <c r="M395" s="1">
        <v>1</v>
      </c>
      <c r="N395" s="8">
        <v>9800</v>
      </c>
      <c r="O395" s="11" t="str" cm="1">
        <f t="array" ref="O395:S395">_xlfn.XLOOKUP(A395,'Shipping Details'!$A$1:$A$1001,'Shipping Details'!$B$1:$F$1001)</f>
        <v>Bengaluru</v>
      </c>
      <c r="P395" s="1" t="str">
        <v>Haryana</v>
      </c>
      <c r="Q395" s="1">
        <v>979940</v>
      </c>
      <c r="R395" s="1" t="str">
        <v>IN</v>
      </c>
      <c r="S395" s="8" t="b">
        <v>0</v>
      </c>
      <c r="T395" s="1">
        <f t="shared" si="18"/>
        <v>9800</v>
      </c>
      <c r="U395" s="1">
        <f t="shared" si="19"/>
        <v>0</v>
      </c>
      <c r="V395" s="1">
        <f t="shared" si="20"/>
        <v>0</v>
      </c>
    </row>
    <row r="396" spans="1:22" x14ac:dyDescent="0.3">
      <c r="A396" s="1" t="s">
        <v>413</v>
      </c>
      <c r="B396" s="1">
        <v>8475525</v>
      </c>
      <c r="C396" s="1" t="s">
        <v>1100</v>
      </c>
      <c r="D396" s="1" t="s">
        <v>3105</v>
      </c>
      <c r="E396" s="1">
        <v>31</v>
      </c>
      <c r="F396" s="1" t="s">
        <v>2940</v>
      </c>
      <c r="G396" s="5">
        <v>45641</v>
      </c>
      <c r="H396" s="1" t="s">
        <v>5</v>
      </c>
      <c r="I396" s="8" t="s">
        <v>6</v>
      </c>
      <c r="J396" s="11" t="str" cm="1">
        <f t="array" ref="J396:N396">VLOOKUP(A396,'Product Details'!$C$1:$I$1001,{2,3,4,5,7},FALSE)</f>
        <v>Ajio</v>
      </c>
      <c r="K396" s="1" t="str">
        <v>Headphones</v>
      </c>
      <c r="L396" s="1" t="str">
        <v>JBL Bluetooth</v>
      </c>
      <c r="M396" s="1">
        <v>1</v>
      </c>
      <c r="N396" s="8">
        <v>9500</v>
      </c>
      <c r="O396" s="11" t="str" cm="1">
        <f t="array" ref="O396:S396">_xlfn.XLOOKUP(A396,'Shipping Details'!$A$1:$A$1001,'Shipping Details'!$B$1:$F$1001)</f>
        <v>Noida</v>
      </c>
      <c r="P396" s="1" t="str">
        <v>West Bengal</v>
      </c>
      <c r="Q396" s="1">
        <v>976097</v>
      </c>
      <c r="R396" s="1" t="str">
        <v>IN</v>
      </c>
      <c r="S396" s="8" t="b">
        <v>1</v>
      </c>
      <c r="T396" s="1">
        <f t="shared" si="18"/>
        <v>9500</v>
      </c>
      <c r="U396" s="1">
        <f t="shared" si="19"/>
        <v>9500</v>
      </c>
      <c r="V396" s="1">
        <f t="shared" si="20"/>
        <v>0</v>
      </c>
    </row>
    <row r="397" spans="1:22" x14ac:dyDescent="0.3">
      <c r="A397" s="1" t="s">
        <v>776</v>
      </c>
      <c r="B397" s="1">
        <v>8015896</v>
      </c>
      <c r="C397" s="1" t="s">
        <v>1089</v>
      </c>
      <c r="D397" s="1" t="s">
        <v>3104</v>
      </c>
      <c r="E397" s="1">
        <v>38</v>
      </c>
      <c r="F397" s="1" t="s">
        <v>2909</v>
      </c>
      <c r="G397" s="5">
        <v>45464</v>
      </c>
      <c r="H397" s="1" t="s">
        <v>5</v>
      </c>
      <c r="I397" s="8" t="s">
        <v>6</v>
      </c>
      <c r="J397" s="11" t="str" cm="1">
        <f t="array" ref="J397:N397">VLOOKUP(A397,'Product Details'!$C$1:$I$1001,{2,3,4,5,7},FALSE)</f>
        <v>TataCliq</v>
      </c>
      <c r="K397" s="1" t="str">
        <v>Washing Machine</v>
      </c>
      <c r="L397" s="1" t="str">
        <v>Whirlpool Fully Automatic</v>
      </c>
      <c r="M397" s="1">
        <v>1</v>
      </c>
      <c r="N397" s="8">
        <v>35000</v>
      </c>
      <c r="O397" s="11" t="str" cm="1">
        <f t="array" ref="O397:S397">_xlfn.XLOOKUP(A397,'Shipping Details'!$A$1:$A$1001,'Shipping Details'!$B$1:$F$1001)</f>
        <v>Thanjavur</v>
      </c>
      <c r="P397" s="1" t="str">
        <v>Delhi</v>
      </c>
      <c r="Q397" s="1">
        <v>618870</v>
      </c>
      <c r="R397" s="1" t="str">
        <v>IN</v>
      </c>
      <c r="S397" s="8" t="b">
        <v>1</v>
      </c>
      <c r="T397" s="1">
        <f t="shared" si="18"/>
        <v>35000</v>
      </c>
      <c r="U397" s="1">
        <f t="shared" si="19"/>
        <v>35000</v>
      </c>
      <c r="V397" s="1">
        <f t="shared" si="20"/>
        <v>0</v>
      </c>
    </row>
    <row r="398" spans="1:22" x14ac:dyDescent="0.3">
      <c r="A398" s="1" t="s">
        <v>275</v>
      </c>
      <c r="B398" s="1">
        <v>9168181</v>
      </c>
      <c r="C398" s="1" t="s">
        <v>1151</v>
      </c>
      <c r="D398" s="1" t="s">
        <v>3104</v>
      </c>
      <c r="E398" s="1">
        <v>74</v>
      </c>
      <c r="F398" s="1" t="s">
        <v>2841</v>
      </c>
      <c r="G398" s="5">
        <v>45566</v>
      </c>
      <c r="H398" s="1" t="s">
        <v>8</v>
      </c>
      <c r="I398" s="8" t="s">
        <v>6</v>
      </c>
      <c r="J398" s="11" t="str" cm="1">
        <f t="array" ref="J398:N398">VLOOKUP(A398,'Product Details'!$C$1:$I$1001,{2,3,4,5,7},FALSE)</f>
        <v>Ajio</v>
      </c>
      <c r="K398" s="1" t="str">
        <v>Smartphone</v>
      </c>
      <c r="L398" s="1" t="str">
        <v>Samsung Galaxy S9</v>
      </c>
      <c r="M398" s="1">
        <v>1</v>
      </c>
      <c r="N398" s="8">
        <v>29999</v>
      </c>
      <c r="O398" s="11" t="str" cm="1">
        <f t="array" ref="O398:S398">_xlfn.XLOOKUP(A398,'Shipping Details'!$A$1:$A$1001,'Shipping Details'!$B$1:$F$1001)</f>
        <v>Mumbai</v>
      </c>
      <c r="P398" s="1" t="str">
        <v>Tamil Nadu</v>
      </c>
      <c r="Q398" s="1">
        <v>257538</v>
      </c>
      <c r="R398" s="1" t="str">
        <v>IN</v>
      </c>
      <c r="S398" s="8" t="b">
        <v>0</v>
      </c>
      <c r="T398" s="1">
        <f t="shared" si="18"/>
        <v>29999</v>
      </c>
      <c r="U398" s="1">
        <f t="shared" si="19"/>
        <v>0</v>
      </c>
      <c r="V398" s="1">
        <f t="shared" si="20"/>
        <v>29999</v>
      </c>
    </row>
    <row r="399" spans="1:22" x14ac:dyDescent="0.3">
      <c r="A399" s="1" t="s">
        <v>291</v>
      </c>
      <c r="B399" s="1">
        <v>5514342</v>
      </c>
      <c r="C399" s="1" t="s">
        <v>1164</v>
      </c>
      <c r="D399" s="1" t="s">
        <v>3105</v>
      </c>
      <c r="E399" s="1">
        <v>65</v>
      </c>
      <c r="F399" s="1" t="s">
        <v>2806</v>
      </c>
      <c r="G399" s="5">
        <v>45603</v>
      </c>
      <c r="H399" s="1" t="s">
        <v>5</v>
      </c>
      <c r="I399" s="8" t="s">
        <v>6</v>
      </c>
      <c r="J399" s="11" t="str" cm="1">
        <f t="array" ref="J399:N399">VLOOKUP(A399,'Product Details'!$C$1:$I$1001,{2,3,4,5,7},FALSE)</f>
        <v>Amazon</v>
      </c>
      <c r="K399" s="1" t="str">
        <v>Smartphone</v>
      </c>
      <c r="L399" s="1" t="str">
        <v>Apple iPhone 12</v>
      </c>
      <c r="M399" s="1">
        <v>1</v>
      </c>
      <c r="N399" s="8">
        <v>55000</v>
      </c>
      <c r="O399" s="11" t="str" cm="1">
        <f t="array" ref="O399:S399">_xlfn.XLOOKUP(A399,'Shipping Details'!$A$1:$A$1001,'Shipping Details'!$B$1:$F$1001)</f>
        <v>Thanjavur</v>
      </c>
      <c r="P399" s="1" t="str">
        <v>Tamil Nadu</v>
      </c>
      <c r="Q399" s="1">
        <v>975498</v>
      </c>
      <c r="R399" s="1" t="str">
        <v>IN</v>
      </c>
      <c r="S399" s="8" t="b">
        <v>1</v>
      </c>
      <c r="T399" s="1">
        <f t="shared" si="18"/>
        <v>55000</v>
      </c>
      <c r="U399" s="1">
        <f t="shared" si="19"/>
        <v>55000</v>
      </c>
      <c r="V399" s="1">
        <f t="shared" si="20"/>
        <v>0</v>
      </c>
    </row>
    <row r="400" spans="1:22" x14ac:dyDescent="0.3">
      <c r="A400" s="1" t="s">
        <v>744</v>
      </c>
      <c r="B400" s="1">
        <v>9757466</v>
      </c>
      <c r="C400" s="1" t="s">
        <v>1162</v>
      </c>
      <c r="D400" s="1" t="s">
        <v>3104</v>
      </c>
      <c r="E400" s="1">
        <v>51</v>
      </c>
      <c r="F400" s="1" t="s">
        <v>2803</v>
      </c>
      <c r="G400" s="5">
        <v>45342</v>
      </c>
      <c r="H400" s="1" t="s">
        <v>5</v>
      </c>
      <c r="I400" s="8" t="s">
        <v>6</v>
      </c>
      <c r="J400" s="11" t="str" cm="1">
        <f t="array" ref="J400:N400">VLOOKUP(A400,'Product Details'!$C$1:$I$1001,{2,3,4,5,7},FALSE)</f>
        <v>Myntra</v>
      </c>
      <c r="K400" s="1" t="str">
        <v>Smartphone</v>
      </c>
      <c r="L400" s="1" t="str">
        <v>Apple iPhone 12</v>
      </c>
      <c r="M400" s="1">
        <v>1</v>
      </c>
      <c r="N400" s="8">
        <v>55200</v>
      </c>
      <c r="O400" s="11" t="str" cm="1">
        <f t="array" ref="O400:S400">_xlfn.XLOOKUP(A400,'Shipping Details'!$A$1:$A$1001,'Shipping Details'!$B$1:$F$1001)</f>
        <v>Lucknow</v>
      </c>
      <c r="P400" s="1" t="str">
        <v>UP</v>
      </c>
      <c r="Q400" s="1">
        <v>828864</v>
      </c>
      <c r="R400" s="1" t="str">
        <v>IN</v>
      </c>
      <c r="S400" s="8" t="b">
        <v>0</v>
      </c>
      <c r="T400" s="1">
        <f t="shared" si="18"/>
        <v>55200</v>
      </c>
      <c r="U400" s="1">
        <f t="shared" si="19"/>
        <v>55200</v>
      </c>
      <c r="V400" s="1">
        <f t="shared" si="20"/>
        <v>0</v>
      </c>
    </row>
    <row r="401" spans="1:22" x14ac:dyDescent="0.3">
      <c r="A401" s="1" t="s">
        <v>292</v>
      </c>
      <c r="B401" s="1">
        <v>2789949</v>
      </c>
      <c r="C401" s="1" t="s">
        <v>1127</v>
      </c>
      <c r="D401" s="1" t="s">
        <v>3105</v>
      </c>
      <c r="E401" s="1">
        <v>23</v>
      </c>
      <c r="F401" s="1" t="s">
        <v>2969</v>
      </c>
      <c r="G401" s="5">
        <v>45618</v>
      </c>
      <c r="H401" s="1" t="s">
        <v>5</v>
      </c>
      <c r="I401" s="8" t="s">
        <v>6</v>
      </c>
      <c r="J401" s="11" t="str" cm="1">
        <f t="array" ref="J401:N401">VLOOKUP(A401,'Product Details'!$C$1:$I$1001,{2,3,4,5,7},FALSE)</f>
        <v>TataCliq</v>
      </c>
      <c r="K401" s="1" t="str">
        <v>LED TV</v>
      </c>
      <c r="L401" s="1" t="str">
        <v>Mi LED TV 32"</v>
      </c>
      <c r="M401" s="1">
        <v>1</v>
      </c>
      <c r="N401" s="8">
        <v>20000</v>
      </c>
      <c r="O401" s="11" t="str" cm="1">
        <f t="array" ref="O401:S401">_xlfn.XLOOKUP(A401,'Shipping Details'!$A$1:$A$1001,'Shipping Details'!$B$1:$F$1001)</f>
        <v>Bengaluru</v>
      </c>
      <c r="P401" s="1" t="str">
        <v>UP</v>
      </c>
      <c r="Q401" s="1">
        <v>702427</v>
      </c>
      <c r="R401" s="1" t="str">
        <v>IN</v>
      </c>
      <c r="S401" s="8" t="b">
        <v>0</v>
      </c>
      <c r="T401" s="1">
        <f t="shared" si="18"/>
        <v>20000</v>
      </c>
      <c r="U401" s="1">
        <f t="shared" si="19"/>
        <v>20000</v>
      </c>
      <c r="V401" s="1">
        <f t="shared" si="20"/>
        <v>0</v>
      </c>
    </row>
    <row r="402" spans="1:22" x14ac:dyDescent="0.3">
      <c r="A402" s="1" t="s">
        <v>435</v>
      </c>
      <c r="B402" s="1">
        <v>6893320</v>
      </c>
      <c r="C402" s="1" t="s">
        <v>1149</v>
      </c>
      <c r="D402" s="1" t="s">
        <v>3105</v>
      </c>
      <c r="E402" s="1">
        <v>60</v>
      </c>
      <c r="F402" s="1" t="s">
        <v>2790</v>
      </c>
      <c r="G402" s="5">
        <v>45390</v>
      </c>
      <c r="H402" s="1" t="s">
        <v>5</v>
      </c>
      <c r="I402" s="8" t="s">
        <v>6</v>
      </c>
      <c r="J402" s="11" t="str" cm="1">
        <f t="array" ref="J402:N402">VLOOKUP(A402,'Product Details'!$C$1:$I$1001,{2,3,4,5,7},FALSE)</f>
        <v>TataCliq</v>
      </c>
      <c r="K402" s="1" t="str">
        <v>LED TV</v>
      </c>
      <c r="L402" s="1" t="str">
        <v>Samsung Smart TV 50"</v>
      </c>
      <c r="M402" s="1">
        <v>1</v>
      </c>
      <c r="N402" s="8">
        <v>60000</v>
      </c>
      <c r="O402" s="11" t="str" cm="1">
        <f t="array" ref="O402:S402">_xlfn.XLOOKUP(A402,'Shipping Details'!$A$1:$A$1001,'Shipping Details'!$B$1:$F$1001)</f>
        <v>Mumbai</v>
      </c>
      <c r="P402" s="1">
        <v>0</v>
      </c>
      <c r="Q402" s="1">
        <v>453993</v>
      </c>
      <c r="R402" s="1" t="str">
        <v>IN</v>
      </c>
      <c r="S402" s="8" t="b">
        <v>0</v>
      </c>
      <c r="T402" s="1">
        <f t="shared" si="18"/>
        <v>60000</v>
      </c>
      <c r="U402" s="1">
        <f t="shared" si="19"/>
        <v>60000</v>
      </c>
      <c r="V402" s="1">
        <f t="shared" si="20"/>
        <v>0</v>
      </c>
    </row>
    <row r="403" spans="1:22" x14ac:dyDescent="0.3">
      <c r="A403" s="1" t="s">
        <v>788</v>
      </c>
      <c r="B403" s="1">
        <v>8706139</v>
      </c>
      <c r="C403" s="1" t="s">
        <v>1090</v>
      </c>
      <c r="D403" s="1" t="s">
        <v>3105</v>
      </c>
      <c r="E403" s="1">
        <v>71</v>
      </c>
      <c r="F403" s="1" t="s">
        <v>2882</v>
      </c>
      <c r="G403" s="5">
        <v>45654</v>
      </c>
      <c r="H403" s="1" t="s">
        <v>5</v>
      </c>
      <c r="I403" s="8" t="s">
        <v>6</v>
      </c>
      <c r="J403" s="11" t="str" cm="1">
        <f t="array" ref="J403:N403">VLOOKUP(A403,'Product Details'!$C$1:$I$1001,{2,3,4,5,7},FALSE)</f>
        <v>Amazon</v>
      </c>
      <c r="K403" s="1" t="str">
        <v>Headphones</v>
      </c>
      <c r="L403" s="1" t="str">
        <v>Bose Bluetooth</v>
      </c>
      <c r="M403" s="1">
        <v>1</v>
      </c>
      <c r="N403" s="8">
        <v>15000</v>
      </c>
      <c r="O403" s="11" t="str" cm="1">
        <f t="array" ref="O403:S403">_xlfn.XLOOKUP(A403,'Shipping Details'!$A$1:$A$1001,'Shipping Details'!$B$1:$F$1001)</f>
        <v>Noida</v>
      </c>
      <c r="P403" s="1" t="str">
        <v>Haryana</v>
      </c>
      <c r="Q403" s="1">
        <v>445521</v>
      </c>
      <c r="R403" s="1" t="str">
        <v>IN</v>
      </c>
      <c r="S403" s="8" t="b">
        <v>0</v>
      </c>
      <c r="T403" s="1">
        <f t="shared" si="18"/>
        <v>15000</v>
      </c>
      <c r="U403" s="1">
        <f t="shared" si="19"/>
        <v>15000</v>
      </c>
      <c r="V403" s="1">
        <f t="shared" si="20"/>
        <v>0</v>
      </c>
    </row>
    <row r="404" spans="1:22" x14ac:dyDescent="0.3">
      <c r="A404" s="1" t="s">
        <v>692</v>
      </c>
      <c r="B404" s="1">
        <v>3648501</v>
      </c>
      <c r="C404" s="1" t="s">
        <v>1115</v>
      </c>
      <c r="D404" s="1" t="s">
        <v>3104</v>
      </c>
      <c r="E404" s="1">
        <v>22</v>
      </c>
      <c r="F404" s="1" t="s">
        <v>2991</v>
      </c>
      <c r="G404" s="5">
        <v>45554</v>
      </c>
      <c r="H404" s="1" t="s">
        <v>5</v>
      </c>
      <c r="I404" s="8" t="s">
        <v>6</v>
      </c>
      <c r="J404" s="11" t="str" cm="1">
        <f t="array" ref="J404:N404">VLOOKUP(A404,'Product Details'!$C$1:$I$1001,{2,3,4,5,7},FALSE)</f>
        <v>Ajio</v>
      </c>
      <c r="K404" s="1" t="str">
        <v>Washing Machine</v>
      </c>
      <c r="L404" s="1" t="str">
        <v>LG Front Load 7kg</v>
      </c>
      <c r="M404" s="1">
        <v>1</v>
      </c>
      <c r="N404" s="8">
        <v>29500</v>
      </c>
      <c r="O404" s="11" t="str" cm="1">
        <f t="array" ref="O404:S404">_xlfn.XLOOKUP(A404,'Shipping Details'!$A$1:$A$1001,'Shipping Details'!$B$1:$F$1001)</f>
        <v>Gurugram</v>
      </c>
      <c r="P404" s="1">
        <v>0</v>
      </c>
      <c r="Q404" s="1">
        <v>375831</v>
      </c>
      <c r="R404" s="1" t="str">
        <v>IN</v>
      </c>
      <c r="S404" s="8" t="b">
        <v>0</v>
      </c>
      <c r="T404" s="1">
        <f t="shared" si="18"/>
        <v>29500</v>
      </c>
      <c r="U404" s="1">
        <f t="shared" si="19"/>
        <v>29500</v>
      </c>
      <c r="V404" s="1">
        <f t="shared" si="20"/>
        <v>0</v>
      </c>
    </row>
    <row r="405" spans="1:22" x14ac:dyDescent="0.3">
      <c r="A405" s="1" t="s">
        <v>842</v>
      </c>
      <c r="B405" s="1">
        <v>2191407</v>
      </c>
      <c r="C405" s="1" t="s">
        <v>1131</v>
      </c>
      <c r="D405" s="1" t="s">
        <v>3105</v>
      </c>
      <c r="E405" s="1">
        <v>51</v>
      </c>
      <c r="F405" s="1" t="s">
        <v>3090</v>
      </c>
      <c r="G405" s="5">
        <v>45497</v>
      </c>
      <c r="H405" s="1" t="s">
        <v>8</v>
      </c>
      <c r="I405" s="8" t="s">
        <v>6</v>
      </c>
      <c r="J405" s="11" t="str" cm="1">
        <f t="array" ref="J405:N405">VLOOKUP(A405,'Product Details'!$C$1:$I$1001,{2,3,4,5,7},FALSE)</f>
        <v>Amazon</v>
      </c>
      <c r="K405" s="1" t="str">
        <v>Washing Machine</v>
      </c>
      <c r="L405" s="1" t="str">
        <v>LG Front Load 7kg</v>
      </c>
      <c r="M405" s="1">
        <v>1</v>
      </c>
      <c r="N405" s="8">
        <v>30000</v>
      </c>
      <c r="O405" s="11" t="str" cm="1">
        <f t="array" ref="O405:S405">_xlfn.XLOOKUP(A405,'Shipping Details'!$A$1:$A$1001,'Shipping Details'!$B$1:$F$1001)</f>
        <v>Mohali</v>
      </c>
      <c r="P405" s="1" t="str">
        <v>UP</v>
      </c>
      <c r="Q405" s="1">
        <v>864062</v>
      </c>
      <c r="R405" s="1" t="str">
        <v>IN</v>
      </c>
      <c r="S405" s="8" t="b">
        <v>1</v>
      </c>
      <c r="T405" s="1">
        <f t="shared" si="18"/>
        <v>30000</v>
      </c>
      <c r="U405" s="1">
        <f t="shared" si="19"/>
        <v>0</v>
      </c>
      <c r="V405" s="1">
        <f t="shared" si="20"/>
        <v>30000</v>
      </c>
    </row>
    <row r="406" spans="1:22" x14ac:dyDescent="0.3">
      <c r="A406" s="1" t="s">
        <v>705</v>
      </c>
      <c r="B406" s="1">
        <v>4654790</v>
      </c>
      <c r="C406" s="1" t="s">
        <v>1153</v>
      </c>
      <c r="D406" s="1" t="s">
        <v>3104</v>
      </c>
      <c r="E406" s="1">
        <v>21</v>
      </c>
      <c r="F406" s="1" t="s">
        <v>2911</v>
      </c>
      <c r="G406" s="5">
        <v>45568</v>
      </c>
      <c r="H406" s="1" t="s">
        <v>8</v>
      </c>
      <c r="I406" s="8" t="s">
        <v>10</v>
      </c>
      <c r="J406" s="11" t="str" cm="1">
        <f t="array" ref="J406:N406">VLOOKUP(A406,'Product Details'!$C$1:$I$1001,{2,3,4,5,7},FALSE)</f>
        <v>Flipkart</v>
      </c>
      <c r="K406" s="1" t="str">
        <v>Laptop</v>
      </c>
      <c r="L406" s="1" t="str">
        <v>Dell Inspiron 15</v>
      </c>
      <c r="M406" s="1">
        <v>1</v>
      </c>
      <c r="N406" s="8">
        <v>51000</v>
      </c>
      <c r="O406" s="11" t="str" cm="1">
        <f t="array" ref="O406:S406">_xlfn.XLOOKUP(A406,'Shipping Details'!$A$1:$A$1001,'Shipping Details'!$B$1:$F$1001)</f>
        <v>Mumbai</v>
      </c>
      <c r="P406" s="1" t="str">
        <v>Maharashtra</v>
      </c>
      <c r="Q406" s="1">
        <v>618970</v>
      </c>
      <c r="R406" s="1" t="str">
        <v>IN</v>
      </c>
      <c r="S406" s="8" t="b">
        <v>1</v>
      </c>
      <c r="T406" s="1">
        <f t="shared" si="18"/>
        <v>51000</v>
      </c>
      <c r="U406" s="1">
        <f t="shared" si="19"/>
        <v>0</v>
      </c>
      <c r="V406" s="1">
        <f t="shared" si="20"/>
        <v>0</v>
      </c>
    </row>
    <row r="407" spans="1:22" x14ac:dyDescent="0.3">
      <c r="A407" s="1" t="s">
        <v>625</v>
      </c>
      <c r="B407" s="1">
        <v>1671305</v>
      </c>
      <c r="C407" s="1" t="s">
        <v>1063</v>
      </c>
      <c r="D407" s="1" t="s">
        <v>3104</v>
      </c>
      <c r="E407" s="1">
        <v>33</v>
      </c>
      <c r="F407" s="1" t="s">
        <v>2838</v>
      </c>
      <c r="G407" s="5">
        <v>45402</v>
      </c>
      <c r="H407" s="1" t="s">
        <v>5</v>
      </c>
      <c r="I407" s="8" t="s">
        <v>6</v>
      </c>
      <c r="J407" s="11" t="str" cm="1">
        <f t="array" ref="J407:N407">VLOOKUP(A407,'Product Details'!$C$1:$I$1001,{2,3,4,5,7},FALSE)</f>
        <v>Amazon</v>
      </c>
      <c r="K407" s="1" t="str">
        <v>Washing Machine</v>
      </c>
      <c r="L407" s="1" t="str">
        <v>Whirlpool Fully Automatic</v>
      </c>
      <c r="M407" s="1">
        <v>1</v>
      </c>
      <c r="N407" s="8">
        <v>35000</v>
      </c>
      <c r="O407" s="11" t="str" cm="1">
        <f t="array" ref="O407:S407">_xlfn.XLOOKUP(A407,'Shipping Details'!$A$1:$A$1001,'Shipping Details'!$B$1:$F$1001)</f>
        <v>Gurugram</v>
      </c>
      <c r="P407" s="1" t="str">
        <v>Punjab</v>
      </c>
      <c r="Q407" s="1">
        <v>249550</v>
      </c>
      <c r="R407" s="1" t="str">
        <v>IN</v>
      </c>
      <c r="S407" s="8" t="b">
        <v>0</v>
      </c>
      <c r="T407" s="1">
        <f t="shared" si="18"/>
        <v>35000</v>
      </c>
      <c r="U407" s="1">
        <f t="shared" si="19"/>
        <v>35000</v>
      </c>
      <c r="V407" s="1">
        <f t="shared" si="20"/>
        <v>0</v>
      </c>
    </row>
    <row r="408" spans="1:22" x14ac:dyDescent="0.3">
      <c r="A408" s="1" t="s">
        <v>933</v>
      </c>
      <c r="B408" s="1">
        <v>1688446</v>
      </c>
      <c r="C408" s="1" t="s">
        <v>1074</v>
      </c>
      <c r="D408" s="1" t="s">
        <v>3105</v>
      </c>
      <c r="E408" s="1">
        <v>35</v>
      </c>
      <c r="F408" s="1" t="s">
        <v>2924</v>
      </c>
      <c r="G408" s="5">
        <v>45340</v>
      </c>
      <c r="H408" s="1" t="s">
        <v>5</v>
      </c>
      <c r="I408" s="8" t="s">
        <v>6</v>
      </c>
      <c r="J408" s="11" t="str" cm="1">
        <f t="array" ref="J408:N408">VLOOKUP(A408,'Product Details'!$C$1:$I$1001,{2,3,4,5,7},FALSE)</f>
        <v>Amazon</v>
      </c>
      <c r="K408" s="1" t="str">
        <v>LED TV</v>
      </c>
      <c r="L408" s="1" t="str">
        <v>Samsung Smart TV 50"</v>
      </c>
      <c r="M408" s="1">
        <v>1</v>
      </c>
      <c r="N408" s="8">
        <v>60000</v>
      </c>
      <c r="O408" s="11" t="str" cm="1">
        <f t="array" ref="O408:S408">_xlfn.XLOOKUP(A408,'Shipping Details'!$A$1:$A$1001,'Shipping Details'!$B$1:$F$1001)</f>
        <v>Thanjavur</v>
      </c>
      <c r="P408" s="1" t="str">
        <v>Punjab</v>
      </c>
      <c r="Q408" s="1">
        <v>792371</v>
      </c>
      <c r="R408" s="1" t="str">
        <v>IN</v>
      </c>
      <c r="S408" s="8" t="b">
        <v>1</v>
      </c>
      <c r="T408" s="1">
        <f t="shared" si="18"/>
        <v>60000</v>
      </c>
      <c r="U408" s="1">
        <f t="shared" si="19"/>
        <v>60000</v>
      </c>
      <c r="V408" s="1">
        <f t="shared" si="20"/>
        <v>0</v>
      </c>
    </row>
    <row r="409" spans="1:22" x14ac:dyDescent="0.3">
      <c r="A409" s="1" t="s">
        <v>636</v>
      </c>
      <c r="B409" s="1">
        <v>6065787</v>
      </c>
      <c r="C409" s="1" t="s">
        <v>1152</v>
      </c>
      <c r="D409" s="1" t="s">
        <v>3104</v>
      </c>
      <c r="E409" s="1">
        <v>50</v>
      </c>
      <c r="F409" s="1" t="s">
        <v>2925</v>
      </c>
      <c r="G409" s="5">
        <v>45345</v>
      </c>
      <c r="H409" s="1" t="s">
        <v>5</v>
      </c>
      <c r="I409" s="8" t="s">
        <v>6</v>
      </c>
      <c r="J409" s="11" t="str" cm="1">
        <f t="array" ref="J409:N409">VLOOKUP(A409,'Product Details'!$C$1:$I$1001,{2,3,4,5,7},FALSE)</f>
        <v>Ajio</v>
      </c>
      <c r="K409" s="1" t="str">
        <v>Laptop</v>
      </c>
      <c r="L409" s="1" t="str">
        <v>HP Pavilion</v>
      </c>
      <c r="M409" s="1">
        <v>1</v>
      </c>
      <c r="N409" s="8">
        <v>44000</v>
      </c>
      <c r="O409" s="11" t="str" cm="1">
        <f t="array" ref="O409:S409">_xlfn.XLOOKUP(A409,'Shipping Details'!$A$1:$A$1001,'Shipping Details'!$B$1:$F$1001)</f>
        <v>Noida</v>
      </c>
      <c r="P409" s="1" t="str">
        <v>Karnataka</v>
      </c>
      <c r="Q409" s="1">
        <v>218887</v>
      </c>
      <c r="R409" s="1" t="str">
        <v>IN</v>
      </c>
      <c r="S409" s="8" t="b">
        <v>1</v>
      </c>
      <c r="T409" s="1">
        <f t="shared" si="18"/>
        <v>44000</v>
      </c>
      <c r="U409" s="1">
        <f t="shared" si="19"/>
        <v>44000</v>
      </c>
      <c r="V409" s="1">
        <f t="shared" si="20"/>
        <v>0</v>
      </c>
    </row>
    <row r="410" spans="1:22" x14ac:dyDescent="0.3">
      <c r="A410" s="1" t="s">
        <v>440</v>
      </c>
      <c r="B410" s="1">
        <v>3478727</v>
      </c>
      <c r="C410" s="1" t="s">
        <v>1097</v>
      </c>
      <c r="D410" s="1" t="s">
        <v>3105</v>
      </c>
      <c r="E410" s="1">
        <v>27</v>
      </c>
      <c r="F410" s="1" t="s">
        <v>2930</v>
      </c>
      <c r="G410" s="5">
        <v>45648</v>
      </c>
      <c r="H410" s="1" t="s">
        <v>8</v>
      </c>
      <c r="I410" s="8" t="s">
        <v>10</v>
      </c>
      <c r="J410" s="11" t="str" cm="1">
        <f t="array" ref="J410:N410">VLOOKUP(A410,'Product Details'!$C$1:$I$1001,{2,3,4,5,7},FALSE)</f>
        <v>Ajio</v>
      </c>
      <c r="K410" s="1" t="str">
        <v>Headphones</v>
      </c>
      <c r="L410" s="1" t="str">
        <v>JBL Bluetooth</v>
      </c>
      <c r="M410" s="1">
        <v>1</v>
      </c>
      <c r="N410" s="8">
        <v>9500</v>
      </c>
      <c r="O410" s="11" t="str" cm="1">
        <f t="array" ref="O410:S410">_xlfn.XLOOKUP(A410,'Shipping Details'!$A$1:$A$1001,'Shipping Details'!$B$1:$F$1001)</f>
        <v>Noida</v>
      </c>
      <c r="P410" s="1" t="str">
        <v>Maharashtra</v>
      </c>
      <c r="Q410" s="1">
        <v>963723</v>
      </c>
      <c r="R410" s="1" t="str">
        <v>IN</v>
      </c>
      <c r="S410" s="8" t="b">
        <v>1</v>
      </c>
      <c r="T410" s="1">
        <f t="shared" si="18"/>
        <v>9500</v>
      </c>
      <c r="U410" s="1">
        <f t="shared" si="19"/>
        <v>0</v>
      </c>
      <c r="V410" s="1">
        <f t="shared" si="20"/>
        <v>0</v>
      </c>
    </row>
    <row r="411" spans="1:22" x14ac:dyDescent="0.3">
      <c r="A411" s="1" t="s">
        <v>123</v>
      </c>
      <c r="B411" s="1">
        <v>7720644</v>
      </c>
      <c r="C411" s="1" t="s">
        <v>1128</v>
      </c>
      <c r="D411" s="1" t="s">
        <v>3105</v>
      </c>
      <c r="E411" s="1">
        <v>54</v>
      </c>
      <c r="F411" s="1" t="s">
        <v>2879</v>
      </c>
      <c r="G411" s="5">
        <v>45542</v>
      </c>
      <c r="H411" s="1" t="s">
        <v>5</v>
      </c>
      <c r="I411" s="8" t="s">
        <v>6</v>
      </c>
      <c r="J411" s="11" t="str" cm="1">
        <f t="array" ref="J411:N411">VLOOKUP(A411,'Product Details'!$C$1:$I$1001,{2,3,4,5,7},FALSE)</f>
        <v>Flipkart</v>
      </c>
      <c r="K411" s="1" t="str">
        <v>Laptop</v>
      </c>
      <c r="L411" s="1" t="str">
        <v>MacBook Pro</v>
      </c>
      <c r="M411" s="1">
        <v>1</v>
      </c>
      <c r="N411" s="8">
        <v>132000</v>
      </c>
      <c r="O411" s="11" t="str" cm="1">
        <f t="array" ref="O411:S411">_xlfn.XLOOKUP(A411,'Shipping Details'!$A$1:$A$1001,'Shipping Details'!$B$1:$F$1001)</f>
        <v>Mumbai</v>
      </c>
      <c r="P411" s="1" t="str">
        <v>Haryana</v>
      </c>
      <c r="Q411" s="1">
        <v>234913</v>
      </c>
      <c r="R411" s="1" t="str">
        <v>IN</v>
      </c>
      <c r="S411" s="8" t="b">
        <v>0</v>
      </c>
      <c r="T411" s="1">
        <f t="shared" si="18"/>
        <v>132000</v>
      </c>
      <c r="U411" s="1">
        <f t="shared" si="19"/>
        <v>132000</v>
      </c>
      <c r="V411" s="1">
        <f t="shared" si="20"/>
        <v>0</v>
      </c>
    </row>
    <row r="412" spans="1:22" x14ac:dyDescent="0.3">
      <c r="A412" s="1" t="s">
        <v>961</v>
      </c>
      <c r="B412" s="1">
        <v>2468345</v>
      </c>
      <c r="C412" s="1" t="s">
        <v>1067</v>
      </c>
      <c r="D412" s="1" t="s">
        <v>3105</v>
      </c>
      <c r="E412" s="1">
        <v>28</v>
      </c>
      <c r="F412" s="1" t="s">
        <v>2827</v>
      </c>
      <c r="G412" s="5">
        <v>45423</v>
      </c>
      <c r="H412" s="1" t="s">
        <v>8</v>
      </c>
      <c r="I412" s="8" t="s">
        <v>6</v>
      </c>
      <c r="J412" s="11" t="str" cm="1">
        <f t="array" ref="J412:N412">VLOOKUP(A412,'Product Details'!$C$1:$I$1001,{2,3,4,5,7},FALSE)</f>
        <v>TataCliq</v>
      </c>
      <c r="K412" s="1" t="str">
        <v>LED TV</v>
      </c>
      <c r="L412" s="1" t="str">
        <v>Sony Bravia 43"</v>
      </c>
      <c r="M412" s="1">
        <v>1</v>
      </c>
      <c r="N412" s="8">
        <v>40000</v>
      </c>
      <c r="O412" s="11" t="str" cm="1">
        <f t="array" ref="O412:S412">_xlfn.XLOOKUP(A412,'Shipping Details'!$A$1:$A$1001,'Shipping Details'!$B$1:$F$1001)</f>
        <v>Thanjavur</v>
      </c>
      <c r="P412" s="1" t="str">
        <v>West Bengal</v>
      </c>
      <c r="Q412" s="1">
        <v>509850</v>
      </c>
      <c r="R412" s="1" t="str">
        <v>IN</v>
      </c>
      <c r="S412" s="8" t="b">
        <v>0</v>
      </c>
      <c r="T412" s="1">
        <f t="shared" si="18"/>
        <v>40000</v>
      </c>
      <c r="U412" s="1">
        <f t="shared" si="19"/>
        <v>0</v>
      </c>
      <c r="V412" s="1">
        <f t="shared" si="20"/>
        <v>40000</v>
      </c>
    </row>
    <row r="413" spans="1:22" x14ac:dyDescent="0.3">
      <c r="A413" s="1" t="s">
        <v>920</v>
      </c>
      <c r="B413" s="1">
        <v>1344563</v>
      </c>
      <c r="C413" s="1" t="s">
        <v>1123</v>
      </c>
      <c r="D413" s="1" t="s">
        <v>3104</v>
      </c>
      <c r="E413" s="1">
        <v>58</v>
      </c>
      <c r="F413" s="1" t="s">
        <v>2958</v>
      </c>
      <c r="G413" s="5">
        <v>45539</v>
      </c>
      <c r="H413" s="1" t="s">
        <v>5</v>
      </c>
      <c r="I413" s="8" t="s">
        <v>6</v>
      </c>
      <c r="J413" s="11" t="str" cm="1">
        <f t="array" ref="J413:N413">VLOOKUP(A413,'Product Details'!$C$1:$I$1001,{2,3,4,5,7},FALSE)</f>
        <v>Flipkart</v>
      </c>
      <c r="K413" s="1" t="str">
        <v>Headphones</v>
      </c>
      <c r="L413" s="1" t="str">
        <v>Sony Bluetooth</v>
      </c>
      <c r="M413" s="1">
        <v>1</v>
      </c>
      <c r="N413" s="8">
        <v>11800</v>
      </c>
      <c r="O413" s="11" t="str" cm="1">
        <f t="array" ref="O413:S413">_xlfn.XLOOKUP(A413,'Shipping Details'!$A$1:$A$1001,'Shipping Details'!$B$1:$F$1001)</f>
        <v>Noida</v>
      </c>
      <c r="P413" s="1" t="str">
        <v>Haryana</v>
      </c>
      <c r="Q413" s="1">
        <v>168341</v>
      </c>
      <c r="R413" s="1" t="str">
        <v>IN</v>
      </c>
      <c r="S413" s="8" t="b">
        <v>1</v>
      </c>
      <c r="T413" s="1">
        <f t="shared" si="18"/>
        <v>11800</v>
      </c>
      <c r="U413" s="1">
        <f t="shared" si="19"/>
        <v>11800</v>
      </c>
      <c r="V413" s="1">
        <f t="shared" si="20"/>
        <v>0</v>
      </c>
    </row>
    <row r="414" spans="1:22" x14ac:dyDescent="0.3">
      <c r="A414" s="1" t="s">
        <v>903</v>
      </c>
      <c r="B414" s="1">
        <v>4200848</v>
      </c>
      <c r="C414" s="1" t="s">
        <v>1177</v>
      </c>
      <c r="D414" s="1" t="s">
        <v>3104</v>
      </c>
      <c r="E414" s="1">
        <v>65</v>
      </c>
      <c r="F414" s="1" t="s">
        <v>3037</v>
      </c>
      <c r="G414" s="5">
        <v>45446</v>
      </c>
      <c r="H414" s="1" t="s">
        <v>40</v>
      </c>
      <c r="I414" s="8" t="s">
        <v>10</v>
      </c>
      <c r="J414" s="11" t="str" cm="1">
        <f t="array" ref="J414:N414">VLOOKUP(A414,'Product Details'!$C$1:$I$1001,{2,3,4,5,7},FALSE)</f>
        <v>Flipkart</v>
      </c>
      <c r="K414" s="1" t="str">
        <v>Headphones</v>
      </c>
      <c r="L414" s="1" t="str">
        <v>JBL Bluetooth</v>
      </c>
      <c r="M414" s="1">
        <v>1</v>
      </c>
      <c r="N414" s="8">
        <v>9800</v>
      </c>
      <c r="O414" s="11" t="str" cm="1">
        <f t="array" ref="O414:S414">_xlfn.XLOOKUP(A414,'Shipping Details'!$A$1:$A$1001,'Shipping Details'!$B$1:$F$1001)</f>
        <v>Mumbai</v>
      </c>
      <c r="P414" s="1" t="str">
        <v>West Bengal</v>
      </c>
      <c r="Q414" s="1">
        <v>375487</v>
      </c>
      <c r="R414" s="1" t="str">
        <v>IN</v>
      </c>
      <c r="S414" s="8" t="b">
        <v>0</v>
      </c>
      <c r="T414" s="1">
        <f t="shared" si="18"/>
        <v>9800</v>
      </c>
      <c r="U414" s="1">
        <f t="shared" si="19"/>
        <v>0</v>
      </c>
      <c r="V414" s="1">
        <f t="shared" si="20"/>
        <v>0</v>
      </c>
    </row>
    <row r="415" spans="1:22" x14ac:dyDescent="0.3">
      <c r="A415" s="1" t="s">
        <v>217</v>
      </c>
      <c r="B415" s="1">
        <v>8478868</v>
      </c>
      <c r="C415" s="1" t="s">
        <v>1150</v>
      </c>
      <c r="D415" s="1" t="s">
        <v>3105</v>
      </c>
      <c r="E415" s="1">
        <v>34</v>
      </c>
      <c r="F415" s="1" t="s">
        <v>2854</v>
      </c>
      <c r="G415" s="5">
        <v>45519</v>
      </c>
      <c r="H415" s="1" t="s">
        <v>5</v>
      </c>
      <c r="I415" s="8" t="s">
        <v>6</v>
      </c>
      <c r="J415" s="11" t="str" cm="1">
        <f t="array" ref="J415:N415">VLOOKUP(A415,'Product Details'!$C$1:$I$1001,{2,3,4,5,7},FALSE)</f>
        <v>Myntra</v>
      </c>
      <c r="K415" s="1" t="str">
        <v>Washing Machine</v>
      </c>
      <c r="L415" s="1" t="str">
        <v>LG Front Load 7kg</v>
      </c>
      <c r="M415" s="1">
        <v>1</v>
      </c>
      <c r="N415" s="8">
        <v>30200</v>
      </c>
      <c r="O415" s="11" t="str" cm="1">
        <f t="array" ref="O415:S415">_xlfn.XLOOKUP(A415,'Shipping Details'!$A$1:$A$1001,'Shipping Details'!$B$1:$F$1001)</f>
        <v>Gurugram</v>
      </c>
      <c r="P415" s="1" t="str">
        <v>Haryana</v>
      </c>
      <c r="Q415" s="1">
        <v>800596</v>
      </c>
      <c r="R415" s="1" t="str">
        <v>IN</v>
      </c>
      <c r="S415" s="8" t="b">
        <v>0</v>
      </c>
      <c r="T415" s="1">
        <f t="shared" si="18"/>
        <v>30200</v>
      </c>
      <c r="U415" s="1">
        <f t="shared" si="19"/>
        <v>30200</v>
      </c>
      <c r="V415" s="1">
        <f t="shared" si="20"/>
        <v>0</v>
      </c>
    </row>
    <row r="416" spans="1:22" x14ac:dyDescent="0.3">
      <c r="A416" s="1" t="s">
        <v>26</v>
      </c>
      <c r="B416" s="1">
        <v>3646552</v>
      </c>
      <c r="C416" s="1" t="s">
        <v>1080</v>
      </c>
      <c r="D416" s="1" t="s">
        <v>3104</v>
      </c>
      <c r="E416" s="1">
        <v>71</v>
      </c>
      <c r="F416" s="1" t="s">
        <v>2797</v>
      </c>
      <c r="G416" s="5">
        <v>45558</v>
      </c>
      <c r="H416" s="1" t="s">
        <v>8</v>
      </c>
      <c r="I416" s="8" t="s">
        <v>6</v>
      </c>
      <c r="J416" s="11" t="str" cm="1">
        <f t="array" ref="J416:N416">VLOOKUP(A416,'Product Details'!$C$1:$I$1001,{2,3,4,5,7},FALSE)</f>
        <v>TataCliq</v>
      </c>
      <c r="K416" s="1" t="str">
        <v>Headphones</v>
      </c>
      <c r="L416" s="1" t="str">
        <v>Bose Bluetooth</v>
      </c>
      <c r="M416" s="1">
        <v>1</v>
      </c>
      <c r="N416" s="8">
        <v>14800</v>
      </c>
      <c r="O416" s="11" t="str" cm="1">
        <f t="array" ref="O416:S416">_xlfn.XLOOKUP(A416,'Shipping Details'!$A$1:$A$1001,'Shipping Details'!$B$1:$F$1001)</f>
        <v>Kolkata</v>
      </c>
      <c r="P416" s="1" t="str">
        <v>Maharashtra</v>
      </c>
      <c r="Q416" s="1">
        <v>221035</v>
      </c>
      <c r="R416" s="1" t="str">
        <v>IN</v>
      </c>
      <c r="S416" s="8" t="b">
        <v>0</v>
      </c>
      <c r="T416" s="1">
        <f t="shared" si="18"/>
        <v>14800</v>
      </c>
      <c r="U416" s="1">
        <f t="shared" si="19"/>
        <v>0</v>
      </c>
      <c r="V416" s="1">
        <f t="shared" si="20"/>
        <v>14800</v>
      </c>
    </row>
    <row r="417" spans="1:22" x14ac:dyDescent="0.3">
      <c r="A417" s="1" t="s">
        <v>733</v>
      </c>
      <c r="B417" s="1">
        <v>8587837</v>
      </c>
      <c r="C417" s="1" t="s">
        <v>1128</v>
      </c>
      <c r="D417" s="1" t="s">
        <v>3105</v>
      </c>
      <c r="E417" s="1">
        <v>54</v>
      </c>
      <c r="F417" s="1" t="s">
        <v>3079</v>
      </c>
      <c r="G417" s="5">
        <v>45304</v>
      </c>
      <c r="H417" s="1" t="s">
        <v>8</v>
      </c>
      <c r="I417" s="8" t="s">
        <v>10</v>
      </c>
      <c r="J417" s="11" t="str" cm="1">
        <f t="array" ref="J417:N417">VLOOKUP(A417,'Product Details'!$C$1:$I$1001,{2,3,4,5,7},FALSE)</f>
        <v>Myntra</v>
      </c>
      <c r="K417" s="1" t="str">
        <v>Laptop</v>
      </c>
      <c r="L417" s="1" t="str">
        <v>MacBook Pro</v>
      </c>
      <c r="M417" s="1">
        <v>1</v>
      </c>
      <c r="N417" s="8">
        <v>131500</v>
      </c>
      <c r="O417" s="11" t="str" cm="1">
        <f t="array" ref="O417:S417">_xlfn.XLOOKUP(A417,'Shipping Details'!$A$1:$A$1001,'Shipping Details'!$B$1:$F$1001)</f>
        <v>Mumbai</v>
      </c>
      <c r="P417" s="1" t="str">
        <v>Karnataka</v>
      </c>
      <c r="Q417" s="1">
        <v>250755</v>
      </c>
      <c r="R417" s="1" t="str">
        <v>IN</v>
      </c>
      <c r="S417" s="8" t="b">
        <v>1</v>
      </c>
      <c r="T417" s="1">
        <f t="shared" si="18"/>
        <v>131500</v>
      </c>
      <c r="U417" s="1">
        <f t="shared" si="19"/>
        <v>0</v>
      </c>
      <c r="V417" s="1">
        <f t="shared" si="20"/>
        <v>0</v>
      </c>
    </row>
    <row r="418" spans="1:22" x14ac:dyDescent="0.3">
      <c r="A418" s="1" t="s">
        <v>755</v>
      </c>
      <c r="B418" s="1">
        <v>1567905</v>
      </c>
      <c r="C418" s="1" t="s">
        <v>1119</v>
      </c>
      <c r="D418" s="1" t="s">
        <v>3104</v>
      </c>
      <c r="E418" s="1">
        <v>62</v>
      </c>
      <c r="F418" s="1" t="s">
        <v>2886</v>
      </c>
      <c r="G418" s="5">
        <v>45343</v>
      </c>
      <c r="H418" s="1" t="s">
        <v>8</v>
      </c>
      <c r="I418" s="8" t="s">
        <v>6</v>
      </c>
      <c r="J418" s="11" t="str" cm="1">
        <f t="array" ref="J418:N418">VLOOKUP(A418,'Product Details'!$C$1:$I$1001,{2,3,4,5,7},FALSE)</f>
        <v>Amazon</v>
      </c>
      <c r="K418" s="1" t="str">
        <v>Laptop</v>
      </c>
      <c r="L418" s="1" t="str">
        <v>HP Pavilion</v>
      </c>
      <c r="M418" s="1">
        <v>1</v>
      </c>
      <c r="N418" s="8">
        <v>45000</v>
      </c>
      <c r="O418" s="11" t="str" cm="1">
        <f t="array" ref="O418:S418">_xlfn.XLOOKUP(A418,'Shipping Details'!$A$1:$A$1001,'Shipping Details'!$B$1:$F$1001)</f>
        <v>Bengaluru</v>
      </c>
      <c r="P418" s="1" t="str">
        <v>Haryana</v>
      </c>
      <c r="Q418" s="1">
        <v>296200</v>
      </c>
      <c r="R418" s="1" t="str">
        <v>IN</v>
      </c>
      <c r="S418" s="8" t="b">
        <v>0</v>
      </c>
      <c r="T418" s="1">
        <f t="shared" si="18"/>
        <v>45000</v>
      </c>
      <c r="U418" s="1">
        <f t="shared" si="19"/>
        <v>0</v>
      </c>
      <c r="V418" s="1">
        <f t="shared" si="20"/>
        <v>45000</v>
      </c>
    </row>
    <row r="419" spans="1:22" x14ac:dyDescent="0.3">
      <c r="A419" s="1" t="s">
        <v>480</v>
      </c>
      <c r="B419" s="1">
        <v>7050592</v>
      </c>
      <c r="C419" s="1" t="s">
        <v>1097</v>
      </c>
      <c r="D419" s="1" t="s">
        <v>3105</v>
      </c>
      <c r="E419" s="1">
        <v>27</v>
      </c>
      <c r="F419" s="1" t="s">
        <v>2893</v>
      </c>
      <c r="G419" s="5">
        <v>45549</v>
      </c>
      <c r="H419" s="1" t="s">
        <v>5</v>
      </c>
      <c r="I419" s="8" t="s">
        <v>6</v>
      </c>
      <c r="J419" s="11" t="str" cm="1">
        <f t="array" ref="J419:N419">VLOOKUP(A419,'Product Details'!$C$1:$I$1001,{2,3,4,5,7},FALSE)</f>
        <v>Ajio</v>
      </c>
      <c r="K419" s="1" t="str">
        <v>Laptop</v>
      </c>
      <c r="L419" s="1" t="str">
        <v>HP Pavilion</v>
      </c>
      <c r="M419" s="1">
        <v>1</v>
      </c>
      <c r="N419" s="8">
        <v>44000</v>
      </c>
      <c r="O419" s="11" t="str" cm="1">
        <f t="array" ref="O419:S419">_xlfn.XLOOKUP(A419,'Shipping Details'!$A$1:$A$1001,'Shipping Details'!$B$1:$F$1001)</f>
        <v>Bengaluru</v>
      </c>
      <c r="P419" s="1" t="str">
        <v>Punjab</v>
      </c>
      <c r="Q419" s="1">
        <v>564077</v>
      </c>
      <c r="R419" s="1" t="str">
        <v>IN</v>
      </c>
      <c r="S419" s="8" t="b">
        <v>0</v>
      </c>
      <c r="T419" s="1">
        <f t="shared" si="18"/>
        <v>44000</v>
      </c>
      <c r="U419" s="1">
        <f t="shared" si="19"/>
        <v>44000</v>
      </c>
      <c r="V419" s="1">
        <f t="shared" si="20"/>
        <v>0</v>
      </c>
    </row>
    <row r="420" spans="1:22" x14ac:dyDescent="0.3">
      <c r="A420" s="1" t="s">
        <v>420</v>
      </c>
      <c r="B420" s="1">
        <v>7912120</v>
      </c>
      <c r="C420" s="1" t="s">
        <v>1139</v>
      </c>
      <c r="D420" s="1" t="s">
        <v>3104</v>
      </c>
      <c r="E420" s="1">
        <v>28</v>
      </c>
      <c r="F420" s="1" t="s">
        <v>3019</v>
      </c>
      <c r="G420" s="5">
        <v>45329</v>
      </c>
      <c r="H420" s="1" t="s">
        <v>5</v>
      </c>
      <c r="I420" s="8" t="s">
        <v>6</v>
      </c>
      <c r="J420" s="11" t="str" cm="1">
        <f t="array" ref="J420:N420">VLOOKUP(A420,'Product Details'!$C$1:$I$1001,{2,3,4,5,7},FALSE)</f>
        <v>Amazon</v>
      </c>
      <c r="K420" s="1" t="str">
        <v>Washing Machine</v>
      </c>
      <c r="L420" s="1" t="str">
        <v>Whirlpool Fully Automatic</v>
      </c>
      <c r="M420" s="1">
        <v>1</v>
      </c>
      <c r="N420" s="8">
        <v>35000</v>
      </c>
      <c r="O420" s="11" t="str" cm="1">
        <f t="array" ref="O420:S420">_xlfn.XLOOKUP(A420,'Shipping Details'!$A$1:$A$1001,'Shipping Details'!$B$1:$F$1001)</f>
        <v>Gurugram</v>
      </c>
      <c r="P420" s="1" t="str">
        <v>Delhi</v>
      </c>
      <c r="Q420" s="1">
        <v>582860</v>
      </c>
      <c r="R420" s="1" t="str">
        <v>IN</v>
      </c>
      <c r="S420" s="8" t="b">
        <v>0</v>
      </c>
      <c r="T420" s="1">
        <f t="shared" si="18"/>
        <v>35000</v>
      </c>
      <c r="U420" s="1">
        <f t="shared" si="19"/>
        <v>35000</v>
      </c>
      <c r="V420" s="1">
        <f t="shared" si="20"/>
        <v>0</v>
      </c>
    </row>
    <row r="421" spans="1:22" x14ac:dyDescent="0.3">
      <c r="A421" s="1" t="s">
        <v>153</v>
      </c>
      <c r="B421" s="1">
        <v>9106820</v>
      </c>
      <c r="C421" s="1" t="s">
        <v>1111</v>
      </c>
      <c r="D421" s="1" t="s">
        <v>3104</v>
      </c>
      <c r="E421" s="1">
        <v>19</v>
      </c>
      <c r="F421" s="1" t="s">
        <v>2901</v>
      </c>
      <c r="G421" s="5">
        <v>45309</v>
      </c>
      <c r="H421" s="1" t="s">
        <v>5</v>
      </c>
      <c r="I421" s="8" t="s">
        <v>6</v>
      </c>
      <c r="J421" s="11" t="str" cm="1">
        <f t="array" ref="J421:N421">VLOOKUP(A421,'Product Details'!$C$1:$I$1001,{2,3,4,5,7},FALSE)</f>
        <v>Flipkart</v>
      </c>
      <c r="K421" s="1" t="str">
        <v>LED TV</v>
      </c>
      <c r="L421" s="1" t="str">
        <v>Samsung Smart TV 50"</v>
      </c>
      <c r="M421" s="1">
        <v>1</v>
      </c>
      <c r="N421" s="8">
        <v>61000</v>
      </c>
      <c r="O421" s="11" t="str" cm="1">
        <f t="array" ref="O421:S421">_xlfn.XLOOKUP(A421,'Shipping Details'!$A$1:$A$1001,'Shipping Details'!$B$1:$F$1001)</f>
        <v>Mumbai</v>
      </c>
      <c r="P421" s="1" t="str">
        <v>Punjab</v>
      </c>
      <c r="Q421" s="1">
        <v>626611</v>
      </c>
      <c r="R421" s="1" t="str">
        <v>IN</v>
      </c>
      <c r="S421" s="8" t="b">
        <v>0</v>
      </c>
      <c r="T421" s="1">
        <f t="shared" si="18"/>
        <v>61000</v>
      </c>
      <c r="U421" s="1">
        <f t="shared" si="19"/>
        <v>61000</v>
      </c>
      <c r="V421" s="1">
        <f t="shared" si="20"/>
        <v>0</v>
      </c>
    </row>
    <row r="422" spans="1:22" x14ac:dyDescent="0.3">
      <c r="A422" s="1" t="s">
        <v>250</v>
      </c>
      <c r="B422" s="1">
        <v>1768029</v>
      </c>
      <c r="C422" s="1" t="s">
        <v>1156</v>
      </c>
      <c r="D422" s="1" t="s">
        <v>3105</v>
      </c>
      <c r="E422" s="1">
        <v>49</v>
      </c>
      <c r="F422" s="1" t="s">
        <v>2877</v>
      </c>
      <c r="G422" s="5">
        <v>45378</v>
      </c>
      <c r="H422" s="1" t="s">
        <v>5</v>
      </c>
      <c r="I422" s="8" t="s">
        <v>6</v>
      </c>
      <c r="J422" s="11" t="str" cm="1">
        <f t="array" ref="J422:N422">VLOOKUP(A422,'Product Details'!$C$1:$I$1001,{2,3,4,5,7},FALSE)</f>
        <v>Flipkart</v>
      </c>
      <c r="K422" s="1" t="str">
        <v>Headphones</v>
      </c>
      <c r="L422" s="1" t="str">
        <v>Bose Bluetooth</v>
      </c>
      <c r="M422" s="1">
        <v>1</v>
      </c>
      <c r="N422" s="8">
        <v>14500</v>
      </c>
      <c r="O422" s="11" t="str" cm="1">
        <f t="array" ref="O422:S422">_xlfn.XLOOKUP(A422,'Shipping Details'!$A$1:$A$1001,'Shipping Details'!$B$1:$F$1001)</f>
        <v>Thanjavur</v>
      </c>
      <c r="P422" s="1" t="str">
        <v>Haryana</v>
      </c>
      <c r="Q422" s="1">
        <v>993590</v>
      </c>
      <c r="R422" s="1" t="str">
        <v>IN</v>
      </c>
      <c r="S422" s="8" t="b">
        <v>0</v>
      </c>
      <c r="T422" s="1">
        <f t="shared" si="18"/>
        <v>14500</v>
      </c>
      <c r="U422" s="1">
        <f t="shared" si="19"/>
        <v>14500</v>
      </c>
      <c r="V422" s="1">
        <f t="shared" si="20"/>
        <v>0</v>
      </c>
    </row>
    <row r="423" spans="1:22" x14ac:dyDescent="0.3">
      <c r="A423" s="1" t="s">
        <v>637</v>
      </c>
      <c r="B423" s="1">
        <v>3728933</v>
      </c>
      <c r="C423" s="1" t="s">
        <v>1140</v>
      </c>
      <c r="D423" s="1" t="s">
        <v>3104</v>
      </c>
      <c r="E423" s="1">
        <v>42</v>
      </c>
      <c r="F423" s="1" t="s">
        <v>2938</v>
      </c>
      <c r="G423" s="5">
        <v>45440</v>
      </c>
      <c r="H423" s="1" t="s">
        <v>5</v>
      </c>
      <c r="I423" s="8" t="s">
        <v>6</v>
      </c>
      <c r="J423" s="11" t="str" cm="1">
        <f t="array" ref="J423:N423">VLOOKUP(A423,'Product Details'!$C$1:$I$1001,{2,3,4,5,7},FALSE)</f>
        <v>Myntra</v>
      </c>
      <c r="K423" s="1" t="str">
        <v>Washing Machine</v>
      </c>
      <c r="L423" s="1" t="str">
        <v>LG Front Load 7kg</v>
      </c>
      <c r="M423" s="1">
        <v>1</v>
      </c>
      <c r="N423" s="8">
        <v>30200</v>
      </c>
      <c r="O423" s="11" t="str" cm="1">
        <f t="array" ref="O423:S423">_xlfn.XLOOKUP(A423,'Shipping Details'!$A$1:$A$1001,'Shipping Details'!$B$1:$F$1001)</f>
        <v>Gurugram</v>
      </c>
      <c r="P423" s="1" t="str">
        <v>Haryana</v>
      </c>
      <c r="Q423" s="1">
        <v>781180</v>
      </c>
      <c r="R423" s="1" t="str">
        <v>IN</v>
      </c>
      <c r="S423" s="8" t="b">
        <v>0</v>
      </c>
      <c r="T423" s="1">
        <f t="shared" si="18"/>
        <v>30200</v>
      </c>
      <c r="U423" s="1">
        <f t="shared" si="19"/>
        <v>30200</v>
      </c>
      <c r="V423" s="1">
        <f t="shared" si="20"/>
        <v>0</v>
      </c>
    </row>
    <row r="424" spans="1:22" x14ac:dyDescent="0.3">
      <c r="A424" s="1" t="s">
        <v>914</v>
      </c>
      <c r="B424" s="1">
        <v>6096693</v>
      </c>
      <c r="C424" s="1" t="s">
        <v>1129</v>
      </c>
      <c r="D424" s="1" t="s">
        <v>3104</v>
      </c>
      <c r="E424" s="1">
        <v>57</v>
      </c>
      <c r="F424" s="1" t="s">
        <v>2794</v>
      </c>
      <c r="G424" s="5">
        <v>45581</v>
      </c>
      <c r="H424" s="1" t="s">
        <v>5</v>
      </c>
      <c r="I424" s="8" t="s">
        <v>6</v>
      </c>
      <c r="J424" s="11" t="str" cm="1">
        <f t="array" ref="J424:N424">VLOOKUP(A424,'Product Details'!$C$1:$I$1001,{2,3,4,5,7},FALSE)</f>
        <v>Ajio</v>
      </c>
      <c r="K424" s="1" t="str">
        <v>LED TV</v>
      </c>
      <c r="L424" s="1" t="str">
        <v>Mi LED TV 32"</v>
      </c>
      <c r="M424" s="1">
        <v>1</v>
      </c>
      <c r="N424" s="8">
        <v>19500</v>
      </c>
      <c r="O424" s="11" t="str" cm="1">
        <f t="array" ref="O424:S424">_xlfn.XLOOKUP(A424,'Shipping Details'!$A$1:$A$1001,'Shipping Details'!$B$1:$F$1001)</f>
        <v>Bengaluru</v>
      </c>
      <c r="P424" s="1" t="str">
        <v>Punjab</v>
      </c>
      <c r="Q424" s="1">
        <v>368207</v>
      </c>
      <c r="R424" s="1" t="str">
        <v>IN</v>
      </c>
      <c r="S424" s="8" t="b">
        <v>0</v>
      </c>
      <c r="T424" s="1">
        <f t="shared" si="18"/>
        <v>19500</v>
      </c>
      <c r="U424" s="1">
        <f t="shared" si="19"/>
        <v>19500</v>
      </c>
      <c r="V424" s="1">
        <f t="shared" si="20"/>
        <v>0</v>
      </c>
    </row>
    <row r="425" spans="1:22" x14ac:dyDescent="0.3">
      <c r="A425" s="1" t="s">
        <v>213</v>
      </c>
      <c r="B425" s="1">
        <v>9044494</v>
      </c>
      <c r="C425" s="1" t="s">
        <v>1067</v>
      </c>
      <c r="D425" s="1" t="s">
        <v>3105</v>
      </c>
      <c r="E425" s="1">
        <v>28</v>
      </c>
      <c r="F425" s="1" t="s">
        <v>2932</v>
      </c>
      <c r="G425" s="5">
        <v>45507</v>
      </c>
      <c r="H425" s="1" t="s">
        <v>5</v>
      </c>
      <c r="I425" s="8" t="s">
        <v>6</v>
      </c>
      <c r="J425" s="11" t="str" cm="1">
        <f t="array" ref="J425:N425">VLOOKUP(A425,'Product Details'!$C$1:$I$1001,{2,3,4,5,7},FALSE)</f>
        <v>Flipkart</v>
      </c>
      <c r="K425" s="1" t="str">
        <v>Headphones</v>
      </c>
      <c r="L425" s="1" t="str">
        <v>Sony Bluetooth</v>
      </c>
      <c r="M425" s="1">
        <v>1</v>
      </c>
      <c r="N425" s="8">
        <v>11800</v>
      </c>
      <c r="O425" s="11" t="str" cm="1">
        <f t="array" ref="O425:S425">_xlfn.XLOOKUP(A425,'Shipping Details'!$A$1:$A$1001,'Shipping Details'!$B$1:$F$1001)</f>
        <v>Gurugram</v>
      </c>
      <c r="P425" s="1" t="str">
        <v>Karnataka</v>
      </c>
      <c r="Q425" s="1">
        <v>278368</v>
      </c>
      <c r="R425" s="1" t="str">
        <v>IN</v>
      </c>
      <c r="S425" s="8" t="b">
        <v>0</v>
      </c>
      <c r="T425" s="1">
        <f t="shared" si="18"/>
        <v>11800</v>
      </c>
      <c r="U425" s="1">
        <f t="shared" si="19"/>
        <v>11800</v>
      </c>
      <c r="V425" s="1">
        <f t="shared" si="20"/>
        <v>0</v>
      </c>
    </row>
    <row r="426" spans="1:22" x14ac:dyDescent="0.3">
      <c r="A426" s="1" t="s">
        <v>451</v>
      </c>
      <c r="B426" s="1">
        <v>1347869</v>
      </c>
      <c r="C426" s="1" t="s">
        <v>1126</v>
      </c>
      <c r="D426" s="1" t="s">
        <v>3105</v>
      </c>
      <c r="E426" s="1">
        <v>53</v>
      </c>
      <c r="F426" s="1" t="s">
        <v>2906</v>
      </c>
      <c r="G426" s="5">
        <v>45616</v>
      </c>
      <c r="H426" s="1" t="s">
        <v>5</v>
      </c>
      <c r="I426" s="8" t="s">
        <v>6</v>
      </c>
      <c r="J426" s="11" t="str" cm="1">
        <f t="array" ref="J426:N426">VLOOKUP(A426,'Product Details'!$C$1:$I$1001,{2,3,4,5,7},FALSE)</f>
        <v>Flipkart</v>
      </c>
      <c r="K426" s="1" t="str">
        <v>Laptop</v>
      </c>
      <c r="L426" s="1" t="str">
        <v>Dell Inspiron 15</v>
      </c>
      <c r="M426" s="1">
        <v>1</v>
      </c>
      <c r="N426" s="8">
        <v>51000</v>
      </c>
      <c r="O426" s="11" t="str" cm="1">
        <f t="array" ref="O426:S426">_xlfn.XLOOKUP(A426,'Shipping Details'!$A$1:$A$1001,'Shipping Details'!$B$1:$F$1001)</f>
        <v>Kolkata</v>
      </c>
      <c r="P426" s="1" t="str">
        <v>Punjab</v>
      </c>
      <c r="Q426" s="1">
        <v>520515</v>
      </c>
      <c r="R426" s="1" t="str">
        <v>IN</v>
      </c>
      <c r="S426" s="8" t="b">
        <v>0</v>
      </c>
      <c r="T426" s="1">
        <f t="shared" si="18"/>
        <v>51000</v>
      </c>
      <c r="U426" s="1">
        <f t="shared" si="19"/>
        <v>51000</v>
      </c>
      <c r="V426" s="1">
        <f t="shared" si="20"/>
        <v>0</v>
      </c>
    </row>
    <row r="427" spans="1:22" x14ac:dyDescent="0.3">
      <c r="A427" s="1" t="s">
        <v>434</v>
      </c>
      <c r="B427" s="1">
        <v>5772070</v>
      </c>
      <c r="C427" s="1" t="s">
        <v>1153</v>
      </c>
      <c r="D427" s="1" t="s">
        <v>3104</v>
      </c>
      <c r="E427" s="1">
        <v>21</v>
      </c>
      <c r="F427" s="1" t="s">
        <v>2823</v>
      </c>
      <c r="G427" s="5">
        <v>45310</v>
      </c>
      <c r="H427" s="1" t="s">
        <v>5</v>
      </c>
      <c r="I427" s="8" t="s">
        <v>6</v>
      </c>
      <c r="J427" s="11" t="str" cm="1">
        <f t="array" ref="J427:N427">VLOOKUP(A427,'Product Details'!$C$1:$I$1001,{2,3,4,5,7},FALSE)</f>
        <v>Myntra</v>
      </c>
      <c r="K427" s="1" t="str">
        <v>Headphones</v>
      </c>
      <c r="L427" s="1" t="str">
        <v>Bose Bluetooth</v>
      </c>
      <c r="M427" s="1">
        <v>1</v>
      </c>
      <c r="N427" s="8">
        <v>15200</v>
      </c>
      <c r="O427" s="11" t="str" cm="1">
        <f t="array" ref="O427:S427">_xlfn.XLOOKUP(A427,'Shipping Details'!$A$1:$A$1001,'Shipping Details'!$B$1:$F$1001)</f>
        <v>Mohali</v>
      </c>
      <c r="P427" s="1" t="str">
        <v>Karnataka</v>
      </c>
      <c r="Q427" s="1">
        <v>499060</v>
      </c>
      <c r="R427" s="1" t="str">
        <v>IN</v>
      </c>
      <c r="S427" s="8" t="b">
        <v>0</v>
      </c>
      <c r="T427" s="1">
        <f t="shared" si="18"/>
        <v>15200</v>
      </c>
      <c r="U427" s="1">
        <f t="shared" si="19"/>
        <v>15200</v>
      </c>
      <c r="V427" s="1">
        <f t="shared" si="20"/>
        <v>0</v>
      </c>
    </row>
    <row r="428" spans="1:22" x14ac:dyDescent="0.3">
      <c r="A428" s="1" t="s">
        <v>151</v>
      </c>
      <c r="B428" s="1">
        <v>9376888</v>
      </c>
      <c r="C428" s="1" t="s">
        <v>1122</v>
      </c>
      <c r="D428" s="1" t="s">
        <v>3104</v>
      </c>
      <c r="E428" s="1">
        <v>34</v>
      </c>
      <c r="F428" s="1" t="s">
        <v>2891</v>
      </c>
      <c r="G428" s="5">
        <v>45528</v>
      </c>
      <c r="H428" s="1" t="s">
        <v>5</v>
      </c>
      <c r="I428" s="8" t="s">
        <v>6</v>
      </c>
      <c r="J428" s="11" t="str" cm="1">
        <f t="array" ref="J428:N428">VLOOKUP(A428,'Product Details'!$C$1:$I$1001,{2,3,4,5,7},FALSE)</f>
        <v>Ajio</v>
      </c>
      <c r="K428" s="1" t="str">
        <v>Smartphone</v>
      </c>
      <c r="L428" s="1" t="str">
        <v>OnePlus Nord</v>
      </c>
      <c r="M428" s="1">
        <v>4</v>
      </c>
      <c r="N428" s="8">
        <v>24999</v>
      </c>
      <c r="O428" s="11" t="str" cm="1">
        <f t="array" ref="O428:S428">_xlfn.XLOOKUP(A428,'Shipping Details'!$A$1:$A$1001,'Shipping Details'!$B$1:$F$1001)</f>
        <v>Kolkata</v>
      </c>
      <c r="P428" s="1" t="str">
        <v>West Bengal</v>
      </c>
      <c r="Q428" s="1">
        <v>855303</v>
      </c>
      <c r="R428" s="1" t="str">
        <v>IN</v>
      </c>
      <c r="S428" s="8" t="b">
        <v>0</v>
      </c>
      <c r="T428" s="1">
        <f t="shared" si="18"/>
        <v>99996</v>
      </c>
      <c r="U428" s="1">
        <f t="shared" si="19"/>
        <v>99996</v>
      </c>
      <c r="V428" s="1">
        <f t="shared" si="20"/>
        <v>0</v>
      </c>
    </row>
    <row r="429" spans="1:22" x14ac:dyDescent="0.3">
      <c r="A429" s="1" t="s">
        <v>752</v>
      </c>
      <c r="B429" s="1">
        <v>3986412</v>
      </c>
      <c r="C429" s="1" t="s">
        <v>1091</v>
      </c>
      <c r="D429" s="1" t="s">
        <v>3104</v>
      </c>
      <c r="E429" s="1">
        <v>26</v>
      </c>
      <c r="F429" s="1" t="s">
        <v>3081</v>
      </c>
      <c r="G429" s="5">
        <v>45576</v>
      </c>
      <c r="H429" s="1" t="s">
        <v>5</v>
      </c>
      <c r="I429" s="8" t="s">
        <v>6</v>
      </c>
      <c r="J429" s="11" t="str" cm="1">
        <f t="array" ref="J429:N429">VLOOKUP(A429,'Product Details'!$C$1:$I$1001,{2,3,4,5,7},FALSE)</f>
        <v>Amazon</v>
      </c>
      <c r="K429" s="1" t="str">
        <v>Headphones</v>
      </c>
      <c r="L429" s="1" t="str">
        <v>JBL Bluetooth</v>
      </c>
      <c r="M429" s="1">
        <v>1</v>
      </c>
      <c r="N429" s="8">
        <v>10000</v>
      </c>
      <c r="O429" s="11" t="str" cm="1">
        <f t="array" ref="O429:S429">_xlfn.XLOOKUP(A429,'Shipping Details'!$A$1:$A$1001,'Shipping Details'!$B$1:$F$1001)</f>
        <v>Mumbai</v>
      </c>
      <c r="P429" s="1" t="str">
        <v>Maharashtra</v>
      </c>
      <c r="Q429" s="1">
        <v>831442</v>
      </c>
      <c r="R429" s="1" t="str">
        <v>IN</v>
      </c>
      <c r="S429" s="8" t="b">
        <v>0</v>
      </c>
      <c r="T429" s="1">
        <f t="shared" si="18"/>
        <v>10000</v>
      </c>
      <c r="U429" s="1">
        <f t="shared" si="19"/>
        <v>10000</v>
      </c>
      <c r="V429" s="1">
        <f t="shared" si="20"/>
        <v>0</v>
      </c>
    </row>
    <row r="430" spans="1:22" x14ac:dyDescent="0.3">
      <c r="A430" s="1" t="s">
        <v>9</v>
      </c>
      <c r="B430" s="1">
        <v>7022674</v>
      </c>
      <c r="C430" s="1" t="s">
        <v>1065</v>
      </c>
      <c r="D430" s="1" t="s">
        <v>3104</v>
      </c>
      <c r="E430" s="1">
        <v>56</v>
      </c>
      <c r="F430" s="1" t="s">
        <v>2782</v>
      </c>
      <c r="G430" s="5">
        <v>45438</v>
      </c>
      <c r="H430" s="1" t="s">
        <v>8</v>
      </c>
      <c r="I430" s="8" t="s">
        <v>10</v>
      </c>
      <c r="J430" s="11" t="str" cm="1">
        <f t="array" ref="J430:N430">VLOOKUP(A430,'Product Details'!$C$1:$I$1001,{2,3,4,5,7},FALSE)</f>
        <v>TataCliq</v>
      </c>
      <c r="K430" s="1" t="str">
        <v>LED TV</v>
      </c>
      <c r="L430" s="1" t="str">
        <v>Mi LED TV 32"</v>
      </c>
      <c r="M430" s="1">
        <v>3</v>
      </c>
      <c r="N430" s="8">
        <v>20000</v>
      </c>
      <c r="O430" s="11" t="str" cm="1">
        <f t="array" ref="O430:S430">_xlfn.XLOOKUP(A430,'Shipping Details'!$A$1:$A$1001,'Shipping Details'!$B$1:$F$1001)</f>
        <v>Mumbai</v>
      </c>
      <c r="P430" s="1" t="str">
        <v>Karnataka</v>
      </c>
      <c r="Q430" s="1">
        <v>705397</v>
      </c>
      <c r="R430" s="1" t="str">
        <v>IN</v>
      </c>
      <c r="S430" s="8" t="b">
        <v>0</v>
      </c>
      <c r="T430" s="1">
        <f t="shared" si="18"/>
        <v>60000</v>
      </c>
      <c r="U430" s="1">
        <f t="shared" si="19"/>
        <v>0</v>
      </c>
      <c r="V430" s="1">
        <f t="shared" si="20"/>
        <v>0</v>
      </c>
    </row>
    <row r="431" spans="1:22" x14ac:dyDescent="0.3">
      <c r="A431" s="1" t="s">
        <v>332</v>
      </c>
      <c r="B431" s="1">
        <v>2671072</v>
      </c>
      <c r="C431" s="1" t="s">
        <v>1161</v>
      </c>
      <c r="D431" s="1" t="s">
        <v>3104</v>
      </c>
      <c r="E431" s="1">
        <v>49</v>
      </c>
      <c r="F431" s="1" t="s">
        <v>2855</v>
      </c>
      <c r="G431" s="5">
        <v>45583</v>
      </c>
      <c r="H431" s="1" t="s">
        <v>5</v>
      </c>
      <c r="I431" s="8" t="s">
        <v>6</v>
      </c>
      <c r="J431" s="11" t="str" cm="1">
        <f t="array" ref="J431:N431">VLOOKUP(A431,'Product Details'!$C$1:$I$1001,{2,3,4,5,7},FALSE)</f>
        <v>Amazon</v>
      </c>
      <c r="K431" s="1" t="str">
        <v>Washing Machine</v>
      </c>
      <c r="L431" s="1" t="str">
        <v>Samsung Top Load 6.5kg</v>
      </c>
      <c r="M431" s="1">
        <v>1</v>
      </c>
      <c r="N431" s="8">
        <v>25000</v>
      </c>
      <c r="O431" s="11" t="str" cm="1">
        <f t="array" ref="O431:S431">_xlfn.XLOOKUP(A431,'Shipping Details'!$A$1:$A$1001,'Shipping Details'!$B$1:$F$1001)</f>
        <v>Mohali</v>
      </c>
      <c r="P431" s="1" t="str">
        <v>Punjab</v>
      </c>
      <c r="Q431" s="1">
        <v>359409</v>
      </c>
      <c r="R431" s="1" t="str">
        <v>IN</v>
      </c>
      <c r="S431" s="8" t="b">
        <v>0</v>
      </c>
      <c r="T431" s="1">
        <f t="shared" si="18"/>
        <v>25000</v>
      </c>
      <c r="U431" s="1">
        <f t="shared" si="19"/>
        <v>25000</v>
      </c>
      <c r="V431" s="1">
        <f t="shared" si="20"/>
        <v>0</v>
      </c>
    </row>
    <row r="432" spans="1:22" x14ac:dyDescent="0.3">
      <c r="A432" s="1" t="s">
        <v>941</v>
      </c>
      <c r="B432" s="1">
        <v>1804946</v>
      </c>
      <c r="C432" s="1" t="s">
        <v>1127</v>
      </c>
      <c r="D432" s="1" t="s">
        <v>3105</v>
      </c>
      <c r="E432" s="1">
        <v>23</v>
      </c>
      <c r="F432" s="1" t="s">
        <v>2972</v>
      </c>
      <c r="G432" s="5">
        <v>45632</v>
      </c>
      <c r="H432" s="1" t="s">
        <v>5</v>
      </c>
      <c r="I432" s="8" t="s">
        <v>6</v>
      </c>
      <c r="J432" s="11" t="str" cm="1">
        <f t="array" ref="J432:N432">VLOOKUP(A432,'Product Details'!$C$1:$I$1001,{2,3,4,5,7},FALSE)</f>
        <v>Myntra</v>
      </c>
      <c r="K432" s="1" t="str">
        <v>LED TV</v>
      </c>
      <c r="L432" s="1" t="str">
        <v>Samsung Smart TV 50"</v>
      </c>
      <c r="M432" s="1">
        <v>1</v>
      </c>
      <c r="N432" s="8">
        <v>60500</v>
      </c>
      <c r="O432" s="11" t="str" cm="1">
        <f t="array" ref="O432:S432">_xlfn.XLOOKUP(A432,'Shipping Details'!$A$1:$A$1001,'Shipping Details'!$B$1:$F$1001)</f>
        <v>Lucknow</v>
      </c>
      <c r="P432" s="1" t="str">
        <v>West Bengal</v>
      </c>
      <c r="Q432" s="1">
        <v>407393</v>
      </c>
      <c r="R432" s="1" t="str">
        <v>IN</v>
      </c>
      <c r="S432" s="8" t="b">
        <v>1</v>
      </c>
      <c r="T432" s="1">
        <f t="shared" si="18"/>
        <v>60500</v>
      </c>
      <c r="U432" s="1">
        <f t="shared" si="19"/>
        <v>60500</v>
      </c>
      <c r="V432" s="1">
        <f t="shared" si="20"/>
        <v>0</v>
      </c>
    </row>
    <row r="433" spans="1:22" x14ac:dyDescent="0.3">
      <c r="A433" s="1" t="s">
        <v>546</v>
      </c>
      <c r="B433" s="1">
        <v>6396173</v>
      </c>
      <c r="C433" s="1" t="s">
        <v>1167</v>
      </c>
      <c r="D433" s="1" t="s">
        <v>3105</v>
      </c>
      <c r="E433" s="1">
        <v>46</v>
      </c>
      <c r="F433" s="1" t="s">
        <v>3052</v>
      </c>
      <c r="G433" s="5">
        <v>45597</v>
      </c>
      <c r="H433" s="1" t="s">
        <v>5</v>
      </c>
      <c r="I433" s="8" t="s">
        <v>6</v>
      </c>
      <c r="J433" s="11" t="str" cm="1">
        <f t="array" ref="J433:N433">VLOOKUP(A433,'Product Details'!$C$1:$I$1001,{2,3,4,5,7},FALSE)</f>
        <v>Flipkart</v>
      </c>
      <c r="K433" s="1" t="str">
        <v>Smartphone</v>
      </c>
      <c r="L433" s="1" t="str">
        <v>Samsung Galaxy S9</v>
      </c>
      <c r="M433" s="1">
        <v>1</v>
      </c>
      <c r="N433" s="8">
        <v>30500</v>
      </c>
      <c r="O433" s="11" t="str" cm="1">
        <f t="array" ref="O433:S433">_xlfn.XLOOKUP(A433,'Shipping Details'!$A$1:$A$1001,'Shipping Details'!$B$1:$F$1001)</f>
        <v>Thanjavur</v>
      </c>
      <c r="P433" s="1" t="str">
        <v>West Bengal</v>
      </c>
      <c r="Q433" s="1">
        <v>196216</v>
      </c>
      <c r="R433" s="1" t="str">
        <v>IN</v>
      </c>
      <c r="S433" s="8" t="b">
        <v>0</v>
      </c>
      <c r="T433" s="1">
        <f t="shared" si="18"/>
        <v>30500</v>
      </c>
      <c r="U433" s="1">
        <f t="shared" si="19"/>
        <v>30500</v>
      </c>
      <c r="V433" s="1">
        <f t="shared" si="20"/>
        <v>0</v>
      </c>
    </row>
    <row r="434" spans="1:22" x14ac:dyDescent="0.3">
      <c r="A434" s="1" t="s">
        <v>146</v>
      </c>
      <c r="B434" s="1">
        <v>6347476</v>
      </c>
      <c r="C434" s="1" t="s">
        <v>1137</v>
      </c>
      <c r="D434" s="1" t="s">
        <v>3104</v>
      </c>
      <c r="E434" s="1">
        <v>44</v>
      </c>
      <c r="F434" s="1" t="s">
        <v>2897</v>
      </c>
      <c r="G434" s="5">
        <v>45361</v>
      </c>
      <c r="H434" s="1" t="s">
        <v>5</v>
      </c>
      <c r="I434" s="8" t="s">
        <v>6</v>
      </c>
      <c r="J434" s="11" t="str" cm="1">
        <f t="array" ref="J434:N434">VLOOKUP(A434,'Product Details'!$C$1:$I$1001,{2,3,4,5,7},FALSE)</f>
        <v>TataCliq</v>
      </c>
      <c r="K434" s="1" t="str">
        <v>Laptop</v>
      </c>
      <c r="L434" s="1" t="str">
        <v>Dell Inspiron 15</v>
      </c>
      <c r="M434" s="1">
        <v>1</v>
      </c>
      <c r="N434" s="8">
        <v>50000</v>
      </c>
      <c r="O434" s="11" t="str" cm="1">
        <f t="array" ref="O434:S434">_xlfn.XLOOKUP(A434,'Shipping Details'!$A$1:$A$1001,'Shipping Details'!$B$1:$F$1001)</f>
        <v>Mumbai</v>
      </c>
      <c r="P434" s="1" t="str">
        <v>West Bengal</v>
      </c>
      <c r="Q434" s="1">
        <v>944917</v>
      </c>
      <c r="R434" s="1" t="str">
        <v>IN</v>
      </c>
      <c r="S434" s="8" t="b">
        <v>0</v>
      </c>
      <c r="T434" s="1">
        <f t="shared" si="18"/>
        <v>50000</v>
      </c>
      <c r="U434" s="1">
        <f t="shared" si="19"/>
        <v>50000</v>
      </c>
      <c r="V434" s="1">
        <f t="shared" si="20"/>
        <v>0</v>
      </c>
    </row>
    <row r="435" spans="1:22" x14ac:dyDescent="0.3">
      <c r="A435" s="1" t="s">
        <v>233</v>
      </c>
      <c r="B435" s="1">
        <v>6005578</v>
      </c>
      <c r="C435" s="1" t="s">
        <v>1153</v>
      </c>
      <c r="D435" s="1" t="s">
        <v>3104</v>
      </c>
      <c r="E435" s="1">
        <v>21</v>
      </c>
      <c r="F435" s="1" t="s">
        <v>2859</v>
      </c>
      <c r="G435" s="5">
        <v>45356</v>
      </c>
      <c r="H435" s="1" t="s">
        <v>5</v>
      </c>
      <c r="I435" s="8" t="s">
        <v>6</v>
      </c>
      <c r="J435" s="11" t="str" cm="1">
        <f t="array" ref="J435:N435">VLOOKUP(A435,'Product Details'!$C$1:$I$1001,{2,3,4,5,7},FALSE)</f>
        <v>Ajio</v>
      </c>
      <c r="K435" s="1" t="str">
        <v>Washing Machine</v>
      </c>
      <c r="L435" s="1" t="str">
        <v>Samsung Top Load 6.5kg</v>
      </c>
      <c r="M435" s="1">
        <v>1</v>
      </c>
      <c r="N435" s="8">
        <v>24500</v>
      </c>
      <c r="O435" s="11" t="str" cm="1">
        <f t="array" ref="O435:S435">_xlfn.XLOOKUP(A435,'Shipping Details'!$A$1:$A$1001,'Shipping Details'!$B$1:$F$1001)</f>
        <v>Bengaluru</v>
      </c>
      <c r="P435" s="1" t="str">
        <v>West Bengal</v>
      </c>
      <c r="Q435" s="1">
        <v>916779</v>
      </c>
      <c r="R435" s="1" t="str">
        <v>IN</v>
      </c>
      <c r="S435" s="8" t="b">
        <v>0</v>
      </c>
      <c r="T435" s="1">
        <f t="shared" si="18"/>
        <v>24500</v>
      </c>
      <c r="U435" s="1">
        <f t="shared" si="19"/>
        <v>24500</v>
      </c>
      <c r="V435" s="1">
        <f t="shared" si="20"/>
        <v>0</v>
      </c>
    </row>
    <row r="436" spans="1:22" x14ac:dyDescent="0.3">
      <c r="A436" s="1" t="s">
        <v>915</v>
      </c>
      <c r="B436" s="1">
        <v>8091757</v>
      </c>
      <c r="C436" s="1" t="s">
        <v>1118</v>
      </c>
      <c r="D436" s="1" t="s">
        <v>3104</v>
      </c>
      <c r="E436" s="1">
        <v>61</v>
      </c>
      <c r="F436" s="1" t="s">
        <v>3008</v>
      </c>
      <c r="G436" s="5">
        <v>45505</v>
      </c>
      <c r="H436" s="1" t="s">
        <v>5</v>
      </c>
      <c r="I436" s="8" t="s">
        <v>6</v>
      </c>
      <c r="J436" s="11" t="str" cm="1">
        <f t="array" ref="J436:N436">VLOOKUP(A436,'Product Details'!$C$1:$I$1001,{2,3,4,5,7},FALSE)</f>
        <v>Ajio</v>
      </c>
      <c r="K436" s="1" t="str">
        <v>LED TV</v>
      </c>
      <c r="L436" s="1" t="str">
        <v>Mi LED TV 32"</v>
      </c>
      <c r="M436" s="1">
        <v>1</v>
      </c>
      <c r="N436" s="8">
        <v>19500</v>
      </c>
      <c r="O436" s="11" t="str" cm="1">
        <f t="array" ref="O436:S436">_xlfn.XLOOKUP(A436,'Shipping Details'!$A$1:$A$1001,'Shipping Details'!$B$1:$F$1001)</f>
        <v>Gurugram</v>
      </c>
      <c r="P436" s="1" t="str">
        <v>Haryana</v>
      </c>
      <c r="Q436" s="1">
        <v>357309</v>
      </c>
      <c r="R436" s="1" t="str">
        <v>IN</v>
      </c>
      <c r="S436" s="8" t="b">
        <v>0</v>
      </c>
      <c r="T436" s="1">
        <f t="shared" si="18"/>
        <v>19500</v>
      </c>
      <c r="U436" s="1">
        <f t="shared" si="19"/>
        <v>19500</v>
      </c>
      <c r="V436" s="1">
        <f t="shared" si="20"/>
        <v>0</v>
      </c>
    </row>
    <row r="437" spans="1:22" x14ac:dyDescent="0.3">
      <c r="A437" s="1" t="s">
        <v>368</v>
      </c>
      <c r="B437" s="1">
        <v>8000050</v>
      </c>
      <c r="C437" s="1" t="s">
        <v>1121</v>
      </c>
      <c r="D437" s="1" t="s">
        <v>3105</v>
      </c>
      <c r="E437" s="1">
        <v>36</v>
      </c>
      <c r="F437" s="1" t="s">
        <v>2986</v>
      </c>
      <c r="G437" s="5">
        <v>45601</v>
      </c>
      <c r="H437" s="1" t="s">
        <v>8</v>
      </c>
      <c r="I437" s="8" t="s">
        <v>6</v>
      </c>
      <c r="J437" s="11" t="str" cm="1">
        <f t="array" ref="J437:N437">VLOOKUP(A437,'Product Details'!$C$1:$I$1001,{2,3,4,5,7},FALSE)</f>
        <v>Flipkart</v>
      </c>
      <c r="K437" s="1" t="str">
        <v>LED TV</v>
      </c>
      <c r="L437" s="1" t="str">
        <v>Sony Bravia 43"</v>
      </c>
      <c r="M437" s="1">
        <v>1</v>
      </c>
      <c r="N437" s="8">
        <v>40500</v>
      </c>
      <c r="O437" s="11" t="str" cm="1">
        <f t="array" ref="O437:S437">_xlfn.XLOOKUP(A437,'Shipping Details'!$A$1:$A$1001,'Shipping Details'!$B$1:$F$1001)</f>
        <v>Noida</v>
      </c>
      <c r="P437" s="1" t="str">
        <v>West Bengal</v>
      </c>
      <c r="Q437" s="1">
        <v>188776</v>
      </c>
      <c r="R437" s="1" t="str">
        <v>IN</v>
      </c>
      <c r="S437" s="8" t="b">
        <v>0</v>
      </c>
      <c r="T437" s="1">
        <f t="shared" si="18"/>
        <v>40500</v>
      </c>
      <c r="U437" s="1">
        <f t="shared" si="19"/>
        <v>0</v>
      </c>
      <c r="V437" s="1">
        <f t="shared" si="20"/>
        <v>40500</v>
      </c>
    </row>
    <row r="438" spans="1:22" x14ac:dyDescent="0.3">
      <c r="A438" s="1" t="s">
        <v>553</v>
      </c>
      <c r="B438" s="1">
        <v>2348021</v>
      </c>
      <c r="C438" s="1" t="s">
        <v>1172</v>
      </c>
      <c r="D438" s="1" t="s">
        <v>3105</v>
      </c>
      <c r="E438" s="1">
        <v>74</v>
      </c>
      <c r="F438" s="1" t="s">
        <v>2904</v>
      </c>
      <c r="G438" s="5">
        <v>45479</v>
      </c>
      <c r="H438" s="1" t="s">
        <v>5</v>
      </c>
      <c r="I438" s="8" t="s">
        <v>6</v>
      </c>
      <c r="J438" s="11" t="str" cm="1">
        <f t="array" ref="J438:N438">VLOOKUP(A438,'Product Details'!$C$1:$I$1001,{2,3,4,5,7},FALSE)</f>
        <v>Myntra</v>
      </c>
      <c r="K438" s="1" t="str">
        <v>Washing Machine</v>
      </c>
      <c r="L438" s="1" t="str">
        <v>Whirlpool Fully Automatic</v>
      </c>
      <c r="M438" s="1">
        <v>1</v>
      </c>
      <c r="N438" s="8">
        <v>35200</v>
      </c>
      <c r="O438" s="11" t="str" cm="1">
        <f t="array" ref="O438:S438">_xlfn.XLOOKUP(A438,'Shipping Details'!$A$1:$A$1001,'Shipping Details'!$B$1:$F$1001)</f>
        <v>Mumbai</v>
      </c>
      <c r="P438" s="1" t="str">
        <v>Delhi</v>
      </c>
      <c r="Q438" s="1">
        <v>889013</v>
      </c>
      <c r="R438" s="1" t="str">
        <v>IN</v>
      </c>
      <c r="S438" s="8" t="b">
        <v>1</v>
      </c>
      <c r="T438" s="1">
        <f t="shared" si="18"/>
        <v>35200</v>
      </c>
      <c r="U438" s="1">
        <f t="shared" si="19"/>
        <v>35200</v>
      </c>
      <c r="V438" s="1">
        <f t="shared" si="20"/>
        <v>0</v>
      </c>
    </row>
    <row r="439" spans="1:22" x14ac:dyDescent="0.3">
      <c r="A439" s="1" t="s">
        <v>279</v>
      </c>
      <c r="B439" s="1">
        <v>2821504</v>
      </c>
      <c r="C439" s="1" t="s">
        <v>1104</v>
      </c>
      <c r="D439" s="1" t="s">
        <v>3105</v>
      </c>
      <c r="E439" s="1">
        <v>30</v>
      </c>
      <c r="F439" s="1" t="s">
        <v>2862</v>
      </c>
      <c r="G439" s="5">
        <v>45563</v>
      </c>
      <c r="H439" s="1" t="s">
        <v>5</v>
      </c>
      <c r="I439" s="8" t="s">
        <v>6</v>
      </c>
      <c r="J439" s="11" t="str" cm="1">
        <f t="array" ref="J439:N439">VLOOKUP(A439,'Product Details'!$C$1:$I$1001,{2,3,4,5,7},FALSE)</f>
        <v>Amazon</v>
      </c>
      <c r="K439" s="1" t="str">
        <v>Washing Machine</v>
      </c>
      <c r="L439" s="1" t="str">
        <v>LG Front Load 7kg</v>
      </c>
      <c r="M439" s="1">
        <v>1</v>
      </c>
      <c r="N439" s="8">
        <v>30000</v>
      </c>
      <c r="O439" s="11" t="str" cm="1">
        <f t="array" ref="O439:S439">_xlfn.XLOOKUP(A439,'Shipping Details'!$A$1:$A$1001,'Shipping Details'!$B$1:$F$1001)</f>
        <v>Lucknow</v>
      </c>
      <c r="P439" s="1" t="str">
        <v>Punjab</v>
      </c>
      <c r="Q439" s="1">
        <v>921945</v>
      </c>
      <c r="R439" s="1" t="str">
        <v>IN</v>
      </c>
      <c r="S439" s="8" t="b">
        <v>0</v>
      </c>
      <c r="T439" s="1">
        <f t="shared" si="18"/>
        <v>30000</v>
      </c>
      <c r="U439" s="1">
        <f t="shared" si="19"/>
        <v>30000</v>
      </c>
      <c r="V439" s="1">
        <f t="shared" si="20"/>
        <v>0</v>
      </c>
    </row>
    <row r="440" spans="1:22" x14ac:dyDescent="0.3">
      <c r="A440" s="1" t="s">
        <v>660</v>
      </c>
      <c r="B440" s="1">
        <v>9181335</v>
      </c>
      <c r="C440" s="1" t="s">
        <v>1165</v>
      </c>
      <c r="D440" s="1" t="s">
        <v>3105</v>
      </c>
      <c r="E440" s="1">
        <v>39</v>
      </c>
      <c r="F440" s="1" t="s">
        <v>2912</v>
      </c>
      <c r="G440" s="5">
        <v>45409</v>
      </c>
      <c r="H440" s="1" t="s">
        <v>5</v>
      </c>
      <c r="I440" s="8" t="s">
        <v>6</v>
      </c>
      <c r="J440" s="11" t="str" cm="1">
        <f t="array" ref="J440:N440">VLOOKUP(A440,'Product Details'!$C$1:$I$1001,{2,3,4,5,7},FALSE)</f>
        <v>Myntra</v>
      </c>
      <c r="K440" s="1" t="str">
        <v>Laptop</v>
      </c>
      <c r="L440" s="1" t="str">
        <v>MacBook Pro</v>
      </c>
      <c r="M440" s="1">
        <v>1</v>
      </c>
      <c r="N440" s="8">
        <v>131500</v>
      </c>
      <c r="O440" s="11" t="str" cm="1">
        <f t="array" ref="O440:S440">_xlfn.XLOOKUP(A440,'Shipping Details'!$A$1:$A$1001,'Shipping Details'!$B$1:$F$1001)</f>
        <v>Gurugram</v>
      </c>
      <c r="P440" s="1" t="str">
        <v>West Bengal</v>
      </c>
      <c r="Q440" s="1">
        <v>329412</v>
      </c>
      <c r="R440" s="1" t="str">
        <v>IN</v>
      </c>
      <c r="S440" s="8" t="b">
        <v>0</v>
      </c>
      <c r="T440" s="1">
        <f t="shared" si="18"/>
        <v>131500</v>
      </c>
      <c r="U440" s="1">
        <f t="shared" si="19"/>
        <v>131500</v>
      </c>
      <c r="V440" s="1">
        <f t="shared" si="20"/>
        <v>0</v>
      </c>
    </row>
    <row r="441" spans="1:22" x14ac:dyDescent="0.3">
      <c r="A441" s="1" t="s">
        <v>529</v>
      </c>
      <c r="B441" s="1">
        <v>8965447</v>
      </c>
      <c r="C441" s="1" t="s">
        <v>1165</v>
      </c>
      <c r="D441" s="1" t="s">
        <v>3105</v>
      </c>
      <c r="E441" s="1">
        <v>39</v>
      </c>
      <c r="F441" s="1" t="s">
        <v>2861</v>
      </c>
      <c r="G441" s="5">
        <v>45580</v>
      </c>
      <c r="H441" s="1" t="s">
        <v>5</v>
      </c>
      <c r="I441" s="8" t="s">
        <v>6</v>
      </c>
      <c r="J441" s="11" t="str" cm="1">
        <f t="array" ref="J441:N441">VLOOKUP(A441,'Product Details'!$C$1:$I$1001,{2,3,4,5,7},FALSE)</f>
        <v>Flipkart</v>
      </c>
      <c r="K441" s="1" t="str">
        <v>Smartphone</v>
      </c>
      <c r="L441" s="1" t="str">
        <v>Samsung Galaxy S9</v>
      </c>
      <c r="M441" s="1">
        <v>1</v>
      </c>
      <c r="N441" s="8">
        <v>30500</v>
      </c>
      <c r="O441" s="11" t="str" cm="1">
        <f t="array" ref="O441:S441">_xlfn.XLOOKUP(A441,'Shipping Details'!$A$1:$A$1001,'Shipping Details'!$B$1:$F$1001)</f>
        <v>Kolkata</v>
      </c>
      <c r="P441" s="1" t="str">
        <v>Punjab</v>
      </c>
      <c r="Q441" s="1">
        <v>966621</v>
      </c>
      <c r="R441" s="1" t="str">
        <v>IN</v>
      </c>
      <c r="S441" s="8" t="b">
        <v>0</v>
      </c>
      <c r="T441" s="1">
        <f t="shared" si="18"/>
        <v>30500</v>
      </c>
      <c r="U441" s="1">
        <f t="shared" si="19"/>
        <v>30500</v>
      </c>
      <c r="V441" s="1">
        <f t="shared" si="20"/>
        <v>0</v>
      </c>
    </row>
    <row r="442" spans="1:22" x14ac:dyDescent="0.3">
      <c r="A442" s="1" t="s">
        <v>530</v>
      </c>
      <c r="B442" s="1">
        <v>4454299</v>
      </c>
      <c r="C442" s="1" t="s">
        <v>1121</v>
      </c>
      <c r="D442" s="1" t="s">
        <v>3105</v>
      </c>
      <c r="E442" s="1">
        <v>36</v>
      </c>
      <c r="F442" s="1" t="s">
        <v>3049</v>
      </c>
      <c r="G442" s="5">
        <v>45613</v>
      </c>
      <c r="H442" s="1" t="s">
        <v>40</v>
      </c>
      <c r="I442" s="8" t="s">
        <v>10</v>
      </c>
      <c r="J442" s="11" t="str" cm="1">
        <f t="array" ref="J442:N442">VLOOKUP(A442,'Product Details'!$C$1:$I$1001,{2,3,4,5,7},FALSE)</f>
        <v>Flipkart</v>
      </c>
      <c r="K442" s="1" t="str">
        <v>Headphones</v>
      </c>
      <c r="L442" s="1" t="str">
        <v>Bose Bluetooth</v>
      </c>
      <c r="M442" s="1">
        <v>8</v>
      </c>
      <c r="N442" s="8">
        <v>14500</v>
      </c>
      <c r="O442" s="11" t="str" cm="1">
        <f t="array" ref="O442:S442">_xlfn.XLOOKUP(A442,'Shipping Details'!$A$1:$A$1001,'Shipping Details'!$B$1:$F$1001)</f>
        <v>Kolkata</v>
      </c>
      <c r="P442" s="1" t="str">
        <v>Karnataka</v>
      </c>
      <c r="Q442" s="1">
        <v>530819</v>
      </c>
      <c r="R442" s="1" t="str">
        <v>IN</v>
      </c>
      <c r="S442" s="8" t="b">
        <v>1</v>
      </c>
      <c r="T442" s="1">
        <f t="shared" si="18"/>
        <v>116000</v>
      </c>
      <c r="U442" s="1">
        <f t="shared" si="19"/>
        <v>0</v>
      </c>
      <c r="V442" s="1">
        <f t="shared" si="20"/>
        <v>0</v>
      </c>
    </row>
    <row r="443" spans="1:22" x14ac:dyDescent="0.3">
      <c r="A443" s="1" t="s">
        <v>109</v>
      </c>
      <c r="B443" s="1">
        <v>4134272</v>
      </c>
      <c r="C443" s="1" t="s">
        <v>1119</v>
      </c>
      <c r="D443" s="1" t="s">
        <v>3104</v>
      </c>
      <c r="E443" s="1">
        <v>62</v>
      </c>
      <c r="F443" s="1" t="s">
        <v>2868</v>
      </c>
      <c r="G443" s="5">
        <v>45516</v>
      </c>
      <c r="H443" s="1" t="s">
        <v>5</v>
      </c>
      <c r="I443" s="8" t="s">
        <v>6</v>
      </c>
      <c r="J443" s="11" t="str" cm="1">
        <f t="array" ref="J443:N443">VLOOKUP(A443,'Product Details'!$C$1:$I$1001,{2,3,4,5,7},FALSE)</f>
        <v>Flipkart</v>
      </c>
      <c r="K443" s="1" t="str">
        <v>Laptop</v>
      </c>
      <c r="L443" s="1" t="str">
        <v>Dell Inspiron 15</v>
      </c>
      <c r="M443" s="1">
        <v>1</v>
      </c>
      <c r="N443" s="8">
        <v>51000</v>
      </c>
      <c r="O443" s="11" t="str" cm="1">
        <f t="array" ref="O443:S443">_xlfn.XLOOKUP(A443,'Shipping Details'!$A$1:$A$1001,'Shipping Details'!$B$1:$F$1001)</f>
        <v>Kolkata</v>
      </c>
      <c r="P443" s="1" t="str">
        <v>Maharashtra</v>
      </c>
      <c r="Q443" s="1">
        <v>436814</v>
      </c>
      <c r="R443" s="1" t="str">
        <v>IN</v>
      </c>
      <c r="S443" s="8" t="b">
        <v>0</v>
      </c>
      <c r="T443" s="1">
        <f t="shared" si="18"/>
        <v>51000</v>
      </c>
      <c r="U443" s="1">
        <f t="shared" si="19"/>
        <v>51000</v>
      </c>
      <c r="V443" s="1">
        <f t="shared" si="20"/>
        <v>0</v>
      </c>
    </row>
    <row r="444" spans="1:22" x14ac:dyDescent="0.3">
      <c r="A444" s="1" t="s">
        <v>113</v>
      </c>
      <c r="B444" s="1">
        <v>5391883</v>
      </c>
      <c r="C444" s="1" t="s">
        <v>1125</v>
      </c>
      <c r="D444" s="1" t="s">
        <v>3104</v>
      </c>
      <c r="E444" s="1">
        <v>63</v>
      </c>
      <c r="F444" s="1" t="s">
        <v>2872</v>
      </c>
      <c r="G444" s="5">
        <v>45511</v>
      </c>
      <c r="H444" s="1" t="s">
        <v>5</v>
      </c>
      <c r="I444" s="8" t="s">
        <v>6</v>
      </c>
      <c r="J444" s="11" t="str" cm="1">
        <f t="array" ref="J444:N444">VLOOKUP(A444,'Product Details'!$C$1:$I$1001,{2,3,4,5,7},FALSE)</f>
        <v>Ajio</v>
      </c>
      <c r="K444" s="1" t="str">
        <v>Smartphone</v>
      </c>
      <c r="L444" s="1" t="str">
        <v>Samsung Galaxy S9</v>
      </c>
      <c r="M444" s="1">
        <v>2</v>
      </c>
      <c r="N444" s="8">
        <v>29999</v>
      </c>
      <c r="O444" s="11" t="str" cm="1">
        <f t="array" ref="O444:S444">_xlfn.XLOOKUP(A444,'Shipping Details'!$A$1:$A$1001,'Shipping Details'!$B$1:$F$1001)</f>
        <v>Gurugram</v>
      </c>
      <c r="P444" s="1" t="str">
        <v>UP</v>
      </c>
      <c r="Q444" s="1">
        <v>281043</v>
      </c>
      <c r="R444" s="1" t="str">
        <v>IN</v>
      </c>
      <c r="S444" s="8" t="b">
        <v>0</v>
      </c>
      <c r="T444" s="1">
        <f t="shared" si="18"/>
        <v>59998</v>
      </c>
      <c r="U444" s="1">
        <f t="shared" si="19"/>
        <v>59998</v>
      </c>
      <c r="V444" s="1">
        <f t="shared" si="20"/>
        <v>0</v>
      </c>
    </row>
    <row r="445" spans="1:22" x14ac:dyDescent="0.3">
      <c r="A445" s="1" t="s">
        <v>763</v>
      </c>
      <c r="B445" s="1">
        <v>1584294</v>
      </c>
      <c r="C445" s="1" t="s">
        <v>1137</v>
      </c>
      <c r="D445" s="1" t="s">
        <v>3104</v>
      </c>
      <c r="E445" s="1">
        <v>44</v>
      </c>
      <c r="F445" s="1" t="s">
        <v>2988</v>
      </c>
      <c r="G445" s="5">
        <v>45357</v>
      </c>
      <c r="H445" s="1" t="s">
        <v>5</v>
      </c>
      <c r="I445" s="8" t="s">
        <v>6</v>
      </c>
      <c r="J445" s="11" t="str" cm="1">
        <f t="array" ref="J445:N445">VLOOKUP(A445,'Product Details'!$C$1:$I$1001,{2,3,4,5,7},FALSE)</f>
        <v>Ajio</v>
      </c>
      <c r="K445" s="1" t="str">
        <v>LED TV</v>
      </c>
      <c r="L445" s="1" t="str">
        <v>Mi LED TV 32"</v>
      </c>
      <c r="M445" s="1">
        <v>1</v>
      </c>
      <c r="N445" s="8">
        <v>19500</v>
      </c>
      <c r="O445" s="11" t="str" cm="1">
        <f t="array" ref="O445:S445">_xlfn.XLOOKUP(A445,'Shipping Details'!$A$1:$A$1001,'Shipping Details'!$B$1:$F$1001)</f>
        <v>Noida</v>
      </c>
      <c r="P445" s="1" t="str">
        <v>Punjab</v>
      </c>
      <c r="Q445" s="1">
        <v>268698</v>
      </c>
      <c r="R445" s="1" t="str">
        <v>IN</v>
      </c>
      <c r="S445" s="8" t="b">
        <v>0</v>
      </c>
      <c r="T445" s="1">
        <f t="shared" si="18"/>
        <v>19500</v>
      </c>
      <c r="U445" s="1">
        <f t="shared" si="19"/>
        <v>19500</v>
      </c>
      <c r="V445" s="1">
        <f t="shared" si="20"/>
        <v>0</v>
      </c>
    </row>
    <row r="446" spans="1:22" x14ac:dyDescent="0.3">
      <c r="A446" s="1" t="s">
        <v>161</v>
      </c>
      <c r="B446" s="1">
        <v>5072543</v>
      </c>
      <c r="C446" s="1" t="s">
        <v>1083</v>
      </c>
      <c r="D446" s="1" t="s">
        <v>3105</v>
      </c>
      <c r="E446" s="1">
        <v>61</v>
      </c>
      <c r="F446" s="1" t="s">
        <v>2904</v>
      </c>
      <c r="G446" s="5">
        <v>45479</v>
      </c>
      <c r="H446" s="1" t="s">
        <v>40</v>
      </c>
      <c r="I446" s="8" t="s">
        <v>10</v>
      </c>
      <c r="J446" s="11" t="str" cm="1">
        <f t="array" ref="J446:N446">VLOOKUP(A446,'Product Details'!$C$1:$I$1001,{2,3,4,5,7},FALSE)</f>
        <v>Myntra</v>
      </c>
      <c r="K446" s="1" t="str">
        <v>Headphones</v>
      </c>
      <c r="L446" s="1" t="str">
        <v>Sony Bluetooth</v>
      </c>
      <c r="M446" s="1">
        <v>6</v>
      </c>
      <c r="N446" s="8">
        <v>12200</v>
      </c>
      <c r="O446" s="11" t="str" cm="1">
        <f t="array" ref="O446:S446">_xlfn.XLOOKUP(A446,'Shipping Details'!$A$1:$A$1001,'Shipping Details'!$B$1:$F$1001)</f>
        <v>Gurugram</v>
      </c>
      <c r="P446" s="1" t="str">
        <v>West Bengal</v>
      </c>
      <c r="Q446" s="1">
        <v>555791</v>
      </c>
      <c r="R446" s="1" t="str">
        <v>IN</v>
      </c>
      <c r="S446" s="8" t="b">
        <v>0</v>
      </c>
      <c r="T446" s="1">
        <f t="shared" si="18"/>
        <v>73200</v>
      </c>
      <c r="U446" s="1">
        <f t="shared" si="19"/>
        <v>0</v>
      </c>
      <c r="V446" s="1">
        <f t="shared" si="20"/>
        <v>0</v>
      </c>
    </row>
    <row r="447" spans="1:22" x14ac:dyDescent="0.3">
      <c r="A447" s="1" t="s">
        <v>386</v>
      </c>
      <c r="B447" s="1">
        <v>6162867</v>
      </c>
      <c r="C447" s="1" t="s">
        <v>1141</v>
      </c>
      <c r="D447" s="1" t="s">
        <v>3104</v>
      </c>
      <c r="E447" s="1">
        <v>52</v>
      </c>
      <c r="F447" s="1" t="s">
        <v>3008</v>
      </c>
      <c r="G447" s="5">
        <v>45505</v>
      </c>
      <c r="H447" s="1" t="s">
        <v>5</v>
      </c>
      <c r="I447" s="8" t="s">
        <v>6</v>
      </c>
      <c r="J447" s="11" t="str" cm="1">
        <f t="array" ref="J447:N447">VLOOKUP(A447,'Product Details'!$C$1:$I$1001,{2,3,4,5,7},FALSE)</f>
        <v>Flipkart</v>
      </c>
      <c r="K447" s="1" t="str">
        <v>Headphones</v>
      </c>
      <c r="L447" s="1" t="str">
        <v>Bose Bluetooth</v>
      </c>
      <c r="M447" s="1">
        <v>1</v>
      </c>
      <c r="N447" s="8">
        <v>14500</v>
      </c>
      <c r="O447" s="11" t="str" cm="1">
        <f t="array" ref="O447:S447">_xlfn.XLOOKUP(A447,'Shipping Details'!$A$1:$A$1001,'Shipping Details'!$B$1:$F$1001)</f>
        <v>Noida</v>
      </c>
      <c r="P447" s="1" t="str">
        <v>Haryana</v>
      </c>
      <c r="Q447" s="1">
        <v>321960</v>
      </c>
      <c r="R447" s="1" t="str">
        <v>IN</v>
      </c>
      <c r="S447" s="8" t="b">
        <v>0</v>
      </c>
      <c r="T447" s="1">
        <f t="shared" si="18"/>
        <v>14500</v>
      </c>
      <c r="U447" s="1">
        <f t="shared" si="19"/>
        <v>14500</v>
      </c>
      <c r="V447" s="1">
        <f t="shared" si="20"/>
        <v>0</v>
      </c>
    </row>
    <row r="448" spans="1:22" x14ac:dyDescent="0.3">
      <c r="A448" s="1" t="s">
        <v>433</v>
      </c>
      <c r="B448" s="1">
        <v>2835125</v>
      </c>
      <c r="C448" s="1" t="s">
        <v>1102</v>
      </c>
      <c r="D448" s="1" t="s">
        <v>3104</v>
      </c>
      <c r="E448" s="1">
        <v>60</v>
      </c>
      <c r="F448" s="1" t="s">
        <v>2981</v>
      </c>
      <c r="G448" s="5">
        <v>45557</v>
      </c>
      <c r="H448" s="1" t="s">
        <v>40</v>
      </c>
      <c r="I448" s="8" t="s">
        <v>10</v>
      </c>
      <c r="J448" s="11" t="str" cm="1">
        <f t="array" ref="J448:N448">VLOOKUP(A448,'Product Details'!$C$1:$I$1001,{2,3,4,5,7},FALSE)</f>
        <v>Ajio</v>
      </c>
      <c r="K448" s="1" t="str">
        <v>Washing Machine</v>
      </c>
      <c r="L448" s="1" t="str">
        <v>LG Front Load 7kg</v>
      </c>
      <c r="M448" s="1">
        <v>1</v>
      </c>
      <c r="N448" s="8">
        <v>29500</v>
      </c>
      <c r="O448" s="11" t="str" cm="1">
        <f t="array" ref="O448:S448">_xlfn.XLOOKUP(A448,'Shipping Details'!$A$1:$A$1001,'Shipping Details'!$B$1:$F$1001)</f>
        <v>Mohali</v>
      </c>
      <c r="P448" s="1" t="str">
        <v>Delhi</v>
      </c>
      <c r="Q448" s="1">
        <v>376185</v>
      </c>
      <c r="R448" s="1" t="str">
        <v>IN</v>
      </c>
      <c r="S448" s="8" t="b">
        <v>0</v>
      </c>
      <c r="T448" s="1">
        <f t="shared" si="18"/>
        <v>29500</v>
      </c>
      <c r="U448" s="1">
        <f t="shared" si="19"/>
        <v>0</v>
      </c>
      <c r="V448" s="1">
        <f t="shared" si="20"/>
        <v>0</v>
      </c>
    </row>
    <row r="449" spans="1:22" x14ac:dyDescent="0.3">
      <c r="A449" s="1" t="s">
        <v>601</v>
      </c>
      <c r="B449" s="1">
        <v>5554916</v>
      </c>
      <c r="C449" s="1" t="s">
        <v>1109</v>
      </c>
      <c r="D449" s="1" t="s">
        <v>3105</v>
      </c>
      <c r="E449" s="1">
        <v>29</v>
      </c>
      <c r="F449" s="1" t="s">
        <v>2793</v>
      </c>
      <c r="G449" s="5">
        <v>45297</v>
      </c>
      <c r="H449" s="1" t="s">
        <v>40</v>
      </c>
      <c r="I449" s="8" t="s">
        <v>6</v>
      </c>
      <c r="J449" s="11" t="str" cm="1">
        <f t="array" ref="J449:N449">VLOOKUP(A449,'Product Details'!$C$1:$I$1001,{2,3,4,5,7},FALSE)</f>
        <v>TataCliq</v>
      </c>
      <c r="K449" s="1" t="str">
        <v>LED TV</v>
      </c>
      <c r="L449" s="1" t="str">
        <v>Samsung Smart TV 50"</v>
      </c>
      <c r="M449" s="1">
        <v>1</v>
      </c>
      <c r="N449" s="8">
        <v>60000</v>
      </c>
      <c r="O449" s="11" t="str" cm="1">
        <f t="array" ref="O449:S449">_xlfn.XLOOKUP(A449,'Shipping Details'!$A$1:$A$1001,'Shipping Details'!$B$1:$F$1001)</f>
        <v>Mumbai</v>
      </c>
      <c r="P449" s="1" t="str">
        <v>Maharashtra</v>
      </c>
      <c r="Q449" s="1">
        <v>993884</v>
      </c>
      <c r="R449" s="1" t="str">
        <v>IN</v>
      </c>
      <c r="S449" s="8" t="b">
        <v>0</v>
      </c>
      <c r="T449" s="1">
        <f t="shared" si="18"/>
        <v>60000</v>
      </c>
      <c r="U449" s="1">
        <f t="shared" si="19"/>
        <v>0</v>
      </c>
      <c r="V449" s="1">
        <f t="shared" si="20"/>
        <v>60000</v>
      </c>
    </row>
    <row r="450" spans="1:22" x14ac:dyDescent="0.3">
      <c r="A450" s="1" t="s">
        <v>641</v>
      </c>
      <c r="B450" s="1">
        <v>7598776</v>
      </c>
      <c r="C450" s="1" t="s">
        <v>1138</v>
      </c>
      <c r="D450" s="1" t="s">
        <v>3105</v>
      </c>
      <c r="E450" s="1">
        <v>69</v>
      </c>
      <c r="F450" s="1" t="s">
        <v>3068</v>
      </c>
      <c r="G450" s="5">
        <v>45579</v>
      </c>
      <c r="H450" s="1" t="s">
        <v>5</v>
      </c>
      <c r="I450" s="8" t="s">
        <v>6</v>
      </c>
      <c r="J450" s="11" t="str" cm="1">
        <f t="array" ref="J450:N450">VLOOKUP(A450,'Product Details'!$C$1:$I$1001,{2,3,4,5,7},FALSE)</f>
        <v>Amazon</v>
      </c>
      <c r="K450" s="1" t="str">
        <v>Laptop</v>
      </c>
      <c r="L450" s="1" t="str">
        <v>HP Pavilion</v>
      </c>
      <c r="M450" s="1">
        <v>1</v>
      </c>
      <c r="N450" s="8">
        <v>45000</v>
      </c>
      <c r="O450" s="11" t="str" cm="1">
        <f t="array" ref="O450:S450">_xlfn.XLOOKUP(A450,'Shipping Details'!$A$1:$A$1001,'Shipping Details'!$B$1:$F$1001)</f>
        <v>Kolkata</v>
      </c>
      <c r="P450" s="1" t="str">
        <v>Delhi</v>
      </c>
      <c r="Q450" s="1">
        <v>342189</v>
      </c>
      <c r="R450" s="1" t="str">
        <v>IN</v>
      </c>
      <c r="S450" s="8" t="b">
        <v>0</v>
      </c>
      <c r="T450" s="1">
        <f t="shared" si="18"/>
        <v>45000</v>
      </c>
      <c r="U450" s="1">
        <f t="shared" si="19"/>
        <v>45000</v>
      </c>
      <c r="V450" s="1">
        <f t="shared" si="20"/>
        <v>0</v>
      </c>
    </row>
    <row r="451" spans="1:22" x14ac:dyDescent="0.3">
      <c r="A451" s="1" t="s">
        <v>333</v>
      </c>
      <c r="B451" s="1">
        <v>1308234</v>
      </c>
      <c r="C451" s="1" t="s">
        <v>1118</v>
      </c>
      <c r="D451" s="1" t="s">
        <v>3104</v>
      </c>
      <c r="E451" s="1">
        <v>61</v>
      </c>
      <c r="F451" s="1" t="s">
        <v>2944</v>
      </c>
      <c r="G451" s="5">
        <v>45455</v>
      </c>
      <c r="H451" s="1" t="s">
        <v>40</v>
      </c>
      <c r="I451" s="8" t="s">
        <v>10</v>
      </c>
      <c r="J451" s="11" t="str" cm="1">
        <f t="array" ref="J451:N451">VLOOKUP(A451,'Product Details'!$C$1:$I$1001,{2,3,4,5,7},FALSE)</f>
        <v>Amazon</v>
      </c>
      <c r="K451" s="1" t="str">
        <v>Washing Machine</v>
      </c>
      <c r="L451" s="1" t="str">
        <v>Samsung Top Load 6.5kg</v>
      </c>
      <c r="M451" s="1">
        <v>1</v>
      </c>
      <c r="N451" s="8">
        <v>25000</v>
      </c>
      <c r="O451" s="11" t="str" cm="1">
        <f t="array" ref="O451:S451">_xlfn.XLOOKUP(A451,'Shipping Details'!$A$1:$A$1001,'Shipping Details'!$B$1:$F$1001)</f>
        <v>Mumbai</v>
      </c>
      <c r="P451" s="1" t="str">
        <v>Delhi</v>
      </c>
      <c r="Q451" s="1">
        <v>954441</v>
      </c>
      <c r="R451" s="1" t="str">
        <v>IN</v>
      </c>
      <c r="S451" s="8" t="b">
        <v>0</v>
      </c>
      <c r="T451" s="1">
        <f t="shared" si="18"/>
        <v>25000</v>
      </c>
      <c r="U451" s="1">
        <f t="shared" si="19"/>
        <v>0</v>
      </c>
      <c r="V451" s="1">
        <f t="shared" si="20"/>
        <v>0</v>
      </c>
    </row>
    <row r="452" spans="1:22" x14ac:dyDescent="0.3">
      <c r="A452" s="1" t="s">
        <v>704</v>
      </c>
      <c r="B452" s="1">
        <v>5601485</v>
      </c>
      <c r="C452" s="1" t="s">
        <v>1095</v>
      </c>
      <c r="D452" s="1" t="s">
        <v>3104</v>
      </c>
      <c r="E452" s="1">
        <v>35</v>
      </c>
      <c r="F452" s="1" t="s">
        <v>3069</v>
      </c>
      <c r="G452" s="5">
        <v>45605</v>
      </c>
      <c r="H452" s="1" t="s">
        <v>40</v>
      </c>
      <c r="I452" s="8" t="s">
        <v>6</v>
      </c>
      <c r="J452" s="11" t="str" cm="1">
        <f t="array" ref="J452:N452">VLOOKUP(A452,'Product Details'!$C$1:$I$1001,{2,3,4,5,7},FALSE)</f>
        <v>Flipkart</v>
      </c>
      <c r="K452" s="1" t="str">
        <v>Headphones</v>
      </c>
      <c r="L452" s="1" t="str">
        <v>Bose Bluetooth</v>
      </c>
      <c r="M452" s="1">
        <v>1</v>
      </c>
      <c r="N452" s="8">
        <v>14500</v>
      </c>
      <c r="O452" s="11" t="str" cm="1">
        <f t="array" ref="O452:S452">_xlfn.XLOOKUP(A452,'Shipping Details'!$A$1:$A$1001,'Shipping Details'!$B$1:$F$1001)</f>
        <v>Mumbai</v>
      </c>
      <c r="P452" s="1">
        <v>0</v>
      </c>
      <c r="Q452" s="1">
        <v>565367</v>
      </c>
      <c r="R452" s="1" t="str">
        <v>IN</v>
      </c>
      <c r="S452" s="8" t="b">
        <v>0</v>
      </c>
      <c r="T452" s="1">
        <f t="shared" ref="T452:T515" si="21">N452*M452</f>
        <v>14500</v>
      </c>
      <c r="U452" s="1">
        <f t="shared" ref="U452:U515" si="22">IF(H452="Delivered",T452,0)</f>
        <v>0</v>
      </c>
      <c r="V452" s="1">
        <f t="shared" ref="V452:V515" si="23">IF(AND(OR(H452="Cancelled",H452="Returned"),I452="Paid"),T452,0)</f>
        <v>14500</v>
      </c>
    </row>
    <row r="453" spans="1:22" x14ac:dyDescent="0.3">
      <c r="A453" s="1" t="s">
        <v>203</v>
      </c>
      <c r="B453" s="1">
        <v>1494630</v>
      </c>
      <c r="C453" s="1" t="s">
        <v>1118</v>
      </c>
      <c r="D453" s="1" t="s">
        <v>3104</v>
      </c>
      <c r="E453" s="1">
        <v>61</v>
      </c>
      <c r="F453" s="1" t="s">
        <v>2904</v>
      </c>
      <c r="G453" s="5">
        <v>45479</v>
      </c>
      <c r="H453" s="1" t="s">
        <v>5</v>
      </c>
      <c r="I453" s="8" t="s">
        <v>6</v>
      </c>
      <c r="J453" s="11" t="str" cm="1">
        <f t="array" ref="J453:N453">VLOOKUP(A453,'Product Details'!$C$1:$I$1001,{2,3,4,5,7},FALSE)</f>
        <v>Amazon</v>
      </c>
      <c r="K453" s="1" t="str">
        <v>Headphones</v>
      </c>
      <c r="L453" s="1" t="str">
        <v>Sony Bluetooth</v>
      </c>
      <c r="M453" s="1">
        <v>2</v>
      </c>
      <c r="N453" s="8">
        <v>12000</v>
      </c>
      <c r="O453" s="11" t="str" cm="1">
        <f t="array" ref="O453:S453">_xlfn.XLOOKUP(A453,'Shipping Details'!$A$1:$A$1001,'Shipping Details'!$B$1:$F$1001)</f>
        <v>Kolkata</v>
      </c>
      <c r="P453" s="1" t="str">
        <v>Punjab</v>
      </c>
      <c r="Q453" s="1">
        <v>743937</v>
      </c>
      <c r="R453" s="1" t="str">
        <v>IN</v>
      </c>
      <c r="S453" s="8" t="b">
        <v>1</v>
      </c>
      <c r="T453" s="1">
        <f t="shared" si="21"/>
        <v>24000</v>
      </c>
      <c r="U453" s="1">
        <f t="shared" si="22"/>
        <v>24000</v>
      </c>
      <c r="V453" s="1">
        <f t="shared" si="23"/>
        <v>0</v>
      </c>
    </row>
    <row r="454" spans="1:22" x14ac:dyDescent="0.3">
      <c r="A454" s="1" t="s">
        <v>428</v>
      </c>
      <c r="B454" s="1">
        <v>9768819</v>
      </c>
      <c r="C454" s="1" t="s">
        <v>1170</v>
      </c>
      <c r="D454" s="1" t="s">
        <v>3105</v>
      </c>
      <c r="E454" s="1">
        <v>25</v>
      </c>
      <c r="F454" s="1" t="s">
        <v>3023</v>
      </c>
      <c r="G454" s="5">
        <v>45364</v>
      </c>
      <c r="H454" s="1" t="s">
        <v>8</v>
      </c>
      <c r="I454" s="8" t="s">
        <v>6</v>
      </c>
      <c r="J454" s="11" t="str" cm="1">
        <f t="array" ref="J454:N454">VLOOKUP(A454,'Product Details'!$C$1:$I$1001,{2,3,4,5,7},FALSE)</f>
        <v>Amazon</v>
      </c>
      <c r="K454" s="1" t="str">
        <v>LED TV</v>
      </c>
      <c r="L454" s="1" t="str">
        <v>Mi LED TV 32"</v>
      </c>
      <c r="M454" s="1">
        <v>1</v>
      </c>
      <c r="N454" s="8">
        <v>20000</v>
      </c>
      <c r="O454" s="11" t="str" cm="1">
        <f t="array" ref="O454:S454">_xlfn.XLOOKUP(A454,'Shipping Details'!$A$1:$A$1001,'Shipping Details'!$B$1:$F$1001)</f>
        <v>Bengaluru</v>
      </c>
      <c r="P454" s="1" t="str">
        <v>Tamil Nadu</v>
      </c>
      <c r="Q454" s="1">
        <v>723861</v>
      </c>
      <c r="R454" s="1" t="str">
        <v>IN</v>
      </c>
      <c r="S454" s="8" t="b">
        <v>1</v>
      </c>
      <c r="T454" s="1">
        <f t="shared" si="21"/>
        <v>20000</v>
      </c>
      <c r="U454" s="1">
        <f t="shared" si="22"/>
        <v>0</v>
      </c>
      <c r="V454" s="1">
        <f t="shared" si="23"/>
        <v>20000</v>
      </c>
    </row>
    <row r="455" spans="1:22" x14ac:dyDescent="0.3">
      <c r="A455" s="1" t="s">
        <v>536</v>
      </c>
      <c r="B455" s="1">
        <v>1180143</v>
      </c>
      <c r="C455" s="1" t="s">
        <v>1073</v>
      </c>
      <c r="D455" s="1" t="s">
        <v>3104</v>
      </c>
      <c r="E455" s="1">
        <v>25</v>
      </c>
      <c r="F455" s="1" t="s">
        <v>3009</v>
      </c>
      <c r="G455" s="5">
        <v>45631</v>
      </c>
      <c r="H455" s="1" t="s">
        <v>5</v>
      </c>
      <c r="I455" s="8" t="s">
        <v>6</v>
      </c>
      <c r="J455" s="11" t="str" cm="1">
        <f t="array" ref="J455:N455">VLOOKUP(A455,'Product Details'!$C$1:$I$1001,{2,3,4,5,7},FALSE)</f>
        <v>Ajio</v>
      </c>
      <c r="K455" s="1" t="str">
        <v>Laptop</v>
      </c>
      <c r="L455" s="1" t="str">
        <v>Dell Inspiron 15</v>
      </c>
      <c r="M455" s="1">
        <v>1</v>
      </c>
      <c r="N455" s="8">
        <v>49500</v>
      </c>
      <c r="O455" s="11" t="str" cm="1">
        <f t="array" ref="O455:S455">_xlfn.XLOOKUP(A455,'Shipping Details'!$A$1:$A$1001,'Shipping Details'!$B$1:$F$1001)</f>
        <v>Thanjavur</v>
      </c>
      <c r="P455" s="1" t="str">
        <v>UP</v>
      </c>
      <c r="Q455" s="1">
        <v>247068</v>
      </c>
      <c r="R455" s="1" t="str">
        <v>IN</v>
      </c>
      <c r="S455" s="8" t="b">
        <v>0</v>
      </c>
      <c r="T455" s="1">
        <f t="shared" si="21"/>
        <v>49500</v>
      </c>
      <c r="U455" s="1">
        <f t="shared" si="22"/>
        <v>49500</v>
      </c>
      <c r="V455" s="1">
        <f t="shared" si="23"/>
        <v>0</v>
      </c>
    </row>
    <row r="456" spans="1:22" x14ac:dyDescent="0.3">
      <c r="A456" s="1" t="s">
        <v>630</v>
      </c>
      <c r="B456" s="1">
        <v>4346568</v>
      </c>
      <c r="C456" s="1" t="s">
        <v>1174</v>
      </c>
      <c r="D456" s="1" t="s">
        <v>3104</v>
      </c>
      <c r="E456" s="1">
        <v>39</v>
      </c>
      <c r="F456" s="1" t="s">
        <v>2943</v>
      </c>
      <c r="G456" s="5">
        <v>45333</v>
      </c>
      <c r="H456" s="1" t="s">
        <v>8</v>
      </c>
      <c r="I456" s="8" t="s">
        <v>10</v>
      </c>
      <c r="J456" s="11" t="str" cm="1">
        <f t="array" ref="J456:N456">VLOOKUP(A456,'Product Details'!$C$1:$I$1001,{2,3,4,5,7},FALSE)</f>
        <v>Amazon</v>
      </c>
      <c r="K456" s="1" t="str">
        <v>Laptop</v>
      </c>
      <c r="L456" s="1" t="str">
        <v>Dell Inspiron 15</v>
      </c>
      <c r="M456" s="1">
        <v>1</v>
      </c>
      <c r="N456" s="8">
        <v>50000</v>
      </c>
      <c r="O456" s="11" t="str" cm="1">
        <f t="array" ref="O456:S456">_xlfn.XLOOKUP(A456,'Shipping Details'!$A$1:$A$1001,'Shipping Details'!$B$1:$F$1001)</f>
        <v>Lucknow</v>
      </c>
      <c r="P456" s="1" t="str">
        <v>Punjab</v>
      </c>
      <c r="Q456" s="1">
        <v>671559</v>
      </c>
      <c r="R456" s="1" t="str">
        <v>IN</v>
      </c>
      <c r="S456" s="8" t="b">
        <v>0</v>
      </c>
      <c r="T456" s="1">
        <f t="shared" si="21"/>
        <v>50000</v>
      </c>
      <c r="U456" s="1">
        <f t="shared" si="22"/>
        <v>0</v>
      </c>
      <c r="V456" s="1">
        <f t="shared" si="23"/>
        <v>0</v>
      </c>
    </row>
    <row r="457" spans="1:22" x14ac:dyDescent="0.3">
      <c r="A457" s="1" t="s">
        <v>747</v>
      </c>
      <c r="B457" s="1">
        <v>5245272</v>
      </c>
      <c r="C457" s="1" t="s">
        <v>1123</v>
      </c>
      <c r="D457" s="1" t="s">
        <v>3104</v>
      </c>
      <c r="E457" s="1">
        <v>58</v>
      </c>
      <c r="F457" s="1" t="s">
        <v>2823</v>
      </c>
      <c r="G457" s="5">
        <v>45310</v>
      </c>
      <c r="H457" s="1" t="s">
        <v>5</v>
      </c>
      <c r="I457" s="8" t="s">
        <v>6</v>
      </c>
      <c r="J457" s="11" t="str" cm="1">
        <f t="array" ref="J457:N457">VLOOKUP(A457,'Product Details'!$C$1:$I$1001,{2,3,4,5,7},FALSE)</f>
        <v>TataCliq</v>
      </c>
      <c r="K457" s="1" t="str">
        <v>Laptop</v>
      </c>
      <c r="L457" s="1" t="str">
        <v>HP Pavilion</v>
      </c>
      <c r="M457" s="1">
        <v>1</v>
      </c>
      <c r="N457" s="8">
        <v>45000</v>
      </c>
      <c r="O457" s="11" t="str" cm="1">
        <f t="array" ref="O457:S457">_xlfn.XLOOKUP(A457,'Shipping Details'!$A$1:$A$1001,'Shipping Details'!$B$1:$F$1001)</f>
        <v>Lucknow</v>
      </c>
      <c r="P457" s="1">
        <v>0</v>
      </c>
      <c r="Q457" s="1">
        <v>140048</v>
      </c>
      <c r="R457" s="1" t="str">
        <v>IN</v>
      </c>
      <c r="S457" s="8" t="b">
        <v>0</v>
      </c>
      <c r="T457" s="1">
        <f t="shared" si="21"/>
        <v>45000</v>
      </c>
      <c r="U457" s="1">
        <f t="shared" si="22"/>
        <v>45000</v>
      </c>
      <c r="V457" s="1">
        <f t="shared" si="23"/>
        <v>0</v>
      </c>
    </row>
    <row r="458" spans="1:22" x14ac:dyDescent="0.3">
      <c r="A458" s="1" t="s">
        <v>18</v>
      </c>
      <c r="B458" s="1">
        <v>8350099</v>
      </c>
      <c r="C458" s="1" t="s">
        <v>1073</v>
      </c>
      <c r="D458" s="1" t="s">
        <v>3104</v>
      </c>
      <c r="E458" s="1">
        <v>25</v>
      </c>
      <c r="F458" s="1" t="s">
        <v>2790</v>
      </c>
      <c r="G458" s="5">
        <v>45390</v>
      </c>
      <c r="H458" s="1" t="s">
        <v>5</v>
      </c>
      <c r="I458" s="8" t="s">
        <v>6</v>
      </c>
      <c r="J458" s="11" t="str" cm="1">
        <f t="array" ref="J458:N458">VLOOKUP(A458,'Product Details'!$C$1:$I$1001,{2,3,4,5,7},FALSE)</f>
        <v>Flipkart</v>
      </c>
      <c r="K458" s="1" t="str">
        <v>Washing Machine</v>
      </c>
      <c r="L458" s="1" t="str">
        <v>Whirlpool Fully Automatic</v>
      </c>
      <c r="M458" s="1">
        <v>2</v>
      </c>
      <c r="N458" s="8">
        <v>35500</v>
      </c>
      <c r="O458" s="11" t="str" cm="1">
        <f t="array" ref="O458:S458">_xlfn.XLOOKUP(A458,'Shipping Details'!$A$1:$A$1001,'Shipping Details'!$B$1:$F$1001)</f>
        <v>Thanjavur</v>
      </c>
      <c r="P458" s="1" t="str">
        <v>Punjab</v>
      </c>
      <c r="Q458" s="1">
        <v>174441</v>
      </c>
      <c r="R458" s="1" t="str">
        <v>IN</v>
      </c>
      <c r="S458" s="8" t="b">
        <v>0</v>
      </c>
      <c r="T458" s="1">
        <f t="shared" si="21"/>
        <v>71000</v>
      </c>
      <c r="U458" s="1">
        <f t="shared" si="22"/>
        <v>71000</v>
      </c>
      <c r="V458" s="1">
        <f t="shared" si="23"/>
        <v>0</v>
      </c>
    </row>
    <row r="459" spans="1:22" x14ac:dyDescent="0.3">
      <c r="A459" s="1" t="s">
        <v>810</v>
      </c>
      <c r="B459" s="1">
        <v>6950561</v>
      </c>
      <c r="C459" s="1" t="s">
        <v>1176</v>
      </c>
      <c r="D459" s="1" t="s">
        <v>3104</v>
      </c>
      <c r="E459" s="1">
        <v>37</v>
      </c>
      <c r="F459" s="1" t="s">
        <v>2979</v>
      </c>
      <c r="G459" s="5">
        <v>45336</v>
      </c>
      <c r="H459" s="1" t="s">
        <v>5</v>
      </c>
      <c r="I459" s="8" t="s">
        <v>6</v>
      </c>
      <c r="J459" s="11" t="str" cm="1">
        <f t="array" ref="J459:N459">VLOOKUP(A459,'Product Details'!$C$1:$I$1001,{2,3,4,5,7},FALSE)</f>
        <v>Amazon</v>
      </c>
      <c r="K459" s="1" t="str">
        <v>LED TV</v>
      </c>
      <c r="L459" s="1" t="str">
        <v>Samsung Smart TV 50"</v>
      </c>
      <c r="M459" s="1">
        <v>1</v>
      </c>
      <c r="N459" s="8">
        <v>60000</v>
      </c>
      <c r="O459" s="11" t="str" cm="1">
        <f t="array" ref="O459:S459">_xlfn.XLOOKUP(A459,'Shipping Details'!$A$1:$A$1001,'Shipping Details'!$B$1:$F$1001)</f>
        <v>Lucknow</v>
      </c>
      <c r="P459" s="1">
        <v>0</v>
      </c>
      <c r="Q459" s="1">
        <v>388060</v>
      </c>
      <c r="R459" s="1" t="str">
        <v>IN</v>
      </c>
      <c r="S459" s="8" t="b">
        <v>0</v>
      </c>
      <c r="T459" s="1">
        <f t="shared" si="21"/>
        <v>60000</v>
      </c>
      <c r="U459" s="1">
        <f t="shared" si="22"/>
        <v>60000</v>
      </c>
      <c r="V459" s="1">
        <f t="shared" si="23"/>
        <v>0</v>
      </c>
    </row>
    <row r="460" spans="1:22" x14ac:dyDescent="0.3">
      <c r="A460" s="1" t="s">
        <v>54</v>
      </c>
      <c r="B460" s="1">
        <v>2242892</v>
      </c>
      <c r="C460" s="1" t="s">
        <v>1097</v>
      </c>
      <c r="D460" s="1" t="s">
        <v>3105</v>
      </c>
      <c r="E460" s="1">
        <v>27</v>
      </c>
      <c r="F460" s="1" t="s">
        <v>2808</v>
      </c>
      <c r="G460" s="5">
        <v>45377</v>
      </c>
      <c r="H460" s="1" t="s">
        <v>5</v>
      </c>
      <c r="I460" s="8" t="s">
        <v>6</v>
      </c>
      <c r="J460" s="11" t="str" cm="1">
        <f t="array" ref="J460:N460">VLOOKUP(A460,'Product Details'!$C$1:$I$1001,{2,3,4,5,7},FALSE)</f>
        <v>Flipkart</v>
      </c>
      <c r="K460" s="1" t="str">
        <v>Smartphone</v>
      </c>
      <c r="L460" s="1" t="str">
        <v>Samsung Galaxy S9</v>
      </c>
      <c r="M460" s="1">
        <v>1</v>
      </c>
      <c r="N460" s="8">
        <v>30500</v>
      </c>
      <c r="O460" s="11" t="str" cm="1">
        <f t="array" ref="O460:S460">_xlfn.XLOOKUP(A460,'Shipping Details'!$A$1:$A$1001,'Shipping Details'!$B$1:$F$1001)</f>
        <v>Noida</v>
      </c>
      <c r="P460" s="1" t="str">
        <v>Tamil Nadu</v>
      </c>
      <c r="Q460" s="1">
        <v>913373</v>
      </c>
      <c r="R460" s="1" t="str">
        <v>IN</v>
      </c>
      <c r="S460" s="8" t="b">
        <v>0</v>
      </c>
      <c r="T460" s="1">
        <f t="shared" si="21"/>
        <v>30500</v>
      </c>
      <c r="U460" s="1">
        <f t="shared" si="22"/>
        <v>30500</v>
      </c>
      <c r="V460" s="1">
        <f t="shared" si="23"/>
        <v>0</v>
      </c>
    </row>
    <row r="461" spans="1:22" x14ac:dyDescent="0.3">
      <c r="A461" s="1" t="s">
        <v>439</v>
      </c>
      <c r="B461" s="1">
        <v>9646460</v>
      </c>
      <c r="C461" s="1" t="s">
        <v>1102</v>
      </c>
      <c r="D461" s="1" t="s">
        <v>3104</v>
      </c>
      <c r="E461" s="1">
        <v>60</v>
      </c>
      <c r="F461" s="1" t="s">
        <v>2977</v>
      </c>
      <c r="G461" s="5">
        <v>45541</v>
      </c>
      <c r="H461" s="1" t="s">
        <v>5</v>
      </c>
      <c r="I461" s="8" t="s">
        <v>6</v>
      </c>
      <c r="J461" s="11" t="str" cm="1">
        <f t="array" ref="J461:N461">VLOOKUP(A461,'Product Details'!$C$1:$I$1001,{2,3,4,5,7},FALSE)</f>
        <v>TataCliq</v>
      </c>
      <c r="K461" s="1" t="str">
        <v>Laptop</v>
      </c>
      <c r="L461" s="1" t="str">
        <v>Dell Inspiron 15</v>
      </c>
      <c r="M461" s="1">
        <v>1</v>
      </c>
      <c r="N461" s="8">
        <v>50000</v>
      </c>
      <c r="O461" s="11" t="str" cm="1">
        <f t="array" ref="O461:S461">_xlfn.XLOOKUP(A461,'Shipping Details'!$A$1:$A$1001,'Shipping Details'!$B$1:$F$1001)</f>
        <v>Mumbai</v>
      </c>
      <c r="P461" s="1" t="str">
        <v>Delhi</v>
      </c>
      <c r="Q461" s="1">
        <v>693616</v>
      </c>
      <c r="R461" s="1" t="str">
        <v>IN</v>
      </c>
      <c r="S461" s="8" t="b">
        <v>0</v>
      </c>
      <c r="T461" s="1">
        <f t="shared" si="21"/>
        <v>50000</v>
      </c>
      <c r="U461" s="1">
        <f t="shared" si="22"/>
        <v>50000</v>
      </c>
      <c r="V461" s="1">
        <f t="shared" si="23"/>
        <v>0</v>
      </c>
    </row>
    <row r="462" spans="1:22" x14ac:dyDescent="0.3">
      <c r="A462" s="1" t="s">
        <v>805</v>
      </c>
      <c r="B462" s="1">
        <v>1106601</v>
      </c>
      <c r="C462" s="1" t="s">
        <v>1111</v>
      </c>
      <c r="D462" s="1" t="s">
        <v>3104</v>
      </c>
      <c r="E462" s="1">
        <v>19</v>
      </c>
      <c r="F462" s="1" t="s">
        <v>3027</v>
      </c>
      <c r="G462" s="5">
        <v>45299</v>
      </c>
      <c r="H462" s="1" t="s">
        <v>8</v>
      </c>
      <c r="I462" s="8" t="s">
        <v>10</v>
      </c>
      <c r="J462" s="11" t="str" cm="1">
        <f t="array" ref="J462:N462">VLOOKUP(A462,'Product Details'!$C$1:$I$1001,{2,3,4,5,7},FALSE)</f>
        <v>Amazon</v>
      </c>
      <c r="K462" s="1" t="str">
        <v>Headphones</v>
      </c>
      <c r="L462" s="1" t="str">
        <v>JBL Bluetooth</v>
      </c>
      <c r="M462" s="1">
        <v>3</v>
      </c>
      <c r="N462" s="8">
        <v>10000</v>
      </c>
      <c r="O462" s="11" t="str" cm="1">
        <f t="array" ref="O462:S462">_xlfn.XLOOKUP(A462,'Shipping Details'!$A$1:$A$1001,'Shipping Details'!$B$1:$F$1001)</f>
        <v>Bengaluru</v>
      </c>
      <c r="P462" s="1" t="str">
        <v>UP</v>
      </c>
      <c r="Q462" s="1">
        <v>785362</v>
      </c>
      <c r="R462" s="1" t="str">
        <v>IN</v>
      </c>
      <c r="S462" s="8" t="b">
        <v>0</v>
      </c>
      <c r="T462" s="1">
        <f t="shared" si="21"/>
        <v>30000</v>
      </c>
      <c r="U462" s="1">
        <f t="shared" si="22"/>
        <v>0</v>
      </c>
      <c r="V462" s="1">
        <f t="shared" si="23"/>
        <v>0</v>
      </c>
    </row>
    <row r="463" spans="1:22" x14ac:dyDescent="0.3">
      <c r="A463" s="1" t="s">
        <v>620</v>
      </c>
      <c r="B463" s="1">
        <v>3765293</v>
      </c>
      <c r="C463" s="1" t="s">
        <v>1138</v>
      </c>
      <c r="D463" s="1" t="s">
        <v>3105</v>
      </c>
      <c r="E463" s="1">
        <v>69</v>
      </c>
      <c r="F463" s="1" t="s">
        <v>2909</v>
      </c>
      <c r="G463" s="5">
        <v>45464</v>
      </c>
      <c r="H463" s="1" t="s">
        <v>5</v>
      </c>
      <c r="I463" s="8" t="s">
        <v>6</v>
      </c>
      <c r="J463" s="11" t="str" cm="1">
        <f t="array" ref="J463:N463">VLOOKUP(A463,'Product Details'!$C$1:$I$1001,{2,3,4,5,7},FALSE)</f>
        <v>Myntra</v>
      </c>
      <c r="K463" s="1" t="str">
        <v>LED TV</v>
      </c>
      <c r="L463" s="1" t="str">
        <v>Sony Bravia 43"</v>
      </c>
      <c r="M463" s="1">
        <v>1</v>
      </c>
      <c r="N463" s="8">
        <v>40200</v>
      </c>
      <c r="O463" s="11" t="str" cm="1">
        <f t="array" ref="O463:S463">_xlfn.XLOOKUP(A463,'Shipping Details'!$A$1:$A$1001,'Shipping Details'!$B$1:$F$1001)</f>
        <v>Bengaluru</v>
      </c>
      <c r="P463" s="1" t="str">
        <v>Karnataka</v>
      </c>
      <c r="Q463" s="1">
        <v>129411</v>
      </c>
      <c r="R463" s="1" t="str">
        <v>IN</v>
      </c>
      <c r="S463" s="8" t="b">
        <v>0</v>
      </c>
      <c r="T463" s="1">
        <f t="shared" si="21"/>
        <v>40200</v>
      </c>
      <c r="U463" s="1">
        <f t="shared" si="22"/>
        <v>40200</v>
      </c>
      <c r="V463" s="1">
        <f t="shared" si="23"/>
        <v>0</v>
      </c>
    </row>
    <row r="464" spans="1:22" x14ac:dyDescent="0.3">
      <c r="A464" s="1" t="s">
        <v>497</v>
      </c>
      <c r="B464" s="1">
        <v>9123050</v>
      </c>
      <c r="C464" s="1" t="s">
        <v>1078</v>
      </c>
      <c r="D464" s="1" t="s">
        <v>3105</v>
      </c>
      <c r="E464" s="1">
        <v>44</v>
      </c>
      <c r="F464" s="1" t="s">
        <v>2839</v>
      </c>
      <c r="G464" s="5">
        <v>45604</v>
      </c>
      <c r="H464" s="1" t="s">
        <v>8</v>
      </c>
      <c r="I464" s="8" t="s">
        <v>10</v>
      </c>
      <c r="J464" s="11" t="str" cm="1">
        <f t="array" ref="J464:N464">VLOOKUP(A464,'Product Details'!$C$1:$I$1001,{2,3,4,5,7},FALSE)</f>
        <v>TataCliq</v>
      </c>
      <c r="K464" s="1" t="str">
        <v>Washing Machine</v>
      </c>
      <c r="L464" s="1" t="str">
        <v>Whirlpool Fully Automatic</v>
      </c>
      <c r="M464" s="1">
        <v>1</v>
      </c>
      <c r="N464" s="8">
        <v>35000</v>
      </c>
      <c r="O464" s="11" t="str" cm="1">
        <f t="array" ref="O464:S464">_xlfn.XLOOKUP(A464,'Shipping Details'!$A$1:$A$1001,'Shipping Details'!$B$1:$F$1001)</f>
        <v>Thanjavur</v>
      </c>
      <c r="P464" s="1" t="str">
        <v>West Bengal</v>
      </c>
      <c r="Q464" s="1">
        <v>419409</v>
      </c>
      <c r="R464" s="1" t="str">
        <v>IN</v>
      </c>
      <c r="S464" s="8" t="b">
        <v>0</v>
      </c>
      <c r="T464" s="1">
        <f t="shared" si="21"/>
        <v>35000</v>
      </c>
      <c r="U464" s="1">
        <f t="shared" si="22"/>
        <v>0</v>
      </c>
      <c r="V464" s="1">
        <f t="shared" si="23"/>
        <v>0</v>
      </c>
    </row>
    <row r="465" spans="1:22" x14ac:dyDescent="0.3">
      <c r="A465" s="1" t="s">
        <v>771</v>
      </c>
      <c r="B465" s="1">
        <v>1314051</v>
      </c>
      <c r="C465" s="1" t="s">
        <v>1102</v>
      </c>
      <c r="D465" s="1" t="s">
        <v>3104</v>
      </c>
      <c r="E465" s="1">
        <v>60</v>
      </c>
      <c r="F465" s="1" t="s">
        <v>2847</v>
      </c>
      <c r="G465" s="5">
        <v>45360</v>
      </c>
      <c r="H465" s="1" t="s">
        <v>5</v>
      </c>
      <c r="I465" s="8" t="s">
        <v>6</v>
      </c>
      <c r="J465" s="11" t="str" cm="1">
        <f t="array" ref="J465:N465">VLOOKUP(A465,'Product Details'!$C$1:$I$1001,{2,3,4,5,7},FALSE)</f>
        <v>TataCliq</v>
      </c>
      <c r="K465" s="1" t="str">
        <v>Headphones</v>
      </c>
      <c r="L465" s="1" t="str">
        <v>JBL Bluetooth</v>
      </c>
      <c r="M465" s="1">
        <v>1</v>
      </c>
      <c r="N465" s="8">
        <v>9900</v>
      </c>
      <c r="O465" s="11" t="str" cm="1">
        <f t="array" ref="O465:S465">_xlfn.XLOOKUP(A465,'Shipping Details'!$A$1:$A$1001,'Shipping Details'!$B$1:$F$1001)</f>
        <v>Thanjavur</v>
      </c>
      <c r="P465" s="1" t="str">
        <v>Punjab</v>
      </c>
      <c r="Q465" s="1">
        <v>843449</v>
      </c>
      <c r="R465" s="1" t="str">
        <v>IN</v>
      </c>
      <c r="S465" s="8" t="b">
        <v>0</v>
      </c>
      <c r="T465" s="1">
        <f t="shared" si="21"/>
        <v>9900</v>
      </c>
      <c r="U465" s="1">
        <f t="shared" si="22"/>
        <v>9900</v>
      </c>
      <c r="V465" s="1">
        <f t="shared" si="23"/>
        <v>0</v>
      </c>
    </row>
    <row r="466" spans="1:22" x14ac:dyDescent="0.3">
      <c r="A466" s="1" t="s">
        <v>443</v>
      </c>
      <c r="B466" s="1">
        <v>2515088</v>
      </c>
      <c r="C466" s="1" t="s">
        <v>1080</v>
      </c>
      <c r="D466" s="1" t="s">
        <v>3104</v>
      </c>
      <c r="E466" s="1">
        <v>71</v>
      </c>
      <c r="F466" s="1" t="s">
        <v>2881</v>
      </c>
      <c r="G466" s="5">
        <v>45653</v>
      </c>
      <c r="H466" s="1" t="s">
        <v>8</v>
      </c>
      <c r="I466" s="8" t="s">
        <v>6</v>
      </c>
      <c r="J466" s="11" t="str" cm="1">
        <f t="array" ref="J466:N466">VLOOKUP(A466,'Product Details'!$C$1:$I$1001,{2,3,4,5,7},FALSE)</f>
        <v>Flipkart</v>
      </c>
      <c r="K466" s="1" t="str">
        <v>Washing Machine</v>
      </c>
      <c r="L466" s="1" t="str">
        <v>Whirlpool Fully Automatic</v>
      </c>
      <c r="M466" s="1">
        <v>1</v>
      </c>
      <c r="N466" s="8">
        <v>35500</v>
      </c>
      <c r="O466" s="11" t="str" cm="1">
        <f t="array" ref="O466:S466">_xlfn.XLOOKUP(A466,'Shipping Details'!$A$1:$A$1001,'Shipping Details'!$B$1:$F$1001)</f>
        <v>Gurugram</v>
      </c>
      <c r="P466" s="1" t="str">
        <v>Maharashtra</v>
      </c>
      <c r="Q466" s="1">
        <v>620566</v>
      </c>
      <c r="R466" s="1" t="str">
        <v>IN</v>
      </c>
      <c r="S466" s="8" t="b">
        <v>1</v>
      </c>
      <c r="T466" s="1">
        <f t="shared" si="21"/>
        <v>35500</v>
      </c>
      <c r="U466" s="1">
        <f t="shared" si="22"/>
        <v>0</v>
      </c>
      <c r="V466" s="1">
        <f t="shared" si="23"/>
        <v>35500</v>
      </c>
    </row>
    <row r="467" spans="1:22" x14ac:dyDescent="0.3">
      <c r="A467" s="1" t="s">
        <v>715</v>
      </c>
      <c r="B467" s="1">
        <v>8309667</v>
      </c>
      <c r="C467" s="1" t="s">
        <v>1159</v>
      </c>
      <c r="D467" s="1" t="s">
        <v>3104</v>
      </c>
      <c r="E467" s="1">
        <v>66</v>
      </c>
      <c r="F467" s="1" t="s">
        <v>3078</v>
      </c>
      <c r="G467" s="5">
        <v>45527</v>
      </c>
      <c r="H467" s="1" t="s">
        <v>8</v>
      </c>
      <c r="I467" s="8" t="s">
        <v>6</v>
      </c>
      <c r="J467" s="11" t="str" cm="1">
        <f t="array" ref="J467:N467">VLOOKUP(A467,'Product Details'!$C$1:$I$1001,{2,3,4,5,7},FALSE)</f>
        <v>TataCliq</v>
      </c>
      <c r="K467" s="1" t="str">
        <v>Washing Machine</v>
      </c>
      <c r="L467" s="1" t="str">
        <v>LG Front Load 7kg</v>
      </c>
      <c r="M467" s="1">
        <v>1</v>
      </c>
      <c r="N467" s="8">
        <v>30000</v>
      </c>
      <c r="O467" s="11" t="str" cm="1">
        <f t="array" ref="O467:S467">_xlfn.XLOOKUP(A467,'Shipping Details'!$A$1:$A$1001,'Shipping Details'!$B$1:$F$1001)</f>
        <v>Mohali</v>
      </c>
      <c r="P467" s="1" t="str">
        <v>Karnataka</v>
      </c>
      <c r="Q467" s="1">
        <v>806642</v>
      </c>
      <c r="R467" s="1" t="str">
        <v>IN</v>
      </c>
      <c r="S467" s="8" t="b">
        <v>0</v>
      </c>
      <c r="T467" s="1">
        <f t="shared" si="21"/>
        <v>30000</v>
      </c>
      <c r="U467" s="1">
        <f t="shared" si="22"/>
        <v>0</v>
      </c>
      <c r="V467" s="1">
        <f t="shared" si="23"/>
        <v>30000</v>
      </c>
    </row>
    <row r="468" spans="1:22" x14ac:dyDescent="0.3">
      <c r="A468" s="1" t="s">
        <v>56</v>
      </c>
      <c r="B468" s="1">
        <v>8883823</v>
      </c>
      <c r="C468" s="1" t="s">
        <v>1086</v>
      </c>
      <c r="D468" s="1" t="s">
        <v>3104</v>
      </c>
      <c r="E468" s="1">
        <v>20</v>
      </c>
      <c r="F468" s="1" t="s">
        <v>2822</v>
      </c>
      <c r="G468" s="5">
        <v>45392</v>
      </c>
      <c r="H468" s="1" t="s">
        <v>5</v>
      </c>
      <c r="I468" s="8" t="s">
        <v>6</v>
      </c>
      <c r="J468" s="11" t="str" cm="1">
        <f t="array" ref="J468:N468">VLOOKUP(A468,'Product Details'!$C$1:$I$1001,{2,3,4,5,7},FALSE)</f>
        <v>Amazon</v>
      </c>
      <c r="K468" s="1" t="str">
        <v>LED TV</v>
      </c>
      <c r="L468" s="1" t="str">
        <v>Samsung Smart TV 50"</v>
      </c>
      <c r="M468" s="1">
        <v>1</v>
      </c>
      <c r="N468" s="8">
        <v>58000</v>
      </c>
      <c r="O468" s="11" t="str" cm="1">
        <f t="array" ref="O468:S468">_xlfn.XLOOKUP(A468,'Shipping Details'!$A$1:$A$1001,'Shipping Details'!$B$1:$F$1001)</f>
        <v>Mumbai</v>
      </c>
      <c r="P468" s="1" t="str">
        <v>Tamil Nadu</v>
      </c>
      <c r="Q468" s="1">
        <v>545790</v>
      </c>
      <c r="R468" s="1" t="str">
        <v>IN</v>
      </c>
      <c r="S468" s="8" t="b">
        <v>1</v>
      </c>
      <c r="T468" s="1">
        <f t="shared" si="21"/>
        <v>58000</v>
      </c>
      <c r="U468" s="1">
        <f t="shared" si="22"/>
        <v>58000</v>
      </c>
      <c r="V468" s="1">
        <f t="shared" si="23"/>
        <v>0</v>
      </c>
    </row>
    <row r="469" spans="1:22" x14ac:dyDescent="0.3">
      <c r="A469" s="1" t="s">
        <v>196</v>
      </c>
      <c r="B469" s="1">
        <v>4909053</v>
      </c>
      <c r="C469" s="1" t="s">
        <v>1123</v>
      </c>
      <c r="D469" s="1" t="s">
        <v>3104</v>
      </c>
      <c r="E469" s="1">
        <v>58</v>
      </c>
      <c r="F469" s="1" t="s">
        <v>2867</v>
      </c>
      <c r="G469" s="5">
        <v>45627</v>
      </c>
      <c r="H469" s="1" t="s">
        <v>8</v>
      </c>
      <c r="I469" s="8" t="s">
        <v>6</v>
      </c>
      <c r="J469" s="11" t="str" cm="1">
        <f t="array" ref="J469:N469">VLOOKUP(A469,'Product Details'!$C$1:$I$1001,{2,3,4,5,7},FALSE)</f>
        <v>Ajio</v>
      </c>
      <c r="K469" s="1" t="str">
        <v>Headphones</v>
      </c>
      <c r="L469" s="1" t="str">
        <v>JBL Bluetooth</v>
      </c>
      <c r="M469" s="1">
        <v>2</v>
      </c>
      <c r="N469" s="8">
        <v>9500</v>
      </c>
      <c r="O469" s="11" t="str" cm="1">
        <f t="array" ref="O469:S469">_xlfn.XLOOKUP(A469,'Shipping Details'!$A$1:$A$1001,'Shipping Details'!$B$1:$F$1001)</f>
        <v>Thanjavur</v>
      </c>
      <c r="P469" s="1" t="str">
        <v>Delhi</v>
      </c>
      <c r="Q469" s="1">
        <v>615929</v>
      </c>
      <c r="R469" s="1" t="str">
        <v>IN</v>
      </c>
      <c r="S469" s="8" t="b">
        <v>1</v>
      </c>
      <c r="T469" s="1">
        <f t="shared" si="21"/>
        <v>19000</v>
      </c>
      <c r="U469" s="1">
        <f t="shared" si="22"/>
        <v>0</v>
      </c>
      <c r="V469" s="1">
        <f t="shared" si="23"/>
        <v>19000</v>
      </c>
    </row>
    <row r="470" spans="1:22" x14ac:dyDescent="0.3">
      <c r="A470" s="1" t="s">
        <v>750</v>
      </c>
      <c r="B470" s="1">
        <v>1054096</v>
      </c>
      <c r="C470" s="1" t="s">
        <v>1095</v>
      </c>
      <c r="D470" s="1" t="s">
        <v>3104</v>
      </c>
      <c r="E470" s="1">
        <v>35</v>
      </c>
      <c r="F470" s="1" t="s">
        <v>2863</v>
      </c>
      <c r="G470" s="5">
        <v>45547</v>
      </c>
      <c r="H470" s="1" t="s">
        <v>5</v>
      </c>
      <c r="I470" s="8" t="s">
        <v>6</v>
      </c>
      <c r="J470" s="11" t="str" cm="1">
        <f t="array" ref="J470:N470">VLOOKUP(A470,'Product Details'!$C$1:$I$1001,{2,3,4,5,7},FALSE)</f>
        <v>Ajio</v>
      </c>
      <c r="K470" s="1" t="str">
        <v>Washing Machine</v>
      </c>
      <c r="L470" s="1" t="str">
        <v>Whirlpool Fully Automatic</v>
      </c>
      <c r="M470" s="1">
        <v>1</v>
      </c>
      <c r="N470" s="8">
        <v>34000</v>
      </c>
      <c r="O470" s="11" t="str" cm="1">
        <f t="array" ref="O470:S470">_xlfn.XLOOKUP(A470,'Shipping Details'!$A$1:$A$1001,'Shipping Details'!$B$1:$F$1001)</f>
        <v>Lucknow</v>
      </c>
      <c r="P470" s="1" t="str">
        <v>Haryana</v>
      </c>
      <c r="Q470" s="1">
        <v>221909</v>
      </c>
      <c r="R470" s="1" t="str">
        <v>IN</v>
      </c>
      <c r="S470" s="8" t="b">
        <v>0</v>
      </c>
      <c r="T470" s="1">
        <f t="shared" si="21"/>
        <v>34000</v>
      </c>
      <c r="U470" s="1">
        <f t="shared" si="22"/>
        <v>34000</v>
      </c>
      <c r="V470" s="1">
        <f t="shared" si="23"/>
        <v>0</v>
      </c>
    </row>
    <row r="471" spans="1:22" x14ac:dyDescent="0.3">
      <c r="A471" s="1" t="s">
        <v>670</v>
      </c>
      <c r="B471" s="1">
        <v>3376209</v>
      </c>
      <c r="C471" s="1" t="s">
        <v>1161</v>
      </c>
      <c r="D471" s="1" t="s">
        <v>3104</v>
      </c>
      <c r="E471" s="1">
        <v>49</v>
      </c>
      <c r="F471" s="1" t="s">
        <v>3027</v>
      </c>
      <c r="G471" s="5">
        <v>45299</v>
      </c>
      <c r="H471" s="1" t="s">
        <v>5</v>
      </c>
      <c r="I471" s="8" t="s">
        <v>6</v>
      </c>
      <c r="J471" s="11" t="str" cm="1">
        <f t="array" ref="J471:N471">VLOOKUP(A471,'Product Details'!$C$1:$I$1001,{2,3,4,5,7},FALSE)</f>
        <v>Myntra</v>
      </c>
      <c r="K471" s="1" t="str">
        <v>Smartphone</v>
      </c>
      <c r="L471" s="1" t="str">
        <v>OnePlus Nord</v>
      </c>
      <c r="M471" s="1">
        <v>1</v>
      </c>
      <c r="N471" s="8">
        <v>25200</v>
      </c>
      <c r="O471" s="11" t="str" cm="1">
        <f t="array" ref="O471:S471">_xlfn.XLOOKUP(A471,'Shipping Details'!$A$1:$A$1001,'Shipping Details'!$B$1:$F$1001)</f>
        <v>Thanjavur</v>
      </c>
      <c r="P471" s="1" t="str">
        <v>Delhi</v>
      </c>
      <c r="Q471" s="1">
        <v>769760</v>
      </c>
      <c r="R471" s="1" t="str">
        <v>IN</v>
      </c>
      <c r="S471" s="8" t="b">
        <v>0</v>
      </c>
      <c r="T471" s="1">
        <f t="shared" si="21"/>
        <v>25200</v>
      </c>
      <c r="U471" s="1">
        <f t="shared" si="22"/>
        <v>25200</v>
      </c>
      <c r="V471" s="1">
        <f t="shared" si="23"/>
        <v>0</v>
      </c>
    </row>
    <row r="472" spans="1:22" x14ac:dyDescent="0.3">
      <c r="A472" s="1" t="s">
        <v>638</v>
      </c>
      <c r="B472" s="1">
        <v>9328292</v>
      </c>
      <c r="C472" s="1" t="s">
        <v>1143</v>
      </c>
      <c r="D472" s="1" t="s">
        <v>3105</v>
      </c>
      <c r="E472" s="1">
        <v>58</v>
      </c>
      <c r="F472" s="1" t="s">
        <v>3067</v>
      </c>
      <c r="G472" s="5">
        <v>45521</v>
      </c>
      <c r="H472" s="1" t="s">
        <v>5</v>
      </c>
      <c r="I472" s="8" t="s">
        <v>6</v>
      </c>
      <c r="J472" s="11" t="str" cm="1">
        <f t="array" ref="J472:N472">VLOOKUP(A472,'Product Details'!$C$1:$I$1001,{2,3,4,5,7},FALSE)</f>
        <v>Myntra</v>
      </c>
      <c r="K472" s="1" t="str">
        <v>Laptop</v>
      </c>
      <c r="L472" s="1" t="str">
        <v>Dell Inspiron 15</v>
      </c>
      <c r="M472" s="1">
        <v>1</v>
      </c>
      <c r="N472" s="8">
        <v>50500</v>
      </c>
      <c r="O472" s="11" t="str" cm="1">
        <f t="array" ref="O472:S472">_xlfn.XLOOKUP(A472,'Shipping Details'!$A$1:$A$1001,'Shipping Details'!$B$1:$F$1001)</f>
        <v>Lucknow</v>
      </c>
      <c r="P472" s="1" t="str">
        <v>Delhi</v>
      </c>
      <c r="Q472" s="1">
        <v>220063</v>
      </c>
      <c r="R472" s="1" t="str">
        <v>IN</v>
      </c>
      <c r="S472" s="8" t="b">
        <v>1</v>
      </c>
      <c r="T472" s="1">
        <f t="shared" si="21"/>
        <v>50500</v>
      </c>
      <c r="U472" s="1">
        <f t="shared" si="22"/>
        <v>50500</v>
      </c>
      <c r="V472" s="1">
        <f t="shared" si="23"/>
        <v>0</v>
      </c>
    </row>
    <row r="473" spans="1:22" x14ac:dyDescent="0.3">
      <c r="A473" s="1" t="s">
        <v>245</v>
      </c>
      <c r="B473" s="1">
        <v>1771287</v>
      </c>
      <c r="C473" s="1" t="s">
        <v>1150</v>
      </c>
      <c r="D473" s="1" t="s">
        <v>3105</v>
      </c>
      <c r="E473" s="1">
        <v>34</v>
      </c>
      <c r="F473" s="1" t="s">
        <v>2787</v>
      </c>
      <c r="G473" s="5">
        <v>45607</v>
      </c>
      <c r="H473" s="1" t="s">
        <v>8</v>
      </c>
      <c r="I473" s="8" t="s">
        <v>6</v>
      </c>
      <c r="J473" s="11" t="str" cm="1">
        <f t="array" ref="J473:N473">VLOOKUP(A473,'Product Details'!$C$1:$I$1001,{2,3,4,5,7},FALSE)</f>
        <v>Myntra</v>
      </c>
      <c r="K473" s="1" t="str">
        <v>Washing Machine</v>
      </c>
      <c r="L473" s="1" t="str">
        <v>Whirlpool Fully Automatic</v>
      </c>
      <c r="M473" s="1">
        <v>1</v>
      </c>
      <c r="N473" s="8">
        <v>35200</v>
      </c>
      <c r="O473" s="11" t="str" cm="1">
        <f t="array" ref="O473:S473">_xlfn.XLOOKUP(A473,'Shipping Details'!$A$1:$A$1001,'Shipping Details'!$B$1:$F$1001)</f>
        <v>Noida</v>
      </c>
      <c r="P473" s="1" t="str">
        <v>Tamil Nadu</v>
      </c>
      <c r="Q473" s="1">
        <v>605339</v>
      </c>
      <c r="R473" s="1" t="str">
        <v>IN</v>
      </c>
      <c r="S473" s="8" t="b">
        <v>0</v>
      </c>
      <c r="T473" s="1">
        <f t="shared" si="21"/>
        <v>35200</v>
      </c>
      <c r="U473" s="1">
        <f t="shared" si="22"/>
        <v>0</v>
      </c>
      <c r="V473" s="1">
        <f t="shared" si="23"/>
        <v>35200</v>
      </c>
    </row>
    <row r="474" spans="1:22" x14ac:dyDescent="0.3">
      <c r="A474" s="1" t="s">
        <v>248</v>
      </c>
      <c r="B474" s="1">
        <v>1002847</v>
      </c>
      <c r="C474" s="1" t="s">
        <v>1108</v>
      </c>
      <c r="D474" s="1" t="s">
        <v>3105</v>
      </c>
      <c r="E474" s="1">
        <v>68</v>
      </c>
      <c r="F474" s="1" t="s">
        <v>2887</v>
      </c>
      <c r="G474" s="5">
        <v>45585</v>
      </c>
      <c r="H474" s="1" t="s">
        <v>8</v>
      </c>
      <c r="I474" s="8" t="s">
        <v>10</v>
      </c>
      <c r="J474" s="11" t="str" cm="1">
        <f t="array" ref="J474:N474">VLOOKUP(A474,'Product Details'!$C$1:$I$1001,{2,3,4,5,7},FALSE)</f>
        <v>TataCliq</v>
      </c>
      <c r="K474" s="1" t="str">
        <v>Washing Machine</v>
      </c>
      <c r="L474" s="1" t="str">
        <v>LG Front Load 7kg</v>
      </c>
      <c r="M474" s="1">
        <v>1</v>
      </c>
      <c r="N474" s="8">
        <v>30000</v>
      </c>
      <c r="O474" s="11" t="str" cm="1">
        <f t="array" ref="O474:S474">_xlfn.XLOOKUP(A474,'Shipping Details'!$A$1:$A$1001,'Shipping Details'!$B$1:$F$1001)</f>
        <v>Bengaluru</v>
      </c>
      <c r="P474" s="1" t="str">
        <v>Karnataka</v>
      </c>
      <c r="Q474" s="1">
        <v>965401</v>
      </c>
      <c r="R474" s="1" t="str">
        <v>IN</v>
      </c>
      <c r="S474" s="8" t="b">
        <v>0</v>
      </c>
      <c r="T474" s="1">
        <f t="shared" si="21"/>
        <v>30000</v>
      </c>
      <c r="U474" s="1">
        <f t="shared" si="22"/>
        <v>0</v>
      </c>
      <c r="V474" s="1">
        <f t="shared" si="23"/>
        <v>0</v>
      </c>
    </row>
    <row r="475" spans="1:22" x14ac:dyDescent="0.3">
      <c r="A475" s="1" t="s">
        <v>467</v>
      </c>
      <c r="B475" s="1">
        <v>8795642</v>
      </c>
      <c r="C475" s="1" t="s">
        <v>1135</v>
      </c>
      <c r="D475" s="1" t="s">
        <v>3104</v>
      </c>
      <c r="E475" s="1">
        <v>40</v>
      </c>
      <c r="F475" s="1" t="s">
        <v>3031</v>
      </c>
      <c r="G475" s="5">
        <v>45431</v>
      </c>
      <c r="H475" s="1" t="s">
        <v>5</v>
      </c>
      <c r="I475" s="8" t="s">
        <v>6</v>
      </c>
      <c r="J475" s="11" t="str" cm="1">
        <f t="array" ref="J475:N475">VLOOKUP(A475,'Product Details'!$C$1:$I$1001,{2,3,4,5,7},FALSE)</f>
        <v>Flipkart</v>
      </c>
      <c r="K475" s="1" t="str">
        <v>Laptop</v>
      </c>
      <c r="L475" s="1" t="str">
        <v>Dell Inspiron 15</v>
      </c>
      <c r="M475" s="1">
        <v>1</v>
      </c>
      <c r="N475" s="8">
        <v>51000</v>
      </c>
      <c r="O475" s="11" t="str" cm="1">
        <f t="array" ref="O475:S475">_xlfn.XLOOKUP(A475,'Shipping Details'!$A$1:$A$1001,'Shipping Details'!$B$1:$F$1001)</f>
        <v>Noida</v>
      </c>
      <c r="P475" s="1" t="str">
        <v>Punjab</v>
      </c>
      <c r="Q475" s="1">
        <v>187336</v>
      </c>
      <c r="R475" s="1" t="str">
        <v>IN</v>
      </c>
      <c r="S475" s="8" t="b">
        <v>0</v>
      </c>
      <c r="T475" s="1">
        <f t="shared" si="21"/>
        <v>51000</v>
      </c>
      <c r="U475" s="1">
        <f t="shared" si="22"/>
        <v>51000</v>
      </c>
      <c r="V475" s="1">
        <f t="shared" si="23"/>
        <v>0</v>
      </c>
    </row>
    <row r="476" spans="1:22" x14ac:dyDescent="0.3">
      <c r="A476" s="1" t="s">
        <v>321</v>
      </c>
      <c r="B476" s="1">
        <v>6426605</v>
      </c>
      <c r="C476" s="1" t="s">
        <v>1128</v>
      </c>
      <c r="D476" s="1" t="s">
        <v>3105</v>
      </c>
      <c r="E476" s="1">
        <v>54</v>
      </c>
      <c r="F476" s="1" t="s">
        <v>2879</v>
      </c>
      <c r="G476" s="5">
        <v>45542</v>
      </c>
      <c r="H476" s="1" t="s">
        <v>5</v>
      </c>
      <c r="I476" s="8" t="s">
        <v>6</v>
      </c>
      <c r="J476" s="11" t="str" cm="1">
        <f t="array" ref="J476:N476">VLOOKUP(A476,'Product Details'!$C$1:$I$1001,{2,3,4,5,7},FALSE)</f>
        <v>Myntra</v>
      </c>
      <c r="K476" s="1" t="str">
        <v>Laptop</v>
      </c>
      <c r="L476" s="1" t="str">
        <v>HP Pavilion</v>
      </c>
      <c r="M476" s="1">
        <v>1</v>
      </c>
      <c r="N476" s="8">
        <v>45500</v>
      </c>
      <c r="O476" s="11" t="str" cm="1">
        <f t="array" ref="O476:S476">_xlfn.XLOOKUP(A476,'Shipping Details'!$A$1:$A$1001,'Shipping Details'!$B$1:$F$1001)</f>
        <v>Mohali</v>
      </c>
      <c r="P476" s="1" t="str">
        <v>Punjab</v>
      </c>
      <c r="Q476" s="1">
        <v>398301</v>
      </c>
      <c r="R476" s="1" t="str">
        <v>IN</v>
      </c>
      <c r="S476" s="8" t="b">
        <v>0</v>
      </c>
      <c r="T476" s="1">
        <f t="shared" si="21"/>
        <v>45500</v>
      </c>
      <c r="U476" s="1">
        <f t="shared" si="22"/>
        <v>45500</v>
      </c>
      <c r="V476" s="1">
        <f t="shared" si="23"/>
        <v>0</v>
      </c>
    </row>
    <row r="477" spans="1:22" x14ac:dyDescent="0.3">
      <c r="A477" s="1" t="s">
        <v>218</v>
      </c>
      <c r="B477" s="1">
        <v>2023137</v>
      </c>
      <c r="C477" s="1" t="s">
        <v>1072</v>
      </c>
      <c r="D477" s="1" t="s">
        <v>3104</v>
      </c>
      <c r="E477" s="1">
        <v>70</v>
      </c>
      <c r="F477" s="1" t="s">
        <v>2893</v>
      </c>
      <c r="G477" s="5">
        <v>45549</v>
      </c>
      <c r="H477" s="1" t="s">
        <v>5</v>
      </c>
      <c r="I477" s="8" t="s">
        <v>6</v>
      </c>
      <c r="J477" s="11" t="str" cm="1">
        <f t="array" ref="J477:N477">VLOOKUP(A477,'Product Details'!$C$1:$I$1001,{2,3,4,5,7},FALSE)</f>
        <v>TataCliq</v>
      </c>
      <c r="K477" s="1" t="str">
        <v>Smartphone</v>
      </c>
      <c r="L477" s="1" t="str">
        <v>Apple iPhone 12</v>
      </c>
      <c r="M477" s="1">
        <v>1</v>
      </c>
      <c r="N477" s="8">
        <v>55000</v>
      </c>
      <c r="O477" s="11" t="str" cm="1">
        <f t="array" ref="O477:S477">_xlfn.XLOOKUP(A477,'Shipping Details'!$A$1:$A$1001,'Shipping Details'!$B$1:$F$1001)</f>
        <v>Gurugram</v>
      </c>
      <c r="P477" s="1" t="str">
        <v>Delhi</v>
      </c>
      <c r="Q477" s="1">
        <v>995420</v>
      </c>
      <c r="R477" s="1" t="str">
        <v>IN</v>
      </c>
      <c r="S477" s="8" t="b">
        <v>1</v>
      </c>
      <c r="T477" s="1">
        <f t="shared" si="21"/>
        <v>55000</v>
      </c>
      <c r="U477" s="1">
        <f t="shared" si="22"/>
        <v>55000</v>
      </c>
      <c r="V477" s="1">
        <f t="shared" si="23"/>
        <v>0</v>
      </c>
    </row>
    <row r="478" spans="1:22" x14ac:dyDescent="0.3">
      <c r="A478" s="1" t="s">
        <v>283</v>
      </c>
      <c r="B478" s="1">
        <v>3998417</v>
      </c>
      <c r="C478" s="1" t="s">
        <v>1082</v>
      </c>
      <c r="D478" s="1" t="s">
        <v>3104</v>
      </c>
      <c r="E478" s="1">
        <v>53</v>
      </c>
      <c r="F478" s="1" t="s">
        <v>2966</v>
      </c>
      <c r="G478" s="5">
        <v>45551</v>
      </c>
      <c r="H478" s="1" t="s">
        <v>5</v>
      </c>
      <c r="I478" s="8" t="s">
        <v>6</v>
      </c>
      <c r="J478" s="11" t="str" cm="1">
        <f t="array" ref="J478:N478">VLOOKUP(A478,'Product Details'!$C$1:$I$1001,{2,3,4,5,7},FALSE)</f>
        <v>TataCliq</v>
      </c>
      <c r="K478" s="1" t="str">
        <v>Headphones</v>
      </c>
      <c r="L478" s="1" t="str">
        <v>Bose Bluetooth</v>
      </c>
      <c r="M478" s="1">
        <v>1</v>
      </c>
      <c r="N478" s="8">
        <v>14800</v>
      </c>
      <c r="O478" s="11" t="str" cm="1">
        <f t="array" ref="O478:S478">_xlfn.XLOOKUP(A478,'Shipping Details'!$A$1:$A$1001,'Shipping Details'!$B$1:$F$1001)</f>
        <v>Kolkata</v>
      </c>
      <c r="P478" s="1" t="str">
        <v>Haryana</v>
      </c>
      <c r="Q478" s="1">
        <v>884140</v>
      </c>
      <c r="R478" s="1" t="str">
        <v>IN</v>
      </c>
      <c r="S478" s="8" t="b">
        <v>1</v>
      </c>
      <c r="T478" s="1">
        <f t="shared" si="21"/>
        <v>14800</v>
      </c>
      <c r="U478" s="1">
        <f t="shared" si="22"/>
        <v>14800</v>
      </c>
      <c r="V478" s="1">
        <f t="shared" si="23"/>
        <v>0</v>
      </c>
    </row>
    <row r="479" spans="1:22" x14ac:dyDescent="0.3">
      <c r="A479" s="1" t="s">
        <v>168</v>
      </c>
      <c r="B479" s="1">
        <v>2947320</v>
      </c>
      <c r="C479" s="1" t="s">
        <v>1142</v>
      </c>
      <c r="D479" s="1" t="s">
        <v>3105</v>
      </c>
      <c r="E479" s="1">
        <v>40</v>
      </c>
      <c r="F479" s="1" t="s">
        <v>2827</v>
      </c>
      <c r="G479" s="5">
        <v>45423</v>
      </c>
      <c r="H479" s="1" t="s">
        <v>5</v>
      </c>
      <c r="I479" s="8" t="s">
        <v>6</v>
      </c>
      <c r="J479" s="11" t="str" cm="1">
        <f t="array" ref="J479:N479">VLOOKUP(A479,'Product Details'!$C$1:$I$1001,{2,3,4,5,7},FALSE)</f>
        <v>TataCliq</v>
      </c>
      <c r="K479" s="1" t="str">
        <v>Laptop</v>
      </c>
      <c r="L479" s="1" t="str">
        <v>HP Pavilion</v>
      </c>
      <c r="M479" s="1">
        <v>1</v>
      </c>
      <c r="N479" s="8">
        <v>45000</v>
      </c>
      <c r="O479" s="11" t="str" cm="1">
        <f t="array" ref="O479:S479">_xlfn.XLOOKUP(A479,'Shipping Details'!$A$1:$A$1001,'Shipping Details'!$B$1:$F$1001)</f>
        <v>Gurugram</v>
      </c>
      <c r="P479" s="1" t="str">
        <v>UP</v>
      </c>
      <c r="Q479" s="1">
        <v>857065</v>
      </c>
      <c r="R479" s="1" t="str">
        <v>IN</v>
      </c>
      <c r="S479" s="8" t="b">
        <v>1</v>
      </c>
      <c r="T479" s="1">
        <f t="shared" si="21"/>
        <v>45000</v>
      </c>
      <c r="U479" s="1">
        <f t="shared" si="22"/>
        <v>45000</v>
      </c>
      <c r="V479" s="1">
        <f t="shared" si="23"/>
        <v>0</v>
      </c>
    </row>
    <row r="480" spans="1:22" x14ac:dyDescent="0.3">
      <c r="A480" s="1" t="s">
        <v>967</v>
      </c>
      <c r="B480" s="1">
        <v>9168729</v>
      </c>
      <c r="C480" s="1" t="s">
        <v>1134</v>
      </c>
      <c r="D480" s="1" t="s">
        <v>3104</v>
      </c>
      <c r="E480" s="1">
        <v>27</v>
      </c>
      <c r="F480" s="1" t="s">
        <v>3073</v>
      </c>
      <c r="G480" s="5">
        <v>45296</v>
      </c>
      <c r="H480" s="1" t="s">
        <v>8</v>
      </c>
      <c r="I480" s="8" t="s">
        <v>10</v>
      </c>
      <c r="J480" s="11" t="str" cm="1">
        <f t="array" ref="J480:N480">VLOOKUP(A480,'Product Details'!$C$1:$I$1001,{2,3,4,5,7},FALSE)</f>
        <v>Myntra</v>
      </c>
      <c r="K480" s="1" t="str">
        <v>Smartphone</v>
      </c>
      <c r="L480" s="1" t="str">
        <v>OnePlus Nord</v>
      </c>
      <c r="M480" s="1">
        <v>1</v>
      </c>
      <c r="N480" s="8">
        <v>25200</v>
      </c>
      <c r="O480" s="11" t="str" cm="1">
        <f t="array" ref="O480:S480">_xlfn.XLOOKUP(A480,'Shipping Details'!$A$1:$A$1001,'Shipping Details'!$B$1:$F$1001)</f>
        <v>Noida</v>
      </c>
      <c r="P480" s="1" t="str">
        <v>Punjab</v>
      </c>
      <c r="Q480" s="1">
        <v>908305</v>
      </c>
      <c r="R480" s="1" t="str">
        <v>IN</v>
      </c>
      <c r="S480" s="8" t="b">
        <v>0</v>
      </c>
      <c r="T480" s="1">
        <f t="shared" si="21"/>
        <v>25200</v>
      </c>
      <c r="U480" s="1">
        <f t="shared" si="22"/>
        <v>0</v>
      </c>
      <c r="V480" s="1">
        <f t="shared" si="23"/>
        <v>0</v>
      </c>
    </row>
    <row r="481" spans="1:22" x14ac:dyDescent="0.3">
      <c r="A481" s="1" t="s">
        <v>390</v>
      </c>
      <c r="B481" s="1">
        <v>7206350</v>
      </c>
      <c r="C481" s="1" t="s">
        <v>1167</v>
      </c>
      <c r="D481" s="1" t="s">
        <v>3105</v>
      </c>
      <c r="E481" s="1">
        <v>46</v>
      </c>
      <c r="F481" s="1" t="s">
        <v>3010</v>
      </c>
      <c r="G481" s="5">
        <v>45401</v>
      </c>
      <c r="H481" s="1" t="s">
        <v>8</v>
      </c>
      <c r="I481" s="8" t="s">
        <v>6</v>
      </c>
      <c r="J481" s="11" t="str" cm="1">
        <f t="array" ref="J481:N481">VLOOKUP(A481,'Product Details'!$C$1:$I$1001,{2,3,4,5,7},FALSE)</f>
        <v>Flipkart</v>
      </c>
      <c r="K481" s="1" t="str">
        <v>Washing Machine</v>
      </c>
      <c r="L481" s="1" t="str">
        <v>Samsung Top Load 6.5kg</v>
      </c>
      <c r="M481" s="1">
        <v>1</v>
      </c>
      <c r="N481" s="8">
        <v>25500</v>
      </c>
      <c r="O481" s="11" t="str" cm="1">
        <f t="array" ref="O481:S481">_xlfn.XLOOKUP(A481,'Shipping Details'!$A$1:$A$1001,'Shipping Details'!$B$1:$F$1001)</f>
        <v>Mohali</v>
      </c>
      <c r="P481" s="1" t="str">
        <v>UP</v>
      </c>
      <c r="Q481" s="1">
        <v>184643</v>
      </c>
      <c r="R481" s="1" t="str">
        <v>IN</v>
      </c>
      <c r="S481" s="8" t="b">
        <v>1</v>
      </c>
      <c r="T481" s="1">
        <f t="shared" si="21"/>
        <v>25500</v>
      </c>
      <c r="U481" s="1">
        <f t="shared" si="22"/>
        <v>0</v>
      </c>
      <c r="V481" s="1">
        <f t="shared" si="23"/>
        <v>25500</v>
      </c>
    </row>
    <row r="482" spans="1:22" x14ac:dyDescent="0.3">
      <c r="A482" s="1" t="s">
        <v>369</v>
      </c>
      <c r="B482" s="1">
        <v>8142130</v>
      </c>
      <c r="C482" s="1" t="s">
        <v>1163</v>
      </c>
      <c r="D482" s="1" t="s">
        <v>3105</v>
      </c>
      <c r="E482" s="1">
        <v>47</v>
      </c>
      <c r="F482" s="1" t="s">
        <v>2893</v>
      </c>
      <c r="G482" s="5">
        <v>45549</v>
      </c>
      <c r="H482" s="1" t="s">
        <v>8</v>
      </c>
      <c r="I482" s="8" t="s">
        <v>10</v>
      </c>
      <c r="J482" s="11" t="str" cm="1">
        <f t="array" ref="J482:N482">VLOOKUP(A482,'Product Details'!$C$1:$I$1001,{2,3,4,5,7},FALSE)</f>
        <v>Ajio</v>
      </c>
      <c r="K482" s="1" t="str">
        <v>Headphones</v>
      </c>
      <c r="L482" s="1" t="str">
        <v>JBL Bluetooth</v>
      </c>
      <c r="M482" s="1">
        <v>1</v>
      </c>
      <c r="N482" s="8">
        <v>9500</v>
      </c>
      <c r="O482" s="11" t="str" cm="1">
        <f t="array" ref="O482:S482">_xlfn.XLOOKUP(A482,'Shipping Details'!$A$1:$A$1001,'Shipping Details'!$B$1:$F$1001)</f>
        <v>Noida</v>
      </c>
      <c r="P482" s="1" t="str">
        <v>Punjab</v>
      </c>
      <c r="Q482" s="1">
        <v>706012</v>
      </c>
      <c r="R482" s="1" t="str">
        <v>IN</v>
      </c>
      <c r="S482" s="8" t="b">
        <v>0</v>
      </c>
      <c r="T482" s="1">
        <f t="shared" si="21"/>
        <v>9500</v>
      </c>
      <c r="U482" s="1">
        <f t="shared" si="22"/>
        <v>0</v>
      </c>
      <c r="V482" s="1">
        <f t="shared" si="23"/>
        <v>0</v>
      </c>
    </row>
    <row r="483" spans="1:22" x14ac:dyDescent="0.3">
      <c r="A483" s="1" t="s">
        <v>886</v>
      </c>
      <c r="B483" s="1">
        <v>1217560</v>
      </c>
      <c r="C483" s="1" t="s">
        <v>1123</v>
      </c>
      <c r="D483" s="1" t="s">
        <v>3104</v>
      </c>
      <c r="E483" s="1">
        <v>58</v>
      </c>
      <c r="F483" s="1" t="s">
        <v>3093</v>
      </c>
      <c r="G483" s="5">
        <v>45362</v>
      </c>
      <c r="H483" s="1" t="s">
        <v>5</v>
      </c>
      <c r="I483" s="8" t="s">
        <v>6</v>
      </c>
      <c r="J483" s="11" t="str" cm="1">
        <f t="array" ref="J483:N483">VLOOKUP(A483,'Product Details'!$C$1:$I$1001,{2,3,4,5,7},FALSE)</f>
        <v>Flipkart</v>
      </c>
      <c r="K483" s="1" t="str">
        <v>Laptop</v>
      </c>
      <c r="L483" s="1" t="str">
        <v>MacBook Pro</v>
      </c>
      <c r="M483" s="1">
        <v>1</v>
      </c>
      <c r="N483" s="8">
        <v>130000</v>
      </c>
      <c r="O483" s="11" t="str" cm="1">
        <f t="array" ref="O483:S483">_xlfn.XLOOKUP(A483,'Shipping Details'!$A$1:$A$1001,'Shipping Details'!$B$1:$F$1001)</f>
        <v>Kolkata</v>
      </c>
      <c r="P483" s="1" t="str">
        <v>Maharashtra</v>
      </c>
      <c r="Q483" s="1">
        <v>457666</v>
      </c>
      <c r="R483" s="1" t="str">
        <v>IN</v>
      </c>
      <c r="S483" s="8" t="b">
        <v>1</v>
      </c>
      <c r="T483" s="1">
        <f t="shared" si="21"/>
        <v>130000</v>
      </c>
      <c r="U483" s="1">
        <f t="shared" si="22"/>
        <v>130000</v>
      </c>
      <c r="V483" s="1">
        <f t="shared" si="23"/>
        <v>0</v>
      </c>
    </row>
    <row r="484" spans="1:22" x14ac:dyDescent="0.3">
      <c r="A484" s="1" t="s">
        <v>173</v>
      </c>
      <c r="B484" s="1">
        <v>7437584</v>
      </c>
      <c r="C484" s="1" t="s">
        <v>1144</v>
      </c>
      <c r="D484" s="1" t="s">
        <v>3104</v>
      </c>
      <c r="E484" s="1">
        <v>29</v>
      </c>
      <c r="F484" s="1" t="s">
        <v>2888</v>
      </c>
      <c r="G484" s="5">
        <v>45525</v>
      </c>
      <c r="H484" s="1" t="s">
        <v>5</v>
      </c>
      <c r="I484" s="8" t="s">
        <v>6</v>
      </c>
      <c r="J484" s="11" t="str" cm="1">
        <f t="array" ref="J484:N484">VLOOKUP(A484,'Product Details'!$C$1:$I$1001,{2,3,4,5,7},FALSE)</f>
        <v>TataCliq</v>
      </c>
      <c r="K484" s="1" t="str">
        <v>Smartphone</v>
      </c>
      <c r="L484" s="1" t="str">
        <v>Apple iPhone 12</v>
      </c>
      <c r="M484" s="1">
        <v>1</v>
      </c>
      <c r="N484" s="8">
        <v>55000</v>
      </c>
      <c r="O484" s="11" t="str" cm="1">
        <f t="array" ref="O484:S484">_xlfn.XLOOKUP(A484,'Shipping Details'!$A$1:$A$1001,'Shipping Details'!$B$1:$F$1001)</f>
        <v>Kolkata</v>
      </c>
      <c r="P484" s="1" t="str">
        <v>West Bengal</v>
      </c>
      <c r="Q484" s="1">
        <v>429861</v>
      </c>
      <c r="R484" s="1" t="str">
        <v>IN</v>
      </c>
      <c r="S484" s="8" t="b">
        <v>0</v>
      </c>
      <c r="T484" s="1">
        <f t="shared" si="21"/>
        <v>55000</v>
      </c>
      <c r="U484" s="1">
        <f t="shared" si="22"/>
        <v>55000</v>
      </c>
      <c r="V484" s="1">
        <f t="shared" si="23"/>
        <v>0</v>
      </c>
    </row>
    <row r="485" spans="1:22" x14ac:dyDescent="0.3">
      <c r="A485" s="1" t="s">
        <v>528</v>
      </c>
      <c r="B485" s="1">
        <v>7767404</v>
      </c>
      <c r="C485" s="1" t="s">
        <v>1089</v>
      </c>
      <c r="D485" s="1" t="s">
        <v>3104</v>
      </c>
      <c r="E485" s="1">
        <v>38</v>
      </c>
      <c r="F485" s="1" t="s">
        <v>2841</v>
      </c>
      <c r="G485" s="5">
        <v>45566</v>
      </c>
      <c r="H485" s="1" t="s">
        <v>5</v>
      </c>
      <c r="I485" s="8" t="s">
        <v>6</v>
      </c>
      <c r="J485" s="11" t="str" cm="1">
        <f t="array" ref="J485:N485">VLOOKUP(A485,'Product Details'!$C$1:$I$1001,{2,3,4,5,7},FALSE)</f>
        <v>Amazon</v>
      </c>
      <c r="K485" s="1" t="str">
        <v>Smartphone</v>
      </c>
      <c r="L485" s="1" t="str">
        <v>Apple iPhone 12</v>
      </c>
      <c r="M485" s="1">
        <v>1</v>
      </c>
      <c r="N485" s="8">
        <v>55000</v>
      </c>
      <c r="O485" s="11" t="str" cm="1">
        <f t="array" ref="O485:S485">_xlfn.XLOOKUP(A485,'Shipping Details'!$A$1:$A$1001,'Shipping Details'!$B$1:$F$1001)</f>
        <v>Noida</v>
      </c>
      <c r="P485" s="1" t="str">
        <v>Delhi</v>
      </c>
      <c r="Q485" s="1">
        <v>314124</v>
      </c>
      <c r="R485" s="1" t="str">
        <v>IN</v>
      </c>
      <c r="S485" s="8" t="b">
        <v>0</v>
      </c>
      <c r="T485" s="1">
        <f t="shared" si="21"/>
        <v>55000</v>
      </c>
      <c r="U485" s="1">
        <f t="shared" si="22"/>
        <v>55000</v>
      </c>
      <c r="V485" s="1">
        <f t="shared" si="23"/>
        <v>0</v>
      </c>
    </row>
    <row r="486" spans="1:22" x14ac:dyDescent="0.3">
      <c r="A486" s="1" t="s">
        <v>854</v>
      </c>
      <c r="B486" s="1">
        <v>4437253</v>
      </c>
      <c r="C486" s="1" t="s">
        <v>1137</v>
      </c>
      <c r="D486" s="1" t="s">
        <v>3104</v>
      </c>
      <c r="E486" s="1">
        <v>44</v>
      </c>
      <c r="F486" s="1" t="s">
        <v>2867</v>
      </c>
      <c r="G486" s="5">
        <v>45627</v>
      </c>
      <c r="H486" s="1" t="s">
        <v>5</v>
      </c>
      <c r="I486" s="8" t="s">
        <v>6</v>
      </c>
      <c r="J486" s="11" t="str" cm="1">
        <f t="array" ref="J486:N486">VLOOKUP(A486,'Product Details'!$C$1:$I$1001,{2,3,4,5,7},FALSE)</f>
        <v>Ajio</v>
      </c>
      <c r="K486" s="1" t="str">
        <v>Headphones</v>
      </c>
      <c r="L486" s="1" t="str">
        <v>JBL Bluetooth</v>
      </c>
      <c r="M486" s="1">
        <v>1</v>
      </c>
      <c r="N486" s="8">
        <v>9500</v>
      </c>
      <c r="O486" s="11" t="str" cm="1">
        <f t="array" ref="O486:S486">_xlfn.XLOOKUP(A486,'Shipping Details'!$A$1:$A$1001,'Shipping Details'!$B$1:$F$1001)</f>
        <v>Mumbai</v>
      </c>
      <c r="P486" s="1">
        <v>0</v>
      </c>
      <c r="Q486" s="1">
        <v>756971</v>
      </c>
      <c r="R486" s="1" t="str">
        <v>IN</v>
      </c>
      <c r="S486" s="8" t="b">
        <v>1</v>
      </c>
      <c r="T486" s="1">
        <f t="shared" si="21"/>
        <v>9500</v>
      </c>
      <c r="U486" s="1">
        <f t="shared" si="22"/>
        <v>9500</v>
      </c>
      <c r="V486" s="1">
        <f t="shared" si="23"/>
        <v>0</v>
      </c>
    </row>
    <row r="487" spans="1:22" x14ac:dyDescent="0.3">
      <c r="A487" s="1" t="s">
        <v>473</v>
      </c>
      <c r="B487" s="1">
        <v>2065530</v>
      </c>
      <c r="C487" s="1" t="s">
        <v>1076</v>
      </c>
      <c r="D487" s="1" t="s">
        <v>3104</v>
      </c>
      <c r="E487" s="1">
        <v>75</v>
      </c>
      <c r="F487" s="1" t="s">
        <v>2910</v>
      </c>
      <c r="G487" s="5">
        <v>45610</v>
      </c>
      <c r="H487" s="1" t="s">
        <v>5</v>
      </c>
      <c r="I487" s="8" t="s">
        <v>6</v>
      </c>
      <c r="J487" s="11" t="str" cm="1">
        <f t="array" ref="J487:N487">VLOOKUP(A487,'Product Details'!$C$1:$I$1001,{2,3,4,5,7},FALSE)</f>
        <v>Ajio</v>
      </c>
      <c r="K487" s="1" t="str">
        <v>Washing Machine</v>
      </c>
      <c r="L487" s="1" t="str">
        <v>Whirlpool Fully Automatic</v>
      </c>
      <c r="M487" s="1">
        <v>1</v>
      </c>
      <c r="N487" s="8">
        <v>34000</v>
      </c>
      <c r="O487" s="11" t="str" cm="1">
        <f t="array" ref="O487:S487">_xlfn.XLOOKUP(A487,'Shipping Details'!$A$1:$A$1001,'Shipping Details'!$B$1:$F$1001)</f>
        <v>Lucknow</v>
      </c>
      <c r="P487" s="1" t="str">
        <v>Delhi</v>
      </c>
      <c r="Q487" s="1">
        <v>121817</v>
      </c>
      <c r="R487" s="1" t="str">
        <v>IN</v>
      </c>
      <c r="S487" s="8" t="b">
        <v>0</v>
      </c>
      <c r="T487" s="1">
        <f t="shared" si="21"/>
        <v>34000</v>
      </c>
      <c r="U487" s="1">
        <f t="shared" si="22"/>
        <v>34000</v>
      </c>
      <c r="V487" s="1">
        <f t="shared" si="23"/>
        <v>0</v>
      </c>
    </row>
    <row r="488" spans="1:22" x14ac:dyDescent="0.3">
      <c r="A488" s="1" t="s">
        <v>1002</v>
      </c>
      <c r="B488" s="1">
        <v>8467132</v>
      </c>
      <c r="C488" s="1" t="s">
        <v>1089</v>
      </c>
      <c r="D488" s="1" t="s">
        <v>3104</v>
      </c>
      <c r="E488" s="1">
        <v>38</v>
      </c>
      <c r="F488" s="1" t="s">
        <v>2978</v>
      </c>
      <c r="G488" s="5">
        <v>45432</v>
      </c>
      <c r="H488" s="1" t="s">
        <v>8</v>
      </c>
      <c r="I488" s="8" t="s">
        <v>6</v>
      </c>
      <c r="J488" s="11" t="str" cm="1">
        <f t="array" ref="J488:N488">VLOOKUP(A488,'Product Details'!$C$1:$I$1001,{2,3,4,5,7},FALSE)</f>
        <v>Amazon</v>
      </c>
      <c r="K488" s="1" t="str">
        <v>Laptop</v>
      </c>
      <c r="L488" s="1" t="str">
        <v>HP Pavilion</v>
      </c>
      <c r="M488" s="1">
        <v>1</v>
      </c>
      <c r="N488" s="8">
        <v>45000</v>
      </c>
      <c r="O488" s="11" t="str" cm="1">
        <f t="array" ref="O488:S488">_xlfn.XLOOKUP(A488,'Shipping Details'!$A$1:$A$1001,'Shipping Details'!$B$1:$F$1001)</f>
        <v>Lucknow</v>
      </c>
      <c r="P488" s="1" t="str">
        <v>Haryana</v>
      </c>
      <c r="Q488" s="1">
        <v>709644</v>
      </c>
      <c r="R488" s="1" t="str">
        <v>IN</v>
      </c>
      <c r="S488" s="8" t="b">
        <v>0</v>
      </c>
      <c r="T488" s="1">
        <f t="shared" si="21"/>
        <v>45000</v>
      </c>
      <c r="U488" s="1">
        <f t="shared" si="22"/>
        <v>0</v>
      </c>
      <c r="V488" s="1">
        <f t="shared" si="23"/>
        <v>45000</v>
      </c>
    </row>
    <row r="489" spans="1:22" x14ac:dyDescent="0.3">
      <c r="A489" s="1" t="s">
        <v>990</v>
      </c>
      <c r="B489" s="1">
        <v>8939548</v>
      </c>
      <c r="C489" s="1" t="s">
        <v>1178</v>
      </c>
      <c r="D489" s="1" t="s">
        <v>3105</v>
      </c>
      <c r="E489" s="1">
        <v>55</v>
      </c>
      <c r="F489" s="1" t="s">
        <v>2868</v>
      </c>
      <c r="G489" s="5">
        <v>45516</v>
      </c>
      <c r="H489" s="1" t="s">
        <v>40</v>
      </c>
      <c r="I489" s="8" t="s">
        <v>6</v>
      </c>
      <c r="J489" s="11" t="str" cm="1">
        <f t="array" ref="J489:N489">VLOOKUP(A489,'Product Details'!$C$1:$I$1001,{2,3,4,5,7},FALSE)</f>
        <v>Ajio</v>
      </c>
      <c r="K489" s="1" t="str">
        <v>Smartphone</v>
      </c>
      <c r="L489" s="1" t="str">
        <v>OnePlus Nord</v>
      </c>
      <c r="M489" s="1">
        <v>1</v>
      </c>
      <c r="N489" s="8">
        <v>24999</v>
      </c>
      <c r="O489" s="11" t="str" cm="1">
        <f t="array" ref="O489:S489">_xlfn.XLOOKUP(A489,'Shipping Details'!$A$1:$A$1001,'Shipping Details'!$B$1:$F$1001)</f>
        <v>Lucknow</v>
      </c>
      <c r="P489" s="1" t="str">
        <v>Delhi</v>
      </c>
      <c r="Q489" s="1">
        <v>382737</v>
      </c>
      <c r="R489" s="1" t="str">
        <v>IN</v>
      </c>
      <c r="S489" s="8" t="b">
        <v>0</v>
      </c>
      <c r="T489" s="1">
        <f t="shared" si="21"/>
        <v>24999</v>
      </c>
      <c r="U489" s="1">
        <f t="shared" si="22"/>
        <v>0</v>
      </c>
      <c r="V489" s="1">
        <f t="shared" si="23"/>
        <v>24999</v>
      </c>
    </row>
    <row r="490" spans="1:22" x14ac:dyDescent="0.3">
      <c r="A490" s="1" t="s">
        <v>677</v>
      </c>
      <c r="B490" s="1">
        <v>8054914</v>
      </c>
      <c r="C490" s="1" t="s">
        <v>1075</v>
      </c>
      <c r="D490" s="1" t="s">
        <v>3104</v>
      </c>
      <c r="E490" s="1">
        <v>47</v>
      </c>
      <c r="F490" s="1" t="s">
        <v>2901</v>
      </c>
      <c r="G490" s="5">
        <v>45309</v>
      </c>
      <c r="H490" s="1" t="s">
        <v>40</v>
      </c>
      <c r="I490" s="8" t="s">
        <v>10</v>
      </c>
      <c r="J490" s="11" t="str" cm="1">
        <f t="array" ref="J490:N490">VLOOKUP(A490,'Product Details'!$C$1:$I$1001,{2,3,4,5,7},FALSE)</f>
        <v>Flipkart</v>
      </c>
      <c r="K490" s="1" t="str">
        <v>Smartphone</v>
      </c>
      <c r="L490" s="1" t="str">
        <v>OnePlus Nord</v>
      </c>
      <c r="M490" s="1">
        <v>1</v>
      </c>
      <c r="N490" s="8">
        <v>25500</v>
      </c>
      <c r="O490" s="11" t="str" cm="1">
        <f t="array" ref="O490:S490">_xlfn.XLOOKUP(A490,'Shipping Details'!$A$1:$A$1001,'Shipping Details'!$B$1:$F$1001)</f>
        <v>Thanjavur</v>
      </c>
      <c r="P490" s="1" t="str">
        <v>Karnataka</v>
      </c>
      <c r="Q490" s="1">
        <v>233457</v>
      </c>
      <c r="R490" s="1" t="str">
        <v>IN</v>
      </c>
      <c r="S490" s="8" t="b">
        <v>0</v>
      </c>
      <c r="T490" s="1">
        <f t="shared" si="21"/>
        <v>25500</v>
      </c>
      <c r="U490" s="1">
        <f t="shared" si="22"/>
        <v>0</v>
      </c>
      <c r="V490" s="1">
        <f t="shared" si="23"/>
        <v>0</v>
      </c>
    </row>
    <row r="491" spans="1:22" x14ac:dyDescent="0.3">
      <c r="A491" s="1" t="s">
        <v>182</v>
      </c>
      <c r="B491" s="1">
        <v>3213134</v>
      </c>
      <c r="C491" s="1" t="s">
        <v>1139</v>
      </c>
      <c r="D491" s="1" t="s">
        <v>3104</v>
      </c>
      <c r="E491" s="1">
        <v>28</v>
      </c>
      <c r="F491" s="1" t="s">
        <v>2918</v>
      </c>
      <c r="G491" s="5">
        <v>45415</v>
      </c>
      <c r="H491" s="1" t="s">
        <v>5</v>
      </c>
      <c r="I491" s="8" t="s">
        <v>6</v>
      </c>
      <c r="J491" s="11" t="str" cm="1">
        <f t="array" ref="J491:N491">VLOOKUP(A491,'Product Details'!$C$1:$I$1001,{2,3,4,5,7},FALSE)</f>
        <v>Myntra</v>
      </c>
      <c r="K491" s="1" t="str">
        <v>LED TV</v>
      </c>
      <c r="L491" s="1" t="str">
        <v>Mi LED TV 32"</v>
      </c>
      <c r="M491" s="1">
        <v>1</v>
      </c>
      <c r="N491" s="8">
        <v>20200</v>
      </c>
      <c r="O491" s="11" t="str" cm="1">
        <f t="array" ref="O491:S491">_xlfn.XLOOKUP(A491,'Shipping Details'!$A$1:$A$1001,'Shipping Details'!$B$1:$F$1001)</f>
        <v>Mohali</v>
      </c>
      <c r="P491" s="1" t="str">
        <v>Delhi</v>
      </c>
      <c r="Q491" s="1">
        <v>755993</v>
      </c>
      <c r="R491" s="1" t="str">
        <v>IN</v>
      </c>
      <c r="S491" s="8" t="b">
        <v>0</v>
      </c>
      <c r="T491" s="1">
        <f t="shared" si="21"/>
        <v>20200</v>
      </c>
      <c r="U491" s="1">
        <f t="shared" si="22"/>
        <v>20200</v>
      </c>
      <c r="V491" s="1">
        <f t="shared" si="23"/>
        <v>0</v>
      </c>
    </row>
    <row r="492" spans="1:22" x14ac:dyDescent="0.3">
      <c r="A492" s="1" t="s">
        <v>258</v>
      </c>
      <c r="B492" s="1">
        <v>5433204</v>
      </c>
      <c r="C492" s="1" t="s">
        <v>1067</v>
      </c>
      <c r="D492" s="1" t="s">
        <v>3105</v>
      </c>
      <c r="E492" s="1">
        <v>28</v>
      </c>
      <c r="F492" s="1" t="s">
        <v>2955</v>
      </c>
      <c r="G492" s="5">
        <v>45593</v>
      </c>
      <c r="H492" s="1" t="s">
        <v>5</v>
      </c>
      <c r="I492" s="8" t="s">
        <v>6</v>
      </c>
      <c r="J492" s="11" t="str" cm="1">
        <f t="array" ref="J492:N492">VLOOKUP(A492,'Product Details'!$C$1:$I$1001,{2,3,4,5,7},FALSE)</f>
        <v>Myntra</v>
      </c>
      <c r="K492" s="1" t="str">
        <v>Laptop</v>
      </c>
      <c r="L492" s="1" t="str">
        <v>MacBook Pro</v>
      </c>
      <c r="M492" s="1">
        <v>1</v>
      </c>
      <c r="N492" s="8">
        <v>131500</v>
      </c>
      <c r="O492" s="11" t="str" cm="1">
        <f t="array" ref="O492:S492">_xlfn.XLOOKUP(A492,'Shipping Details'!$A$1:$A$1001,'Shipping Details'!$B$1:$F$1001)</f>
        <v>Mohali</v>
      </c>
      <c r="P492" s="1" t="str">
        <v>West Bengal</v>
      </c>
      <c r="Q492" s="1">
        <v>438302</v>
      </c>
      <c r="R492" s="1" t="str">
        <v>IN</v>
      </c>
      <c r="S492" s="8" t="b">
        <v>0</v>
      </c>
      <c r="T492" s="1">
        <f t="shared" si="21"/>
        <v>131500</v>
      </c>
      <c r="U492" s="1">
        <f t="shared" si="22"/>
        <v>131500</v>
      </c>
      <c r="V492" s="1">
        <f t="shared" si="23"/>
        <v>0</v>
      </c>
    </row>
    <row r="493" spans="1:22" x14ac:dyDescent="0.3">
      <c r="A493" s="1" t="s">
        <v>650</v>
      </c>
      <c r="B493" s="1">
        <v>6920939</v>
      </c>
      <c r="C493" s="1" t="s">
        <v>1076</v>
      </c>
      <c r="D493" s="1" t="s">
        <v>3104</v>
      </c>
      <c r="E493" s="1">
        <v>75</v>
      </c>
      <c r="F493" s="1" t="s">
        <v>2829</v>
      </c>
      <c r="G493" s="5">
        <v>45623</v>
      </c>
      <c r="H493" s="1" t="s">
        <v>5</v>
      </c>
      <c r="I493" s="8" t="s">
        <v>6</v>
      </c>
      <c r="J493" s="11" t="str" cm="1">
        <f t="array" ref="J493:N493">VLOOKUP(A493,'Product Details'!$C$1:$I$1001,{2,3,4,5,7},FALSE)</f>
        <v>Amazon</v>
      </c>
      <c r="K493" s="1" t="str">
        <v>LED TV</v>
      </c>
      <c r="L493" s="1" t="str">
        <v>Samsung Smart TV 50"</v>
      </c>
      <c r="M493" s="1">
        <v>1</v>
      </c>
      <c r="N493" s="8">
        <v>60000</v>
      </c>
      <c r="O493" s="11" t="str" cm="1">
        <f t="array" ref="O493:S493">_xlfn.XLOOKUP(A493,'Shipping Details'!$A$1:$A$1001,'Shipping Details'!$B$1:$F$1001)</f>
        <v>Noida</v>
      </c>
      <c r="P493" s="1" t="str">
        <v>Maharashtra</v>
      </c>
      <c r="Q493" s="1">
        <v>733216</v>
      </c>
      <c r="R493" s="1" t="str">
        <v>IN</v>
      </c>
      <c r="S493" s="8" t="b">
        <v>0</v>
      </c>
      <c r="T493" s="1">
        <f t="shared" si="21"/>
        <v>60000</v>
      </c>
      <c r="U493" s="1">
        <f t="shared" si="22"/>
        <v>60000</v>
      </c>
      <c r="V493" s="1">
        <f t="shared" si="23"/>
        <v>0</v>
      </c>
    </row>
    <row r="494" spans="1:22" x14ac:dyDescent="0.3">
      <c r="A494" s="1" t="s">
        <v>20</v>
      </c>
      <c r="B494" s="1">
        <v>8106470</v>
      </c>
      <c r="C494" s="1" t="s">
        <v>1075</v>
      </c>
      <c r="D494" s="1" t="s">
        <v>3104</v>
      </c>
      <c r="E494" s="1">
        <v>47</v>
      </c>
      <c r="F494" s="1" t="s">
        <v>2792</v>
      </c>
      <c r="G494" s="5">
        <v>45628</v>
      </c>
      <c r="H494" s="1" t="s">
        <v>8</v>
      </c>
      <c r="I494" s="8" t="s">
        <v>6</v>
      </c>
      <c r="J494" s="11" t="str" cm="1">
        <f t="array" ref="J494:N494">VLOOKUP(A494,'Product Details'!$C$1:$I$1001,{2,3,4,5,7},FALSE)</f>
        <v>Flipkart</v>
      </c>
      <c r="K494" s="1" t="str">
        <v>Laptop</v>
      </c>
      <c r="L494" s="1" t="str">
        <v>MacBook Pro</v>
      </c>
      <c r="M494" s="1">
        <v>1</v>
      </c>
      <c r="N494" s="8">
        <v>132000</v>
      </c>
      <c r="O494" s="11" t="str" cm="1">
        <f t="array" ref="O494:S494">_xlfn.XLOOKUP(A494,'Shipping Details'!$A$1:$A$1001,'Shipping Details'!$B$1:$F$1001)</f>
        <v>Gurugram</v>
      </c>
      <c r="P494" s="1" t="str">
        <v>Tamil Nadu</v>
      </c>
      <c r="Q494" s="1">
        <v>300896</v>
      </c>
      <c r="R494" s="1" t="str">
        <v>IN</v>
      </c>
      <c r="S494" s="8" t="b">
        <v>1</v>
      </c>
      <c r="T494" s="1">
        <f t="shared" si="21"/>
        <v>132000</v>
      </c>
      <c r="U494" s="1">
        <f t="shared" si="22"/>
        <v>0</v>
      </c>
      <c r="V494" s="1">
        <f t="shared" si="23"/>
        <v>132000</v>
      </c>
    </row>
    <row r="495" spans="1:22" x14ac:dyDescent="0.3">
      <c r="A495" s="1" t="s">
        <v>663</v>
      </c>
      <c r="B495" s="1">
        <v>6599219</v>
      </c>
      <c r="C495" s="1" t="s">
        <v>1167</v>
      </c>
      <c r="D495" s="1" t="s">
        <v>3105</v>
      </c>
      <c r="E495" s="1">
        <v>46</v>
      </c>
      <c r="F495" s="1" t="s">
        <v>2846</v>
      </c>
      <c r="G495" s="5">
        <v>45424</v>
      </c>
      <c r="H495" s="1" t="s">
        <v>5</v>
      </c>
      <c r="I495" s="8" t="s">
        <v>6</v>
      </c>
      <c r="J495" s="11" t="str" cm="1">
        <f t="array" ref="J495:N495">VLOOKUP(A495,'Product Details'!$C$1:$I$1001,{2,3,4,5,7},FALSE)</f>
        <v>Ajio</v>
      </c>
      <c r="K495" s="1" t="str">
        <v>Laptop</v>
      </c>
      <c r="L495" s="1" t="str">
        <v>Dell Inspiron 15</v>
      </c>
      <c r="M495" s="1">
        <v>1</v>
      </c>
      <c r="N495" s="8">
        <v>49500</v>
      </c>
      <c r="O495" s="11" t="str" cm="1">
        <f t="array" ref="O495:S495">_xlfn.XLOOKUP(A495,'Shipping Details'!$A$1:$A$1001,'Shipping Details'!$B$1:$F$1001)</f>
        <v>Thanjavur</v>
      </c>
      <c r="P495" s="1" t="str">
        <v>Delhi</v>
      </c>
      <c r="Q495" s="1">
        <v>285225</v>
      </c>
      <c r="R495" s="1" t="str">
        <v>IN</v>
      </c>
      <c r="S495" s="8" t="b">
        <v>0</v>
      </c>
      <c r="T495" s="1">
        <f t="shared" si="21"/>
        <v>49500</v>
      </c>
      <c r="U495" s="1">
        <f t="shared" si="22"/>
        <v>49500</v>
      </c>
      <c r="V495" s="1">
        <f t="shared" si="23"/>
        <v>0</v>
      </c>
    </row>
    <row r="496" spans="1:22" x14ac:dyDescent="0.3">
      <c r="A496" s="1" t="s">
        <v>1000</v>
      </c>
      <c r="B496" s="1">
        <v>2061460</v>
      </c>
      <c r="C496" s="1" t="s">
        <v>1092</v>
      </c>
      <c r="D496" s="1" t="s">
        <v>3105</v>
      </c>
      <c r="E496" s="1">
        <v>48</v>
      </c>
      <c r="F496" s="1" t="s">
        <v>2866</v>
      </c>
      <c r="G496" s="5">
        <v>45474</v>
      </c>
      <c r="H496" s="1" t="s">
        <v>8</v>
      </c>
      <c r="I496" s="8" t="s">
        <v>10</v>
      </c>
      <c r="J496" s="11" t="str" cm="1">
        <f t="array" ref="J496:N496">VLOOKUP(A496,'Product Details'!$C$1:$I$1001,{2,3,4,5,7},FALSE)</f>
        <v>Flipkart</v>
      </c>
      <c r="K496" s="1" t="str">
        <v>Washing Machine</v>
      </c>
      <c r="L496" s="1" t="str">
        <v>LG Front Load 7kg</v>
      </c>
      <c r="M496" s="1">
        <v>1</v>
      </c>
      <c r="N496" s="8">
        <v>30500</v>
      </c>
      <c r="O496" s="11" t="str" cm="1">
        <f t="array" ref="O496:S496">_xlfn.XLOOKUP(A496,'Shipping Details'!$A$1:$A$1001,'Shipping Details'!$B$1:$F$1001)</f>
        <v>Gurugram</v>
      </c>
      <c r="P496" s="1" t="str">
        <v>Haryana</v>
      </c>
      <c r="Q496" s="1">
        <v>901549</v>
      </c>
      <c r="R496" s="1" t="str">
        <v>IN</v>
      </c>
      <c r="S496" s="8" t="b">
        <v>0</v>
      </c>
      <c r="T496" s="1">
        <f t="shared" si="21"/>
        <v>30500</v>
      </c>
      <c r="U496" s="1">
        <f t="shared" si="22"/>
        <v>0</v>
      </c>
      <c r="V496" s="1">
        <f t="shared" si="23"/>
        <v>0</v>
      </c>
    </row>
    <row r="497" spans="1:22" x14ac:dyDescent="0.3">
      <c r="A497" s="1" t="s">
        <v>863</v>
      </c>
      <c r="B497" s="1">
        <v>3415646</v>
      </c>
      <c r="C497" s="1" t="s">
        <v>1163</v>
      </c>
      <c r="D497" s="1" t="s">
        <v>3105</v>
      </c>
      <c r="E497" s="1">
        <v>47</v>
      </c>
      <c r="F497" s="1" t="s">
        <v>2995</v>
      </c>
      <c r="G497" s="5">
        <v>45496</v>
      </c>
      <c r="H497" s="1" t="s">
        <v>8</v>
      </c>
      <c r="I497" s="8" t="s">
        <v>6</v>
      </c>
      <c r="J497" s="11" t="str" cm="1">
        <f t="array" ref="J497:N497">VLOOKUP(A497,'Product Details'!$C$1:$I$1001,{2,3,4,5,7},FALSE)</f>
        <v>Ajio</v>
      </c>
      <c r="K497" s="1" t="str">
        <v>Smartphone</v>
      </c>
      <c r="L497" s="1" t="str">
        <v>OnePlus Nord</v>
      </c>
      <c r="M497" s="1">
        <v>1</v>
      </c>
      <c r="N497" s="8">
        <v>24999</v>
      </c>
      <c r="O497" s="11" t="str" cm="1">
        <f t="array" ref="O497:S497">_xlfn.XLOOKUP(A497,'Shipping Details'!$A$1:$A$1001,'Shipping Details'!$B$1:$F$1001)</f>
        <v>Thanjavur</v>
      </c>
      <c r="P497" s="1" t="str">
        <v>Delhi</v>
      </c>
      <c r="Q497" s="1">
        <v>541597</v>
      </c>
      <c r="R497" s="1" t="str">
        <v>IN</v>
      </c>
      <c r="S497" s="8" t="b">
        <v>1</v>
      </c>
      <c r="T497" s="1">
        <f t="shared" si="21"/>
        <v>24999</v>
      </c>
      <c r="U497" s="1">
        <f t="shared" si="22"/>
        <v>0</v>
      </c>
      <c r="V497" s="1">
        <f t="shared" si="23"/>
        <v>24999</v>
      </c>
    </row>
    <row r="498" spans="1:22" x14ac:dyDescent="0.3">
      <c r="A498" s="1" t="s">
        <v>252</v>
      </c>
      <c r="B498" s="1">
        <v>9528410</v>
      </c>
      <c r="C498" s="1" t="s">
        <v>1157</v>
      </c>
      <c r="D498" s="1" t="s">
        <v>3105</v>
      </c>
      <c r="E498" s="1">
        <v>62</v>
      </c>
      <c r="F498" s="1" t="s">
        <v>2951</v>
      </c>
      <c r="G498" s="5">
        <v>45571</v>
      </c>
      <c r="H498" s="1" t="s">
        <v>5</v>
      </c>
      <c r="I498" s="8" t="s">
        <v>6</v>
      </c>
      <c r="J498" s="11" t="str" cm="1">
        <f t="array" ref="J498:N498">VLOOKUP(A498,'Product Details'!$C$1:$I$1001,{2,3,4,5,7},FALSE)</f>
        <v>Flipkart</v>
      </c>
      <c r="K498" s="1" t="str">
        <v>Laptop</v>
      </c>
      <c r="L498" s="1" t="str">
        <v>MacBook Pro</v>
      </c>
      <c r="M498" s="1">
        <v>1</v>
      </c>
      <c r="N498" s="8">
        <v>132000</v>
      </c>
      <c r="O498" s="11" t="str" cm="1">
        <f t="array" ref="O498:S498">_xlfn.XLOOKUP(A498,'Shipping Details'!$A$1:$A$1001,'Shipping Details'!$B$1:$F$1001)</f>
        <v>Bengaluru</v>
      </c>
      <c r="P498" s="1" t="str">
        <v>Delhi</v>
      </c>
      <c r="Q498" s="1">
        <v>539001</v>
      </c>
      <c r="R498" s="1" t="str">
        <v>IN</v>
      </c>
      <c r="S498" s="8" t="b">
        <v>0</v>
      </c>
      <c r="T498" s="1">
        <f t="shared" si="21"/>
        <v>132000</v>
      </c>
      <c r="U498" s="1">
        <f t="shared" si="22"/>
        <v>132000</v>
      </c>
      <c r="V498" s="1">
        <f t="shared" si="23"/>
        <v>0</v>
      </c>
    </row>
    <row r="499" spans="1:22" x14ac:dyDescent="0.3">
      <c r="A499" s="1" t="s">
        <v>327</v>
      </c>
      <c r="B499" s="1">
        <v>3262755</v>
      </c>
      <c r="C499" s="1" t="s">
        <v>1082</v>
      </c>
      <c r="D499" s="1" t="s">
        <v>3104</v>
      </c>
      <c r="E499" s="1">
        <v>53</v>
      </c>
      <c r="F499" s="1" t="s">
        <v>2807</v>
      </c>
      <c r="G499" s="5">
        <v>45398</v>
      </c>
      <c r="H499" s="1" t="s">
        <v>8</v>
      </c>
      <c r="I499" s="8" t="s">
        <v>6</v>
      </c>
      <c r="J499" s="11" t="str" cm="1">
        <f t="array" ref="J499:N499">VLOOKUP(A499,'Product Details'!$C$1:$I$1001,{2,3,4,5,7},FALSE)</f>
        <v>TataCliq</v>
      </c>
      <c r="K499" s="1" t="str">
        <v>Washing Machine</v>
      </c>
      <c r="L499" s="1" t="str">
        <v>Whirlpool Fully Automatic</v>
      </c>
      <c r="M499" s="1">
        <v>1</v>
      </c>
      <c r="N499" s="8">
        <v>35000</v>
      </c>
      <c r="O499" s="11" t="str" cm="1">
        <f t="array" ref="O499:S499">_xlfn.XLOOKUP(A499,'Shipping Details'!$A$1:$A$1001,'Shipping Details'!$B$1:$F$1001)</f>
        <v>Thanjavur</v>
      </c>
      <c r="P499" s="1" t="str">
        <v>Tamil Nadu</v>
      </c>
      <c r="Q499" s="1">
        <v>175124</v>
      </c>
      <c r="R499" s="1" t="str">
        <v>IN</v>
      </c>
      <c r="S499" s="8" t="b">
        <v>0</v>
      </c>
      <c r="T499" s="1">
        <f t="shared" si="21"/>
        <v>35000</v>
      </c>
      <c r="U499" s="1">
        <f t="shared" si="22"/>
        <v>0</v>
      </c>
      <c r="V499" s="1">
        <f t="shared" si="23"/>
        <v>35000</v>
      </c>
    </row>
    <row r="500" spans="1:22" x14ac:dyDescent="0.3">
      <c r="A500" s="1" t="s">
        <v>991</v>
      </c>
      <c r="B500" s="1">
        <v>1287658</v>
      </c>
      <c r="C500" s="1" t="s">
        <v>1171</v>
      </c>
      <c r="D500" s="1" t="s">
        <v>3105</v>
      </c>
      <c r="E500" s="1">
        <v>59</v>
      </c>
      <c r="F500" s="1" t="s">
        <v>2784</v>
      </c>
      <c r="G500" s="5">
        <v>45517</v>
      </c>
      <c r="H500" s="1" t="s">
        <v>5</v>
      </c>
      <c r="I500" s="8" t="s">
        <v>6</v>
      </c>
      <c r="J500" s="11" t="str" cm="1">
        <f t="array" ref="J500:N500">VLOOKUP(A500,'Product Details'!$C$1:$I$1001,{2,3,4,5,7},FALSE)</f>
        <v>Flipkart</v>
      </c>
      <c r="K500" s="1" t="str">
        <v>Headphones</v>
      </c>
      <c r="L500" s="1" t="str">
        <v>Bose Bluetooth</v>
      </c>
      <c r="M500" s="1">
        <v>1</v>
      </c>
      <c r="N500" s="8">
        <v>14500</v>
      </c>
      <c r="O500" s="11" t="str" cm="1">
        <f t="array" ref="O500:S500">_xlfn.XLOOKUP(A500,'Shipping Details'!$A$1:$A$1001,'Shipping Details'!$B$1:$F$1001)</f>
        <v>Mumbai</v>
      </c>
      <c r="P500" s="1" t="str">
        <v>Haryana</v>
      </c>
      <c r="Q500" s="1">
        <v>385015</v>
      </c>
      <c r="R500" s="1" t="str">
        <v>IN</v>
      </c>
      <c r="S500" s="8" t="b">
        <v>0</v>
      </c>
      <c r="T500" s="1">
        <f t="shared" si="21"/>
        <v>14500</v>
      </c>
      <c r="U500" s="1">
        <f t="shared" si="22"/>
        <v>14500</v>
      </c>
      <c r="V500" s="1">
        <f t="shared" si="23"/>
        <v>0</v>
      </c>
    </row>
    <row r="501" spans="1:22" x14ac:dyDescent="0.3">
      <c r="A501" s="1" t="s">
        <v>243</v>
      </c>
      <c r="B501" s="1">
        <v>2559464</v>
      </c>
      <c r="C501" s="1" t="s">
        <v>1072</v>
      </c>
      <c r="D501" s="1" t="s">
        <v>3104</v>
      </c>
      <c r="E501" s="1">
        <v>70</v>
      </c>
      <c r="F501" s="1" t="s">
        <v>2949</v>
      </c>
      <c r="G501" s="5">
        <v>45449</v>
      </c>
      <c r="H501" s="1" t="s">
        <v>5</v>
      </c>
      <c r="I501" s="8" t="s">
        <v>6</v>
      </c>
      <c r="J501" s="11" t="str" cm="1">
        <f t="array" ref="J501:N501">VLOOKUP(A501,'Product Details'!$C$1:$I$1001,{2,3,4,5,7},FALSE)</f>
        <v>Ajio</v>
      </c>
      <c r="K501" s="1" t="str">
        <v>Laptop</v>
      </c>
      <c r="L501" s="1" t="str">
        <v>HP Pavilion</v>
      </c>
      <c r="M501" s="1">
        <v>1</v>
      </c>
      <c r="N501" s="8">
        <v>44000</v>
      </c>
      <c r="O501" s="11" t="str" cm="1">
        <f t="array" ref="O501:S501">_xlfn.XLOOKUP(A501,'Shipping Details'!$A$1:$A$1001,'Shipping Details'!$B$1:$F$1001)</f>
        <v>Lucknow</v>
      </c>
      <c r="P501" s="1" t="str">
        <v>Delhi</v>
      </c>
      <c r="Q501" s="1">
        <v>780364</v>
      </c>
      <c r="R501" s="1" t="str">
        <v>IN</v>
      </c>
      <c r="S501" s="8" t="b">
        <v>0</v>
      </c>
      <c r="T501" s="1">
        <f t="shared" si="21"/>
        <v>44000</v>
      </c>
      <c r="U501" s="1">
        <f t="shared" si="22"/>
        <v>44000</v>
      </c>
      <c r="V501" s="1">
        <f t="shared" si="23"/>
        <v>0</v>
      </c>
    </row>
    <row r="502" spans="1:22" x14ac:dyDescent="0.3">
      <c r="A502" s="1" t="s">
        <v>716</v>
      </c>
      <c r="B502" s="1">
        <v>9534019</v>
      </c>
      <c r="C502" s="1" t="s">
        <v>1070</v>
      </c>
      <c r="D502" s="1" t="s">
        <v>3104</v>
      </c>
      <c r="E502" s="1">
        <v>67</v>
      </c>
      <c r="F502" s="1" t="s">
        <v>3028</v>
      </c>
      <c r="G502" s="5">
        <v>45330</v>
      </c>
      <c r="H502" s="1" t="s">
        <v>5</v>
      </c>
      <c r="I502" s="8" t="s">
        <v>6</v>
      </c>
      <c r="J502" s="11" t="str" cm="1">
        <f t="array" ref="J502:N502">VLOOKUP(A502,'Product Details'!$C$1:$I$1001,{2,3,4,5,7},FALSE)</f>
        <v>Myntra</v>
      </c>
      <c r="K502" s="1" t="str">
        <v>LED TV</v>
      </c>
      <c r="L502" s="1" t="str">
        <v>Samsung Smart TV 50"</v>
      </c>
      <c r="M502" s="1">
        <v>1</v>
      </c>
      <c r="N502" s="8">
        <v>60500</v>
      </c>
      <c r="O502" s="11" t="str" cm="1">
        <f t="array" ref="O502:S502">_xlfn.XLOOKUP(A502,'Shipping Details'!$A$1:$A$1001,'Shipping Details'!$B$1:$F$1001)</f>
        <v>Noida</v>
      </c>
      <c r="P502" s="1" t="str">
        <v>Maharashtra</v>
      </c>
      <c r="Q502" s="1">
        <v>438480</v>
      </c>
      <c r="R502" s="1" t="str">
        <v>IN</v>
      </c>
      <c r="S502" s="8" t="b">
        <v>1</v>
      </c>
      <c r="T502" s="1">
        <f t="shared" si="21"/>
        <v>60500</v>
      </c>
      <c r="U502" s="1">
        <f t="shared" si="22"/>
        <v>60500</v>
      </c>
      <c r="V502" s="1">
        <f t="shared" si="23"/>
        <v>0</v>
      </c>
    </row>
    <row r="503" spans="1:22" x14ac:dyDescent="0.3">
      <c r="A503" s="1" t="s">
        <v>329</v>
      </c>
      <c r="B503" s="1">
        <v>4917305</v>
      </c>
      <c r="C503" s="1" t="s">
        <v>1083</v>
      </c>
      <c r="D503" s="1" t="s">
        <v>3105</v>
      </c>
      <c r="E503" s="1">
        <v>61</v>
      </c>
      <c r="F503" s="1" t="s">
        <v>2985</v>
      </c>
      <c r="G503" s="5">
        <v>45448</v>
      </c>
      <c r="H503" s="1" t="s">
        <v>5</v>
      </c>
      <c r="I503" s="8" t="s">
        <v>6</v>
      </c>
      <c r="J503" s="11" t="str" cm="1">
        <f t="array" ref="J503:N503">VLOOKUP(A503,'Product Details'!$C$1:$I$1001,{2,3,4,5,7},FALSE)</f>
        <v>Flipkart</v>
      </c>
      <c r="K503" s="1" t="str">
        <v>LED TV</v>
      </c>
      <c r="L503" s="1" t="str">
        <v>Sony Bravia 43"</v>
      </c>
      <c r="M503" s="1">
        <v>1</v>
      </c>
      <c r="N503" s="8">
        <v>40500</v>
      </c>
      <c r="O503" s="11" t="str" cm="1">
        <f t="array" ref="O503:S503">_xlfn.XLOOKUP(A503,'Shipping Details'!$A$1:$A$1001,'Shipping Details'!$B$1:$F$1001)</f>
        <v>Mumbai</v>
      </c>
      <c r="P503" s="1" t="str">
        <v>Punjab</v>
      </c>
      <c r="Q503" s="1">
        <v>459946</v>
      </c>
      <c r="R503" s="1" t="str">
        <v>IN</v>
      </c>
      <c r="S503" s="8" t="b">
        <v>0</v>
      </c>
      <c r="T503" s="1">
        <f t="shared" si="21"/>
        <v>40500</v>
      </c>
      <c r="U503" s="1">
        <f t="shared" si="22"/>
        <v>40500</v>
      </c>
      <c r="V503" s="1">
        <f t="shared" si="23"/>
        <v>0</v>
      </c>
    </row>
    <row r="504" spans="1:22" x14ac:dyDescent="0.3">
      <c r="A504" s="1" t="s">
        <v>304</v>
      </c>
      <c r="B504" s="1">
        <v>7136825</v>
      </c>
      <c r="C504" s="1" t="s">
        <v>1122</v>
      </c>
      <c r="D504" s="1" t="s">
        <v>3104</v>
      </c>
      <c r="E504" s="1">
        <v>34</v>
      </c>
      <c r="F504" s="1" t="s">
        <v>2897</v>
      </c>
      <c r="G504" s="5">
        <v>45361</v>
      </c>
      <c r="H504" s="1" t="s">
        <v>5</v>
      </c>
      <c r="I504" s="8" t="s">
        <v>6</v>
      </c>
      <c r="J504" s="11" t="str" cm="1">
        <f t="array" ref="J504:N504">VLOOKUP(A504,'Product Details'!$C$1:$I$1001,{2,3,4,5,7},FALSE)</f>
        <v>TataCliq</v>
      </c>
      <c r="K504" s="1" t="str">
        <v>Smartphone</v>
      </c>
      <c r="L504" s="1" t="str">
        <v>Apple iPhone 12</v>
      </c>
      <c r="M504" s="1">
        <v>1</v>
      </c>
      <c r="N504" s="8">
        <v>55000</v>
      </c>
      <c r="O504" s="11" t="str" cm="1">
        <f t="array" ref="O504:S504">_xlfn.XLOOKUP(A504,'Shipping Details'!$A$1:$A$1001,'Shipping Details'!$B$1:$F$1001)</f>
        <v>Lucknow</v>
      </c>
      <c r="P504" s="1" t="str">
        <v>Punjab</v>
      </c>
      <c r="Q504" s="1">
        <v>821179</v>
      </c>
      <c r="R504" s="1" t="str">
        <v>IN</v>
      </c>
      <c r="S504" s="8" t="b">
        <v>0</v>
      </c>
      <c r="T504" s="1">
        <f t="shared" si="21"/>
        <v>55000</v>
      </c>
      <c r="U504" s="1">
        <f t="shared" si="22"/>
        <v>55000</v>
      </c>
      <c r="V504" s="1">
        <f t="shared" si="23"/>
        <v>0</v>
      </c>
    </row>
    <row r="505" spans="1:22" x14ac:dyDescent="0.3">
      <c r="A505" s="1" t="s">
        <v>55</v>
      </c>
      <c r="B505" s="1">
        <v>8194570</v>
      </c>
      <c r="C505" s="1" t="s">
        <v>1098</v>
      </c>
      <c r="D505" s="1" t="s">
        <v>3104</v>
      </c>
      <c r="E505" s="1">
        <v>54</v>
      </c>
      <c r="F505" s="1" t="s">
        <v>2824</v>
      </c>
      <c r="G505" s="5">
        <v>45567</v>
      </c>
      <c r="H505" s="1" t="s">
        <v>8</v>
      </c>
      <c r="I505" s="8" t="s">
        <v>6</v>
      </c>
      <c r="J505" s="11" t="str" cm="1">
        <f t="array" ref="J505:N505">VLOOKUP(A505,'Product Details'!$C$1:$I$1001,{2,3,4,5,7},FALSE)</f>
        <v>Amazon</v>
      </c>
      <c r="K505" s="1" t="str">
        <v>Smartphone</v>
      </c>
      <c r="L505" s="1" t="str">
        <v>Apple iPhone 12</v>
      </c>
      <c r="M505" s="1">
        <v>2</v>
      </c>
      <c r="N505" s="8">
        <v>55000</v>
      </c>
      <c r="O505" s="11" t="str" cm="1">
        <f t="array" ref="O505:S505">_xlfn.XLOOKUP(A505,'Shipping Details'!$A$1:$A$1001,'Shipping Details'!$B$1:$F$1001)</f>
        <v>Kolkata</v>
      </c>
      <c r="P505" s="1" t="str">
        <v>Tamil Nadu</v>
      </c>
      <c r="Q505" s="1">
        <v>282256</v>
      </c>
      <c r="R505" s="1" t="str">
        <v>IN</v>
      </c>
      <c r="S505" s="8" t="b">
        <v>1</v>
      </c>
      <c r="T505" s="1">
        <f t="shared" si="21"/>
        <v>110000</v>
      </c>
      <c r="U505" s="1">
        <f t="shared" si="22"/>
        <v>0</v>
      </c>
      <c r="V505" s="1">
        <f t="shared" si="23"/>
        <v>110000</v>
      </c>
    </row>
    <row r="506" spans="1:22" x14ac:dyDescent="0.3">
      <c r="A506" s="1" t="s">
        <v>81</v>
      </c>
      <c r="B506" s="1">
        <v>2355439</v>
      </c>
      <c r="C506" s="1" t="s">
        <v>1065</v>
      </c>
      <c r="D506" s="1" t="s">
        <v>3104</v>
      </c>
      <c r="E506" s="1">
        <v>56</v>
      </c>
      <c r="F506" s="1" t="s">
        <v>2843</v>
      </c>
      <c r="G506" s="5">
        <v>45354</v>
      </c>
      <c r="H506" s="1" t="s">
        <v>5</v>
      </c>
      <c r="I506" s="8" t="s">
        <v>6</v>
      </c>
      <c r="J506" s="11" t="str" cm="1">
        <f t="array" ref="J506:N506">VLOOKUP(A506,'Product Details'!$C$1:$I$1001,{2,3,4,5,7},FALSE)</f>
        <v>TataCliq</v>
      </c>
      <c r="K506" s="1" t="str">
        <v>Washing Machine</v>
      </c>
      <c r="L506" s="1" t="str">
        <v>Whirlpool Fully Automatic</v>
      </c>
      <c r="M506" s="1">
        <v>1</v>
      </c>
      <c r="N506" s="8">
        <v>35000</v>
      </c>
      <c r="O506" s="11" t="str" cm="1">
        <f t="array" ref="O506:S506">_xlfn.XLOOKUP(A506,'Shipping Details'!$A$1:$A$1001,'Shipping Details'!$B$1:$F$1001)</f>
        <v>Noida</v>
      </c>
      <c r="P506" s="1" t="str">
        <v>Maharashtra</v>
      </c>
      <c r="Q506" s="1">
        <v>575755</v>
      </c>
      <c r="R506" s="1" t="str">
        <v>IN</v>
      </c>
      <c r="S506" s="8" t="b">
        <v>0</v>
      </c>
      <c r="T506" s="1">
        <f t="shared" si="21"/>
        <v>35000</v>
      </c>
      <c r="U506" s="1">
        <f t="shared" si="22"/>
        <v>35000</v>
      </c>
      <c r="V506" s="1">
        <f t="shared" si="23"/>
        <v>0</v>
      </c>
    </row>
    <row r="507" spans="1:22" x14ac:dyDescent="0.3">
      <c r="A507" s="1" t="s">
        <v>937</v>
      </c>
      <c r="B507" s="1">
        <v>3523050</v>
      </c>
      <c r="C507" s="1" t="s">
        <v>1103</v>
      </c>
      <c r="D507" s="1" t="s">
        <v>3104</v>
      </c>
      <c r="E507" s="1">
        <v>72</v>
      </c>
      <c r="F507" s="1" t="s">
        <v>2998</v>
      </c>
      <c r="G507" s="5">
        <v>45590</v>
      </c>
      <c r="H507" s="1" t="s">
        <v>5</v>
      </c>
      <c r="I507" s="8" t="s">
        <v>6</v>
      </c>
      <c r="J507" s="11" t="str" cm="1">
        <f t="array" ref="J507:N507">VLOOKUP(A507,'Product Details'!$C$1:$I$1001,{2,3,4,5,7},FALSE)</f>
        <v>TataCliq</v>
      </c>
      <c r="K507" s="1" t="str">
        <v>Headphones</v>
      </c>
      <c r="L507" s="1" t="str">
        <v>JBL Bluetooth</v>
      </c>
      <c r="M507" s="1">
        <v>1</v>
      </c>
      <c r="N507" s="8">
        <v>9900</v>
      </c>
      <c r="O507" s="11" t="str" cm="1">
        <f t="array" ref="O507:S507">_xlfn.XLOOKUP(A507,'Shipping Details'!$A$1:$A$1001,'Shipping Details'!$B$1:$F$1001)</f>
        <v>Noida</v>
      </c>
      <c r="P507" s="1" t="str">
        <v>Karnataka</v>
      </c>
      <c r="Q507" s="1">
        <v>437725</v>
      </c>
      <c r="R507" s="1" t="str">
        <v>IN</v>
      </c>
      <c r="S507" s="8" t="b">
        <v>0</v>
      </c>
      <c r="T507" s="1">
        <f t="shared" si="21"/>
        <v>9900</v>
      </c>
      <c r="U507" s="1">
        <f t="shared" si="22"/>
        <v>9900</v>
      </c>
      <c r="V507" s="1">
        <f t="shared" si="23"/>
        <v>0</v>
      </c>
    </row>
    <row r="508" spans="1:22" x14ac:dyDescent="0.3">
      <c r="A508" s="1" t="s">
        <v>917</v>
      </c>
      <c r="B508" s="1">
        <v>9423380</v>
      </c>
      <c r="C508" s="1" t="s">
        <v>1163</v>
      </c>
      <c r="D508" s="1" t="s">
        <v>3105</v>
      </c>
      <c r="E508" s="1">
        <v>47</v>
      </c>
      <c r="F508" s="1" t="s">
        <v>3060</v>
      </c>
      <c r="G508" s="5">
        <v>45435</v>
      </c>
      <c r="H508" s="1" t="s">
        <v>8</v>
      </c>
      <c r="I508" s="8" t="s">
        <v>10</v>
      </c>
      <c r="J508" s="11" t="str" cm="1">
        <f t="array" ref="J508:N508">VLOOKUP(A508,'Product Details'!$C$1:$I$1001,{2,3,4,5,7},FALSE)</f>
        <v>TataCliq</v>
      </c>
      <c r="K508" s="1" t="str">
        <v>LED TV</v>
      </c>
      <c r="L508" s="1" t="str">
        <v>Mi LED TV 32"</v>
      </c>
      <c r="M508" s="1">
        <v>1</v>
      </c>
      <c r="N508" s="8">
        <v>20000</v>
      </c>
      <c r="O508" s="11" t="str" cm="1">
        <f t="array" ref="O508:S508">_xlfn.XLOOKUP(A508,'Shipping Details'!$A$1:$A$1001,'Shipping Details'!$B$1:$F$1001)</f>
        <v>Gurugram</v>
      </c>
      <c r="P508" s="1" t="str">
        <v>UP</v>
      </c>
      <c r="Q508" s="1">
        <v>282366</v>
      </c>
      <c r="R508" s="1" t="str">
        <v>IN</v>
      </c>
      <c r="S508" s="8" t="b">
        <v>1</v>
      </c>
      <c r="T508" s="1">
        <f t="shared" si="21"/>
        <v>20000</v>
      </c>
      <c r="U508" s="1">
        <f t="shared" si="22"/>
        <v>0</v>
      </c>
      <c r="V508" s="1">
        <f t="shared" si="23"/>
        <v>0</v>
      </c>
    </row>
    <row r="509" spans="1:22" x14ac:dyDescent="0.3">
      <c r="A509" s="1" t="s">
        <v>512</v>
      </c>
      <c r="B509" s="1">
        <v>5079421</v>
      </c>
      <c r="C509" s="1" t="s">
        <v>1138</v>
      </c>
      <c r="D509" s="1" t="s">
        <v>3105</v>
      </c>
      <c r="E509" s="1">
        <v>69</v>
      </c>
      <c r="F509" s="1" t="s">
        <v>3041</v>
      </c>
      <c r="G509" s="5">
        <v>45293</v>
      </c>
      <c r="H509" s="1" t="s">
        <v>5</v>
      </c>
      <c r="I509" s="8" t="s">
        <v>6</v>
      </c>
      <c r="J509" s="11" t="str" cm="1">
        <f t="array" ref="J509:N509">VLOOKUP(A509,'Product Details'!$C$1:$I$1001,{2,3,4,5,7},FALSE)</f>
        <v>Flipkart</v>
      </c>
      <c r="K509" s="1" t="str">
        <v>Laptop</v>
      </c>
      <c r="L509" s="1" t="str">
        <v>MacBook Pro</v>
      </c>
      <c r="M509" s="1">
        <v>1</v>
      </c>
      <c r="N509" s="8">
        <v>130000</v>
      </c>
      <c r="O509" s="11" t="str" cm="1">
        <f t="array" ref="O509:S509">_xlfn.XLOOKUP(A509,'Shipping Details'!$A$1:$A$1001,'Shipping Details'!$B$1:$F$1001)</f>
        <v>Mumbai</v>
      </c>
      <c r="P509" s="1" t="str">
        <v>West Bengal</v>
      </c>
      <c r="Q509" s="1">
        <v>254569</v>
      </c>
      <c r="R509" s="1" t="str">
        <v>IN</v>
      </c>
      <c r="S509" s="8" t="b">
        <v>0</v>
      </c>
      <c r="T509" s="1">
        <f t="shared" si="21"/>
        <v>130000</v>
      </c>
      <c r="U509" s="1">
        <f t="shared" si="22"/>
        <v>130000</v>
      </c>
      <c r="V509" s="1">
        <f t="shared" si="23"/>
        <v>0</v>
      </c>
    </row>
    <row r="510" spans="1:22" x14ac:dyDescent="0.3">
      <c r="A510" s="1" t="s">
        <v>377</v>
      </c>
      <c r="B510" s="1">
        <v>6296376</v>
      </c>
      <c r="C510" s="1" t="s">
        <v>1136</v>
      </c>
      <c r="D510" s="1" t="s">
        <v>3105</v>
      </c>
      <c r="E510" s="1">
        <v>24</v>
      </c>
      <c r="F510" s="1" t="s">
        <v>3004</v>
      </c>
      <c r="G510" s="5">
        <v>45556</v>
      </c>
      <c r="H510" s="1" t="s">
        <v>40</v>
      </c>
      <c r="I510" s="8" t="s">
        <v>10</v>
      </c>
      <c r="J510" s="11" t="str" cm="1">
        <f t="array" ref="J510:N510">VLOOKUP(A510,'Product Details'!$C$1:$I$1001,{2,3,4,5,7},FALSE)</f>
        <v>TataCliq</v>
      </c>
      <c r="K510" s="1" t="str">
        <v>Headphones</v>
      </c>
      <c r="L510" s="1" t="str">
        <v>Sony Bluetooth</v>
      </c>
      <c r="M510" s="1">
        <v>1</v>
      </c>
      <c r="N510" s="8">
        <v>11900</v>
      </c>
      <c r="O510" s="11" t="str" cm="1">
        <f t="array" ref="O510:S510">_xlfn.XLOOKUP(A510,'Shipping Details'!$A$1:$A$1001,'Shipping Details'!$B$1:$F$1001)</f>
        <v>Mumbai</v>
      </c>
      <c r="P510" s="1" t="str">
        <v>Haryana</v>
      </c>
      <c r="Q510" s="1">
        <v>367747</v>
      </c>
      <c r="R510" s="1" t="str">
        <v>IN</v>
      </c>
      <c r="S510" s="8" t="b">
        <v>1</v>
      </c>
      <c r="T510" s="1">
        <f t="shared" si="21"/>
        <v>11900</v>
      </c>
      <c r="U510" s="1">
        <f t="shared" si="22"/>
        <v>0</v>
      </c>
      <c r="V510" s="1">
        <f t="shared" si="23"/>
        <v>0</v>
      </c>
    </row>
    <row r="511" spans="1:22" x14ac:dyDescent="0.3">
      <c r="A511" s="1" t="s">
        <v>712</v>
      </c>
      <c r="B511" s="1">
        <v>4854788</v>
      </c>
      <c r="C511" s="1" t="s">
        <v>1154</v>
      </c>
      <c r="D511" s="1" t="s">
        <v>3105</v>
      </c>
      <c r="E511" s="1">
        <v>52</v>
      </c>
      <c r="F511" s="1" t="s">
        <v>2947</v>
      </c>
      <c r="G511" s="5">
        <v>45407</v>
      </c>
      <c r="H511" s="1" t="s">
        <v>5</v>
      </c>
      <c r="I511" s="8" t="s">
        <v>6</v>
      </c>
      <c r="J511" s="11" t="str" cm="1">
        <f t="array" ref="J511:N511">VLOOKUP(A511,'Product Details'!$C$1:$I$1001,{2,3,4,5,7},FALSE)</f>
        <v>TataCliq</v>
      </c>
      <c r="K511" s="1" t="str">
        <v>Headphones</v>
      </c>
      <c r="L511" s="1" t="str">
        <v>Sony Bluetooth</v>
      </c>
      <c r="M511" s="1">
        <v>1</v>
      </c>
      <c r="N511" s="8">
        <v>11900</v>
      </c>
      <c r="O511" s="11" t="str" cm="1">
        <f t="array" ref="O511:S511">_xlfn.XLOOKUP(A511,'Shipping Details'!$A$1:$A$1001,'Shipping Details'!$B$1:$F$1001)</f>
        <v>Bengaluru</v>
      </c>
      <c r="P511" s="1" t="str">
        <v>Haryana</v>
      </c>
      <c r="Q511" s="1">
        <v>185465</v>
      </c>
      <c r="R511" s="1" t="str">
        <v>IN</v>
      </c>
      <c r="S511" s="8" t="b">
        <v>0</v>
      </c>
      <c r="T511" s="1">
        <f t="shared" si="21"/>
        <v>11900</v>
      </c>
      <c r="U511" s="1">
        <f t="shared" si="22"/>
        <v>11900</v>
      </c>
      <c r="V511" s="1">
        <f t="shared" si="23"/>
        <v>0</v>
      </c>
    </row>
    <row r="512" spans="1:22" x14ac:dyDescent="0.3">
      <c r="A512" s="1" t="s">
        <v>777</v>
      </c>
      <c r="B512" s="1">
        <v>3980080</v>
      </c>
      <c r="C512" s="1" t="s">
        <v>1113</v>
      </c>
      <c r="D512" s="1" t="s">
        <v>3104</v>
      </c>
      <c r="E512" s="1">
        <v>36</v>
      </c>
      <c r="F512" s="1" t="s">
        <v>2901</v>
      </c>
      <c r="G512" s="5">
        <v>45309</v>
      </c>
      <c r="H512" s="1" t="s">
        <v>8</v>
      </c>
      <c r="I512" s="8" t="s">
        <v>10</v>
      </c>
      <c r="J512" s="11" t="str" cm="1">
        <f t="array" ref="J512:N512">VLOOKUP(A512,'Product Details'!$C$1:$I$1001,{2,3,4,5,7},FALSE)</f>
        <v>Amazon</v>
      </c>
      <c r="K512" s="1" t="str">
        <v>LED TV</v>
      </c>
      <c r="L512" s="1" t="str">
        <v>Mi LED TV 32"</v>
      </c>
      <c r="M512" s="1">
        <v>1</v>
      </c>
      <c r="N512" s="8">
        <v>20000</v>
      </c>
      <c r="O512" s="11" t="str" cm="1">
        <f t="array" ref="O512:S512">_xlfn.XLOOKUP(A512,'Shipping Details'!$A$1:$A$1001,'Shipping Details'!$B$1:$F$1001)</f>
        <v>Noida</v>
      </c>
      <c r="P512" s="1" t="str">
        <v>Delhi</v>
      </c>
      <c r="Q512" s="1">
        <v>530224</v>
      </c>
      <c r="R512" s="1" t="str">
        <v>IN</v>
      </c>
      <c r="S512" s="8" t="b">
        <v>0</v>
      </c>
      <c r="T512" s="1">
        <f t="shared" si="21"/>
        <v>20000</v>
      </c>
      <c r="U512" s="1">
        <f t="shared" si="22"/>
        <v>0</v>
      </c>
      <c r="V512" s="1">
        <f t="shared" si="23"/>
        <v>0</v>
      </c>
    </row>
    <row r="513" spans="1:22" x14ac:dyDescent="0.3">
      <c r="A513" s="1" t="s">
        <v>971</v>
      </c>
      <c r="B513" s="1">
        <v>7660222</v>
      </c>
      <c r="C513" s="1" t="s">
        <v>1145</v>
      </c>
      <c r="D513" s="1" t="s">
        <v>3105</v>
      </c>
      <c r="E513" s="1">
        <v>45</v>
      </c>
      <c r="F513" s="1" t="s">
        <v>2820</v>
      </c>
      <c r="G513" s="5">
        <v>45294</v>
      </c>
      <c r="H513" s="1" t="s">
        <v>40</v>
      </c>
      <c r="I513" s="8" t="s">
        <v>10</v>
      </c>
      <c r="J513" s="11" t="str" cm="1">
        <f t="array" ref="J513:N513">VLOOKUP(A513,'Product Details'!$C$1:$I$1001,{2,3,4,5,7},FALSE)</f>
        <v>Flipkart</v>
      </c>
      <c r="K513" s="1" t="str">
        <v>Washing Machine</v>
      </c>
      <c r="L513" s="1" t="str">
        <v>Whirlpool Fully Automatic</v>
      </c>
      <c r="M513" s="1">
        <v>1</v>
      </c>
      <c r="N513" s="8">
        <v>35500</v>
      </c>
      <c r="O513" s="11" t="str" cm="1">
        <f t="array" ref="O513:S513">_xlfn.XLOOKUP(A513,'Shipping Details'!$A$1:$A$1001,'Shipping Details'!$B$1:$F$1001)</f>
        <v>Mohali</v>
      </c>
      <c r="P513" s="1" t="str">
        <v>UP</v>
      </c>
      <c r="Q513" s="1">
        <v>708358</v>
      </c>
      <c r="R513" s="1" t="str">
        <v>IN</v>
      </c>
      <c r="S513" s="8" t="b">
        <v>0</v>
      </c>
      <c r="T513" s="1">
        <f t="shared" si="21"/>
        <v>35500</v>
      </c>
      <c r="U513" s="1">
        <f t="shared" si="22"/>
        <v>0</v>
      </c>
      <c r="V513" s="1">
        <f t="shared" si="23"/>
        <v>0</v>
      </c>
    </row>
    <row r="514" spans="1:22" x14ac:dyDescent="0.3">
      <c r="A514" s="1" t="s">
        <v>95</v>
      </c>
      <c r="B514" s="1">
        <v>6761929</v>
      </c>
      <c r="C514" s="1" t="s">
        <v>1116</v>
      </c>
      <c r="D514" s="1" t="s">
        <v>3105</v>
      </c>
      <c r="E514" s="1">
        <v>50</v>
      </c>
      <c r="F514" s="1" t="s">
        <v>2856</v>
      </c>
      <c r="G514" s="5">
        <v>45602</v>
      </c>
      <c r="H514" s="1" t="s">
        <v>5</v>
      </c>
      <c r="I514" s="8" t="s">
        <v>6</v>
      </c>
      <c r="J514" s="11" t="str" cm="1">
        <f t="array" ref="J514:N514">VLOOKUP(A514,'Product Details'!$C$1:$I$1001,{2,3,4,5,7},FALSE)</f>
        <v>Amazon</v>
      </c>
      <c r="K514" s="1" t="str">
        <v>Laptop</v>
      </c>
      <c r="L514" s="1" t="str">
        <v>MacBook Pro</v>
      </c>
      <c r="M514" s="1">
        <v>1</v>
      </c>
      <c r="N514" s="8">
        <v>128000</v>
      </c>
      <c r="O514" s="11" t="str" cm="1">
        <f t="array" ref="O514:S514">_xlfn.XLOOKUP(A514,'Shipping Details'!$A$1:$A$1001,'Shipping Details'!$B$1:$F$1001)</f>
        <v>Kolkata</v>
      </c>
      <c r="P514" s="1" t="str">
        <v>Karnataka</v>
      </c>
      <c r="Q514" s="1">
        <v>490963</v>
      </c>
      <c r="R514" s="1" t="str">
        <v>IN</v>
      </c>
      <c r="S514" s="8" t="b">
        <v>1</v>
      </c>
      <c r="T514" s="1">
        <f t="shared" si="21"/>
        <v>128000</v>
      </c>
      <c r="U514" s="1">
        <f t="shared" si="22"/>
        <v>128000</v>
      </c>
      <c r="V514" s="1">
        <f t="shared" si="23"/>
        <v>0</v>
      </c>
    </row>
    <row r="515" spans="1:22" x14ac:dyDescent="0.3">
      <c r="A515" s="1" t="s">
        <v>646</v>
      </c>
      <c r="B515" s="1">
        <v>4016651</v>
      </c>
      <c r="C515" s="1" t="s">
        <v>1147</v>
      </c>
      <c r="D515" s="1" t="s">
        <v>3104</v>
      </c>
      <c r="E515" s="1">
        <v>18</v>
      </c>
      <c r="F515" s="1" t="s">
        <v>3061</v>
      </c>
      <c r="G515" s="5">
        <v>45373</v>
      </c>
      <c r="H515" s="1" t="s">
        <v>8</v>
      </c>
      <c r="I515" s="8" t="s">
        <v>6</v>
      </c>
      <c r="J515" s="11" t="str" cm="1">
        <f t="array" ref="J515:N515">VLOOKUP(A515,'Product Details'!$C$1:$I$1001,{2,3,4,5,7},FALSE)</f>
        <v>Flipkart</v>
      </c>
      <c r="K515" s="1" t="str">
        <v>Headphones</v>
      </c>
      <c r="L515" s="1" t="str">
        <v>Sony Bluetooth</v>
      </c>
      <c r="M515" s="1">
        <v>1</v>
      </c>
      <c r="N515" s="8">
        <v>11800</v>
      </c>
      <c r="O515" s="11" t="str" cm="1">
        <f t="array" ref="O515:S515">_xlfn.XLOOKUP(A515,'Shipping Details'!$A$1:$A$1001,'Shipping Details'!$B$1:$F$1001)</f>
        <v>Mohali</v>
      </c>
      <c r="P515" s="1" t="str">
        <v>West Bengal</v>
      </c>
      <c r="Q515" s="1">
        <v>647093</v>
      </c>
      <c r="R515" s="1" t="str">
        <v>IN</v>
      </c>
      <c r="S515" s="8" t="b">
        <v>0</v>
      </c>
      <c r="T515" s="1">
        <f t="shared" si="21"/>
        <v>11800</v>
      </c>
      <c r="U515" s="1">
        <f t="shared" si="22"/>
        <v>0</v>
      </c>
      <c r="V515" s="1">
        <f t="shared" si="23"/>
        <v>11800</v>
      </c>
    </row>
    <row r="516" spans="1:22" x14ac:dyDescent="0.3">
      <c r="A516" s="1" t="s">
        <v>454</v>
      </c>
      <c r="B516" s="1">
        <v>7201492</v>
      </c>
      <c r="C516" s="1" t="s">
        <v>1107</v>
      </c>
      <c r="D516" s="1" t="s">
        <v>3104</v>
      </c>
      <c r="E516" s="1">
        <v>23</v>
      </c>
      <c r="F516" s="1" t="s">
        <v>2923</v>
      </c>
      <c r="G516" s="5">
        <v>45307</v>
      </c>
      <c r="H516" s="1" t="s">
        <v>5</v>
      </c>
      <c r="I516" s="8" t="s">
        <v>6</v>
      </c>
      <c r="J516" s="11" t="str" cm="1">
        <f t="array" ref="J516:N516">VLOOKUP(A516,'Product Details'!$C$1:$I$1001,{2,3,4,5,7},FALSE)</f>
        <v>Ajio</v>
      </c>
      <c r="K516" s="1" t="str">
        <v>Smartphone</v>
      </c>
      <c r="L516" s="1" t="str">
        <v>OnePlus Nord</v>
      </c>
      <c r="M516" s="1">
        <v>1</v>
      </c>
      <c r="N516" s="8">
        <v>24999</v>
      </c>
      <c r="O516" s="11" t="str" cm="1">
        <f t="array" ref="O516:S516">_xlfn.XLOOKUP(A516,'Shipping Details'!$A$1:$A$1001,'Shipping Details'!$B$1:$F$1001)</f>
        <v>Noida</v>
      </c>
      <c r="P516" s="1" t="str">
        <v>Maharashtra</v>
      </c>
      <c r="Q516" s="1">
        <v>176604</v>
      </c>
      <c r="R516" s="1" t="str">
        <v>IN</v>
      </c>
      <c r="S516" s="8" t="b">
        <v>1</v>
      </c>
      <c r="T516" s="1">
        <f t="shared" ref="T516:T579" si="24">N516*M516</f>
        <v>24999</v>
      </c>
      <c r="U516" s="1">
        <f t="shared" ref="U516:U579" si="25">IF(H516="Delivered",T516,0)</f>
        <v>24999</v>
      </c>
      <c r="V516" s="1">
        <f t="shared" ref="V516:V579" si="26">IF(AND(OR(H516="Cancelled",H516="Returned"),I516="Paid"),T516,0)</f>
        <v>0</v>
      </c>
    </row>
    <row r="517" spans="1:22" x14ac:dyDescent="0.3">
      <c r="A517" s="1" t="s">
        <v>256</v>
      </c>
      <c r="B517" s="1">
        <v>4763253</v>
      </c>
      <c r="C517" s="1" t="s">
        <v>1063</v>
      </c>
      <c r="D517" s="1" t="s">
        <v>3104</v>
      </c>
      <c r="E517" s="1">
        <v>33</v>
      </c>
      <c r="F517" s="1" t="s">
        <v>2954</v>
      </c>
      <c r="G517" s="5">
        <v>45561</v>
      </c>
      <c r="H517" s="1" t="s">
        <v>40</v>
      </c>
      <c r="I517" s="8" t="s">
        <v>10</v>
      </c>
      <c r="J517" s="11" t="str" cm="1">
        <f t="array" ref="J517:N517">VLOOKUP(A517,'Product Details'!$C$1:$I$1001,{2,3,4,5,7},FALSE)</f>
        <v>Flipkart</v>
      </c>
      <c r="K517" s="1" t="str">
        <v>Laptop</v>
      </c>
      <c r="L517" s="1" t="str">
        <v>HP Pavilion</v>
      </c>
      <c r="M517" s="1">
        <v>1</v>
      </c>
      <c r="N517" s="8">
        <v>46000</v>
      </c>
      <c r="O517" s="11" t="str" cm="1">
        <f t="array" ref="O517:S517">_xlfn.XLOOKUP(A517,'Shipping Details'!$A$1:$A$1001,'Shipping Details'!$B$1:$F$1001)</f>
        <v>Bengaluru</v>
      </c>
      <c r="P517" s="1" t="str">
        <v>Punjab</v>
      </c>
      <c r="Q517" s="1">
        <v>113595</v>
      </c>
      <c r="R517" s="1" t="str">
        <v>IN</v>
      </c>
      <c r="S517" s="8" t="b">
        <v>0</v>
      </c>
      <c r="T517" s="1">
        <f t="shared" si="24"/>
        <v>46000</v>
      </c>
      <c r="U517" s="1">
        <f t="shared" si="25"/>
        <v>0</v>
      </c>
      <c r="V517" s="1">
        <f t="shared" si="26"/>
        <v>0</v>
      </c>
    </row>
    <row r="518" spans="1:22" x14ac:dyDescent="0.3">
      <c r="A518" s="1" t="s">
        <v>864</v>
      </c>
      <c r="B518" s="1">
        <v>7516989</v>
      </c>
      <c r="C518" s="1" t="s">
        <v>1160</v>
      </c>
      <c r="D518" s="1" t="s">
        <v>3104</v>
      </c>
      <c r="E518" s="1">
        <v>41</v>
      </c>
      <c r="F518" s="1" t="s">
        <v>3050</v>
      </c>
      <c r="G518" s="5">
        <v>45454</v>
      </c>
      <c r="H518" s="1" t="s">
        <v>5</v>
      </c>
      <c r="I518" s="8" t="s">
        <v>6</v>
      </c>
      <c r="J518" s="11" t="str" cm="1">
        <f t="array" ref="J518:N518">VLOOKUP(A518,'Product Details'!$C$1:$I$1001,{2,3,4,5,7},FALSE)</f>
        <v>Amazon</v>
      </c>
      <c r="K518" s="1" t="str">
        <v>Washing Machine</v>
      </c>
      <c r="L518" s="1" t="str">
        <v>LG Front Load 7kg</v>
      </c>
      <c r="M518" s="1">
        <v>1</v>
      </c>
      <c r="N518" s="8">
        <v>30000</v>
      </c>
      <c r="O518" s="11" t="str" cm="1">
        <f t="array" ref="O518:S518">_xlfn.XLOOKUP(A518,'Shipping Details'!$A$1:$A$1001,'Shipping Details'!$B$1:$F$1001)</f>
        <v>Thanjavur</v>
      </c>
      <c r="P518" s="1" t="str">
        <v>Tamil Nadu</v>
      </c>
      <c r="Q518" s="1">
        <v>695996</v>
      </c>
      <c r="R518" s="1" t="str">
        <v>IN</v>
      </c>
      <c r="S518" s="8" t="b">
        <v>1</v>
      </c>
      <c r="T518" s="1">
        <f t="shared" si="24"/>
        <v>30000</v>
      </c>
      <c r="U518" s="1">
        <f t="shared" si="25"/>
        <v>30000</v>
      </c>
      <c r="V518" s="1">
        <f t="shared" si="26"/>
        <v>0</v>
      </c>
    </row>
    <row r="519" spans="1:22" x14ac:dyDescent="0.3">
      <c r="A519" s="1" t="s">
        <v>661</v>
      </c>
      <c r="B519" s="1">
        <v>4406122</v>
      </c>
      <c r="C519" s="1" t="s">
        <v>1168</v>
      </c>
      <c r="D519" s="1" t="s">
        <v>3104</v>
      </c>
      <c r="E519" s="1">
        <v>30</v>
      </c>
      <c r="F519" s="1" t="s">
        <v>2830</v>
      </c>
      <c r="G519" s="5">
        <v>45331</v>
      </c>
      <c r="H519" s="1" t="s">
        <v>5</v>
      </c>
      <c r="I519" s="8" t="s">
        <v>6</v>
      </c>
      <c r="J519" s="11" t="str" cm="1">
        <f t="array" ref="J519:N519">VLOOKUP(A519,'Product Details'!$C$1:$I$1001,{2,3,4,5,7},FALSE)</f>
        <v>Myntra</v>
      </c>
      <c r="K519" s="1" t="str">
        <v>Washing Machine</v>
      </c>
      <c r="L519" s="1" t="str">
        <v>Whirlpool Fully Automatic</v>
      </c>
      <c r="M519" s="1">
        <v>1</v>
      </c>
      <c r="N519" s="8">
        <v>35200</v>
      </c>
      <c r="O519" s="11" t="str" cm="1">
        <f t="array" ref="O519:S519">_xlfn.XLOOKUP(A519,'Shipping Details'!$A$1:$A$1001,'Shipping Details'!$B$1:$F$1001)</f>
        <v>Kolkata</v>
      </c>
      <c r="P519" s="1" t="str">
        <v>UP</v>
      </c>
      <c r="Q519" s="1">
        <v>212379</v>
      </c>
      <c r="R519" s="1" t="str">
        <v>IN</v>
      </c>
      <c r="S519" s="8" t="b">
        <v>1</v>
      </c>
      <c r="T519" s="1">
        <f t="shared" si="24"/>
        <v>35200</v>
      </c>
      <c r="U519" s="1">
        <f t="shared" si="25"/>
        <v>35200</v>
      </c>
      <c r="V519" s="1">
        <f t="shared" si="26"/>
        <v>0</v>
      </c>
    </row>
    <row r="520" spans="1:22" x14ac:dyDescent="0.3">
      <c r="A520" s="1" t="s">
        <v>515</v>
      </c>
      <c r="B520" s="1">
        <v>9320336</v>
      </c>
      <c r="C520" s="1" t="s">
        <v>1079</v>
      </c>
      <c r="D520" s="1" t="s">
        <v>3105</v>
      </c>
      <c r="E520" s="1">
        <v>18</v>
      </c>
      <c r="F520" s="1" t="s">
        <v>2839</v>
      </c>
      <c r="G520" s="5">
        <v>45604</v>
      </c>
      <c r="H520" s="1" t="s">
        <v>8</v>
      </c>
      <c r="I520" s="8" t="s">
        <v>6</v>
      </c>
      <c r="J520" s="11" t="str" cm="1">
        <f t="array" ref="J520:N520">VLOOKUP(A520,'Product Details'!$C$1:$I$1001,{2,3,4,5,7},FALSE)</f>
        <v>Ajio</v>
      </c>
      <c r="K520" s="1" t="str">
        <v>Washing Machine</v>
      </c>
      <c r="L520" s="1" t="str">
        <v>LG Front Load 7kg</v>
      </c>
      <c r="M520" s="1">
        <v>1</v>
      </c>
      <c r="N520" s="8">
        <v>29500</v>
      </c>
      <c r="O520" s="11" t="str" cm="1">
        <f t="array" ref="O520:S520">_xlfn.XLOOKUP(A520,'Shipping Details'!$A$1:$A$1001,'Shipping Details'!$B$1:$F$1001)</f>
        <v>Lucknow</v>
      </c>
      <c r="P520" s="1" t="str">
        <v>Karnataka</v>
      </c>
      <c r="Q520" s="1">
        <v>946485</v>
      </c>
      <c r="R520" s="1" t="str">
        <v>IN</v>
      </c>
      <c r="S520" s="8" t="b">
        <v>0</v>
      </c>
      <c r="T520" s="1">
        <f t="shared" si="24"/>
        <v>29500</v>
      </c>
      <c r="U520" s="1">
        <f t="shared" si="25"/>
        <v>0</v>
      </c>
      <c r="V520" s="1">
        <f t="shared" si="26"/>
        <v>29500</v>
      </c>
    </row>
    <row r="521" spans="1:22" x14ac:dyDescent="0.3">
      <c r="A521" s="1" t="s">
        <v>932</v>
      </c>
      <c r="B521" s="1">
        <v>9575143</v>
      </c>
      <c r="C521" s="1" t="s">
        <v>1168</v>
      </c>
      <c r="D521" s="1" t="s">
        <v>3104</v>
      </c>
      <c r="E521" s="1">
        <v>30</v>
      </c>
      <c r="F521" s="1" t="s">
        <v>2842</v>
      </c>
      <c r="G521" s="5">
        <v>45414</v>
      </c>
      <c r="H521" s="1" t="s">
        <v>8</v>
      </c>
      <c r="I521" s="8" t="s">
        <v>10</v>
      </c>
      <c r="J521" s="11" t="str" cm="1">
        <f t="array" ref="J521:N521">VLOOKUP(A521,'Product Details'!$C$1:$I$1001,{2,3,4,5,7},FALSE)</f>
        <v>TataCliq</v>
      </c>
      <c r="K521" s="1" t="str">
        <v>LED TV</v>
      </c>
      <c r="L521" s="1" t="str">
        <v>Mi LED TV 32"</v>
      </c>
      <c r="M521" s="1">
        <v>1</v>
      </c>
      <c r="N521" s="8">
        <v>20000</v>
      </c>
      <c r="O521" s="11" t="str" cm="1">
        <f t="array" ref="O521:S521">_xlfn.XLOOKUP(A521,'Shipping Details'!$A$1:$A$1001,'Shipping Details'!$B$1:$F$1001)</f>
        <v>Noida</v>
      </c>
      <c r="P521" s="1" t="str">
        <v>Karnataka</v>
      </c>
      <c r="Q521" s="1">
        <v>225246</v>
      </c>
      <c r="R521" s="1" t="str">
        <v>IN</v>
      </c>
      <c r="S521" s="8" t="b">
        <v>1</v>
      </c>
      <c r="T521" s="1">
        <f t="shared" si="24"/>
        <v>20000</v>
      </c>
      <c r="U521" s="1">
        <f t="shared" si="25"/>
        <v>0</v>
      </c>
      <c r="V521" s="1">
        <f t="shared" si="26"/>
        <v>0</v>
      </c>
    </row>
    <row r="522" spans="1:22" x14ac:dyDescent="0.3">
      <c r="A522" s="1" t="s">
        <v>70</v>
      </c>
      <c r="B522" s="1">
        <v>4342306</v>
      </c>
      <c r="C522" s="1" t="s">
        <v>1103</v>
      </c>
      <c r="D522" s="1" t="s">
        <v>3104</v>
      </c>
      <c r="E522" s="1">
        <v>72</v>
      </c>
      <c r="F522" s="1" t="s">
        <v>2837</v>
      </c>
      <c r="G522" s="5">
        <v>45508</v>
      </c>
      <c r="H522" s="1" t="s">
        <v>5</v>
      </c>
      <c r="I522" s="8" t="s">
        <v>6</v>
      </c>
      <c r="J522" s="11" t="str" cm="1">
        <f t="array" ref="J522:N522">VLOOKUP(A522,'Product Details'!$C$1:$I$1001,{2,3,4,5,7},FALSE)</f>
        <v>TataCliq</v>
      </c>
      <c r="K522" s="1" t="str">
        <v>Headphones</v>
      </c>
      <c r="L522" s="1" t="str">
        <v>Bose Bluetooth</v>
      </c>
      <c r="M522" s="1">
        <v>1</v>
      </c>
      <c r="N522" s="8">
        <v>14800</v>
      </c>
      <c r="O522" s="11" t="str" cm="1">
        <f t="array" ref="O522:S522">_xlfn.XLOOKUP(A522,'Shipping Details'!$A$1:$A$1001,'Shipping Details'!$B$1:$F$1001)</f>
        <v>Mumbai</v>
      </c>
      <c r="P522" s="1" t="str">
        <v>Punjab</v>
      </c>
      <c r="Q522" s="1">
        <v>970357</v>
      </c>
      <c r="R522" s="1" t="str">
        <v>IN</v>
      </c>
      <c r="S522" s="8" t="b">
        <v>0</v>
      </c>
      <c r="T522" s="1">
        <f t="shared" si="24"/>
        <v>14800</v>
      </c>
      <c r="U522" s="1">
        <f t="shared" si="25"/>
        <v>14800</v>
      </c>
      <c r="V522" s="1">
        <f t="shared" si="26"/>
        <v>0</v>
      </c>
    </row>
    <row r="523" spans="1:22" x14ac:dyDescent="0.3">
      <c r="A523" s="1" t="s">
        <v>427</v>
      </c>
      <c r="B523" s="1">
        <v>8448343</v>
      </c>
      <c r="C523" s="1" t="s">
        <v>1126</v>
      </c>
      <c r="D523" s="1" t="s">
        <v>3105</v>
      </c>
      <c r="E523" s="1">
        <v>53</v>
      </c>
      <c r="F523" s="1" t="s">
        <v>3017</v>
      </c>
      <c r="G523" s="5">
        <v>45483</v>
      </c>
      <c r="H523" s="1" t="s">
        <v>5</v>
      </c>
      <c r="I523" s="8" t="s">
        <v>6</v>
      </c>
      <c r="J523" s="11" t="str" cm="1">
        <f t="array" ref="J523:N523">VLOOKUP(A523,'Product Details'!$C$1:$I$1001,{2,3,4,5,7},FALSE)</f>
        <v>Flipkart</v>
      </c>
      <c r="K523" s="1" t="str">
        <v>Laptop</v>
      </c>
      <c r="L523" s="1" t="str">
        <v>MacBook Pro</v>
      </c>
      <c r="M523" s="1">
        <v>1</v>
      </c>
      <c r="N523" s="8">
        <v>132000</v>
      </c>
      <c r="O523" s="11" t="str" cm="1">
        <f t="array" ref="O523:S523">_xlfn.XLOOKUP(A523,'Shipping Details'!$A$1:$A$1001,'Shipping Details'!$B$1:$F$1001)</f>
        <v>Kolkata</v>
      </c>
      <c r="P523" s="1" t="str">
        <v>Punjab</v>
      </c>
      <c r="Q523" s="1">
        <v>806906</v>
      </c>
      <c r="R523" s="1" t="str">
        <v>IN</v>
      </c>
      <c r="S523" s="8" t="b">
        <v>0</v>
      </c>
      <c r="T523" s="1">
        <f t="shared" si="24"/>
        <v>132000</v>
      </c>
      <c r="U523" s="1">
        <f t="shared" si="25"/>
        <v>132000</v>
      </c>
      <c r="V523" s="1">
        <f t="shared" si="26"/>
        <v>0</v>
      </c>
    </row>
    <row r="524" spans="1:22" x14ac:dyDescent="0.3">
      <c r="A524" s="1" t="s">
        <v>488</v>
      </c>
      <c r="B524" s="1">
        <v>9609823</v>
      </c>
      <c r="C524" s="1" t="s">
        <v>1157</v>
      </c>
      <c r="D524" s="1" t="s">
        <v>3105</v>
      </c>
      <c r="E524" s="1">
        <v>62</v>
      </c>
      <c r="F524" s="1" t="s">
        <v>3036</v>
      </c>
      <c r="G524" s="5">
        <v>45397</v>
      </c>
      <c r="H524" s="1" t="s">
        <v>40</v>
      </c>
      <c r="I524" s="8" t="s">
        <v>6</v>
      </c>
      <c r="J524" s="11" t="str" cm="1">
        <f t="array" ref="J524:N524">VLOOKUP(A524,'Product Details'!$C$1:$I$1001,{2,3,4,5,7},FALSE)</f>
        <v>Amazon</v>
      </c>
      <c r="K524" s="1" t="str">
        <v>Washing Machine</v>
      </c>
      <c r="L524" s="1" t="str">
        <v>Samsung Top Load 6.5kg</v>
      </c>
      <c r="M524" s="1">
        <v>1</v>
      </c>
      <c r="N524" s="8">
        <v>25000</v>
      </c>
      <c r="O524" s="11" t="str" cm="1">
        <f t="array" ref="O524:S524">_xlfn.XLOOKUP(A524,'Shipping Details'!$A$1:$A$1001,'Shipping Details'!$B$1:$F$1001)</f>
        <v>Noida</v>
      </c>
      <c r="P524" s="1" t="str">
        <v>Haryana</v>
      </c>
      <c r="Q524" s="1">
        <v>226737</v>
      </c>
      <c r="R524" s="1" t="str">
        <v>IN</v>
      </c>
      <c r="S524" s="8" t="b">
        <v>0</v>
      </c>
      <c r="T524" s="1">
        <f t="shared" si="24"/>
        <v>25000</v>
      </c>
      <c r="U524" s="1">
        <f t="shared" si="25"/>
        <v>0</v>
      </c>
      <c r="V524" s="1">
        <f t="shared" si="26"/>
        <v>25000</v>
      </c>
    </row>
    <row r="525" spans="1:22" x14ac:dyDescent="0.3">
      <c r="A525" s="1" t="s">
        <v>662</v>
      </c>
      <c r="B525" s="1">
        <v>5475434</v>
      </c>
      <c r="C525" s="1" t="s">
        <v>1092</v>
      </c>
      <c r="D525" s="1" t="s">
        <v>3105</v>
      </c>
      <c r="E525" s="1">
        <v>48</v>
      </c>
      <c r="F525" s="1" t="s">
        <v>3049</v>
      </c>
      <c r="G525" s="5">
        <v>45613</v>
      </c>
      <c r="H525" s="1" t="s">
        <v>8</v>
      </c>
      <c r="I525" s="8" t="s">
        <v>10</v>
      </c>
      <c r="J525" s="11" t="str" cm="1">
        <f t="array" ref="J525:N525">VLOOKUP(A525,'Product Details'!$C$1:$I$1001,{2,3,4,5,7},FALSE)</f>
        <v>Myntra</v>
      </c>
      <c r="K525" s="1" t="str">
        <v>LED TV</v>
      </c>
      <c r="L525" s="1" t="str">
        <v>Samsung Smart TV 50"</v>
      </c>
      <c r="M525" s="1">
        <v>1</v>
      </c>
      <c r="N525" s="8">
        <v>60500</v>
      </c>
      <c r="O525" s="11" t="str" cm="1">
        <f t="array" ref="O525:S525">_xlfn.XLOOKUP(A525,'Shipping Details'!$A$1:$A$1001,'Shipping Details'!$B$1:$F$1001)</f>
        <v>Bengaluru</v>
      </c>
      <c r="P525" s="1" t="str">
        <v>Delhi</v>
      </c>
      <c r="Q525" s="1">
        <v>322367</v>
      </c>
      <c r="R525" s="1" t="str">
        <v>IN</v>
      </c>
      <c r="S525" s="8" t="b">
        <v>1</v>
      </c>
      <c r="T525" s="1">
        <f t="shared" si="24"/>
        <v>60500</v>
      </c>
      <c r="U525" s="1">
        <f t="shared" si="25"/>
        <v>0</v>
      </c>
      <c r="V525" s="1">
        <f t="shared" si="26"/>
        <v>0</v>
      </c>
    </row>
    <row r="526" spans="1:22" x14ac:dyDescent="0.3">
      <c r="A526" s="1" t="s">
        <v>627</v>
      </c>
      <c r="B526" s="1">
        <v>8940001</v>
      </c>
      <c r="C526" s="1" t="s">
        <v>1159</v>
      </c>
      <c r="D526" s="1" t="s">
        <v>3104</v>
      </c>
      <c r="E526" s="1">
        <v>66</v>
      </c>
      <c r="F526" s="1" t="s">
        <v>2888</v>
      </c>
      <c r="G526" s="5">
        <v>45525</v>
      </c>
      <c r="H526" s="1" t="s">
        <v>5</v>
      </c>
      <c r="I526" s="8" t="s">
        <v>6</v>
      </c>
      <c r="J526" s="11" t="str" cm="1">
        <f t="array" ref="J526:N526">VLOOKUP(A526,'Product Details'!$C$1:$I$1001,{2,3,4,5,7},FALSE)</f>
        <v>TataCliq</v>
      </c>
      <c r="K526" s="1" t="str">
        <v>Laptop</v>
      </c>
      <c r="L526" s="1" t="str">
        <v>Dell Inspiron 15</v>
      </c>
      <c r="M526" s="1">
        <v>1</v>
      </c>
      <c r="N526" s="8">
        <v>50000</v>
      </c>
      <c r="O526" s="11" t="str" cm="1">
        <f t="array" ref="O526:S526">_xlfn.XLOOKUP(A526,'Shipping Details'!$A$1:$A$1001,'Shipping Details'!$B$1:$F$1001)</f>
        <v>Mumbai</v>
      </c>
      <c r="P526" s="1" t="str">
        <v>Delhi</v>
      </c>
      <c r="Q526" s="1">
        <v>528902</v>
      </c>
      <c r="R526" s="1" t="str">
        <v>IN</v>
      </c>
      <c r="S526" s="8" t="b">
        <v>0</v>
      </c>
      <c r="T526" s="1">
        <f t="shared" si="24"/>
        <v>50000</v>
      </c>
      <c r="U526" s="1">
        <f t="shared" si="25"/>
        <v>50000</v>
      </c>
      <c r="V526" s="1">
        <f t="shared" si="26"/>
        <v>0</v>
      </c>
    </row>
    <row r="527" spans="1:22" x14ac:dyDescent="0.3">
      <c r="A527" s="1" t="s">
        <v>31</v>
      </c>
      <c r="B527" s="1">
        <v>6120253</v>
      </c>
      <c r="C527" s="1" t="s">
        <v>1085</v>
      </c>
      <c r="D527" s="1" t="s">
        <v>3105</v>
      </c>
      <c r="E527" s="1">
        <v>32</v>
      </c>
      <c r="F527" s="1" t="s">
        <v>2802</v>
      </c>
      <c r="G527" s="5">
        <v>45313</v>
      </c>
      <c r="H527" s="1" t="s">
        <v>5</v>
      </c>
      <c r="I527" s="8" t="s">
        <v>6</v>
      </c>
      <c r="J527" s="11" t="str" cm="1">
        <f t="array" ref="J527:N527">VLOOKUP(A527,'Product Details'!$C$1:$I$1001,{2,3,4,5,7},FALSE)</f>
        <v>Myntra</v>
      </c>
      <c r="K527" s="1" t="str">
        <v>Headphones</v>
      </c>
      <c r="L527" s="1" t="str">
        <v>JBL Bluetooth</v>
      </c>
      <c r="M527" s="1">
        <v>23</v>
      </c>
      <c r="N527" s="8">
        <v>10200</v>
      </c>
      <c r="O527" s="11" t="str" cm="1">
        <f t="array" ref="O527:S527">_xlfn.XLOOKUP(A527,'Shipping Details'!$A$1:$A$1001,'Shipping Details'!$B$1:$F$1001)</f>
        <v>Bengaluru</v>
      </c>
      <c r="P527" s="1" t="str">
        <v>Delhi</v>
      </c>
      <c r="Q527" s="1">
        <v>812526</v>
      </c>
      <c r="R527" s="1" t="str">
        <v>IN</v>
      </c>
      <c r="S527" s="8" t="b">
        <v>1</v>
      </c>
      <c r="T527" s="1">
        <f t="shared" si="24"/>
        <v>234600</v>
      </c>
      <c r="U527" s="1">
        <f t="shared" si="25"/>
        <v>234600</v>
      </c>
      <c r="V527" s="1">
        <f t="shared" si="26"/>
        <v>0</v>
      </c>
    </row>
    <row r="528" spans="1:22" x14ac:dyDescent="0.3">
      <c r="A528" s="1" t="s">
        <v>418</v>
      </c>
      <c r="B528" s="1">
        <v>6995933</v>
      </c>
      <c r="C528" s="1" t="s">
        <v>1077</v>
      </c>
      <c r="D528" s="1" t="s">
        <v>3105</v>
      </c>
      <c r="E528" s="1">
        <v>21</v>
      </c>
      <c r="F528" s="1" t="s">
        <v>2846</v>
      </c>
      <c r="G528" s="5">
        <v>45424</v>
      </c>
      <c r="H528" s="1" t="s">
        <v>5</v>
      </c>
      <c r="I528" s="8" t="s">
        <v>6</v>
      </c>
      <c r="J528" s="11" t="str" cm="1">
        <f t="array" ref="J528:N528">VLOOKUP(A528,'Product Details'!$C$1:$I$1001,{2,3,4,5,7},FALSE)</f>
        <v>Flipkart</v>
      </c>
      <c r="K528" s="1" t="str">
        <v>Headphones</v>
      </c>
      <c r="L528" s="1" t="str">
        <v>Sony Bluetooth</v>
      </c>
      <c r="M528" s="1">
        <v>1</v>
      </c>
      <c r="N528" s="8">
        <v>11800</v>
      </c>
      <c r="O528" s="11" t="str" cm="1">
        <f t="array" ref="O528:S528">_xlfn.XLOOKUP(A528,'Shipping Details'!$A$1:$A$1001,'Shipping Details'!$B$1:$F$1001)</f>
        <v>Gurugram</v>
      </c>
      <c r="P528" s="1" t="str">
        <v>Tamil Nadu</v>
      </c>
      <c r="Q528" s="1">
        <v>903673</v>
      </c>
      <c r="R528" s="1" t="str">
        <v>IN</v>
      </c>
      <c r="S528" s="8" t="b">
        <v>0</v>
      </c>
      <c r="T528" s="1">
        <f t="shared" si="24"/>
        <v>11800</v>
      </c>
      <c r="U528" s="1">
        <f t="shared" si="25"/>
        <v>11800</v>
      </c>
      <c r="V528" s="1">
        <f t="shared" si="26"/>
        <v>0</v>
      </c>
    </row>
    <row r="529" spans="1:22" x14ac:dyDescent="0.3">
      <c r="A529" s="1" t="s">
        <v>270</v>
      </c>
      <c r="B529" s="1">
        <v>7018685</v>
      </c>
      <c r="C529" s="1" t="s">
        <v>1161</v>
      </c>
      <c r="D529" s="1" t="s">
        <v>3104</v>
      </c>
      <c r="E529" s="1">
        <v>49</v>
      </c>
      <c r="F529" s="1" t="s">
        <v>2958</v>
      </c>
      <c r="G529" s="5">
        <v>45539</v>
      </c>
      <c r="H529" s="1" t="s">
        <v>5</v>
      </c>
      <c r="I529" s="8" t="s">
        <v>6</v>
      </c>
      <c r="J529" s="11" t="str" cm="1">
        <f t="array" ref="J529:N529">VLOOKUP(A529,'Product Details'!$C$1:$I$1001,{2,3,4,5,7},FALSE)</f>
        <v>Myntra</v>
      </c>
      <c r="K529" s="1" t="str">
        <v>Smartphone</v>
      </c>
      <c r="L529" s="1" t="str">
        <v>OnePlus Nord</v>
      </c>
      <c r="M529" s="1">
        <v>1</v>
      </c>
      <c r="N529" s="8">
        <v>25200</v>
      </c>
      <c r="O529" s="11" t="str" cm="1">
        <f t="array" ref="O529:S529">_xlfn.XLOOKUP(A529,'Shipping Details'!$A$1:$A$1001,'Shipping Details'!$B$1:$F$1001)</f>
        <v>Mumbai</v>
      </c>
      <c r="P529" s="1" t="str">
        <v>Haryana</v>
      </c>
      <c r="Q529" s="1">
        <v>862760</v>
      </c>
      <c r="R529" s="1" t="str">
        <v>IN</v>
      </c>
      <c r="S529" s="8" t="b">
        <v>0</v>
      </c>
      <c r="T529" s="1">
        <f t="shared" si="24"/>
        <v>25200</v>
      </c>
      <c r="U529" s="1">
        <f t="shared" si="25"/>
        <v>25200</v>
      </c>
      <c r="V529" s="1">
        <f t="shared" si="26"/>
        <v>0</v>
      </c>
    </row>
    <row r="530" spans="1:22" x14ac:dyDescent="0.3">
      <c r="A530" s="1" t="s">
        <v>766</v>
      </c>
      <c r="B530" s="1">
        <v>1668478</v>
      </c>
      <c r="C530" s="1" t="s">
        <v>1096</v>
      </c>
      <c r="D530" s="1" t="s">
        <v>3105</v>
      </c>
      <c r="E530" s="1">
        <v>73</v>
      </c>
      <c r="F530" s="1" t="s">
        <v>2854</v>
      </c>
      <c r="G530" s="5">
        <v>45519</v>
      </c>
      <c r="H530" s="1" t="s">
        <v>5</v>
      </c>
      <c r="I530" s="8" t="s">
        <v>6</v>
      </c>
      <c r="J530" s="11" t="str" cm="1">
        <f t="array" ref="J530:N530">VLOOKUP(A530,'Product Details'!$C$1:$I$1001,{2,3,4,5,7},FALSE)</f>
        <v>TataCliq</v>
      </c>
      <c r="K530" s="1" t="str">
        <v>Headphones</v>
      </c>
      <c r="L530" s="1" t="str">
        <v>Sony Bluetooth</v>
      </c>
      <c r="M530" s="1">
        <v>1</v>
      </c>
      <c r="N530" s="8">
        <v>11900</v>
      </c>
      <c r="O530" s="11" t="str" cm="1">
        <f t="array" ref="O530:S530">_xlfn.XLOOKUP(A530,'Shipping Details'!$A$1:$A$1001,'Shipping Details'!$B$1:$F$1001)</f>
        <v>Bengaluru</v>
      </c>
      <c r="P530" s="1" t="str">
        <v>Maharashtra</v>
      </c>
      <c r="Q530" s="1">
        <v>904083</v>
      </c>
      <c r="R530" s="1" t="str">
        <v>IN</v>
      </c>
      <c r="S530" s="8" t="b">
        <v>1</v>
      </c>
      <c r="T530" s="1">
        <f t="shared" si="24"/>
        <v>11900</v>
      </c>
      <c r="U530" s="1">
        <f t="shared" si="25"/>
        <v>11900</v>
      </c>
      <c r="V530" s="1">
        <f t="shared" si="26"/>
        <v>0</v>
      </c>
    </row>
    <row r="531" spans="1:22" x14ac:dyDescent="0.3">
      <c r="A531" s="1" t="s">
        <v>376</v>
      </c>
      <c r="B531" s="1">
        <v>8989846</v>
      </c>
      <c r="C531" s="1" t="s">
        <v>1173</v>
      </c>
      <c r="D531" s="1" t="s">
        <v>3104</v>
      </c>
      <c r="E531" s="1">
        <v>48</v>
      </c>
      <c r="F531" s="1" t="s">
        <v>3003</v>
      </c>
      <c r="G531" s="5">
        <v>45651</v>
      </c>
      <c r="H531" s="1" t="s">
        <v>8</v>
      </c>
      <c r="I531" s="8" t="s">
        <v>6</v>
      </c>
      <c r="J531" s="11" t="str" cm="1">
        <f t="array" ref="J531:N531">VLOOKUP(A531,'Product Details'!$C$1:$I$1001,{2,3,4,5,7},FALSE)</f>
        <v>Ajio</v>
      </c>
      <c r="K531" s="1" t="str">
        <v>Laptop</v>
      </c>
      <c r="L531" s="1" t="str">
        <v>HP Pavilion</v>
      </c>
      <c r="M531" s="1">
        <v>1</v>
      </c>
      <c r="N531" s="8">
        <v>44000</v>
      </c>
      <c r="O531" s="11" t="str" cm="1">
        <f t="array" ref="O531:S531">_xlfn.XLOOKUP(A531,'Shipping Details'!$A$1:$A$1001,'Shipping Details'!$B$1:$F$1001)</f>
        <v>Kolkata</v>
      </c>
      <c r="P531" s="1" t="str">
        <v>Delhi</v>
      </c>
      <c r="Q531" s="1">
        <v>112439</v>
      </c>
      <c r="R531" s="1" t="str">
        <v>IN</v>
      </c>
      <c r="S531" s="8" t="b">
        <v>0</v>
      </c>
      <c r="T531" s="1">
        <f t="shared" si="24"/>
        <v>44000</v>
      </c>
      <c r="U531" s="1">
        <f t="shared" si="25"/>
        <v>0</v>
      </c>
      <c r="V531" s="1">
        <f t="shared" si="26"/>
        <v>44000</v>
      </c>
    </row>
    <row r="532" spans="1:22" x14ac:dyDescent="0.3">
      <c r="A532" s="1" t="s">
        <v>892</v>
      </c>
      <c r="B532" s="1">
        <v>8494132</v>
      </c>
      <c r="C532" s="1" t="s">
        <v>1082</v>
      </c>
      <c r="D532" s="1" t="s">
        <v>3104</v>
      </c>
      <c r="E532" s="1">
        <v>53</v>
      </c>
      <c r="F532" s="1" t="s">
        <v>3083</v>
      </c>
      <c r="G532" s="5">
        <v>45371</v>
      </c>
      <c r="H532" s="1" t="s">
        <v>5</v>
      </c>
      <c r="I532" s="8" t="s">
        <v>6</v>
      </c>
      <c r="J532" s="11" t="str" cm="1">
        <f t="array" ref="J532:N532">VLOOKUP(A532,'Product Details'!$C$1:$I$1001,{2,3,4,5,7},FALSE)</f>
        <v>Flipkart</v>
      </c>
      <c r="K532" s="1" t="str">
        <v>Headphones</v>
      </c>
      <c r="L532" s="1" t="str">
        <v>Sony Bluetooth</v>
      </c>
      <c r="M532" s="1">
        <v>1</v>
      </c>
      <c r="N532" s="8">
        <v>11800</v>
      </c>
      <c r="O532" s="11" t="str" cm="1">
        <f t="array" ref="O532:S532">_xlfn.XLOOKUP(A532,'Shipping Details'!$A$1:$A$1001,'Shipping Details'!$B$1:$F$1001)</f>
        <v>Thanjavur</v>
      </c>
      <c r="P532" s="1" t="str">
        <v>UP</v>
      </c>
      <c r="Q532" s="1">
        <v>398595</v>
      </c>
      <c r="R532" s="1" t="str">
        <v>IN</v>
      </c>
      <c r="S532" s="8" t="b">
        <v>0</v>
      </c>
      <c r="T532" s="1">
        <f t="shared" si="24"/>
        <v>11800</v>
      </c>
      <c r="U532" s="1">
        <f t="shared" si="25"/>
        <v>11800</v>
      </c>
      <c r="V532" s="1">
        <f t="shared" si="26"/>
        <v>0</v>
      </c>
    </row>
    <row r="533" spans="1:22" x14ac:dyDescent="0.3">
      <c r="A533" s="1" t="s">
        <v>41</v>
      </c>
      <c r="B533" s="1">
        <v>2044645</v>
      </c>
      <c r="C533" s="1" t="s">
        <v>1090</v>
      </c>
      <c r="D533" s="1" t="s">
        <v>3105</v>
      </c>
      <c r="E533" s="1">
        <v>71</v>
      </c>
      <c r="F533" s="1" t="s">
        <v>2811</v>
      </c>
      <c r="G533" s="5">
        <v>45486</v>
      </c>
      <c r="H533" s="1" t="s">
        <v>5</v>
      </c>
      <c r="I533" s="8" t="s">
        <v>6</v>
      </c>
      <c r="J533" s="11" t="str" cm="1">
        <f t="array" ref="J533:N533">VLOOKUP(A533,'Product Details'!$C$1:$I$1001,{2,3,4,5,7},FALSE)</f>
        <v>TataCliq</v>
      </c>
      <c r="K533" s="1" t="str">
        <v>Laptop</v>
      </c>
      <c r="L533" s="1" t="str">
        <v>HP Pavilion</v>
      </c>
      <c r="M533" s="1">
        <v>1</v>
      </c>
      <c r="N533" s="8">
        <v>45000</v>
      </c>
      <c r="O533" s="11" t="str" cm="1">
        <f t="array" ref="O533:S533">_xlfn.XLOOKUP(A533,'Shipping Details'!$A$1:$A$1001,'Shipping Details'!$B$1:$F$1001)</f>
        <v>Bengaluru</v>
      </c>
      <c r="P533" s="1" t="str">
        <v>Maharashtra</v>
      </c>
      <c r="Q533" s="1">
        <v>890075</v>
      </c>
      <c r="R533" s="1" t="str">
        <v>IN</v>
      </c>
      <c r="S533" s="8" t="b">
        <v>0</v>
      </c>
      <c r="T533" s="1">
        <f t="shared" si="24"/>
        <v>45000</v>
      </c>
      <c r="U533" s="1">
        <f t="shared" si="25"/>
        <v>45000</v>
      </c>
      <c r="V533" s="1">
        <f t="shared" si="26"/>
        <v>0</v>
      </c>
    </row>
    <row r="534" spans="1:22" x14ac:dyDescent="0.3">
      <c r="A534" s="1" t="s">
        <v>949</v>
      </c>
      <c r="B534" s="1">
        <v>7233861</v>
      </c>
      <c r="C534" s="1" t="s">
        <v>1163</v>
      </c>
      <c r="D534" s="1" t="s">
        <v>3105</v>
      </c>
      <c r="E534" s="1">
        <v>47</v>
      </c>
      <c r="F534" s="1" t="s">
        <v>3038</v>
      </c>
      <c r="G534" s="5">
        <v>45365</v>
      </c>
      <c r="H534" s="1" t="s">
        <v>8</v>
      </c>
      <c r="I534" s="8" t="s">
        <v>6</v>
      </c>
      <c r="J534" s="11" t="str" cm="1">
        <f t="array" ref="J534:N534">VLOOKUP(A534,'Product Details'!$C$1:$I$1001,{2,3,4,5,7},FALSE)</f>
        <v>Amazon</v>
      </c>
      <c r="K534" s="1" t="str">
        <v>LED TV</v>
      </c>
      <c r="L534" s="1" t="str">
        <v>Mi LED TV 32"</v>
      </c>
      <c r="M534" s="1">
        <v>1</v>
      </c>
      <c r="N534" s="8">
        <v>20000</v>
      </c>
      <c r="O534" s="11" t="str" cm="1">
        <f t="array" ref="O534:S534">_xlfn.XLOOKUP(A534,'Shipping Details'!$A$1:$A$1001,'Shipping Details'!$B$1:$F$1001)</f>
        <v>Mohali</v>
      </c>
      <c r="P534" s="1" t="str">
        <v>Karnataka</v>
      </c>
      <c r="Q534" s="1">
        <v>587681</v>
      </c>
      <c r="R534" s="1" t="str">
        <v>IN</v>
      </c>
      <c r="S534" s="8" t="b">
        <v>0</v>
      </c>
      <c r="T534" s="1">
        <f t="shared" si="24"/>
        <v>20000</v>
      </c>
      <c r="U534" s="1">
        <f t="shared" si="25"/>
        <v>0</v>
      </c>
      <c r="V534" s="1">
        <f t="shared" si="26"/>
        <v>20000</v>
      </c>
    </row>
    <row r="535" spans="1:22" x14ac:dyDescent="0.3">
      <c r="A535" s="1" t="s">
        <v>756</v>
      </c>
      <c r="B535" s="1">
        <v>1364903</v>
      </c>
      <c r="C535" s="1" t="s">
        <v>1084</v>
      </c>
      <c r="D535" s="1" t="s">
        <v>3104</v>
      </c>
      <c r="E535" s="1">
        <v>69</v>
      </c>
      <c r="F535" s="1" t="s">
        <v>2861</v>
      </c>
      <c r="G535" s="5">
        <v>45580</v>
      </c>
      <c r="H535" s="1" t="s">
        <v>5</v>
      </c>
      <c r="I535" s="8" t="s">
        <v>6</v>
      </c>
      <c r="J535" s="11" t="str" cm="1">
        <f t="array" ref="J535:N535">VLOOKUP(A535,'Product Details'!$C$1:$I$1001,{2,3,4,5,7},FALSE)</f>
        <v>Ajio</v>
      </c>
      <c r="K535" s="1" t="str">
        <v>Laptop</v>
      </c>
      <c r="L535" s="1" t="str">
        <v>Dell Inspiron 15</v>
      </c>
      <c r="M535" s="1">
        <v>1</v>
      </c>
      <c r="N535" s="8">
        <v>49500</v>
      </c>
      <c r="O535" s="11" t="str" cm="1">
        <f t="array" ref="O535:S535">_xlfn.XLOOKUP(A535,'Shipping Details'!$A$1:$A$1001,'Shipping Details'!$B$1:$F$1001)</f>
        <v>Bengaluru</v>
      </c>
      <c r="P535" s="1" t="str">
        <v>Karnataka</v>
      </c>
      <c r="Q535" s="1">
        <v>605998</v>
      </c>
      <c r="R535" s="1" t="str">
        <v>IN</v>
      </c>
      <c r="S535" s="8" t="b">
        <v>0</v>
      </c>
      <c r="T535" s="1">
        <f t="shared" si="24"/>
        <v>49500</v>
      </c>
      <c r="U535" s="1">
        <f t="shared" si="25"/>
        <v>49500</v>
      </c>
      <c r="V535" s="1">
        <f t="shared" si="26"/>
        <v>0</v>
      </c>
    </row>
    <row r="536" spans="1:22" x14ac:dyDescent="0.3">
      <c r="A536" s="1" t="s">
        <v>523</v>
      </c>
      <c r="B536" s="1">
        <v>7861089</v>
      </c>
      <c r="C536" s="1" t="s">
        <v>1084</v>
      </c>
      <c r="D536" s="1" t="s">
        <v>3104</v>
      </c>
      <c r="E536" s="1">
        <v>69</v>
      </c>
      <c r="F536" s="1" t="s">
        <v>3047</v>
      </c>
      <c r="G536" s="5">
        <v>45515</v>
      </c>
      <c r="H536" s="1" t="s">
        <v>5</v>
      </c>
      <c r="I536" s="8" t="s">
        <v>6</v>
      </c>
      <c r="J536" s="11" t="str" cm="1">
        <f t="array" ref="J536:N536">VLOOKUP(A536,'Product Details'!$C$1:$I$1001,{2,3,4,5,7},FALSE)</f>
        <v>Flipkart</v>
      </c>
      <c r="K536" s="1" t="str">
        <v>Smartphone</v>
      </c>
      <c r="L536" s="1" t="str">
        <v>Apple iPhone 12</v>
      </c>
      <c r="M536" s="1">
        <v>1</v>
      </c>
      <c r="N536" s="8">
        <v>55500</v>
      </c>
      <c r="O536" s="11" t="str" cm="1">
        <f t="array" ref="O536:S536">_xlfn.XLOOKUP(A536,'Shipping Details'!$A$1:$A$1001,'Shipping Details'!$B$1:$F$1001)</f>
        <v>Mumbai</v>
      </c>
      <c r="P536" s="1" t="str">
        <v>Haryana</v>
      </c>
      <c r="Q536" s="1">
        <v>476536</v>
      </c>
      <c r="R536" s="1" t="str">
        <v>IN</v>
      </c>
      <c r="S536" s="8" t="b">
        <v>0</v>
      </c>
      <c r="T536" s="1">
        <f t="shared" si="24"/>
        <v>55500</v>
      </c>
      <c r="U536" s="1">
        <f t="shared" si="25"/>
        <v>55500</v>
      </c>
      <c r="V536" s="1">
        <f t="shared" si="26"/>
        <v>0</v>
      </c>
    </row>
    <row r="537" spans="1:22" x14ac:dyDescent="0.3">
      <c r="A537" s="1" t="s">
        <v>423</v>
      </c>
      <c r="B537" s="1">
        <v>5244844</v>
      </c>
      <c r="C537" s="1" t="s">
        <v>1093</v>
      </c>
      <c r="D537" s="1" t="s">
        <v>3105</v>
      </c>
      <c r="E537" s="1">
        <v>22</v>
      </c>
      <c r="F537" s="1" t="s">
        <v>3020</v>
      </c>
      <c r="G537" s="5">
        <v>45434</v>
      </c>
      <c r="H537" s="1" t="s">
        <v>5</v>
      </c>
      <c r="I537" s="8" t="s">
        <v>6</v>
      </c>
      <c r="J537" s="11" t="str" cm="1">
        <f t="array" ref="J537:N537">VLOOKUP(A537,'Product Details'!$C$1:$I$1001,{2,3,4,5,7},FALSE)</f>
        <v>Flipkart</v>
      </c>
      <c r="K537" s="1" t="str">
        <v>Washing Machine</v>
      </c>
      <c r="L537" s="1" t="str">
        <v>LG Front Load 7kg</v>
      </c>
      <c r="M537" s="1">
        <v>1</v>
      </c>
      <c r="N537" s="8">
        <v>30500</v>
      </c>
      <c r="O537" s="11" t="str" cm="1">
        <f t="array" ref="O537:S537">_xlfn.XLOOKUP(A537,'Shipping Details'!$A$1:$A$1001,'Shipping Details'!$B$1:$F$1001)</f>
        <v>Thanjavur</v>
      </c>
      <c r="P537" s="1" t="str">
        <v>West Bengal</v>
      </c>
      <c r="Q537" s="1">
        <v>803175</v>
      </c>
      <c r="R537" s="1" t="str">
        <v>IN</v>
      </c>
      <c r="S537" s="8" t="b">
        <v>0</v>
      </c>
      <c r="T537" s="1">
        <f t="shared" si="24"/>
        <v>30500</v>
      </c>
      <c r="U537" s="1">
        <f t="shared" si="25"/>
        <v>30500</v>
      </c>
      <c r="V537" s="1">
        <f t="shared" si="26"/>
        <v>0</v>
      </c>
    </row>
    <row r="538" spans="1:22" x14ac:dyDescent="0.3">
      <c r="A538" s="1" t="s">
        <v>813</v>
      </c>
      <c r="B538" s="1">
        <v>3421636</v>
      </c>
      <c r="C538" s="1" t="s">
        <v>1086</v>
      </c>
      <c r="D538" s="1" t="s">
        <v>3104</v>
      </c>
      <c r="E538" s="1">
        <v>20</v>
      </c>
      <c r="F538" s="1" t="s">
        <v>2858</v>
      </c>
      <c r="G538" s="5">
        <v>45548</v>
      </c>
      <c r="H538" s="1" t="s">
        <v>8</v>
      </c>
      <c r="I538" s="8" t="s">
        <v>6</v>
      </c>
      <c r="J538" s="11" t="str" cm="1">
        <f t="array" ref="J538:N538">VLOOKUP(A538,'Product Details'!$C$1:$I$1001,{2,3,4,5,7},FALSE)</f>
        <v>Amazon</v>
      </c>
      <c r="K538" s="1" t="str">
        <v>LED TV</v>
      </c>
      <c r="L538" s="1" t="str">
        <v>Sony Bravia 43"</v>
      </c>
      <c r="M538" s="1">
        <v>1</v>
      </c>
      <c r="N538" s="8">
        <v>40000</v>
      </c>
      <c r="O538" s="11" t="str" cm="1">
        <f t="array" ref="O538:S538">_xlfn.XLOOKUP(A538,'Shipping Details'!$A$1:$A$1001,'Shipping Details'!$B$1:$F$1001)</f>
        <v>Thanjavur</v>
      </c>
      <c r="P538" s="1" t="str">
        <v>Haryana</v>
      </c>
      <c r="Q538" s="1">
        <v>540279</v>
      </c>
      <c r="R538" s="1" t="str">
        <v>IN</v>
      </c>
      <c r="S538" s="8" t="b">
        <v>0</v>
      </c>
      <c r="T538" s="1">
        <f t="shared" si="24"/>
        <v>40000</v>
      </c>
      <c r="U538" s="1">
        <f t="shared" si="25"/>
        <v>0</v>
      </c>
      <c r="V538" s="1">
        <f t="shared" si="26"/>
        <v>40000</v>
      </c>
    </row>
    <row r="539" spans="1:22" x14ac:dyDescent="0.3">
      <c r="A539" s="1" t="s">
        <v>106</v>
      </c>
      <c r="B539" s="1">
        <v>7490791</v>
      </c>
      <c r="C539" s="1" t="s">
        <v>1122</v>
      </c>
      <c r="D539" s="1" t="s">
        <v>3104</v>
      </c>
      <c r="E539" s="1">
        <v>34</v>
      </c>
      <c r="F539" s="1" t="s">
        <v>2867</v>
      </c>
      <c r="G539" s="5">
        <v>45627</v>
      </c>
      <c r="H539" s="1" t="s">
        <v>8</v>
      </c>
      <c r="I539" s="8" t="s">
        <v>6</v>
      </c>
      <c r="J539" s="11" t="str" cm="1">
        <f t="array" ref="J539:N539">VLOOKUP(A539,'Product Details'!$C$1:$I$1001,{2,3,4,5,7},FALSE)</f>
        <v>Myntra</v>
      </c>
      <c r="K539" s="1" t="str">
        <v>Smartphone</v>
      </c>
      <c r="L539" s="1" t="str">
        <v>OnePlus Nord</v>
      </c>
      <c r="M539" s="1">
        <v>1</v>
      </c>
      <c r="N539" s="8">
        <v>25200</v>
      </c>
      <c r="O539" s="11" t="str" cm="1">
        <f t="array" ref="O539:S539">_xlfn.XLOOKUP(A539,'Shipping Details'!$A$1:$A$1001,'Shipping Details'!$B$1:$F$1001)</f>
        <v>Bengaluru</v>
      </c>
      <c r="P539" s="1" t="str">
        <v>West Bengal</v>
      </c>
      <c r="Q539" s="1">
        <v>146489</v>
      </c>
      <c r="R539" s="1" t="str">
        <v>IN</v>
      </c>
      <c r="S539" s="8" t="b">
        <v>1</v>
      </c>
      <c r="T539" s="1">
        <f t="shared" si="24"/>
        <v>25200</v>
      </c>
      <c r="U539" s="1">
        <f t="shared" si="25"/>
        <v>0</v>
      </c>
      <c r="V539" s="1">
        <f t="shared" si="26"/>
        <v>25200</v>
      </c>
    </row>
    <row r="540" spans="1:22" x14ac:dyDescent="0.3">
      <c r="A540" s="1" t="s">
        <v>589</v>
      </c>
      <c r="B540" s="1">
        <v>7279870</v>
      </c>
      <c r="C540" s="1" t="s">
        <v>1160</v>
      </c>
      <c r="D540" s="1" t="s">
        <v>3104</v>
      </c>
      <c r="E540" s="1">
        <v>41</v>
      </c>
      <c r="F540" s="1" t="s">
        <v>2904</v>
      </c>
      <c r="G540" s="5">
        <v>45479</v>
      </c>
      <c r="H540" s="1" t="s">
        <v>5</v>
      </c>
      <c r="I540" s="8" t="s">
        <v>6</v>
      </c>
      <c r="J540" s="11" t="str" cm="1">
        <f t="array" ref="J540:N540">VLOOKUP(A540,'Product Details'!$C$1:$I$1001,{2,3,4,5,7},FALSE)</f>
        <v>Flipkart</v>
      </c>
      <c r="K540" s="1" t="str">
        <v>Laptop</v>
      </c>
      <c r="L540" s="1" t="str">
        <v>MacBook Pro</v>
      </c>
      <c r="M540" s="1">
        <v>1</v>
      </c>
      <c r="N540" s="8">
        <v>132000</v>
      </c>
      <c r="O540" s="11" t="str" cm="1">
        <f t="array" ref="O540:S540">_xlfn.XLOOKUP(A540,'Shipping Details'!$A$1:$A$1001,'Shipping Details'!$B$1:$F$1001)</f>
        <v>Kolkata</v>
      </c>
      <c r="P540" s="1" t="str">
        <v>West Bengal</v>
      </c>
      <c r="Q540" s="1">
        <v>470920</v>
      </c>
      <c r="R540" s="1" t="str">
        <v>IN</v>
      </c>
      <c r="S540" s="8" t="b">
        <v>1</v>
      </c>
      <c r="T540" s="1">
        <f t="shared" si="24"/>
        <v>132000</v>
      </c>
      <c r="U540" s="1">
        <f t="shared" si="25"/>
        <v>132000</v>
      </c>
      <c r="V540" s="1">
        <f t="shared" si="26"/>
        <v>0</v>
      </c>
    </row>
    <row r="541" spans="1:22" x14ac:dyDescent="0.3">
      <c r="A541" s="1" t="s">
        <v>330</v>
      </c>
      <c r="B541" s="1">
        <v>6567967</v>
      </c>
      <c r="C541" s="1" t="s">
        <v>1164</v>
      </c>
      <c r="D541" s="1" t="s">
        <v>3105</v>
      </c>
      <c r="E541" s="1">
        <v>65</v>
      </c>
      <c r="F541" s="1" t="s">
        <v>2879</v>
      </c>
      <c r="G541" s="5">
        <v>45542</v>
      </c>
      <c r="H541" s="1" t="s">
        <v>5</v>
      </c>
      <c r="I541" s="8" t="s">
        <v>6</v>
      </c>
      <c r="J541" s="11" t="str" cm="1">
        <f t="array" ref="J541:N541">VLOOKUP(A541,'Product Details'!$C$1:$I$1001,{2,3,4,5,7},FALSE)</f>
        <v>Flipkart</v>
      </c>
      <c r="K541" s="1" t="str">
        <v>Laptop</v>
      </c>
      <c r="L541" s="1" t="str">
        <v>MacBook Pro</v>
      </c>
      <c r="M541" s="1">
        <v>1</v>
      </c>
      <c r="N541" s="8">
        <v>130000</v>
      </c>
      <c r="O541" s="11" t="str" cm="1">
        <f t="array" ref="O541:S541">_xlfn.XLOOKUP(A541,'Shipping Details'!$A$1:$A$1001,'Shipping Details'!$B$1:$F$1001)</f>
        <v>Mohali</v>
      </c>
      <c r="P541" s="1" t="str">
        <v>Delhi</v>
      </c>
      <c r="Q541" s="1">
        <v>711324</v>
      </c>
      <c r="R541" s="1" t="str">
        <v>IN</v>
      </c>
      <c r="S541" s="8" t="b">
        <v>0</v>
      </c>
      <c r="T541" s="1">
        <f t="shared" si="24"/>
        <v>130000</v>
      </c>
      <c r="U541" s="1">
        <f t="shared" si="25"/>
        <v>130000</v>
      </c>
      <c r="V541" s="1">
        <f t="shared" si="26"/>
        <v>0</v>
      </c>
    </row>
    <row r="542" spans="1:22" x14ac:dyDescent="0.3">
      <c r="A542" s="1" t="s">
        <v>295</v>
      </c>
      <c r="B542" s="1">
        <v>7139188</v>
      </c>
      <c r="C542" s="1" t="s">
        <v>1156</v>
      </c>
      <c r="D542" s="1" t="s">
        <v>3105</v>
      </c>
      <c r="E542" s="1">
        <v>49</v>
      </c>
      <c r="F542" s="1" t="s">
        <v>2971</v>
      </c>
      <c r="G542" s="5">
        <v>45480</v>
      </c>
      <c r="H542" s="1" t="s">
        <v>8</v>
      </c>
      <c r="I542" s="8" t="s">
        <v>10</v>
      </c>
      <c r="J542" s="11" t="str" cm="1">
        <f t="array" ref="J542:N542">VLOOKUP(A542,'Product Details'!$C$1:$I$1001,{2,3,4,5,7},FALSE)</f>
        <v>Myntra</v>
      </c>
      <c r="K542" s="1" t="str">
        <v>Laptop</v>
      </c>
      <c r="L542" s="1" t="str">
        <v>HP Pavilion</v>
      </c>
      <c r="M542" s="1">
        <v>1</v>
      </c>
      <c r="N542" s="8">
        <v>45500</v>
      </c>
      <c r="O542" s="11" t="str" cm="1">
        <f t="array" ref="O542:S542">_xlfn.XLOOKUP(A542,'Shipping Details'!$A$1:$A$1001,'Shipping Details'!$B$1:$F$1001)</f>
        <v>Kolkata</v>
      </c>
      <c r="P542" s="1" t="str">
        <v>West Bengal</v>
      </c>
      <c r="Q542" s="1">
        <v>703867</v>
      </c>
      <c r="R542" s="1" t="str">
        <v>IN</v>
      </c>
      <c r="S542" s="8" t="b">
        <v>1</v>
      </c>
      <c r="T542" s="1">
        <f t="shared" si="24"/>
        <v>45500</v>
      </c>
      <c r="U542" s="1">
        <f t="shared" si="25"/>
        <v>0</v>
      </c>
      <c r="V542" s="1">
        <f t="shared" si="26"/>
        <v>0</v>
      </c>
    </row>
    <row r="543" spans="1:22" x14ac:dyDescent="0.3">
      <c r="A543" s="1" t="s">
        <v>760</v>
      </c>
      <c r="B543" s="1">
        <v>4565022</v>
      </c>
      <c r="C543" s="1" t="s">
        <v>1102</v>
      </c>
      <c r="D543" s="1" t="s">
        <v>3104</v>
      </c>
      <c r="E543" s="1">
        <v>60</v>
      </c>
      <c r="F543" s="1" t="s">
        <v>2817</v>
      </c>
      <c r="G543" s="5">
        <v>45500</v>
      </c>
      <c r="H543" s="1" t="s">
        <v>5</v>
      </c>
      <c r="I543" s="8" t="s">
        <v>6</v>
      </c>
      <c r="J543" s="11" t="str" cm="1">
        <f t="array" ref="J543:N543">VLOOKUP(A543,'Product Details'!$C$1:$I$1001,{2,3,4,5,7},FALSE)</f>
        <v>Flipkart</v>
      </c>
      <c r="K543" s="1" t="str">
        <v>Laptop</v>
      </c>
      <c r="L543" s="1" t="str">
        <v>Dell Inspiron 15</v>
      </c>
      <c r="M543" s="1">
        <v>1</v>
      </c>
      <c r="N543" s="8">
        <v>51000</v>
      </c>
      <c r="O543" s="11" t="str" cm="1">
        <f t="array" ref="O543:S543">_xlfn.XLOOKUP(A543,'Shipping Details'!$A$1:$A$1001,'Shipping Details'!$B$1:$F$1001)</f>
        <v>Kolkata</v>
      </c>
      <c r="P543" s="1" t="str">
        <v>Delhi</v>
      </c>
      <c r="Q543" s="1">
        <v>910822</v>
      </c>
      <c r="R543" s="1" t="str">
        <v>IN</v>
      </c>
      <c r="S543" s="8" t="b">
        <v>0</v>
      </c>
      <c r="T543" s="1">
        <f t="shared" si="24"/>
        <v>51000</v>
      </c>
      <c r="U543" s="1">
        <f t="shared" si="25"/>
        <v>51000</v>
      </c>
      <c r="V543" s="1">
        <f t="shared" si="26"/>
        <v>0</v>
      </c>
    </row>
    <row r="544" spans="1:22" x14ac:dyDescent="0.3">
      <c r="A544" s="1" t="s">
        <v>278</v>
      </c>
      <c r="B544" s="1">
        <v>3861635</v>
      </c>
      <c r="C544" s="1" t="s">
        <v>1090</v>
      </c>
      <c r="D544" s="1" t="s">
        <v>3105</v>
      </c>
      <c r="E544" s="1">
        <v>71</v>
      </c>
      <c r="F544" s="1" t="s">
        <v>2952</v>
      </c>
      <c r="G544" s="5">
        <v>45493</v>
      </c>
      <c r="H544" s="1" t="s">
        <v>5</v>
      </c>
      <c r="I544" s="8" t="s">
        <v>6</v>
      </c>
      <c r="J544" s="11" t="str" cm="1">
        <f t="array" ref="J544:N544">VLOOKUP(A544,'Product Details'!$C$1:$I$1001,{2,3,4,5,7},FALSE)</f>
        <v>TataCliq</v>
      </c>
      <c r="K544" s="1" t="str">
        <v>Washing Machine</v>
      </c>
      <c r="L544" s="1" t="str">
        <v>Samsung Top Load 6.5kg</v>
      </c>
      <c r="M544" s="1">
        <v>1</v>
      </c>
      <c r="N544" s="8">
        <v>25000</v>
      </c>
      <c r="O544" s="11" t="str" cm="1">
        <f t="array" ref="O544:S544">_xlfn.XLOOKUP(A544,'Shipping Details'!$A$1:$A$1001,'Shipping Details'!$B$1:$F$1001)</f>
        <v>Bengaluru</v>
      </c>
      <c r="P544" s="1" t="str">
        <v>UP</v>
      </c>
      <c r="Q544" s="1">
        <v>725510</v>
      </c>
      <c r="R544" s="1" t="str">
        <v>IN</v>
      </c>
      <c r="S544" s="8" t="b">
        <v>1</v>
      </c>
      <c r="T544" s="1">
        <f t="shared" si="24"/>
        <v>25000</v>
      </c>
      <c r="U544" s="1">
        <f t="shared" si="25"/>
        <v>25000</v>
      </c>
      <c r="V544" s="1">
        <f t="shared" si="26"/>
        <v>0</v>
      </c>
    </row>
    <row r="545" spans="1:22" x14ac:dyDescent="0.3">
      <c r="A545" s="1" t="s">
        <v>558</v>
      </c>
      <c r="B545" s="1">
        <v>8205036</v>
      </c>
      <c r="C545" s="1" t="s">
        <v>1160</v>
      </c>
      <c r="D545" s="1" t="s">
        <v>3104</v>
      </c>
      <c r="E545" s="1">
        <v>41</v>
      </c>
      <c r="F545" s="1" t="s">
        <v>2787</v>
      </c>
      <c r="G545" s="5">
        <v>45607</v>
      </c>
      <c r="H545" s="1" t="s">
        <v>8</v>
      </c>
      <c r="I545" s="8" t="s">
        <v>6</v>
      </c>
      <c r="J545" s="11" t="str" cm="1">
        <f t="array" ref="J545:N545">VLOOKUP(A545,'Product Details'!$C$1:$I$1001,{2,3,4,5,7},FALSE)</f>
        <v>Myntra</v>
      </c>
      <c r="K545" s="1" t="str">
        <v>Laptop</v>
      </c>
      <c r="L545" s="1" t="str">
        <v>HP Pavilion</v>
      </c>
      <c r="M545" s="1">
        <v>1</v>
      </c>
      <c r="N545" s="8">
        <v>45500</v>
      </c>
      <c r="O545" s="11" t="str" cm="1">
        <f t="array" ref="O545:S545">_xlfn.XLOOKUP(A545,'Shipping Details'!$A$1:$A$1001,'Shipping Details'!$B$1:$F$1001)</f>
        <v>Bengaluru</v>
      </c>
      <c r="P545" s="1">
        <v>0</v>
      </c>
      <c r="Q545" s="1">
        <v>945435</v>
      </c>
      <c r="R545" s="1" t="str">
        <v>IN</v>
      </c>
      <c r="S545" s="8" t="b">
        <v>0</v>
      </c>
      <c r="T545" s="1">
        <f t="shared" si="24"/>
        <v>45500</v>
      </c>
      <c r="U545" s="1">
        <f t="shared" si="25"/>
        <v>0</v>
      </c>
      <c r="V545" s="1">
        <f t="shared" si="26"/>
        <v>45500</v>
      </c>
    </row>
    <row r="546" spans="1:22" x14ac:dyDescent="0.3">
      <c r="A546" s="1" t="s">
        <v>814</v>
      </c>
      <c r="B546" s="1">
        <v>7963833</v>
      </c>
      <c r="C546" s="1" t="s">
        <v>1091</v>
      </c>
      <c r="D546" s="1" t="s">
        <v>3104</v>
      </c>
      <c r="E546" s="1">
        <v>26</v>
      </c>
      <c r="F546" s="1" t="s">
        <v>3084</v>
      </c>
      <c r="G546" s="5">
        <v>45591</v>
      </c>
      <c r="H546" s="1" t="s">
        <v>5</v>
      </c>
      <c r="I546" s="8" t="s">
        <v>6</v>
      </c>
      <c r="J546" s="11" t="str" cm="1">
        <f t="array" ref="J546:N546">VLOOKUP(A546,'Product Details'!$C$1:$I$1001,{2,3,4,5,7},FALSE)</f>
        <v>Myntra</v>
      </c>
      <c r="K546" s="1" t="str">
        <v>Laptop</v>
      </c>
      <c r="L546" s="1" t="str">
        <v>HP Pavilion</v>
      </c>
      <c r="M546" s="1">
        <v>1</v>
      </c>
      <c r="N546" s="8">
        <v>45500</v>
      </c>
      <c r="O546" s="11" t="str" cm="1">
        <f t="array" ref="O546:S546">_xlfn.XLOOKUP(A546,'Shipping Details'!$A$1:$A$1001,'Shipping Details'!$B$1:$F$1001)</f>
        <v>Kolkata</v>
      </c>
      <c r="P546" s="1" t="str">
        <v>Karnataka</v>
      </c>
      <c r="Q546" s="1">
        <v>788258</v>
      </c>
      <c r="R546" s="1" t="str">
        <v>IN</v>
      </c>
      <c r="S546" s="8" t="b">
        <v>0</v>
      </c>
      <c r="T546" s="1">
        <f t="shared" si="24"/>
        <v>45500</v>
      </c>
      <c r="U546" s="1">
        <f t="shared" si="25"/>
        <v>45500</v>
      </c>
      <c r="V546" s="1">
        <f t="shared" si="26"/>
        <v>0</v>
      </c>
    </row>
    <row r="547" spans="1:22" x14ac:dyDescent="0.3">
      <c r="A547" s="1" t="s">
        <v>305</v>
      </c>
      <c r="B547" s="1">
        <v>1153219</v>
      </c>
      <c r="C547" s="1" t="s">
        <v>1084</v>
      </c>
      <c r="D547" s="1" t="s">
        <v>3104</v>
      </c>
      <c r="E547" s="1">
        <v>69</v>
      </c>
      <c r="F547" s="1" t="s">
        <v>2978</v>
      </c>
      <c r="G547" s="5">
        <v>45432</v>
      </c>
      <c r="H547" s="1" t="s">
        <v>5</v>
      </c>
      <c r="I547" s="8" t="s">
        <v>6</v>
      </c>
      <c r="J547" s="11" t="str" cm="1">
        <f t="array" ref="J547:N547">VLOOKUP(A547,'Product Details'!$C$1:$I$1001,{2,3,4,5,7},FALSE)</f>
        <v>TataCliq</v>
      </c>
      <c r="K547" s="1" t="str">
        <v>Headphones</v>
      </c>
      <c r="L547" s="1" t="str">
        <v>JBL Bluetooth</v>
      </c>
      <c r="M547" s="1">
        <v>1</v>
      </c>
      <c r="N547" s="8">
        <v>9900</v>
      </c>
      <c r="O547" s="11" t="str" cm="1">
        <f t="array" ref="O547:S547">_xlfn.XLOOKUP(A547,'Shipping Details'!$A$1:$A$1001,'Shipping Details'!$B$1:$F$1001)</f>
        <v>Noida</v>
      </c>
      <c r="P547" s="1" t="str">
        <v>Delhi</v>
      </c>
      <c r="Q547" s="1">
        <v>362035</v>
      </c>
      <c r="R547" s="1" t="str">
        <v>IN</v>
      </c>
      <c r="S547" s="8" t="b">
        <v>0</v>
      </c>
      <c r="T547" s="1">
        <f t="shared" si="24"/>
        <v>9900</v>
      </c>
      <c r="U547" s="1">
        <f t="shared" si="25"/>
        <v>9900</v>
      </c>
      <c r="V547" s="1">
        <f t="shared" si="26"/>
        <v>0</v>
      </c>
    </row>
    <row r="548" spans="1:22" x14ac:dyDescent="0.3">
      <c r="A548" s="1" t="s">
        <v>235</v>
      </c>
      <c r="B548" s="1">
        <v>1078335</v>
      </c>
      <c r="C548" s="1" t="s">
        <v>1154</v>
      </c>
      <c r="D548" s="1" t="s">
        <v>3105</v>
      </c>
      <c r="E548" s="1">
        <v>52</v>
      </c>
      <c r="F548" s="1" t="s">
        <v>2946</v>
      </c>
      <c r="G548" s="5">
        <v>45406</v>
      </c>
      <c r="H548" s="1" t="s">
        <v>8</v>
      </c>
      <c r="I548" s="8" t="s">
        <v>6</v>
      </c>
      <c r="J548" s="11" t="str" cm="1">
        <f t="array" ref="J548:N548">VLOOKUP(A548,'Product Details'!$C$1:$I$1001,{2,3,4,5,7},FALSE)</f>
        <v>Myntra</v>
      </c>
      <c r="K548" s="1" t="str">
        <v>Washing Machine</v>
      </c>
      <c r="L548" s="1" t="str">
        <v>LG Front Load 7kg</v>
      </c>
      <c r="M548" s="1">
        <v>1</v>
      </c>
      <c r="N548" s="8">
        <v>30200</v>
      </c>
      <c r="O548" s="11" t="str" cm="1">
        <f t="array" ref="O548:S548">_xlfn.XLOOKUP(A548,'Shipping Details'!$A$1:$A$1001,'Shipping Details'!$B$1:$F$1001)</f>
        <v>Mohali</v>
      </c>
      <c r="P548" s="1" t="str">
        <v>Tamil Nadu</v>
      </c>
      <c r="Q548" s="1">
        <v>337256</v>
      </c>
      <c r="R548" s="1" t="str">
        <v>IN</v>
      </c>
      <c r="S548" s="8" t="b">
        <v>0</v>
      </c>
      <c r="T548" s="1">
        <f t="shared" si="24"/>
        <v>30200</v>
      </c>
      <c r="U548" s="1">
        <f t="shared" si="25"/>
        <v>0</v>
      </c>
      <c r="V548" s="1">
        <f t="shared" si="26"/>
        <v>30200</v>
      </c>
    </row>
    <row r="549" spans="1:22" x14ac:dyDescent="0.3">
      <c r="A549" s="1" t="s">
        <v>469</v>
      </c>
      <c r="B549" s="1">
        <v>7796309</v>
      </c>
      <c r="C549" s="1" t="s">
        <v>1176</v>
      </c>
      <c r="D549" s="1" t="s">
        <v>3104</v>
      </c>
      <c r="E549" s="1">
        <v>37</v>
      </c>
      <c r="F549" s="1" t="s">
        <v>3032</v>
      </c>
      <c r="G549" s="5">
        <v>45592</v>
      </c>
      <c r="H549" s="1" t="s">
        <v>8</v>
      </c>
      <c r="I549" s="8" t="s">
        <v>10</v>
      </c>
      <c r="J549" s="11" t="str" cm="1">
        <f t="array" ref="J549:N549">VLOOKUP(A549,'Product Details'!$C$1:$I$1001,{2,3,4,5,7},FALSE)</f>
        <v>Ajio</v>
      </c>
      <c r="K549" s="1" t="str">
        <v>Headphones</v>
      </c>
      <c r="L549" s="1" t="str">
        <v>JBL Bluetooth</v>
      </c>
      <c r="M549" s="1">
        <v>1</v>
      </c>
      <c r="N549" s="8">
        <v>9500</v>
      </c>
      <c r="O549" s="11" t="str" cm="1">
        <f t="array" ref="O549:S549">_xlfn.XLOOKUP(A549,'Shipping Details'!$A$1:$A$1001,'Shipping Details'!$B$1:$F$1001)</f>
        <v>Kolkata</v>
      </c>
      <c r="P549" s="1" t="str">
        <v>Punjab</v>
      </c>
      <c r="Q549" s="1">
        <v>300070</v>
      </c>
      <c r="R549" s="1" t="str">
        <v>IN</v>
      </c>
      <c r="S549" s="8" t="b">
        <v>0</v>
      </c>
      <c r="T549" s="1">
        <f t="shared" si="24"/>
        <v>9500</v>
      </c>
      <c r="U549" s="1">
        <f t="shared" si="25"/>
        <v>0</v>
      </c>
      <c r="V549" s="1">
        <f t="shared" si="26"/>
        <v>0</v>
      </c>
    </row>
    <row r="550" spans="1:22" x14ac:dyDescent="0.3">
      <c r="A550" s="1" t="s">
        <v>922</v>
      </c>
      <c r="B550" s="1">
        <v>4112344</v>
      </c>
      <c r="C550" s="1" t="s">
        <v>1073</v>
      </c>
      <c r="D550" s="1" t="s">
        <v>3104</v>
      </c>
      <c r="E550" s="1">
        <v>25</v>
      </c>
      <c r="F550" s="1" t="s">
        <v>3034</v>
      </c>
      <c r="G550" s="5">
        <v>45537</v>
      </c>
      <c r="H550" s="1" t="s">
        <v>8</v>
      </c>
      <c r="I550" s="8" t="s">
        <v>6</v>
      </c>
      <c r="J550" s="11" t="str" cm="1">
        <f t="array" ref="J550:N550">VLOOKUP(A550,'Product Details'!$C$1:$I$1001,{2,3,4,5,7},FALSE)</f>
        <v>Amazon</v>
      </c>
      <c r="K550" s="1" t="str">
        <v>Headphones</v>
      </c>
      <c r="L550" s="1" t="str">
        <v>JBL Bluetooth</v>
      </c>
      <c r="M550" s="1">
        <v>3</v>
      </c>
      <c r="N550" s="8">
        <v>10000</v>
      </c>
      <c r="O550" s="11" t="str" cm="1">
        <f t="array" ref="O550:S550">_xlfn.XLOOKUP(A550,'Shipping Details'!$A$1:$A$1001,'Shipping Details'!$B$1:$F$1001)</f>
        <v>Mohali</v>
      </c>
      <c r="P550" s="1" t="str">
        <v>Karnataka</v>
      </c>
      <c r="Q550" s="1">
        <v>162908</v>
      </c>
      <c r="R550" s="1" t="str">
        <v>IN</v>
      </c>
      <c r="S550" s="8" t="b">
        <v>1</v>
      </c>
      <c r="T550" s="1">
        <f t="shared" si="24"/>
        <v>30000</v>
      </c>
      <c r="U550" s="1">
        <f t="shared" si="25"/>
        <v>0</v>
      </c>
      <c r="V550" s="1">
        <f t="shared" si="26"/>
        <v>30000</v>
      </c>
    </row>
    <row r="551" spans="1:22" x14ac:dyDescent="0.3">
      <c r="A551" s="1" t="s">
        <v>166</v>
      </c>
      <c r="B551" s="1">
        <v>9965197</v>
      </c>
      <c r="C551" s="1" t="s">
        <v>1141</v>
      </c>
      <c r="D551" s="1" t="s">
        <v>3104</v>
      </c>
      <c r="E551" s="1">
        <v>52</v>
      </c>
      <c r="F551" s="1" t="s">
        <v>2836</v>
      </c>
      <c r="G551" s="5">
        <v>45317</v>
      </c>
      <c r="H551" s="1" t="s">
        <v>5</v>
      </c>
      <c r="I551" s="8" t="s">
        <v>6</v>
      </c>
      <c r="J551" s="11" t="str" cm="1">
        <f t="array" ref="J551:N551">VLOOKUP(A551,'Product Details'!$C$1:$I$1001,{2,3,4,5,7},FALSE)</f>
        <v>Flipkart</v>
      </c>
      <c r="K551" s="1" t="str">
        <v>Smartphone</v>
      </c>
      <c r="L551" s="1" t="str">
        <v>OnePlus Nord</v>
      </c>
      <c r="M551" s="1">
        <v>1</v>
      </c>
      <c r="N551" s="8">
        <v>25500</v>
      </c>
      <c r="O551" s="11" t="str" cm="1">
        <f t="array" ref="O551:S551">_xlfn.XLOOKUP(A551,'Shipping Details'!$A$1:$A$1001,'Shipping Details'!$B$1:$F$1001)</f>
        <v>Kolkata</v>
      </c>
      <c r="P551" s="1" t="str">
        <v>Punjab</v>
      </c>
      <c r="Q551" s="1">
        <v>690579</v>
      </c>
      <c r="R551" s="1" t="str">
        <v>IN</v>
      </c>
      <c r="S551" s="8" t="b">
        <v>1</v>
      </c>
      <c r="T551" s="1">
        <f t="shared" si="24"/>
        <v>25500</v>
      </c>
      <c r="U551" s="1">
        <f t="shared" si="25"/>
        <v>25500</v>
      </c>
      <c r="V551" s="1">
        <f t="shared" si="26"/>
        <v>0</v>
      </c>
    </row>
    <row r="552" spans="1:22" x14ac:dyDescent="0.3">
      <c r="A552" s="1" t="s">
        <v>975</v>
      </c>
      <c r="B552" s="1">
        <v>2397006</v>
      </c>
      <c r="C552" s="1" t="s">
        <v>1130</v>
      </c>
      <c r="D552" s="1" t="s">
        <v>3104</v>
      </c>
      <c r="E552" s="1">
        <v>68</v>
      </c>
      <c r="F552" s="1" t="s">
        <v>2973</v>
      </c>
      <c r="G552" s="5">
        <v>45334</v>
      </c>
      <c r="H552" s="1" t="s">
        <v>40</v>
      </c>
      <c r="I552" s="8" t="s">
        <v>10</v>
      </c>
      <c r="J552" s="11" t="str" cm="1">
        <f t="array" ref="J552:N552">VLOOKUP(A552,'Product Details'!$C$1:$I$1001,{2,3,4,5,7},FALSE)</f>
        <v>Amazon</v>
      </c>
      <c r="K552" s="1" t="str">
        <v>Washing Machine</v>
      </c>
      <c r="L552" s="1" t="str">
        <v>Samsung Top Load 6.5kg</v>
      </c>
      <c r="M552" s="1">
        <v>1</v>
      </c>
      <c r="N552" s="8">
        <v>25000</v>
      </c>
      <c r="O552" s="11" t="str" cm="1">
        <f t="array" ref="O552:S552">_xlfn.XLOOKUP(A552,'Shipping Details'!$A$1:$A$1001,'Shipping Details'!$B$1:$F$1001)</f>
        <v>Gurugram</v>
      </c>
      <c r="P552" s="1" t="str">
        <v>Haryana</v>
      </c>
      <c r="Q552" s="1">
        <v>270175</v>
      </c>
      <c r="R552" s="1" t="str">
        <v>IN</v>
      </c>
      <c r="S552" s="8" t="b">
        <v>1</v>
      </c>
      <c r="T552" s="1">
        <f t="shared" si="24"/>
        <v>25000</v>
      </c>
      <c r="U552" s="1">
        <f t="shared" si="25"/>
        <v>0</v>
      </c>
      <c r="V552" s="1">
        <f t="shared" si="26"/>
        <v>0</v>
      </c>
    </row>
    <row r="553" spans="1:22" x14ac:dyDescent="0.3">
      <c r="A553" s="1" t="s">
        <v>384</v>
      </c>
      <c r="B553" s="1">
        <v>9980912</v>
      </c>
      <c r="C553" s="1" t="s">
        <v>1174</v>
      </c>
      <c r="D553" s="1" t="s">
        <v>3104</v>
      </c>
      <c r="E553" s="1">
        <v>39</v>
      </c>
      <c r="F553" s="1" t="s">
        <v>3006</v>
      </c>
      <c r="G553" s="5">
        <v>45606</v>
      </c>
      <c r="H553" s="1" t="s">
        <v>40</v>
      </c>
      <c r="I553" s="8" t="s">
        <v>6</v>
      </c>
      <c r="J553" s="11" t="str" cm="1">
        <f t="array" ref="J553:N553">VLOOKUP(A553,'Product Details'!$C$1:$I$1001,{2,3,4,5,7},FALSE)</f>
        <v>Flipkart</v>
      </c>
      <c r="K553" s="1" t="str">
        <v>Headphones</v>
      </c>
      <c r="L553" s="1" t="str">
        <v>Bose Bluetooth</v>
      </c>
      <c r="M553" s="1">
        <v>6</v>
      </c>
      <c r="N553" s="8">
        <v>14500</v>
      </c>
      <c r="O553" s="11" t="str" cm="1">
        <f t="array" ref="O553:S553">_xlfn.XLOOKUP(A553,'Shipping Details'!$A$1:$A$1001,'Shipping Details'!$B$1:$F$1001)</f>
        <v>Gurugram</v>
      </c>
      <c r="P553" s="1" t="str">
        <v>UP</v>
      </c>
      <c r="Q553" s="1">
        <v>897392</v>
      </c>
      <c r="R553" s="1" t="str">
        <v>IN</v>
      </c>
      <c r="S553" s="8" t="b">
        <v>0</v>
      </c>
      <c r="T553" s="1">
        <f t="shared" si="24"/>
        <v>87000</v>
      </c>
      <c r="U553" s="1">
        <f t="shared" si="25"/>
        <v>0</v>
      </c>
      <c r="V553" s="1">
        <f t="shared" si="26"/>
        <v>87000</v>
      </c>
    </row>
    <row r="554" spans="1:22" x14ac:dyDescent="0.3">
      <c r="A554" s="1" t="s">
        <v>977</v>
      </c>
      <c r="B554" s="1">
        <v>4804253</v>
      </c>
      <c r="C554" s="1" t="s">
        <v>1082</v>
      </c>
      <c r="D554" s="1" t="s">
        <v>3104</v>
      </c>
      <c r="E554" s="1">
        <v>53</v>
      </c>
      <c r="F554" s="1" t="s">
        <v>2784</v>
      </c>
      <c r="G554" s="5">
        <v>45517</v>
      </c>
      <c r="H554" s="1" t="s">
        <v>5</v>
      </c>
      <c r="I554" s="8" t="s">
        <v>6</v>
      </c>
      <c r="J554" s="11" t="str" cm="1">
        <f t="array" ref="J554:N554">VLOOKUP(A554,'Product Details'!$C$1:$I$1001,{2,3,4,5,7},FALSE)</f>
        <v>Amazon</v>
      </c>
      <c r="K554" s="1" t="str">
        <v>LED TV</v>
      </c>
      <c r="L554" s="1" t="str">
        <v>Sony Bravia 43"</v>
      </c>
      <c r="M554" s="1">
        <v>1</v>
      </c>
      <c r="N554" s="8">
        <v>40000</v>
      </c>
      <c r="O554" s="11" t="str" cm="1">
        <f t="array" ref="O554:S554">_xlfn.XLOOKUP(A554,'Shipping Details'!$A$1:$A$1001,'Shipping Details'!$B$1:$F$1001)</f>
        <v>Thanjavur</v>
      </c>
      <c r="P554" s="1">
        <v>0</v>
      </c>
      <c r="Q554" s="1">
        <v>698673</v>
      </c>
      <c r="R554" s="1" t="str">
        <v>IN</v>
      </c>
      <c r="S554" s="8" t="b">
        <v>0</v>
      </c>
      <c r="T554" s="1">
        <f t="shared" si="24"/>
        <v>40000</v>
      </c>
      <c r="U554" s="1">
        <f t="shared" si="25"/>
        <v>40000</v>
      </c>
      <c r="V554" s="1">
        <f t="shared" si="26"/>
        <v>0</v>
      </c>
    </row>
    <row r="555" spans="1:22" x14ac:dyDescent="0.3">
      <c r="A555" s="1" t="s">
        <v>162</v>
      </c>
      <c r="B555" s="1">
        <v>7058670</v>
      </c>
      <c r="C555" s="1" t="s">
        <v>1063</v>
      </c>
      <c r="D555" s="1" t="s">
        <v>3104</v>
      </c>
      <c r="E555" s="1">
        <v>33</v>
      </c>
      <c r="F555" s="1" t="s">
        <v>2905</v>
      </c>
      <c r="G555" s="5">
        <v>45647</v>
      </c>
      <c r="H555" s="1" t="s">
        <v>5</v>
      </c>
      <c r="I555" s="8" t="s">
        <v>6</v>
      </c>
      <c r="J555" s="11" t="str" cm="1">
        <f t="array" ref="J555:N555">VLOOKUP(A555,'Product Details'!$C$1:$I$1001,{2,3,4,5,7},FALSE)</f>
        <v>Ajio</v>
      </c>
      <c r="K555" s="1" t="str">
        <v>LED TV</v>
      </c>
      <c r="L555" s="1" t="str">
        <v>Sony Bravia 43"</v>
      </c>
      <c r="M555" s="1">
        <v>1</v>
      </c>
      <c r="N555" s="8">
        <v>39500</v>
      </c>
      <c r="O555" s="11" t="str" cm="1">
        <f t="array" ref="O555:S555">_xlfn.XLOOKUP(A555,'Shipping Details'!$A$1:$A$1001,'Shipping Details'!$B$1:$F$1001)</f>
        <v>Mohali</v>
      </c>
      <c r="P555" s="1" t="str">
        <v>Delhi</v>
      </c>
      <c r="Q555" s="1">
        <v>448354</v>
      </c>
      <c r="R555" s="1" t="str">
        <v>IN</v>
      </c>
      <c r="S555" s="8" t="b">
        <v>1</v>
      </c>
      <c r="T555" s="1">
        <f t="shared" si="24"/>
        <v>39500</v>
      </c>
      <c r="U555" s="1">
        <f t="shared" si="25"/>
        <v>39500</v>
      </c>
      <c r="V555" s="1">
        <f t="shared" si="26"/>
        <v>0</v>
      </c>
    </row>
    <row r="556" spans="1:22" x14ac:dyDescent="0.3">
      <c r="A556" s="1" t="s">
        <v>273</v>
      </c>
      <c r="B556" s="1">
        <v>1678132</v>
      </c>
      <c r="C556" s="1" t="s">
        <v>1069</v>
      </c>
      <c r="D556" s="1" t="s">
        <v>3105</v>
      </c>
      <c r="E556" s="1">
        <v>66</v>
      </c>
      <c r="F556" s="1" t="s">
        <v>2961</v>
      </c>
      <c r="G556" s="5">
        <v>45512</v>
      </c>
      <c r="H556" s="1" t="s">
        <v>5</v>
      </c>
      <c r="I556" s="8" t="s">
        <v>6</v>
      </c>
      <c r="J556" s="11" t="str" cm="1">
        <f t="array" ref="J556:N556">VLOOKUP(A556,'Product Details'!$C$1:$I$1001,{2,3,4,5,7},FALSE)</f>
        <v>Myntra</v>
      </c>
      <c r="K556" s="1" t="str">
        <v>Smartphone</v>
      </c>
      <c r="L556" s="1" t="str">
        <v>Samsung Galaxy S9</v>
      </c>
      <c r="M556" s="1">
        <v>1</v>
      </c>
      <c r="N556" s="8">
        <v>30200</v>
      </c>
      <c r="O556" s="11" t="str" cm="1">
        <f t="array" ref="O556:S556">_xlfn.XLOOKUP(A556,'Shipping Details'!$A$1:$A$1001,'Shipping Details'!$B$1:$F$1001)</f>
        <v>Bengaluru</v>
      </c>
      <c r="P556" s="1" t="str">
        <v>Delhi</v>
      </c>
      <c r="Q556" s="1">
        <v>592489</v>
      </c>
      <c r="R556" s="1" t="str">
        <v>IN</v>
      </c>
      <c r="S556" s="8" t="b">
        <v>1</v>
      </c>
      <c r="T556" s="1">
        <f t="shared" si="24"/>
        <v>30200</v>
      </c>
      <c r="U556" s="1">
        <f t="shared" si="25"/>
        <v>30200</v>
      </c>
      <c r="V556" s="1">
        <f t="shared" si="26"/>
        <v>0</v>
      </c>
    </row>
    <row r="557" spans="1:22" x14ac:dyDescent="0.3">
      <c r="A557" s="1" t="s">
        <v>787</v>
      </c>
      <c r="B557" s="1">
        <v>9812012</v>
      </c>
      <c r="C557" s="1" t="s">
        <v>1144</v>
      </c>
      <c r="D557" s="1" t="s">
        <v>3104</v>
      </c>
      <c r="E557" s="1">
        <v>29</v>
      </c>
      <c r="F557" s="1" t="s">
        <v>2784</v>
      </c>
      <c r="G557" s="5">
        <v>45517</v>
      </c>
      <c r="H557" s="1" t="s">
        <v>40</v>
      </c>
      <c r="I557" s="8" t="s">
        <v>6</v>
      </c>
      <c r="J557" s="11" t="str" cm="1">
        <f t="array" ref="J557:N557">VLOOKUP(A557,'Product Details'!$C$1:$I$1001,{2,3,4,5,7},FALSE)</f>
        <v>Myntra</v>
      </c>
      <c r="K557" s="1" t="str">
        <v>Smartphone</v>
      </c>
      <c r="L557" s="1" t="str">
        <v>Apple iPhone 12</v>
      </c>
      <c r="M557" s="1">
        <v>1</v>
      </c>
      <c r="N557" s="8">
        <v>55200</v>
      </c>
      <c r="O557" s="11" t="str" cm="1">
        <f t="array" ref="O557:S557">_xlfn.XLOOKUP(A557,'Shipping Details'!$A$1:$A$1001,'Shipping Details'!$B$1:$F$1001)</f>
        <v>Thanjavur</v>
      </c>
      <c r="P557" s="1" t="str">
        <v>West Bengal</v>
      </c>
      <c r="Q557" s="1">
        <v>391835</v>
      </c>
      <c r="R557" s="1" t="str">
        <v>IN</v>
      </c>
      <c r="S557" s="8" t="b">
        <v>0</v>
      </c>
      <c r="T557" s="1">
        <f t="shared" si="24"/>
        <v>55200</v>
      </c>
      <c r="U557" s="1">
        <f t="shared" si="25"/>
        <v>0</v>
      </c>
      <c r="V557" s="1">
        <f t="shared" si="26"/>
        <v>55200</v>
      </c>
    </row>
    <row r="558" spans="1:22" x14ac:dyDescent="0.3">
      <c r="A558" s="1" t="s">
        <v>22</v>
      </c>
      <c r="B558" s="1">
        <v>4586084</v>
      </c>
      <c r="C558" s="1" t="s">
        <v>1076</v>
      </c>
      <c r="D558" s="1" t="s">
        <v>3104</v>
      </c>
      <c r="E558" s="1">
        <v>75</v>
      </c>
      <c r="F558" s="1" t="s">
        <v>2793</v>
      </c>
      <c r="G558" s="5">
        <v>45297</v>
      </c>
      <c r="H558" s="1" t="s">
        <v>8</v>
      </c>
      <c r="I558" s="8" t="s">
        <v>6</v>
      </c>
      <c r="J558" s="11" t="str" cm="1">
        <f t="array" ref="J558:N558">VLOOKUP(A558,'Product Details'!$C$1:$I$1001,{2,3,4,5,7},FALSE)</f>
        <v>Ajio</v>
      </c>
      <c r="K558" s="1" t="str">
        <v>Headphones</v>
      </c>
      <c r="L558" s="1" t="str">
        <v>Sony Bluetooth</v>
      </c>
      <c r="M558" s="1">
        <v>1</v>
      </c>
      <c r="N558" s="8">
        <v>11500</v>
      </c>
      <c r="O558" s="11" t="str" cm="1">
        <f t="array" ref="O558:S558">_xlfn.XLOOKUP(A558,'Shipping Details'!$A$1:$A$1001,'Shipping Details'!$B$1:$F$1001)</f>
        <v>Noida</v>
      </c>
      <c r="P558" s="1" t="str">
        <v>UP</v>
      </c>
      <c r="Q558" s="1">
        <v>262316</v>
      </c>
      <c r="R558" s="1" t="str">
        <v>IN</v>
      </c>
      <c r="S558" s="8" t="b">
        <v>0</v>
      </c>
      <c r="T558" s="1">
        <f t="shared" si="24"/>
        <v>11500</v>
      </c>
      <c r="U558" s="1">
        <f t="shared" si="25"/>
        <v>0</v>
      </c>
      <c r="V558" s="1">
        <f t="shared" si="26"/>
        <v>11500</v>
      </c>
    </row>
    <row r="559" spans="1:22" x14ac:dyDescent="0.3">
      <c r="A559" s="1" t="s">
        <v>959</v>
      </c>
      <c r="B559" s="1">
        <v>7649560</v>
      </c>
      <c r="C559" s="1" t="s">
        <v>1114</v>
      </c>
      <c r="D559" s="1" t="s">
        <v>3105</v>
      </c>
      <c r="E559" s="1">
        <v>43</v>
      </c>
      <c r="F559" s="1" t="s">
        <v>3012</v>
      </c>
      <c r="G559" s="5">
        <v>45501</v>
      </c>
      <c r="H559" s="1" t="s">
        <v>5</v>
      </c>
      <c r="I559" s="8" t="s">
        <v>6</v>
      </c>
      <c r="J559" s="11" t="str" cm="1">
        <f t="array" ref="J559:N559">VLOOKUP(A559,'Product Details'!$C$1:$I$1001,{2,3,4,5,7},FALSE)</f>
        <v>Amazon</v>
      </c>
      <c r="K559" s="1" t="str">
        <v>Washing Machine</v>
      </c>
      <c r="L559" s="1" t="str">
        <v>LG Front Load 7kg</v>
      </c>
      <c r="M559" s="1">
        <v>1</v>
      </c>
      <c r="N559" s="8">
        <v>30000</v>
      </c>
      <c r="O559" s="11" t="str" cm="1">
        <f t="array" ref="O559:S559">_xlfn.XLOOKUP(A559,'Shipping Details'!$A$1:$A$1001,'Shipping Details'!$B$1:$F$1001)</f>
        <v>Kolkata</v>
      </c>
      <c r="P559" s="1" t="str">
        <v>Karnataka</v>
      </c>
      <c r="Q559" s="1">
        <v>722273</v>
      </c>
      <c r="R559" s="1" t="str">
        <v>IN</v>
      </c>
      <c r="S559" s="8" t="b">
        <v>0</v>
      </c>
      <c r="T559" s="1">
        <f t="shared" si="24"/>
        <v>30000</v>
      </c>
      <c r="U559" s="1">
        <f t="shared" si="25"/>
        <v>30000</v>
      </c>
      <c r="V559" s="1">
        <f t="shared" si="26"/>
        <v>0</v>
      </c>
    </row>
    <row r="560" spans="1:22" x14ac:dyDescent="0.3">
      <c r="A560" s="1" t="s">
        <v>299</v>
      </c>
      <c r="B560" s="1">
        <v>2315459</v>
      </c>
      <c r="C560" s="1" t="s">
        <v>1129</v>
      </c>
      <c r="D560" s="1" t="s">
        <v>3104</v>
      </c>
      <c r="E560" s="1">
        <v>57</v>
      </c>
      <c r="F560" s="1" t="s">
        <v>2974</v>
      </c>
      <c r="G560" s="5">
        <v>45427</v>
      </c>
      <c r="H560" s="1" t="s">
        <v>5</v>
      </c>
      <c r="I560" s="8" t="s">
        <v>6</v>
      </c>
      <c r="J560" s="11" t="str" cm="1">
        <f t="array" ref="J560:N560">VLOOKUP(A560,'Product Details'!$C$1:$I$1001,{2,3,4,5,7},FALSE)</f>
        <v>Amazon</v>
      </c>
      <c r="K560" s="1" t="str">
        <v>Headphones</v>
      </c>
      <c r="L560" s="1" t="str">
        <v>Sony Bluetooth</v>
      </c>
      <c r="M560" s="1">
        <v>1</v>
      </c>
      <c r="N560" s="8">
        <v>12000</v>
      </c>
      <c r="O560" s="11" t="str" cm="1">
        <f t="array" ref="O560:S560">_xlfn.XLOOKUP(A560,'Shipping Details'!$A$1:$A$1001,'Shipping Details'!$B$1:$F$1001)</f>
        <v>Noida</v>
      </c>
      <c r="P560" s="1" t="str">
        <v>Haryana</v>
      </c>
      <c r="Q560" s="1">
        <v>182954</v>
      </c>
      <c r="R560" s="1" t="str">
        <v>IN</v>
      </c>
      <c r="S560" s="8" t="b">
        <v>0</v>
      </c>
      <c r="T560" s="1">
        <f t="shared" si="24"/>
        <v>12000</v>
      </c>
      <c r="U560" s="1">
        <f t="shared" si="25"/>
        <v>12000</v>
      </c>
      <c r="V560" s="1">
        <f t="shared" si="26"/>
        <v>0</v>
      </c>
    </row>
    <row r="561" spans="1:22" x14ac:dyDescent="0.3">
      <c r="A561" s="1" t="s">
        <v>50</v>
      </c>
      <c r="B561" s="1">
        <v>8987516</v>
      </c>
      <c r="C561" s="1" t="s">
        <v>1087</v>
      </c>
      <c r="D561" s="1" t="s">
        <v>3104</v>
      </c>
      <c r="E561" s="1">
        <v>46</v>
      </c>
      <c r="F561" s="1" t="s">
        <v>2820</v>
      </c>
      <c r="G561" s="5">
        <v>45294</v>
      </c>
      <c r="H561" s="1" t="s">
        <v>8</v>
      </c>
      <c r="I561" s="8" t="s">
        <v>6</v>
      </c>
      <c r="J561" s="11" t="str" cm="1">
        <f t="array" ref="J561:N561">VLOOKUP(A561,'Product Details'!$C$1:$I$1001,{2,3,4,5,7},FALSE)</f>
        <v>Amazon</v>
      </c>
      <c r="K561" s="1" t="str">
        <v>Smartphone</v>
      </c>
      <c r="L561" s="1" t="str">
        <v>Apple iPhone 12</v>
      </c>
      <c r="M561" s="1">
        <v>1</v>
      </c>
      <c r="N561" s="8">
        <v>54999</v>
      </c>
      <c r="O561" s="11" t="str" cm="1">
        <f t="array" ref="O561:S561">_xlfn.XLOOKUP(A561,'Shipping Details'!$A$1:$A$1001,'Shipping Details'!$B$1:$F$1001)</f>
        <v>Bengaluru</v>
      </c>
      <c r="P561" s="1" t="str">
        <v>UP</v>
      </c>
      <c r="Q561" s="1">
        <v>680358</v>
      </c>
      <c r="R561" s="1" t="str">
        <v>IN</v>
      </c>
      <c r="S561" s="8" t="b">
        <v>1</v>
      </c>
      <c r="T561" s="1">
        <f t="shared" si="24"/>
        <v>54999</v>
      </c>
      <c r="U561" s="1">
        <f t="shared" si="25"/>
        <v>0</v>
      </c>
      <c r="V561" s="1">
        <f t="shared" si="26"/>
        <v>54999</v>
      </c>
    </row>
    <row r="562" spans="1:22" x14ac:dyDescent="0.3">
      <c r="A562" s="1" t="s">
        <v>809</v>
      </c>
      <c r="B562" s="1">
        <v>6316357</v>
      </c>
      <c r="C562" s="1" t="s">
        <v>1168</v>
      </c>
      <c r="D562" s="1" t="s">
        <v>3104</v>
      </c>
      <c r="E562" s="1">
        <v>30</v>
      </c>
      <c r="F562" s="1" t="s">
        <v>3011</v>
      </c>
      <c r="G562" s="5">
        <v>45385</v>
      </c>
      <c r="H562" s="1" t="s">
        <v>40</v>
      </c>
      <c r="I562" s="8" t="s">
        <v>10</v>
      </c>
      <c r="J562" s="11" t="str" cm="1">
        <f t="array" ref="J562:N562">VLOOKUP(A562,'Product Details'!$C$1:$I$1001,{2,3,4,5,7},FALSE)</f>
        <v>Ajio</v>
      </c>
      <c r="K562" s="1" t="str">
        <v>Headphones</v>
      </c>
      <c r="L562" s="1" t="str">
        <v>Bose Bluetooth</v>
      </c>
      <c r="M562" s="1">
        <v>1</v>
      </c>
      <c r="N562" s="8">
        <v>14000</v>
      </c>
      <c r="O562" s="11" t="str" cm="1">
        <f t="array" ref="O562:S562">_xlfn.XLOOKUP(A562,'Shipping Details'!$A$1:$A$1001,'Shipping Details'!$B$1:$F$1001)</f>
        <v>Lucknow</v>
      </c>
      <c r="P562" s="1" t="str">
        <v>Punjab</v>
      </c>
      <c r="Q562" s="1">
        <v>107608</v>
      </c>
      <c r="R562" s="1" t="str">
        <v>IN</v>
      </c>
      <c r="S562" s="8" t="b">
        <v>0</v>
      </c>
      <c r="T562" s="1">
        <f t="shared" si="24"/>
        <v>14000</v>
      </c>
      <c r="U562" s="1">
        <f t="shared" si="25"/>
        <v>0</v>
      </c>
      <c r="V562" s="1">
        <f t="shared" si="26"/>
        <v>0</v>
      </c>
    </row>
    <row r="563" spans="1:22" x14ac:dyDescent="0.3">
      <c r="A563" s="1" t="s">
        <v>753</v>
      </c>
      <c r="B563" s="1">
        <v>7100417</v>
      </c>
      <c r="C563" s="1" t="s">
        <v>1070</v>
      </c>
      <c r="D563" s="1" t="s">
        <v>3104</v>
      </c>
      <c r="E563" s="1">
        <v>67</v>
      </c>
      <c r="F563" s="1" t="s">
        <v>3049</v>
      </c>
      <c r="G563" s="5">
        <v>45613</v>
      </c>
      <c r="H563" s="1" t="s">
        <v>5</v>
      </c>
      <c r="I563" s="8" t="s">
        <v>6</v>
      </c>
      <c r="J563" s="11" t="str" cm="1">
        <f t="array" ref="J563:N563">VLOOKUP(A563,'Product Details'!$C$1:$I$1001,{2,3,4,5,7},FALSE)</f>
        <v>Flipkart</v>
      </c>
      <c r="K563" s="1" t="str">
        <v>Washing Machine</v>
      </c>
      <c r="L563" s="1" t="str">
        <v>Samsung Top Load 6.5kg</v>
      </c>
      <c r="M563" s="1">
        <v>1</v>
      </c>
      <c r="N563" s="8">
        <v>25500</v>
      </c>
      <c r="O563" s="11" t="str" cm="1">
        <f t="array" ref="O563:S563">_xlfn.XLOOKUP(A563,'Shipping Details'!$A$1:$A$1001,'Shipping Details'!$B$1:$F$1001)</f>
        <v>Thanjavur</v>
      </c>
      <c r="P563" s="1" t="str">
        <v>Delhi</v>
      </c>
      <c r="Q563" s="1">
        <v>463773</v>
      </c>
      <c r="R563" s="1" t="str">
        <v>IN</v>
      </c>
      <c r="S563" s="8" t="b">
        <v>1</v>
      </c>
      <c r="T563" s="1">
        <f t="shared" si="24"/>
        <v>25500</v>
      </c>
      <c r="U563" s="1">
        <f t="shared" si="25"/>
        <v>25500</v>
      </c>
      <c r="V563" s="1">
        <f t="shared" si="26"/>
        <v>0</v>
      </c>
    </row>
    <row r="564" spans="1:22" x14ac:dyDescent="0.3">
      <c r="A564" s="1" t="s">
        <v>237</v>
      </c>
      <c r="B564" s="1">
        <v>4161264</v>
      </c>
      <c r="C564" s="1" t="s">
        <v>1138</v>
      </c>
      <c r="D564" s="1" t="s">
        <v>3105</v>
      </c>
      <c r="E564" s="1">
        <v>69</v>
      </c>
      <c r="F564" s="1" t="s">
        <v>2866</v>
      </c>
      <c r="G564" s="5">
        <v>45474</v>
      </c>
      <c r="H564" s="1" t="s">
        <v>5</v>
      </c>
      <c r="I564" s="8" t="s">
        <v>6</v>
      </c>
      <c r="J564" s="11" t="str" cm="1">
        <f t="array" ref="J564:N564">VLOOKUP(A564,'Product Details'!$C$1:$I$1001,{2,3,4,5,7},FALSE)</f>
        <v>Amazon</v>
      </c>
      <c r="K564" s="1" t="str">
        <v>Smartphone</v>
      </c>
      <c r="L564" s="1" t="str">
        <v>OnePlus Nord</v>
      </c>
      <c r="M564" s="1">
        <v>1</v>
      </c>
      <c r="N564" s="8">
        <v>25000</v>
      </c>
      <c r="O564" s="11" t="str" cm="1">
        <f t="array" ref="O564:S564">_xlfn.XLOOKUP(A564,'Shipping Details'!$A$1:$A$1001,'Shipping Details'!$B$1:$F$1001)</f>
        <v>Kolkata</v>
      </c>
      <c r="P564" s="1" t="str">
        <v>Haryana</v>
      </c>
      <c r="Q564" s="1">
        <v>484398</v>
      </c>
      <c r="R564" s="1" t="str">
        <v>IN</v>
      </c>
      <c r="S564" s="8" t="b">
        <v>0</v>
      </c>
      <c r="T564" s="1">
        <f t="shared" si="24"/>
        <v>25000</v>
      </c>
      <c r="U564" s="1">
        <f t="shared" si="25"/>
        <v>25000</v>
      </c>
      <c r="V564" s="1">
        <f t="shared" si="26"/>
        <v>0</v>
      </c>
    </row>
    <row r="565" spans="1:22" x14ac:dyDescent="0.3">
      <c r="A565" s="1" t="s">
        <v>850</v>
      </c>
      <c r="B565" s="1">
        <v>9241629</v>
      </c>
      <c r="C565" s="1" t="s">
        <v>1099</v>
      </c>
      <c r="D565" s="1" t="s">
        <v>3105</v>
      </c>
      <c r="E565" s="1">
        <v>38</v>
      </c>
      <c r="F565" s="1" t="s">
        <v>2966</v>
      </c>
      <c r="G565" s="5">
        <v>45551</v>
      </c>
      <c r="H565" s="1" t="s">
        <v>8</v>
      </c>
      <c r="I565" s="8" t="s">
        <v>10</v>
      </c>
      <c r="J565" s="11" t="str" cm="1">
        <f t="array" ref="J565:N565">VLOOKUP(A565,'Product Details'!$C$1:$I$1001,{2,3,4,5,7},FALSE)</f>
        <v>Myntra</v>
      </c>
      <c r="K565" s="1" t="str">
        <v>Laptop</v>
      </c>
      <c r="L565" s="1" t="str">
        <v>HP Pavilion</v>
      </c>
      <c r="M565" s="1">
        <v>1</v>
      </c>
      <c r="N565" s="8">
        <v>45500</v>
      </c>
      <c r="O565" s="11" t="str" cm="1">
        <f t="array" ref="O565:S565">_xlfn.XLOOKUP(A565,'Shipping Details'!$A$1:$A$1001,'Shipping Details'!$B$1:$F$1001)</f>
        <v>Mohali</v>
      </c>
      <c r="P565" s="1" t="str">
        <v>Tamil Nadu</v>
      </c>
      <c r="Q565" s="1">
        <v>193519</v>
      </c>
      <c r="R565" s="1" t="str">
        <v>IN</v>
      </c>
      <c r="S565" s="8" t="b">
        <v>0</v>
      </c>
      <c r="T565" s="1">
        <f t="shared" si="24"/>
        <v>45500</v>
      </c>
      <c r="U565" s="1">
        <f t="shared" si="25"/>
        <v>0</v>
      </c>
      <c r="V565" s="1">
        <f t="shared" si="26"/>
        <v>0</v>
      </c>
    </row>
    <row r="566" spans="1:22" x14ac:dyDescent="0.3">
      <c r="A566" s="1" t="s">
        <v>606</v>
      </c>
      <c r="B566" s="1">
        <v>5731917</v>
      </c>
      <c r="C566" s="1" t="s">
        <v>1106</v>
      </c>
      <c r="D566" s="1" t="s">
        <v>3105</v>
      </c>
      <c r="E566" s="1">
        <v>37</v>
      </c>
      <c r="F566" s="1" t="s">
        <v>2988</v>
      </c>
      <c r="G566" s="5">
        <v>45357</v>
      </c>
      <c r="H566" s="1" t="s">
        <v>5</v>
      </c>
      <c r="I566" s="8" t="s">
        <v>6</v>
      </c>
      <c r="J566" s="11" t="str" cm="1">
        <f t="array" ref="J566:N566">VLOOKUP(A566,'Product Details'!$C$1:$I$1001,{2,3,4,5,7},FALSE)</f>
        <v>Flipkart</v>
      </c>
      <c r="K566" s="1" t="str">
        <v>Smartphone</v>
      </c>
      <c r="L566" s="1" t="str">
        <v>Samsung Galaxy S9</v>
      </c>
      <c r="M566" s="1">
        <v>1</v>
      </c>
      <c r="N566" s="8">
        <v>30500</v>
      </c>
      <c r="O566" s="11" t="str" cm="1">
        <f t="array" ref="O566:S566">_xlfn.XLOOKUP(A566,'Shipping Details'!$A$1:$A$1001,'Shipping Details'!$B$1:$F$1001)</f>
        <v>Thanjavur</v>
      </c>
      <c r="P566" s="1" t="str">
        <v>UP</v>
      </c>
      <c r="Q566" s="1">
        <v>776456</v>
      </c>
      <c r="R566" s="1" t="str">
        <v>IN</v>
      </c>
      <c r="S566" s="8" t="b">
        <v>0</v>
      </c>
      <c r="T566" s="1">
        <f t="shared" si="24"/>
        <v>30500</v>
      </c>
      <c r="U566" s="1">
        <f t="shared" si="25"/>
        <v>30500</v>
      </c>
      <c r="V566" s="1">
        <f t="shared" si="26"/>
        <v>0</v>
      </c>
    </row>
    <row r="567" spans="1:22" x14ac:dyDescent="0.3">
      <c r="A567" s="1" t="s">
        <v>775</v>
      </c>
      <c r="B567" s="1">
        <v>7296226</v>
      </c>
      <c r="C567" s="1" t="s">
        <v>1112</v>
      </c>
      <c r="D567" s="1" t="s">
        <v>3105</v>
      </c>
      <c r="E567" s="1">
        <v>42</v>
      </c>
      <c r="F567" s="1" t="s">
        <v>2955</v>
      </c>
      <c r="G567" s="5">
        <v>45593</v>
      </c>
      <c r="H567" s="1" t="s">
        <v>5</v>
      </c>
      <c r="I567" s="8" t="s">
        <v>6</v>
      </c>
      <c r="J567" s="11" t="str" cm="1">
        <f t="array" ref="J567:N567">VLOOKUP(A567,'Product Details'!$C$1:$I$1001,{2,3,4,5,7},FALSE)</f>
        <v>Ajio</v>
      </c>
      <c r="K567" s="1" t="str">
        <v>Smartphone</v>
      </c>
      <c r="L567" s="1" t="str">
        <v>Samsung Galaxy S9</v>
      </c>
      <c r="M567" s="1">
        <v>1</v>
      </c>
      <c r="N567" s="8">
        <v>29999</v>
      </c>
      <c r="O567" s="11" t="str" cm="1">
        <f t="array" ref="O567:S567">_xlfn.XLOOKUP(A567,'Shipping Details'!$A$1:$A$1001,'Shipping Details'!$B$1:$F$1001)</f>
        <v>Mumbai</v>
      </c>
      <c r="P567" s="1" t="str">
        <v>West Bengal</v>
      </c>
      <c r="Q567" s="1">
        <v>266846</v>
      </c>
      <c r="R567" s="1" t="str">
        <v>IN</v>
      </c>
      <c r="S567" s="8" t="b">
        <v>0</v>
      </c>
      <c r="T567" s="1">
        <f t="shared" si="24"/>
        <v>29999</v>
      </c>
      <c r="U567" s="1">
        <f t="shared" si="25"/>
        <v>29999</v>
      </c>
      <c r="V567" s="1">
        <f t="shared" si="26"/>
        <v>0</v>
      </c>
    </row>
    <row r="568" spans="1:22" x14ac:dyDescent="0.3">
      <c r="A568" s="1" t="s">
        <v>576</v>
      </c>
      <c r="B568" s="1">
        <v>9768884</v>
      </c>
      <c r="C568" s="1" t="s">
        <v>1065</v>
      </c>
      <c r="D568" s="1" t="s">
        <v>3104</v>
      </c>
      <c r="E568" s="1">
        <v>56</v>
      </c>
      <c r="F568" s="1" t="s">
        <v>2892</v>
      </c>
      <c r="G568" s="5">
        <v>45552</v>
      </c>
      <c r="H568" s="1" t="s">
        <v>8</v>
      </c>
      <c r="I568" s="8" t="s">
        <v>6</v>
      </c>
      <c r="J568" s="11" t="str" cm="1">
        <f t="array" ref="J568:N568">VLOOKUP(A568,'Product Details'!$C$1:$I$1001,{2,3,4,5,7},FALSE)</f>
        <v>Flipkart</v>
      </c>
      <c r="K568" s="1" t="str">
        <v>Smartphone</v>
      </c>
      <c r="L568" s="1" t="str">
        <v>Samsung Galaxy S9</v>
      </c>
      <c r="M568" s="1">
        <v>1</v>
      </c>
      <c r="N568" s="8">
        <v>30500</v>
      </c>
      <c r="O568" s="11" t="str" cm="1">
        <f t="array" ref="O568:S568">_xlfn.XLOOKUP(A568,'Shipping Details'!$A$1:$A$1001,'Shipping Details'!$B$1:$F$1001)</f>
        <v>Kolkata</v>
      </c>
      <c r="P568" s="1" t="str">
        <v>Maharashtra</v>
      </c>
      <c r="Q568" s="1">
        <v>997670</v>
      </c>
      <c r="R568" s="1" t="str">
        <v>IN</v>
      </c>
      <c r="S568" s="8" t="b">
        <v>0</v>
      </c>
      <c r="T568" s="1">
        <f t="shared" si="24"/>
        <v>30500</v>
      </c>
      <c r="U568" s="1">
        <f t="shared" si="25"/>
        <v>0</v>
      </c>
      <c r="V568" s="1">
        <f t="shared" si="26"/>
        <v>30500</v>
      </c>
    </row>
    <row r="569" spans="1:22" x14ac:dyDescent="0.3">
      <c r="A569" s="1" t="s">
        <v>115</v>
      </c>
      <c r="B569" s="1">
        <v>7054838</v>
      </c>
      <c r="C569" s="1" t="s">
        <v>1075</v>
      </c>
      <c r="D569" s="1" t="s">
        <v>3104</v>
      </c>
      <c r="E569" s="1">
        <v>47</v>
      </c>
      <c r="F569" s="1" t="s">
        <v>2874</v>
      </c>
      <c r="G569" s="5">
        <v>45540</v>
      </c>
      <c r="H569" s="1" t="s">
        <v>8</v>
      </c>
      <c r="I569" s="8" t="s">
        <v>6</v>
      </c>
      <c r="J569" s="11" t="str" cm="1">
        <f t="array" ref="J569:N569">VLOOKUP(A569,'Product Details'!$C$1:$I$1001,{2,3,4,5,7},FALSE)</f>
        <v>Flipkart</v>
      </c>
      <c r="K569" s="1" t="str">
        <v>Headphones</v>
      </c>
      <c r="L569" s="1" t="str">
        <v>Sony Bluetooth</v>
      </c>
      <c r="M569" s="1">
        <v>1</v>
      </c>
      <c r="N569" s="8">
        <v>11800</v>
      </c>
      <c r="O569" s="11" t="str" cm="1">
        <f t="array" ref="O569:S569">_xlfn.XLOOKUP(A569,'Shipping Details'!$A$1:$A$1001,'Shipping Details'!$B$1:$F$1001)</f>
        <v>Noida</v>
      </c>
      <c r="P569" s="1" t="str">
        <v>Delhi</v>
      </c>
      <c r="Q569" s="1">
        <v>963333</v>
      </c>
      <c r="R569" s="1" t="str">
        <v>IN</v>
      </c>
      <c r="S569" s="8" t="b">
        <v>0</v>
      </c>
      <c r="T569" s="1">
        <f t="shared" si="24"/>
        <v>11800</v>
      </c>
      <c r="U569" s="1">
        <f t="shared" si="25"/>
        <v>0</v>
      </c>
      <c r="V569" s="1">
        <f t="shared" si="26"/>
        <v>11800</v>
      </c>
    </row>
    <row r="570" spans="1:22" x14ac:dyDescent="0.3">
      <c r="A570" s="1" t="s">
        <v>476</v>
      </c>
      <c r="B570" s="1">
        <v>4937929</v>
      </c>
      <c r="C570" s="1" t="s">
        <v>1126</v>
      </c>
      <c r="D570" s="1" t="s">
        <v>3105</v>
      </c>
      <c r="E570" s="1">
        <v>53</v>
      </c>
      <c r="F570" s="1" t="s">
        <v>2970</v>
      </c>
      <c r="G570" s="5">
        <v>45292</v>
      </c>
      <c r="H570" s="1" t="s">
        <v>5</v>
      </c>
      <c r="I570" s="8" t="s">
        <v>6</v>
      </c>
      <c r="J570" s="11" t="str" cm="1">
        <f t="array" ref="J570:N570">VLOOKUP(A570,'Product Details'!$C$1:$I$1001,{2,3,4,5,7},FALSE)</f>
        <v>Myntra</v>
      </c>
      <c r="K570" s="1" t="str">
        <v>Smartphone</v>
      </c>
      <c r="L570" s="1" t="str">
        <v>Samsung Galaxy S9</v>
      </c>
      <c r="M570" s="1">
        <v>1</v>
      </c>
      <c r="N570" s="8">
        <v>30200</v>
      </c>
      <c r="O570" s="11" t="str" cm="1">
        <f t="array" ref="O570:S570">_xlfn.XLOOKUP(A570,'Shipping Details'!$A$1:$A$1001,'Shipping Details'!$B$1:$F$1001)</f>
        <v>Mohali</v>
      </c>
      <c r="P570" s="1" t="str">
        <v>Haryana</v>
      </c>
      <c r="Q570" s="1">
        <v>454140</v>
      </c>
      <c r="R570" s="1" t="str">
        <v>IN</v>
      </c>
      <c r="S570" s="8" t="b">
        <v>0</v>
      </c>
      <c r="T570" s="1">
        <f t="shared" si="24"/>
        <v>30200</v>
      </c>
      <c r="U570" s="1">
        <f t="shared" si="25"/>
        <v>30200</v>
      </c>
      <c r="V570" s="1">
        <f t="shared" si="26"/>
        <v>0</v>
      </c>
    </row>
    <row r="571" spans="1:22" x14ac:dyDescent="0.3">
      <c r="A571" s="1" t="s">
        <v>664</v>
      </c>
      <c r="B571" s="1">
        <v>8274019</v>
      </c>
      <c r="C571" s="1" t="s">
        <v>1083</v>
      </c>
      <c r="D571" s="1" t="s">
        <v>3105</v>
      </c>
      <c r="E571" s="1">
        <v>61</v>
      </c>
      <c r="F571" s="1" t="s">
        <v>2875</v>
      </c>
      <c r="G571" s="5">
        <v>45312</v>
      </c>
      <c r="H571" s="1" t="s">
        <v>40</v>
      </c>
      <c r="I571" s="8" t="s">
        <v>6</v>
      </c>
      <c r="J571" s="11" t="str" cm="1">
        <f t="array" ref="J571:N571">VLOOKUP(A571,'Product Details'!$C$1:$I$1001,{2,3,4,5,7},FALSE)</f>
        <v>Amazon</v>
      </c>
      <c r="K571" s="1" t="str">
        <v>LED TV</v>
      </c>
      <c r="L571" s="1" t="str">
        <v>Sony Bravia 43"</v>
      </c>
      <c r="M571" s="1">
        <v>1</v>
      </c>
      <c r="N571" s="8">
        <v>40000</v>
      </c>
      <c r="O571" s="11" t="str" cm="1">
        <f t="array" ref="O571:S571">_xlfn.XLOOKUP(A571,'Shipping Details'!$A$1:$A$1001,'Shipping Details'!$B$1:$F$1001)</f>
        <v>Mumbai</v>
      </c>
      <c r="P571" s="1" t="str">
        <v>Tamil Nadu</v>
      </c>
      <c r="Q571" s="1">
        <v>169045</v>
      </c>
      <c r="R571" s="1" t="str">
        <v>IN</v>
      </c>
      <c r="S571" s="8" t="b">
        <v>0</v>
      </c>
      <c r="T571" s="1">
        <f t="shared" si="24"/>
        <v>40000</v>
      </c>
      <c r="U571" s="1">
        <f t="shared" si="25"/>
        <v>0</v>
      </c>
      <c r="V571" s="1">
        <f t="shared" si="26"/>
        <v>40000</v>
      </c>
    </row>
    <row r="572" spans="1:22" x14ac:dyDescent="0.3">
      <c r="A572" s="1" t="s">
        <v>49</v>
      </c>
      <c r="B572" s="1">
        <v>4050766</v>
      </c>
      <c r="C572" s="1" t="s">
        <v>1094</v>
      </c>
      <c r="D572" s="1" t="s">
        <v>3104</v>
      </c>
      <c r="E572" s="1">
        <v>31</v>
      </c>
      <c r="F572" s="1" t="s">
        <v>2819</v>
      </c>
      <c r="G572" s="5">
        <v>45469</v>
      </c>
      <c r="H572" s="1" t="s">
        <v>5</v>
      </c>
      <c r="I572" s="8" t="s">
        <v>6</v>
      </c>
      <c r="J572" s="11" t="str" cm="1">
        <f t="array" ref="J572:N572">VLOOKUP(A572,'Product Details'!$C$1:$I$1001,{2,3,4,5,7},FALSE)</f>
        <v>Myntra</v>
      </c>
      <c r="K572" s="1" t="str">
        <v>Washing Machine</v>
      </c>
      <c r="L572" s="1" t="str">
        <v>Whirlpool Fully Automatic</v>
      </c>
      <c r="M572" s="1">
        <v>1</v>
      </c>
      <c r="N572" s="8">
        <v>35200</v>
      </c>
      <c r="O572" s="11" t="str" cm="1">
        <f t="array" ref="O572:S572">_xlfn.XLOOKUP(A572,'Shipping Details'!$A$1:$A$1001,'Shipping Details'!$B$1:$F$1001)</f>
        <v>Mohali</v>
      </c>
      <c r="P572" s="1" t="str">
        <v>Tamil Nadu</v>
      </c>
      <c r="Q572" s="1">
        <v>189771</v>
      </c>
      <c r="R572" s="1" t="str">
        <v>IN</v>
      </c>
      <c r="S572" s="8" t="b">
        <v>0</v>
      </c>
      <c r="T572" s="1">
        <f t="shared" si="24"/>
        <v>35200</v>
      </c>
      <c r="U572" s="1">
        <f t="shared" si="25"/>
        <v>35200</v>
      </c>
      <c r="V572" s="1">
        <f t="shared" si="26"/>
        <v>0</v>
      </c>
    </row>
    <row r="573" spans="1:22" x14ac:dyDescent="0.3">
      <c r="A573" s="1" t="s">
        <v>645</v>
      </c>
      <c r="B573" s="1">
        <v>4489198</v>
      </c>
      <c r="C573" s="1" t="s">
        <v>1105</v>
      </c>
      <c r="D573" s="1" t="s">
        <v>3104</v>
      </c>
      <c r="E573" s="1">
        <v>24</v>
      </c>
      <c r="F573" s="1" t="s">
        <v>3054</v>
      </c>
      <c r="G573" s="5">
        <v>45530</v>
      </c>
      <c r="H573" s="1" t="s">
        <v>8</v>
      </c>
      <c r="I573" s="8" t="s">
        <v>10</v>
      </c>
      <c r="J573" s="11" t="str" cm="1">
        <f t="array" ref="J573:N573">VLOOKUP(A573,'Product Details'!$C$1:$I$1001,{2,3,4,5,7},FALSE)</f>
        <v>Flipkart</v>
      </c>
      <c r="K573" s="1" t="str">
        <v>Laptop</v>
      </c>
      <c r="L573" s="1" t="str">
        <v>MacBook Pro</v>
      </c>
      <c r="M573" s="1">
        <v>1</v>
      </c>
      <c r="N573" s="8">
        <v>132000</v>
      </c>
      <c r="O573" s="11" t="str" cm="1">
        <f t="array" ref="O573:S573">_xlfn.XLOOKUP(A573,'Shipping Details'!$A$1:$A$1001,'Shipping Details'!$B$1:$F$1001)</f>
        <v>Thanjavur</v>
      </c>
      <c r="P573" s="1" t="str">
        <v>Delhi</v>
      </c>
      <c r="Q573" s="1">
        <v>493482</v>
      </c>
      <c r="R573" s="1" t="str">
        <v>IN</v>
      </c>
      <c r="S573" s="8" t="b">
        <v>0</v>
      </c>
      <c r="T573" s="1">
        <f t="shared" si="24"/>
        <v>132000</v>
      </c>
      <c r="U573" s="1">
        <f t="shared" si="25"/>
        <v>0</v>
      </c>
      <c r="V573" s="1">
        <f t="shared" si="26"/>
        <v>0</v>
      </c>
    </row>
    <row r="574" spans="1:22" x14ac:dyDescent="0.3">
      <c r="A574" s="1" t="s">
        <v>453</v>
      </c>
      <c r="B574" s="1">
        <v>3184382</v>
      </c>
      <c r="C574" s="1" t="s">
        <v>1103</v>
      </c>
      <c r="D574" s="1" t="s">
        <v>3104</v>
      </c>
      <c r="E574" s="1">
        <v>72</v>
      </c>
      <c r="F574" s="1" t="s">
        <v>2838</v>
      </c>
      <c r="G574" s="5">
        <v>45402</v>
      </c>
      <c r="H574" s="1" t="s">
        <v>40</v>
      </c>
      <c r="I574" s="8" t="s">
        <v>10</v>
      </c>
      <c r="J574" s="11" t="str" cm="1">
        <f t="array" ref="J574:N574">VLOOKUP(A574,'Product Details'!$C$1:$I$1001,{2,3,4,5,7},FALSE)</f>
        <v>Amazon</v>
      </c>
      <c r="K574" s="1" t="str">
        <v>Laptop</v>
      </c>
      <c r="L574" s="1" t="str">
        <v>Dell Inspiron 15</v>
      </c>
      <c r="M574" s="1">
        <v>1</v>
      </c>
      <c r="N574" s="8">
        <v>50000</v>
      </c>
      <c r="O574" s="11" t="str" cm="1">
        <f t="array" ref="O574:S574">_xlfn.XLOOKUP(A574,'Shipping Details'!$A$1:$A$1001,'Shipping Details'!$B$1:$F$1001)</f>
        <v>Kolkata</v>
      </c>
      <c r="P574" s="1" t="str">
        <v>Punjab</v>
      </c>
      <c r="Q574" s="1">
        <v>404289</v>
      </c>
      <c r="R574" s="1" t="str">
        <v>IN</v>
      </c>
      <c r="S574" s="8" t="b">
        <v>1</v>
      </c>
      <c r="T574" s="1">
        <f t="shared" si="24"/>
        <v>50000</v>
      </c>
      <c r="U574" s="1">
        <f t="shared" si="25"/>
        <v>0</v>
      </c>
      <c r="V574" s="1">
        <f t="shared" si="26"/>
        <v>0</v>
      </c>
    </row>
    <row r="575" spans="1:22" x14ac:dyDescent="0.3">
      <c r="A575" s="1" t="s">
        <v>521</v>
      </c>
      <c r="B575" s="1">
        <v>5501921</v>
      </c>
      <c r="C575" s="1" t="s">
        <v>1123</v>
      </c>
      <c r="D575" s="1" t="s">
        <v>3104</v>
      </c>
      <c r="E575" s="1">
        <v>58</v>
      </c>
      <c r="F575" s="1" t="s">
        <v>3045</v>
      </c>
      <c r="G575" s="5">
        <v>45586</v>
      </c>
      <c r="H575" s="1" t="s">
        <v>40</v>
      </c>
      <c r="I575" s="8" t="s">
        <v>6</v>
      </c>
      <c r="J575" s="11" t="str" cm="1">
        <f t="array" ref="J575:N575">VLOOKUP(A575,'Product Details'!$C$1:$I$1001,{2,3,4,5,7},FALSE)</f>
        <v>Amazon</v>
      </c>
      <c r="K575" s="1" t="str">
        <v>Smartphone</v>
      </c>
      <c r="L575" s="1" t="str">
        <v>Apple iPhone 12</v>
      </c>
      <c r="M575" s="1">
        <v>1</v>
      </c>
      <c r="N575" s="8">
        <v>55000</v>
      </c>
      <c r="O575" s="11" t="str" cm="1">
        <f t="array" ref="O575:S575">_xlfn.XLOOKUP(A575,'Shipping Details'!$A$1:$A$1001,'Shipping Details'!$B$1:$F$1001)</f>
        <v>Noida</v>
      </c>
      <c r="P575" s="1" t="str">
        <v>Tamil Nadu</v>
      </c>
      <c r="Q575" s="1">
        <v>420863</v>
      </c>
      <c r="R575" s="1" t="str">
        <v>IN</v>
      </c>
      <c r="S575" s="8" t="b">
        <v>0</v>
      </c>
      <c r="T575" s="1">
        <f t="shared" si="24"/>
        <v>55000</v>
      </c>
      <c r="U575" s="1">
        <f t="shared" si="25"/>
        <v>0</v>
      </c>
      <c r="V575" s="1">
        <f t="shared" si="26"/>
        <v>55000</v>
      </c>
    </row>
    <row r="576" spans="1:22" x14ac:dyDescent="0.3">
      <c r="A576" s="1" t="s">
        <v>591</v>
      </c>
      <c r="B576" s="1">
        <v>6450711</v>
      </c>
      <c r="C576" s="1" t="s">
        <v>1152</v>
      </c>
      <c r="D576" s="1" t="s">
        <v>3104</v>
      </c>
      <c r="E576" s="1">
        <v>50</v>
      </c>
      <c r="F576" s="1" t="s">
        <v>3025</v>
      </c>
      <c r="G576" s="5">
        <v>45650</v>
      </c>
      <c r="H576" s="1" t="s">
        <v>5</v>
      </c>
      <c r="I576" s="8" t="s">
        <v>6</v>
      </c>
      <c r="J576" s="11" t="str" cm="1">
        <f t="array" ref="J576:N576">VLOOKUP(A576,'Product Details'!$C$1:$I$1001,{2,3,4,5,7},FALSE)</f>
        <v>Flipkart</v>
      </c>
      <c r="K576" s="1" t="str">
        <v>LED TV</v>
      </c>
      <c r="L576" s="1" t="str">
        <v>Sony Bravia 43"</v>
      </c>
      <c r="M576" s="1">
        <v>1</v>
      </c>
      <c r="N576" s="8">
        <v>40500</v>
      </c>
      <c r="O576" s="11" t="str" cm="1">
        <f t="array" ref="O576:S576">_xlfn.XLOOKUP(A576,'Shipping Details'!$A$1:$A$1001,'Shipping Details'!$B$1:$F$1001)</f>
        <v>Kolkata</v>
      </c>
      <c r="P576" s="1" t="str">
        <v>Karnataka</v>
      </c>
      <c r="Q576" s="1">
        <v>624288</v>
      </c>
      <c r="R576" s="1" t="str">
        <v>IN</v>
      </c>
      <c r="S576" s="8" t="b">
        <v>0</v>
      </c>
      <c r="T576" s="1">
        <f t="shared" si="24"/>
        <v>40500</v>
      </c>
      <c r="U576" s="1">
        <f t="shared" si="25"/>
        <v>40500</v>
      </c>
      <c r="V576" s="1">
        <f t="shared" si="26"/>
        <v>0</v>
      </c>
    </row>
    <row r="577" spans="1:22" x14ac:dyDescent="0.3">
      <c r="A577" s="1" t="s">
        <v>89</v>
      </c>
      <c r="B577" s="1">
        <v>3947669</v>
      </c>
      <c r="C577" s="1" t="s">
        <v>1112</v>
      </c>
      <c r="D577" s="1" t="s">
        <v>3105</v>
      </c>
      <c r="E577" s="1">
        <v>42</v>
      </c>
      <c r="F577" s="1" t="s">
        <v>2797</v>
      </c>
      <c r="G577" s="5">
        <v>45558</v>
      </c>
      <c r="H577" s="1" t="s">
        <v>5</v>
      </c>
      <c r="I577" s="8" t="s">
        <v>6</v>
      </c>
      <c r="J577" s="11" t="str" cm="1">
        <f t="array" ref="J577:N577">VLOOKUP(A577,'Product Details'!$C$1:$I$1001,{2,3,4,5,7},FALSE)</f>
        <v>Flipkart</v>
      </c>
      <c r="K577" s="1" t="str">
        <v>Laptop</v>
      </c>
      <c r="L577" s="1" t="str">
        <v>MacBook Pro</v>
      </c>
      <c r="M577" s="1">
        <v>1</v>
      </c>
      <c r="N577" s="8">
        <v>132000</v>
      </c>
      <c r="O577" s="11" t="str" cm="1">
        <f t="array" ref="O577:S577">_xlfn.XLOOKUP(A577,'Shipping Details'!$A$1:$A$1001,'Shipping Details'!$B$1:$F$1001)</f>
        <v>Noida</v>
      </c>
      <c r="P577" s="1" t="str">
        <v>Punjab</v>
      </c>
      <c r="Q577" s="1">
        <v>582087</v>
      </c>
      <c r="R577" s="1" t="str">
        <v>IN</v>
      </c>
      <c r="S577" s="8" t="b">
        <v>1</v>
      </c>
      <c r="T577" s="1">
        <f t="shared" si="24"/>
        <v>132000</v>
      </c>
      <c r="U577" s="1">
        <f t="shared" si="25"/>
        <v>132000</v>
      </c>
      <c r="V577" s="1">
        <f t="shared" si="26"/>
        <v>0</v>
      </c>
    </row>
    <row r="578" spans="1:22" x14ac:dyDescent="0.3">
      <c r="A578" s="1" t="s">
        <v>479</v>
      </c>
      <c r="B578" s="1">
        <v>3588652</v>
      </c>
      <c r="C578" s="1" t="s">
        <v>1174</v>
      </c>
      <c r="D578" s="1" t="s">
        <v>3104</v>
      </c>
      <c r="E578" s="1">
        <v>39</v>
      </c>
      <c r="F578" s="1" t="s">
        <v>2926</v>
      </c>
      <c r="G578" s="5">
        <v>45355</v>
      </c>
      <c r="H578" s="1" t="s">
        <v>5</v>
      </c>
      <c r="I578" s="8" t="s">
        <v>6</v>
      </c>
      <c r="J578" s="11" t="str" cm="1">
        <f t="array" ref="J578:N578">VLOOKUP(A578,'Product Details'!$C$1:$I$1001,{2,3,4,5,7},FALSE)</f>
        <v>Ajio</v>
      </c>
      <c r="K578" s="1" t="str">
        <v>LED TV</v>
      </c>
      <c r="L578" s="1" t="str">
        <v>Sony Bravia 43"</v>
      </c>
      <c r="M578" s="1">
        <v>1</v>
      </c>
      <c r="N578" s="8">
        <v>39500</v>
      </c>
      <c r="O578" s="11" t="str" cm="1">
        <f t="array" ref="O578:S578">_xlfn.XLOOKUP(A578,'Shipping Details'!$A$1:$A$1001,'Shipping Details'!$B$1:$F$1001)</f>
        <v>Bengaluru</v>
      </c>
      <c r="P578" s="1" t="str">
        <v>Maharashtra</v>
      </c>
      <c r="Q578" s="1">
        <v>629554</v>
      </c>
      <c r="R578" s="1" t="str">
        <v>IN</v>
      </c>
      <c r="S578" s="8" t="b">
        <v>0</v>
      </c>
      <c r="T578" s="1">
        <f t="shared" si="24"/>
        <v>39500</v>
      </c>
      <c r="U578" s="1">
        <f t="shared" si="25"/>
        <v>39500</v>
      </c>
      <c r="V578" s="1">
        <f t="shared" si="26"/>
        <v>0</v>
      </c>
    </row>
    <row r="579" spans="1:22" x14ac:dyDescent="0.3">
      <c r="A579" s="1" t="s">
        <v>309</v>
      </c>
      <c r="B579" s="1">
        <v>8779334</v>
      </c>
      <c r="C579" s="1" t="s">
        <v>1165</v>
      </c>
      <c r="D579" s="1" t="s">
        <v>3105</v>
      </c>
      <c r="E579" s="1">
        <v>39</v>
      </c>
      <c r="F579" s="1" t="s">
        <v>2900</v>
      </c>
      <c r="G579" s="5">
        <v>45349</v>
      </c>
      <c r="H579" s="1" t="s">
        <v>5</v>
      </c>
      <c r="I579" s="8" t="s">
        <v>6</v>
      </c>
      <c r="J579" s="11" t="str" cm="1">
        <f t="array" ref="J579:N579">VLOOKUP(A579,'Product Details'!$C$1:$I$1001,{2,3,4,5,7},FALSE)</f>
        <v>Myntra</v>
      </c>
      <c r="K579" s="1" t="str">
        <v>Laptop</v>
      </c>
      <c r="L579" s="1" t="str">
        <v>Dell Inspiron 15</v>
      </c>
      <c r="M579" s="1">
        <v>1</v>
      </c>
      <c r="N579" s="8">
        <v>50500</v>
      </c>
      <c r="O579" s="11" t="str" cm="1">
        <f t="array" ref="O579:S579">_xlfn.XLOOKUP(A579,'Shipping Details'!$A$1:$A$1001,'Shipping Details'!$B$1:$F$1001)</f>
        <v>Lucknow</v>
      </c>
      <c r="P579" s="1" t="str">
        <v>West Bengal</v>
      </c>
      <c r="Q579" s="1">
        <v>301528</v>
      </c>
      <c r="R579" s="1" t="str">
        <v>IN</v>
      </c>
      <c r="S579" s="8" t="b">
        <v>0</v>
      </c>
      <c r="T579" s="1">
        <f t="shared" si="24"/>
        <v>50500</v>
      </c>
      <c r="U579" s="1">
        <f t="shared" si="25"/>
        <v>50500</v>
      </c>
      <c r="V579" s="1">
        <f t="shared" si="26"/>
        <v>0</v>
      </c>
    </row>
    <row r="580" spans="1:22" x14ac:dyDescent="0.3">
      <c r="A580" s="1" t="s">
        <v>204</v>
      </c>
      <c r="B580" s="1">
        <v>9036805</v>
      </c>
      <c r="C580" s="1" t="s">
        <v>1127</v>
      </c>
      <c r="D580" s="1" t="s">
        <v>3105</v>
      </c>
      <c r="E580" s="1">
        <v>23</v>
      </c>
      <c r="F580" s="1" t="s">
        <v>2927</v>
      </c>
      <c r="G580" s="5">
        <v>45425</v>
      </c>
      <c r="H580" s="1" t="s">
        <v>8</v>
      </c>
      <c r="I580" s="8" t="s">
        <v>10</v>
      </c>
      <c r="J580" s="11" t="str" cm="1">
        <f t="array" ref="J580:N580">VLOOKUP(A580,'Product Details'!$C$1:$I$1001,{2,3,4,5,7},FALSE)</f>
        <v>Amazon</v>
      </c>
      <c r="K580" s="1" t="str">
        <v>Washing Machine</v>
      </c>
      <c r="L580" s="1" t="str">
        <v>LG Front Load 7kg</v>
      </c>
      <c r="M580" s="1">
        <v>1</v>
      </c>
      <c r="N580" s="8">
        <v>30000</v>
      </c>
      <c r="O580" s="11" t="str" cm="1">
        <f t="array" ref="O580:S580">_xlfn.XLOOKUP(A580,'Shipping Details'!$A$1:$A$1001,'Shipping Details'!$B$1:$F$1001)</f>
        <v>Mohali</v>
      </c>
      <c r="P580" s="1" t="str">
        <v>Delhi</v>
      </c>
      <c r="Q580" s="1">
        <v>919898</v>
      </c>
      <c r="R580" s="1" t="str">
        <v>IN</v>
      </c>
      <c r="S580" s="8" t="b">
        <v>1</v>
      </c>
      <c r="T580" s="1">
        <f t="shared" ref="T580:T643" si="27">N580*M580</f>
        <v>30000</v>
      </c>
      <c r="U580" s="1">
        <f t="shared" ref="U580:U643" si="28">IF(H580="Delivered",T580,0)</f>
        <v>0</v>
      </c>
      <c r="V580" s="1">
        <f t="shared" ref="V580:V643" si="29">IF(AND(OR(H580="Cancelled",H580="Returned"),I580="Paid"),T580,0)</f>
        <v>0</v>
      </c>
    </row>
    <row r="581" spans="1:22" x14ac:dyDescent="0.3">
      <c r="A581" s="1" t="s">
        <v>885</v>
      </c>
      <c r="B581" s="1">
        <v>8299893</v>
      </c>
      <c r="C581" s="1" t="s">
        <v>1156</v>
      </c>
      <c r="D581" s="1" t="s">
        <v>3105</v>
      </c>
      <c r="E581" s="1">
        <v>49</v>
      </c>
      <c r="F581" s="1" t="s">
        <v>2921</v>
      </c>
      <c r="G581" s="5">
        <v>45598</v>
      </c>
      <c r="H581" s="1" t="s">
        <v>5</v>
      </c>
      <c r="I581" s="8" t="s">
        <v>6</v>
      </c>
      <c r="J581" s="11" t="str" cm="1">
        <f t="array" ref="J581:N581">VLOOKUP(A581,'Product Details'!$C$1:$I$1001,{2,3,4,5,7},FALSE)</f>
        <v>Flipkart</v>
      </c>
      <c r="K581" s="1" t="str">
        <v>Headphones</v>
      </c>
      <c r="L581" s="1" t="str">
        <v>Bose Bluetooth</v>
      </c>
      <c r="M581" s="1">
        <v>1</v>
      </c>
      <c r="N581" s="8">
        <v>14500</v>
      </c>
      <c r="O581" s="11" t="str" cm="1">
        <f t="array" ref="O581:S581">_xlfn.XLOOKUP(A581,'Shipping Details'!$A$1:$A$1001,'Shipping Details'!$B$1:$F$1001)</f>
        <v>Mumbai</v>
      </c>
      <c r="P581" s="1" t="str">
        <v>West Bengal</v>
      </c>
      <c r="Q581" s="1">
        <v>346575</v>
      </c>
      <c r="R581" s="1" t="str">
        <v>IN</v>
      </c>
      <c r="S581" s="8" t="b">
        <v>1</v>
      </c>
      <c r="T581" s="1">
        <f t="shared" si="27"/>
        <v>14500</v>
      </c>
      <c r="U581" s="1">
        <f t="shared" si="28"/>
        <v>14500</v>
      </c>
      <c r="V581" s="1">
        <f t="shared" si="29"/>
        <v>0</v>
      </c>
    </row>
    <row r="582" spans="1:22" x14ac:dyDescent="0.3">
      <c r="A582" s="1" t="s">
        <v>272</v>
      </c>
      <c r="B582" s="1">
        <v>2519244</v>
      </c>
      <c r="C582" s="1" t="s">
        <v>1160</v>
      </c>
      <c r="D582" s="1" t="s">
        <v>3104</v>
      </c>
      <c r="E582" s="1">
        <v>41</v>
      </c>
      <c r="F582" s="1" t="s">
        <v>2960</v>
      </c>
      <c r="G582" s="5">
        <v>45536</v>
      </c>
      <c r="H582" s="1" t="s">
        <v>5</v>
      </c>
      <c r="I582" s="8" t="s">
        <v>6</v>
      </c>
      <c r="J582" s="11" t="str" cm="1">
        <f t="array" ref="J582:N582">VLOOKUP(A582,'Product Details'!$C$1:$I$1001,{2,3,4,5,7},FALSE)</f>
        <v>TataCliq</v>
      </c>
      <c r="K582" s="1" t="str">
        <v>Smartphone</v>
      </c>
      <c r="L582" s="1" t="str">
        <v>OnePlus Nord</v>
      </c>
      <c r="M582" s="1">
        <v>1</v>
      </c>
      <c r="N582" s="8">
        <v>25000</v>
      </c>
      <c r="O582" s="11" t="str" cm="1">
        <f t="array" ref="O582:S582">_xlfn.XLOOKUP(A582,'Shipping Details'!$A$1:$A$1001,'Shipping Details'!$B$1:$F$1001)</f>
        <v>Lucknow</v>
      </c>
      <c r="P582" s="1" t="str">
        <v>West Bengal</v>
      </c>
      <c r="Q582" s="1">
        <v>287847</v>
      </c>
      <c r="R582" s="1" t="str">
        <v>IN</v>
      </c>
      <c r="S582" s="8" t="b">
        <v>1</v>
      </c>
      <c r="T582" s="1">
        <f t="shared" si="27"/>
        <v>25000</v>
      </c>
      <c r="U582" s="1">
        <f t="shared" si="28"/>
        <v>25000</v>
      </c>
      <c r="V582" s="1">
        <f t="shared" si="29"/>
        <v>0</v>
      </c>
    </row>
    <row r="583" spans="1:22" x14ac:dyDescent="0.3">
      <c r="A583" s="1" t="s">
        <v>524</v>
      </c>
      <c r="B583" s="1">
        <v>2311290</v>
      </c>
      <c r="C583" s="1" t="s">
        <v>1064</v>
      </c>
      <c r="D583" s="1" t="s">
        <v>3104</v>
      </c>
      <c r="E583" s="1">
        <v>32</v>
      </c>
      <c r="F583" s="1" t="s">
        <v>3048</v>
      </c>
      <c r="G583" s="5">
        <v>45326</v>
      </c>
      <c r="H583" s="1" t="s">
        <v>5</v>
      </c>
      <c r="I583" s="8" t="s">
        <v>6</v>
      </c>
      <c r="J583" s="11" t="str" cm="1">
        <f t="array" ref="J583:N583">VLOOKUP(A583,'Product Details'!$C$1:$I$1001,{2,3,4,5,7},FALSE)</f>
        <v>Flipkart</v>
      </c>
      <c r="K583" s="1" t="str">
        <v>Washing Machine</v>
      </c>
      <c r="L583" s="1" t="str">
        <v>LG Front Load 7kg</v>
      </c>
      <c r="M583" s="1">
        <v>1</v>
      </c>
      <c r="N583" s="8">
        <v>30500</v>
      </c>
      <c r="O583" s="11" t="str" cm="1">
        <f t="array" ref="O583:S583">_xlfn.XLOOKUP(A583,'Shipping Details'!$A$1:$A$1001,'Shipping Details'!$B$1:$F$1001)</f>
        <v>Thanjavur</v>
      </c>
      <c r="P583" s="1" t="str">
        <v>Karnataka</v>
      </c>
      <c r="Q583" s="1">
        <v>362168</v>
      </c>
      <c r="R583" s="1" t="str">
        <v>IN</v>
      </c>
      <c r="S583" s="8" t="b">
        <v>0</v>
      </c>
      <c r="T583" s="1">
        <f t="shared" si="27"/>
        <v>30500</v>
      </c>
      <c r="U583" s="1">
        <f t="shared" si="28"/>
        <v>30500</v>
      </c>
      <c r="V583" s="1">
        <f t="shared" si="29"/>
        <v>0</v>
      </c>
    </row>
    <row r="584" spans="1:22" x14ac:dyDescent="0.3">
      <c r="A584" s="1" t="s">
        <v>858</v>
      </c>
      <c r="B584" s="1">
        <v>4530452</v>
      </c>
      <c r="C584" s="1" t="s">
        <v>1086</v>
      </c>
      <c r="D584" s="1" t="s">
        <v>3104</v>
      </c>
      <c r="E584" s="1">
        <v>20</v>
      </c>
      <c r="F584" s="1" t="s">
        <v>2841</v>
      </c>
      <c r="G584" s="5">
        <v>45566</v>
      </c>
      <c r="H584" s="1" t="s">
        <v>8</v>
      </c>
      <c r="I584" s="8" t="s">
        <v>10</v>
      </c>
      <c r="J584" s="11" t="str" cm="1">
        <f t="array" ref="J584:N584">VLOOKUP(A584,'Product Details'!$C$1:$I$1001,{2,3,4,5,7},FALSE)</f>
        <v>Myntra</v>
      </c>
      <c r="K584" s="1" t="str">
        <v>Smartphone</v>
      </c>
      <c r="L584" s="1" t="str">
        <v>Apple iPhone 12</v>
      </c>
      <c r="M584" s="1">
        <v>1</v>
      </c>
      <c r="N584" s="8">
        <v>55200</v>
      </c>
      <c r="O584" s="11" t="str" cm="1">
        <f t="array" ref="O584:S584">_xlfn.XLOOKUP(A584,'Shipping Details'!$A$1:$A$1001,'Shipping Details'!$B$1:$F$1001)</f>
        <v>Thanjavur</v>
      </c>
      <c r="P584" s="1" t="str">
        <v>Punjab</v>
      </c>
      <c r="Q584" s="1">
        <v>510320</v>
      </c>
      <c r="R584" s="1" t="str">
        <v>IN</v>
      </c>
      <c r="S584" s="8" t="b">
        <v>0</v>
      </c>
      <c r="T584" s="1">
        <f t="shared" si="27"/>
        <v>55200</v>
      </c>
      <c r="U584" s="1">
        <f t="shared" si="28"/>
        <v>0</v>
      </c>
      <c r="V584" s="1">
        <f t="shared" si="29"/>
        <v>0</v>
      </c>
    </row>
    <row r="585" spans="1:22" x14ac:dyDescent="0.3">
      <c r="A585" s="1" t="s">
        <v>803</v>
      </c>
      <c r="B585" s="1">
        <v>9254549</v>
      </c>
      <c r="C585" s="1" t="s">
        <v>1098</v>
      </c>
      <c r="D585" s="1" t="s">
        <v>3104</v>
      </c>
      <c r="E585" s="1">
        <v>54</v>
      </c>
      <c r="F585" s="1" t="s">
        <v>2909</v>
      </c>
      <c r="G585" s="5">
        <v>45464</v>
      </c>
      <c r="H585" s="1" t="s">
        <v>5</v>
      </c>
      <c r="I585" s="8" t="s">
        <v>6</v>
      </c>
      <c r="J585" s="11" t="str" cm="1">
        <f t="array" ref="J585:N585">VLOOKUP(A585,'Product Details'!$C$1:$I$1001,{2,3,4,5,7},FALSE)</f>
        <v>TataCliq</v>
      </c>
      <c r="K585" s="1" t="str">
        <v>LED TV</v>
      </c>
      <c r="L585" s="1" t="str">
        <v>Samsung Smart TV 50"</v>
      </c>
      <c r="M585" s="1">
        <v>1</v>
      </c>
      <c r="N585" s="8">
        <v>60000</v>
      </c>
      <c r="O585" s="11" t="str" cm="1">
        <f t="array" ref="O585:S585">_xlfn.XLOOKUP(A585,'Shipping Details'!$A$1:$A$1001,'Shipping Details'!$B$1:$F$1001)</f>
        <v>Kolkata</v>
      </c>
      <c r="P585" s="1" t="str">
        <v>Haryana</v>
      </c>
      <c r="Q585" s="1">
        <v>701804</v>
      </c>
      <c r="R585" s="1" t="str">
        <v>IN</v>
      </c>
      <c r="S585" s="8" t="b">
        <v>0</v>
      </c>
      <c r="T585" s="1">
        <f t="shared" si="27"/>
        <v>60000</v>
      </c>
      <c r="U585" s="1">
        <f t="shared" si="28"/>
        <v>60000</v>
      </c>
      <c r="V585" s="1">
        <f t="shared" si="29"/>
        <v>0</v>
      </c>
    </row>
    <row r="586" spans="1:22" x14ac:dyDescent="0.3">
      <c r="A586" s="1" t="s">
        <v>764</v>
      </c>
      <c r="B586" s="1">
        <v>8628467</v>
      </c>
      <c r="C586" s="1" t="s">
        <v>1156</v>
      </c>
      <c r="D586" s="1" t="s">
        <v>3105</v>
      </c>
      <c r="E586" s="1">
        <v>49</v>
      </c>
      <c r="F586" s="1" t="s">
        <v>2969</v>
      </c>
      <c r="G586" s="5">
        <v>45618</v>
      </c>
      <c r="H586" s="1" t="s">
        <v>8</v>
      </c>
      <c r="I586" s="8" t="s">
        <v>10</v>
      </c>
      <c r="J586" s="11" t="str" cm="1">
        <f t="array" ref="J586:N586">VLOOKUP(A586,'Product Details'!$C$1:$I$1001,{2,3,4,5,7},FALSE)</f>
        <v>Flipkart</v>
      </c>
      <c r="K586" s="1" t="str">
        <v>Headphones</v>
      </c>
      <c r="L586" s="1" t="str">
        <v>Sony Bluetooth</v>
      </c>
      <c r="M586" s="1">
        <v>1</v>
      </c>
      <c r="N586" s="8">
        <v>11800</v>
      </c>
      <c r="O586" s="11" t="str" cm="1">
        <f t="array" ref="O586:S586">_xlfn.XLOOKUP(A586,'Shipping Details'!$A$1:$A$1001,'Shipping Details'!$B$1:$F$1001)</f>
        <v>Gurugram</v>
      </c>
      <c r="P586" s="1" t="str">
        <v>UP</v>
      </c>
      <c r="Q586" s="1">
        <v>626449</v>
      </c>
      <c r="R586" s="1" t="str">
        <v>IN</v>
      </c>
      <c r="S586" s="8" t="b">
        <v>0</v>
      </c>
      <c r="T586" s="1">
        <f t="shared" si="27"/>
        <v>11800</v>
      </c>
      <c r="U586" s="1">
        <f t="shared" si="28"/>
        <v>0</v>
      </c>
      <c r="V586" s="1">
        <f t="shared" si="29"/>
        <v>0</v>
      </c>
    </row>
    <row r="587" spans="1:22" x14ac:dyDescent="0.3">
      <c r="A587" s="1" t="s">
        <v>193</v>
      </c>
      <c r="B587" s="1">
        <v>1738833</v>
      </c>
      <c r="C587" s="1" t="s">
        <v>1132</v>
      </c>
      <c r="D587" s="1" t="s">
        <v>3105</v>
      </c>
      <c r="E587" s="1">
        <v>33</v>
      </c>
      <c r="F587" s="1" t="s">
        <v>2923</v>
      </c>
      <c r="G587" s="5">
        <v>45307</v>
      </c>
      <c r="H587" s="1" t="s">
        <v>5</v>
      </c>
      <c r="I587" s="8" t="s">
        <v>6</v>
      </c>
      <c r="J587" s="11" t="str" cm="1">
        <f t="array" ref="J587:N587">VLOOKUP(A587,'Product Details'!$C$1:$I$1001,{2,3,4,5,7},FALSE)</f>
        <v>Amazon</v>
      </c>
      <c r="K587" s="1" t="str">
        <v>Smartphone</v>
      </c>
      <c r="L587" s="1" t="str">
        <v>Samsung Galaxy S9</v>
      </c>
      <c r="M587" s="1">
        <v>2</v>
      </c>
      <c r="N587" s="8">
        <v>30000</v>
      </c>
      <c r="O587" s="11" t="str" cm="1">
        <f t="array" ref="O587:S587">_xlfn.XLOOKUP(A587,'Shipping Details'!$A$1:$A$1001,'Shipping Details'!$B$1:$F$1001)</f>
        <v>Noida</v>
      </c>
      <c r="P587" s="1" t="str">
        <v>Tamil Nadu</v>
      </c>
      <c r="Q587" s="1">
        <v>437433</v>
      </c>
      <c r="R587" s="1" t="str">
        <v>IN</v>
      </c>
      <c r="S587" s="8" t="b">
        <v>0</v>
      </c>
      <c r="T587" s="1">
        <f t="shared" si="27"/>
        <v>60000</v>
      </c>
      <c r="U587" s="1">
        <f t="shared" si="28"/>
        <v>60000</v>
      </c>
      <c r="V587" s="1">
        <f t="shared" si="29"/>
        <v>0</v>
      </c>
    </row>
    <row r="588" spans="1:22" x14ac:dyDescent="0.3">
      <c r="A588" s="1" t="s">
        <v>140</v>
      </c>
      <c r="B588" s="1">
        <v>1933413</v>
      </c>
      <c r="C588" s="1" t="s">
        <v>1091</v>
      </c>
      <c r="D588" s="1" t="s">
        <v>3104</v>
      </c>
      <c r="E588" s="1">
        <v>26</v>
      </c>
      <c r="F588" s="1" t="s">
        <v>2893</v>
      </c>
      <c r="G588" s="5">
        <v>45549</v>
      </c>
      <c r="H588" s="1" t="s">
        <v>5</v>
      </c>
      <c r="I588" s="8" t="s">
        <v>6</v>
      </c>
      <c r="J588" s="11" t="str" cm="1">
        <f t="array" ref="J588:N588">VLOOKUP(A588,'Product Details'!$C$1:$I$1001,{2,3,4,5,7},FALSE)</f>
        <v>Flipkart</v>
      </c>
      <c r="K588" s="1" t="str">
        <v>Laptop</v>
      </c>
      <c r="L588" s="1" t="str">
        <v>MacBook Pro</v>
      </c>
      <c r="M588" s="1">
        <v>1</v>
      </c>
      <c r="N588" s="8">
        <v>130000</v>
      </c>
      <c r="O588" s="11" t="str" cm="1">
        <f t="array" ref="O588:S588">_xlfn.XLOOKUP(A588,'Shipping Details'!$A$1:$A$1001,'Shipping Details'!$B$1:$F$1001)</f>
        <v>Mohali</v>
      </c>
      <c r="P588" s="1" t="str">
        <v>Delhi</v>
      </c>
      <c r="Q588" s="1">
        <v>366817</v>
      </c>
      <c r="R588" s="1" t="str">
        <v>IN</v>
      </c>
      <c r="S588" s="8" t="b">
        <v>1</v>
      </c>
      <c r="T588" s="1">
        <f t="shared" si="27"/>
        <v>130000</v>
      </c>
      <c r="U588" s="1">
        <f t="shared" si="28"/>
        <v>130000</v>
      </c>
      <c r="V588" s="1">
        <f t="shared" si="29"/>
        <v>0</v>
      </c>
    </row>
    <row r="589" spans="1:22" x14ac:dyDescent="0.3">
      <c r="A589" s="1" t="s">
        <v>526</v>
      </c>
      <c r="B589" s="1">
        <v>7669032</v>
      </c>
      <c r="C589" s="1" t="s">
        <v>1085</v>
      </c>
      <c r="D589" s="1" t="s">
        <v>3105</v>
      </c>
      <c r="E589" s="1">
        <v>32</v>
      </c>
      <c r="F589" s="1" t="s">
        <v>3025</v>
      </c>
      <c r="G589" s="5">
        <v>45650</v>
      </c>
      <c r="H589" s="1" t="s">
        <v>5</v>
      </c>
      <c r="I589" s="8" t="s">
        <v>6</v>
      </c>
      <c r="J589" s="11" t="str" cm="1">
        <f t="array" ref="J589:N589">VLOOKUP(A589,'Product Details'!$C$1:$I$1001,{2,3,4,5,7},FALSE)</f>
        <v>Amazon</v>
      </c>
      <c r="K589" s="1" t="str">
        <v>Washing Machine</v>
      </c>
      <c r="L589" s="1" t="str">
        <v>Whirlpool Fully Automatic</v>
      </c>
      <c r="M589" s="1">
        <v>1</v>
      </c>
      <c r="N589" s="8">
        <v>35000</v>
      </c>
      <c r="O589" s="11" t="str" cm="1">
        <f t="array" ref="O589:S589">_xlfn.XLOOKUP(A589,'Shipping Details'!$A$1:$A$1001,'Shipping Details'!$B$1:$F$1001)</f>
        <v>Lucknow</v>
      </c>
      <c r="P589" s="1" t="str">
        <v>UP</v>
      </c>
      <c r="Q589" s="1">
        <v>457207</v>
      </c>
      <c r="R589" s="1" t="str">
        <v>IN</v>
      </c>
      <c r="S589" s="8" t="b">
        <v>0</v>
      </c>
      <c r="T589" s="1">
        <f t="shared" si="27"/>
        <v>35000</v>
      </c>
      <c r="U589" s="1">
        <f t="shared" si="28"/>
        <v>35000</v>
      </c>
      <c r="V589" s="1">
        <f t="shared" si="29"/>
        <v>0</v>
      </c>
    </row>
    <row r="590" spans="1:22" x14ac:dyDescent="0.3">
      <c r="A590" s="1" t="s">
        <v>628</v>
      </c>
      <c r="B590" s="1">
        <v>7269362</v>
      </c>
      <c r="C590" s="1" t="s">
        <v>1083</v>
      </c>
      <c r="D590" s="1" t="s">
        <v>3105</v>
      </c>
      <c r="E590" s="1">
        <v>61</v>
      </c>
      <c r="F590" s="1" t="s">
        <v>3059</v>
      </c>
      <c r="G590" s="5">
        <v>45490</v>
      </c>
      <c r="H590" s="1" t="s">
        <v>8</v>
      </c>
      <c r="I590" s="8" t="s">
        <v>10</v>
      </c>
      <c r="J590" s="11" t="str" cm="1">
        <f t="array" ref="J590:N590">VLOOKUP(A590,'Product Details'!$C$1:$I$1001,{2,3,4,5,7},FALSE)</f>
        <v>Flipkart</v>
      </c>
      <c r="K590" s="1" t="str">
        <v>Washing Machine</v>
      </c>
      <c r="L590" s="1" t="str">
        <v>Whirlpool Fully Automatic</v>
      </c>
      <c r="M590" s="1">
        <v>1</v>
      </c>
      <c r="N590" s="8">
        <v>35500</v>
      </c>
      <c r="O590" s="11" t="str" cm="1">
        <f t="array" ref="O590:S590">_xlfn.XLOOKUP(A590,'Shipping Details'!$A$1:$A$1001,'Shipping Details'!$B$1:$F$1001)</f>
        <v>Thanjavur</v>
      </c>
      <c r="P590" s="1" t="str">
        <v>Punjab</v>
      </c>
      <c r="Q590" s="1">
        <v>262070</v>
      </c>
      <c r="R590" s="1" t="str">
        <v>IN</v>
      </c>
      <c r="S590" s="8" t="b">
        <v>0</v>
      </c>
      <c r="T590" s="1">
        <f t="shared" si="27"/>
        <v>35500</v>
      </c>
      <c r="U590" s="1">
        <f t="shared" si="28"/>
        <v>0</v>
      </c>
      <c r="V590" s="1">
        <f t="shared" si="29"/>
        <v>0</v>
      </c>
    </row>
    <row r="591" spans="1:22" x14ac:dyDescent="0.3">
      <c r="A591" s="1" t="s">
        <v>372</v>
      </c>
      <c r="B591" s="1">
        <v>6561881</v>
      </c>
      <c r="C591" s="1" t="s">
        <v>1135</v>
      </c>
      <c r="D591" s="1" t="s">
        <v>3104</v>
      </c>
      <c r="E591" s="1">
        <v>40</v>
      </c>
      <c r="F591" s="1" t="s">
        <v>3002</v>
      </c>
      <c r="G591" s="5">
        <v>45422</v>
      </c>
      <c r="H591" s="1" t="s">
        <v>40</v>
      </c>
      <c r="I591" s="8" t="s">
        <v>6</v>
      </c>
      <c r="J591" s="11" t="str" cm="1">
        <f t="array" ref="J591:N591">VLOOKUP(A591,'Product Details'!$C$1:$I$1001,{2,3,4,5,7},FALSE)</f>
        <v>TataCliq</v>
      </c>
      <c r="K591" s="1" t="str">
        <v>Headphones</v>
      </c>
      <c r="L591" s="1" t="str">
        <v>Bose Bluetooth</v>
      </c>
      <c r="M591" s="1">
        <v>2</v>
      </c>
      <c r="N591" s="8">
        <v>14800</v>
      </c>
      <c r="O591" s="11" t="str" cm="1">
        <f t="array" ref="O591:S591">_xlfn.XLOOKUP(A591,'Shipping Details'!$A$1:$A$1001,'Shipping Details'!$B$1:$F$1001)</f>
        <v>Mumbai</v>
      </c>
      <c r="P591" s="1" t="str">
        <v>Punjab</v>
      </c>
      <c r="Q591" s="1">
        <v>759868</v>
      </c>
      <c r="R591" s="1" t="str">
        <v>IN</v>
      </c>
      <c r="S591" s="8" t="b">
        <v>1</v>
      </c>
      <c r="T591" s="1">
        <f t="shared" si="27"/>
        <v>29600</v>
      </c>
      <c r="U591" s="1">
        <f t="shared" si="28"/>
        <v>0</v>
      </c>
      <c r="V591" s="1">
        <f t="shared" si="29"/>
        <v>29600</v>
      </c>
    </row>
    <row r="592" spans="1:22" x14ac:dyDescent="0.3">
      <c r="A592" s="1" t="s">
        <v>136</v>
      </c>
      <c r="B592" s="1">
        <v>2455218</v>
      </c>
      <c r="C592" s="1" t="s">
        <v>1102</v>
      </c>
      <c r="D592" s="1" t="s">
        <v>3104</v>
      </c>
      <c r="E592" s="1">
        <v>60</v>
      </c>
      <c r="F592" s="1" t="s">
        <v>2889</v>
      </c>
      <c r="G592" s="5">
        <v>45328</v>
      </c>
      <c r="H592" s="1" t="s">
        <v>5</v>
      </c>
      <c r="I592" s="8" t="s">
        <v>6</v>
      </c>
      <c r="J592" s="11" t="str" cm="1">
        <f t="array" ref="J592:N592">VLOOKUP(A592,'Product Details'!$C$1:$I$1001,{2,3,4,5,7},FALSE)</f>
        <v>Myntra</v>
      </c>
      <c r="K592" s="1" t="str">
        <v>Smartphone</v>
      </c>
      <c r="L592" s="1" t="str">
        <v>Samsung Galaxy S9</v>
      </c>
      <c r="M592" s="1">
        <v>1</v>
      </c>
      <c r="N592" s="8">
        <v>30200</v>
      </c>
      <c r="O592" s="11" t="str" cm="1">
        <f t="array" ref="O592:S592">_xlfn.XLOOKUP(A592,'Shipping Details'!$A$1:$A$1001,'Shipping Details'!$B$1:$F$1001)</f>
        <v>Noida</v>
      </c>
      <c r="P592" s="1" t="str">
        <v>Tamil Nadu</v>
      </c>
      <c r="Q592" s="1">
        <v>568436</v>
      </c>
      <c r="R592" s="1" t="str">
        <v>IN</v>
      </c>
      <c r="S592" s="8" t="b">
        <v>0</v>
      </c>
      <c r="T592" s="1">
        <f t="shared" si="27"/>
        <v>30200</v>
      </c>
      <c r="U592" s="1">
        <f t="shared" si="28"/>
        <v>30200</v>
      </c>
      <c r="V592" s="1">
        <f t="shared" si="29"/>
        <v>0</v>
      </c>
    </row>
    <row r="593" spans="1:22" x14ac:dyDescent="0.3">
      <c r="A593" s="1" t="s">
        <v>108</v>
      </c>
      <c r="B593" s="1">
        <v>8942330</v>
      </c>
      <c r="C593" s="1" t="s">
        <v>1086</v>
      </c>
      <c r="D593" s="1" t="s">
        <v>3104</v>
      </c>
      <c r="E593" s="1">
        <v>20</v>
      </c>
      <c r="F593" s="1" t="s">
        <v>2806</v>
      </c>
      <c r="G593" s="5">
        <v>45603</v>
      </c>
      <c r="H593" s="1" t="s">
        <v>5</v>
      </c>
      <c r="I593" s="8" t="s">
        <v>6</v>
      </c>
      <c r="J593" s="11" t="str" cm="1">
        <f t="array" ref="J593:N593">VLOOKUP(A593,'Product Details'!$C$1:$I$1001,{2,3,4,5,7},FALSE)</f>
        <v>Flipkart</v>
      </c>
      <c r="K593" s="1" t="str">
        <v>Headphones</v>
      </c>
      <c r="L593" s="1" t="str">
        <v>Sony Bluetooth</v>
      </c>
      <c r="M593" s="1">
        <v>9</v>
      </c>
      <c r="N593" s="8">
        <v>11800</v>
      </c>
      <c r="O593" s="11" t="str" cm="1">
        <f t="array" ref="O593:S593">_xlfn.XLOOKUP(A593,'Shipping Details'!$A$1:$A$1001,'Shipping Details'!$B$1:$F$1001)</f>
        <v>Bengaluru</v>
      </c>
      <c r="P593" s="1" t="str">
        <v>Delhi</v>
      </c>
      <c r="Q593" s="1">
        <v>519453</v>
      </c>
      <c r="R593" s="1" t="str">
        <v>IN</v>
      </c>
      <c r="S593" s="8" t="b">
        <v>0</v>
      </c>
      <c r="T593" s="1">
        <f t="shared" si="27"/>
        <v>106200</v>
      </c>
      <c r="U593" s="1">
        <f t="shared" si="28"/>
        <v>106200</v>
      </c>
      <c r="V593" s="1">
        <f t="shared" si="29"/>
        <v>0</v>
      </c>
    </row>
    <row r="594" spans="1:22" x14ac:dyDescent="0.3">
      <c r="A594" s="1" t="s">
        <v>714</v>
      </c>
      <c r="B594" s="1">
        <v>7511474</v>
      </c>
      <c r="C594" s="1" t="s">
        <v>1135</v>
      </c>
      <c r="D594" s="1" t="s">
        <v>3104</v>
      </c>
      <c r="E594" s="1">
        <v>40</v>
      </c>
      <c r="F594" s="1" t="s">
        <v>3023</v>
      </c>
      <c r="G594" s="5">
        <v>45364</v>
      </c>
      <c r="H594" s="1" t="s">
        <v>5</v>
      </c>
      <c r="I594" s="8" t="s">
        <v>6</v>
      </c>
      <c r="J594" s="11" t="str" cm="1">
        <f t="array" ref="J594:N594">VLOOKUP(A594,'Product Details'!$C$1:$I$1001,{2,3,4,5,7},FALSE)</f>
        <v>Myntra</v>
      </c>
      <c r="K594" s="1" t="str">
        <v>LED TV</v>
      </c>
      <c r="L594" s="1" t="str">
        <v>Mi LED TV 32"</v>
      </c>
      <c r="M594" s="1">
        <v>2</v>
      </c>
      <c r="N594" s="8">
        <v>20200</v>
      </c>
      <c r="O594" s="11" t="str" cm="1">
        <f t="array" ref="O594:S594">_xlfn.XLOOKUP(A594,'Shipping Details'!$A$1:$A$1001,'Shipping Details'!$B$1:$F$1001)</f>
        <v>Gurugram</v>
      </c>
      <c r="P594" s="1" t="str">
        <v>Punjab</v>
      </c>
      <c r="Q594" s="1">
        <v>177335</v>
      </c>
      <c r="R594" s="1" t="str">
        <v>IN</v>
      </c>
      <c r="S594" s="8" t="b">
        <v>0</v>
      </c>
      <c r="T594" s="1">
        <f t="shared" si="27"/>
        <v>40400</v>
      </c>
      <c r="U594" s="1">
        <f t="shared" si="28"/>
        <v>40400</v>
      </c>
      <c r="V594" s="1">
        <f t="shared" si="29"/>
        <v>0</v>
      </c>
    </row>
    <row r="595" spans="1:22" x14ac:dyDescent="0.3">
      <c r="A595" s="1" t="s">
        <v>356</v>
      </c>
      <c r="B595" s="1">
        <v>4442468</v>
      </c>
      <c r="C595" s="1" t="s">
        <v>1163</v>
      </c>
      <c r="D595" s="1" t="s">
        <v>3105</v>
      </c>
      <c r="E595" s="1">
        <v>47</v>
      </c>
      <c r="F595" s="1" t="s">
        <v>2995</v>
      </c>
      <c r="G595" s="5">
        <v>45496</v>
      </c>
      <c r="H595" s="1" t="s">
        <v>8</v>
      </c>
      <c r="I595" s="8" t="s">
        <v>6</v>
      </c>
      <c r="J595" s="11" t="str" cm="1">
        <f t="array" ref="J595:N595">VLOOKUP(A595,'Product Details'!$C$1:$I$1001,{2,3,4,5,7},FALSE)</f>
        <v>Flipkart</v>
      </c>
      <c r="K595" s="1" t="str">
        <v>Headphones</v>
      </c>
      <c r="L595" s="1" t="str">
        <v>JBL Bluetooth</v>
      </c>
      <c r="M595" s="1">
        <v>3</v>
      </c>
      <c r="N595" s="8">
        <v>9800</v>
      </c>
      <c r="O595" s="11" t="str" cm="1">
        <f t="array" ref="O595:S595">_xlfn.XLOOKUP(A595,'Shipping Details'!$A$1:$A$1001,'Shipping Details'!$B$1:$F$1001)</f>
        <v>Gurugram</v>
      </c>
      <c r="P595" s="1" t="str">
        <v>Karnataka</v>
      </c>
      <c r="Q595" s="1">
        <v>589554</v>
      </c>
      <c r="R595" s="1" t="str">
        <v>IN</v>
      </c>
      <c r="S595" s="8" t="b">
        <v>0</v>
      </c>
      <c r="T595" s="1">
        <f t="shared" si="27"/>
        <v>29400</v>
      </c>
      <c r="U595" s="1">
        <f t="shared" si="28"/>
        <v>0</v>
      </c>
      <c r="V595" s="1">
        <f t="shared" si="29"/>
        <v>29400</v>
      </c>
    </row>
    <row r="596" spans="1:22" x14ac:dyDescent="0.3">
      <c r="A596" s="1" t="s">
        <v>486</v>
      </c>
      <c r="B596" s="1">
        <v>7061063</v>
      </c>
      <c r="C596" s="1" t="s">
        <v>1105</v>
      </c>
      <c r="D596" s="1" t="s">
        <v>3104</v>
      </c>
      <c r="E596" s="1">
        <v>24</v>
      </c>
      <c r="F596" s="1" t="s">
        <v>2980</v>
      </c>
      <c r="G596" s="5">
        <v>45374</v>
      </c>
      <c r="H596" s="1" t="s">
        <v>8</v>
      </c>
      <c r="I596" s="8" t="s">
        <v>10</v>
      </c>
      <c r="J596" s="11" t="str" cm="1">
        <f t="array" ref="J596:N596">VLOOKUP(A596,'Product Details'!$C$1:$I$1001,{2,3,4,5,7},FALSE)</f>
        <v>Flipkart</v>
      </c>
      <c r="K596" s="1" t="str">
        <v>LED TV</v>
      </c>
      <c r="L596" s="1" t="str">
        <v>Sony Bravia 43"</v>
      </c>
      <c r="M596" s="1">
        <v>1</v>
      </c>
      <c r="N596" s="8">
        <v>40500</v>
      </c>
      <c r="O596" s="11" t="str" cm="1">
        <f t="array" ref="O596:S596">_xlfn.XLOOKUP(A596,'Shipping Details'!$A$1:$A$1001,'Shipping Details'!$B$1:$F$1001)</f>
        <v>Kolkata</v>
      </c>
      <c r="P596" s="1" t="str">
        <v>UP</v>
      </c>
      <c r="Q596" s="1">
        <v>325217</v>
      </c>
      <c r="R596" s="1" t="str">
        <v>IN</v>
      </c>
      <c r="S596" s="8" t="b">
        <v>0</v>
      </c>
      <c r="T596" s="1">
        <f t="shared" si="27"/>
        <v>40500</v>
      </c>
      <c r="U596" s="1">
        <f t="shared" si="28"/>
        <v>0</v>
      </c>
      <c r="V596" s="1">
        <f t="shared" si="29"/>
        <v>0</v>
      </c>
    </row>
    <row r="597" spans="1:22" x14ac:dyDescent="0.3">
      <c r="A597" s="1" t="s">
        <v>219</v>
      </c>
      <c r="B597" s="1">
        <v>3017994</v>
      </c>
      <c r="C597" s="1" t="s">
        <v>1144</v>
      </c>
      <c r="D597" s="1" t="s">
        <v>3104</v>
      </c>
      <c r="E597" s="1">
        <v>29</v>
      </c>
      <c r="F597" s="1" t="s">
        <v>2936</v>
      </c>
      <c r="G597" s="5">
        <v>45358</v>
      </c>
      <c r="H597" s="1" t="s">
        <v>5</v>
      </c>
      <c r="I597" s="8" t="s">
        <v>6</v>
      </c>
      <c r="J597" s="11" t="str" cm="1">
        <f t="array" ref="J597:N597">VLOOKUP(A597,'Product Details'!$C$1:$I$1001,{2,3,4,5,7},FALSE)</f>
        <v>Flipkart</v>
      </c>
      <c r="K597" s="1" t="str">
        <v>Laptop</v>
      </c>
      <c r="L597" s="1" t="str">
        <v>Dell Inspiron 15</v>
      </c>
      <c r="M597" s="1">
        <v>1</v>
      </c>
      <c r="N597" s="8">
        <v>51000</v>
      </c>
      <c r="O597" s="11" t="str" cm="1">
        <f t="array" ref="O597:S597">_xlfn.XLOOKUP(A597,'Shipping Details'!$A$1:$A$1001,'Shipping Details'!$B$1:$F$1001)</f>
        <v>Thanjavur</v>
      </c>
      <c r="P597" s="1" t="str">
        <v>West Bengal</v>
      </c>
      <c r="Q597" s="1">
        <v>974625</v>
      </c>
      <c r="R597" s="1" t="str">
        <v>IN</v>
      </c>
      <c r="S597" s="8" t="b">
        <v>0</v>
      </c>
      <c r="T597" s="1">
        <f t="shared" si="27"/>
        <v>51000</v>
      </c>
      <c r="U597" s="1">
        <f t="shared" si="28"/>
        <v>51000</v>
      </c>
      <c r="V597" s="1">
        <f t="shared" si="29"/>
        <v>0</v>
      </c>
    </row>
    <row r="598" spans="1:22" x14ac:dyDescent="0.3">
      <c r="A598" s="1" t="s">
        <v>493</v>
      </c>
      <c r="B598" s="1">
        <v>8983198</v>
      </c>
      <c r="C598" s="1" t="s">
        <v>1170</v>
      </c>
      <c r="D598" s="1" t="s">
        <v>3105</v>
      </c>
      <c r="E598" s="1">
        <v>25</v>
      </c>
      <c r="F598" s="1" t="s">
        <v>2884</v>
      </c>
      <c r="G598" s="5">
        <v>45614</v>
      </c>
      <c r="H598" s="1" t="s">
        <v>5</v>
      </c>
      <c r="I598" s="8" t="s">
        <v>6</v>
      </c>
      <c r="J598" s="11" t="str" cm="1">
        <f t="array" ref="J598:N598">VLOOKUP(A598,'Product Details'!$C$1:$I$1001,{2,3,4,5,7},FALSE)</f>
        <v>Myntra</v>
      </c>
      <c r="K598" s="1" t="str">
        <v>Smartphone</v>
      </c>
      <c r="L598" s="1" t="str">
        <v>Samsung Galaxy S9</v>
      </c>
      <c r="M598" s="1">
        <v>1</v>
      </c>
      <c r="N598" s="8">
        <v>30200</v>
      </c>
      <c r="O598" s="11" t="str" cm="1">
        <f t="array" ref="O598:S598">_xlfn.XLOOKUP(A598,'Shipping Details'!$A$1:$A$1001,'Shipping Details'!$B$1:$F$1001)</f>
        <v>Lucknow</v>
      </c>
      <c r="P598" s="1" t="str">
        <v>Haryana</v>
      </c>
      <c r="Q598" s="1">
        <v>946118</v>
      </c>
      <c r="R598" s="1" t="str">
        <v>IN</v>
      </c>
      <c r="S598" s="8" t="b">
        <v>1</v>
      </c>
      <c r="T598" s="1">
        <f t="shared" si="27"/>
        <v>30200</v>
      </c>
      <c r="U598" s="1">
        <f t="shared" si="28"/>
        <v>30200</v>
      </c>
      <c r="V598" s="1">
        <f t="shared" si="29"/>
        <v>0</v>
      </c>
    </row>
    <row r="599" spans="1:22" x14ac:dyDescent="0.3">
      <c r="A599" s="1" t="s">
        <v>976</v>
      </c>
      <c r="B599" s="1">
        <v>4257639</v>
      </c>
      <c r="C599" s="1" t="s">
        <v>1159</v>
      </c>
      <c r="D599" s="1" t="s">
        <v>3104</v>
      </c>
      <c r="E599" s="1">
        <v>66</v>
      </c>
      <c r="F599" s="1" t="s">
        <v>2950</v>
      </c>
      <c r="G599" s="5">
        <v>45608</v>
      </c>
      <c r="H599" s="1" t="s">
        <v>5</v>
      </c>
      <c r="I599" s="8" t="s">
        <v>6</v>
      </c>
      <c r="J599" s="11" t="str" cm="1">
        <f t="array" ref="J599:N599">VLOOKUP(A599,'Product Details'!$C$1:$I$1001,{2,3,4,5,7},FALSE)</f>
        <v>Ajio</v>
      </c>
      <c r="K599" s="1" t="str">
        <v>Laptop</v>
      </c>
      <c r="L599" s="1" t="str">
        <v>Dell Inspiron 15</v>
      </c>
      <c r="M599" s="1">
        <v>1</v>
      </c>
      <c r="N599" s="8">
        <v>49500</v>
      </c>
      <c r="O599" s="11" t="str" cm="1">
        <f t="array" ref="O599:S599">_xlfn.XLOOKUP(A599,'Shipping Details'!$A$1:$A$1001,'Shipping Details'!$B$1:$F$1001)</f>
        <v>Noida</v>
      </c>
      <c r="P599" s="1" t="str">
        <v>Tamil Nadu</v>
      </c>
      <c r="Q599" s="1">
        <v>275660</v>
      </c>
      <c r="R599" s="1" t="str">
        <v>IN</v>
      </c>
      <c r="S599" s="8" t="b">
        <v>0</v>
      </c>
      <c r="T599" s="1">
        <f t="shared" si="27"/>
        <v>49500</v>
      </c>
      <c r="U599" s="1">
        <f t="shared" si="28"/>
        <v>49500</v>
      </c>
      <c r="V599" s="1">
        <f t="shared" si="29"/>
        <v>0</v>
      </c>
    </row>
    <row r="600" spans="1:22" x14ac:dyDescent="0.3">
      <c r="A600" s="1" t="s">
        <v>981</v>
      </c>
      <c r="B600" s="1">
        <v>7082280</v>
      </c>
      <c r="C600" s="1" t="s">
        <v>1136</v>
      </c>
      <c r="D600" s="1" t="s">
        <v>3105</v>
      </c>
      <c r="E600" s="1">
        <v>24</v>
      </c>
      <c r="F600" s="1" t="s">
        <v>3051</v>
      </c>
      <c r="G600" s="5">
        <v>45437</v>
      </c>
      <c r="H600" s="1" t="s">
        <v>5</v>
      </c>
      <c r="I600" s="8" t="s">
        <v>6</v>
      </c>
      <c r="J600" s="11" t="str" cm="1">
        <f t="array" ref="J600:N600">VLOOKUP(A600,'Product Details'!$C$1:$I$1001,{2,3,4,5,7},FALSE)</f>
        <v>Flipkart</v>
      </c>
      <c r="K600" s="1" t="str">
        <v>Smartphone</v>
      </c>
      <c r="L600" s="1" t="str">
        <v>OnePlus Nord</v>
      </c>
      <c r="M600" s="1">
        <v>1</v>
      </c>
      <c r="N600" s="8">
        <v>25500</v>
      </c>
      <c r="O600" s="11" t="str" cm="1">
        <f t="array" ref="O600:S600">_xlfn.XLOOKUP(A600,'Shipping Details'!$A$1:$A$1001,'Shipping Details'!$B$1:$F$1001)</f>
        <v>Gurugram</v>
      </c>
      <c r="P600" s="1" t="str">
        <v>Tamil Nadu</v>
      </c>
      <c r="Q600" s="1">
        <v>151462</v>
      </c>
      <c r="R600" s="1" t="str">
        <v>IN</v>
      </c>
      <c r="S600" s="8" t="b">
        <v>0</v>
      </c>
      <c r="T600" s="1">
        <f t="shared" si="27"/>
        <v>25500</v>
      </c>
      <c r="U600" s="1">
        <f t="shared" si="28"/>
        <v>25500</v>
      </c>
      <c r="V600" s="1">
        <f t="shared" si="29"/>
        <v>0</v>
      </c>
    </row>
    <row r="601" spans="1:22" x14ac:dyDescent="0.3">
      <c r="A601" s="1" t="s">
        <v>607</v>
      </c>
      <c r="B601" s="1">
        <v>1197778</v>
      </c>
      <c r="C601" s="1" t="s">
        <v>1112</v>
      </c>
      <c r="D601" s="1" t="s">
        <v>3105</v>
      </c>
      <c r="E601" s="1">
        <v>42</v>
      </c>
      <c r="F601" s="1" t="s">
        <v>2866</v>
      </c>
      <c r="G601" s="5">
        <v>45474</v>
      </c>
      <c r="H601" s="1" t="s">
        <v>40</v>
      </c>
      <c r="I601" s="8" t="s">
        <v>6</v>
      </c>
      <c r="J601" s="11" t="str" cm="1">
        <f t="array" ref="J601:N601">VLOOKUP(A601,'Product Details'!$C$1:$I$1001,{2,3,4,5,7},FALSE)</f>
        <v>Flipkart</v>
      </c>
      <c r="K601" s="1" t="str">
        <v>Smartphone</v>
      </c>
      <c r="L601" s="1" t="str">
        <v>Samsung Galaxy S9</v>
      </c>
      <c r="M601" s="1">
        <v>1</v>
      </c>
      <c r="N601" s="8">
        <v>30500</v>
      </c>
      <c r="O601" s="11" t="str" cm="1">
        <f t="array" ref="O601:S601">_xlfn.XLOOKUP(A601,'Shipping Details'!$A$1:$A$1001,'Shipping Details'!$B$1:$F$1001)</f>
        <v>Mumbai</v>
      </c>
      <c r="P601" s="1" t="str">
        <v>West Bengal</v>
      </c>
      <c r="Q601" s="1">
        <v>757860</v>
      </c>
      <c r="R601" s="1" t="str">
        <v>IN</v>
      </c>
      <c r="S601" s="8" t="b">
        <v>0</v>
      </c>
      <c r="T601" s="1">
        <f t="shared" si="27"/>
        <v>30500</v>
      </c>
      <c r="U601" s="1">
        <f t="shared" si="28"/>
        <v>0</v>
      </c>
      <c r="V601" s="1">
        <f t="shared" si="29"/>
        <v>30500</v>
      </c>
    </row>
    <row r="602" spans="1:22" x14ac:dyDescent="0.3">
      <c r="A602" s="1" t="s">
        <v>139</v>
      </c>
      <c r="B602" s="1">
        <v>2310346</v>
      </c>
      <c r="C602" s="1" t="s">
        <v>1077</v>
      </c>
      <c r="D602" s="1" t="s">
        <v>3105</v>
      </c>
      <c r="E602" s="1">
        <v>21</v>
      </c>
      <c r="F602" s="1" t="s">
        <v>2892</v>
      </c>
      <c r="G602" s="5">
        <v>45552</v>
      </c>
      <c r="H602" s="1" t="s">
        <v>5</v>
      </c>
      <c r="I602" s="8" t="s">
        <v>6</v>
      </c>
      <c r="J602" s="11" t="str" cm="1">
        <f t="array" ref="J602:N602">VLOOKUP(A602,'Product Details'!$C$1:$I$1001,{2,3,4,5,7},FALSE)</f>
        <v>Amazon</v>
      </c>
      <c r="K602" s="1" t="str">
        <v>Headphones</v>
      </c>
      <c r="L602" s="1" t="str">
        <v>Bose Bluetooth</v>
      </c>
      <c r="M602" s="1">
        <v>1</v>
      </c>
      <c r="N602" s="8">
        <v>15000</v>
      </c>
      <c r="O602" s="11" t="str" cm="1">
        <f t="array" ref="O602:S602">_xlfn.XLOOKUP(A602,'Shipping Details'!$A$1:$A$1001,'Shipping Details'!$B$1:$F$1001)</f>
        <v>Gurugram</v>
      </c>
      <c r="P602" s="1" t="str">
        <v>Tamil Nadu</v>
      </c>
      <c r="Q602" s="1">
        <v>851742</v>
      </c>
      <c r="R602" s="1" t="str">
        <v>IN</v>
      </c>
      <c r="S602" s="8" t="b">
        <v>0</v>
      </c>
      <c r="T602" s="1">
        <f t="shared" si="27"/>
        <v>15000</v>
      </c>
      <c r="U602" s="1">
        <f t="shared" si="28"/>
        <v>15000</v>
      </c>
      <c r="V602" s="1">
        <f t="shared" si="29"/>
        <v>0</v>
      </c>
    </row>
    <row r="603" spans="1:22" x14ac:dyDescent="0.3">
      <c r="A603" s="1" t="s">
        <v>946</v>
      </c>
      <c r="B603" s="1">
        <v>7627284</v>
      </c>
      <c r="C603" s="1" t="s">
        <v>1151</v>
      </c>
      <c r="D603" s="1" t="s">
        <v>3104</v>
      </c>
      <c r="E603" s="1">
        <v>74</v>
      </c>
      <c r="F603" s="1" t="s">
        <v>2809</v>
      </c>
      <c r="G603" s="5">
        <v>45550</v>
      </c>
      <c r="H603" s="1" t="s">
        <v>5</v>
      </c>
      <c r="I603" s="8" t="s">
        <v>6</v>
      </c>
      <c r="J603" s="11" t="str" cm="1">
        <f t="array" ref="J603:N603">VLOOKUP(A603,'Product Details'!$C$1:$I$1001,{2,3,4,5,7},FALSE)</f>
        <v>TataCliq</v>
      </c>
      <c r="K603" s="1" t="str">
        <v>Washing Machine</v>
      </c>
      <c r="L603" s="1" t="str">
        <v>Whirlpool Fully Automatic</v>
      </c>
      <c r="M603" s="1">
        <v>1</v>
      </c>
      <c r="N603" s="8">
        <v>35000</v>
      </c>
      <c r="O603" s="11" t="str" cm="1">
        <f t="array" ref="O603:S603">_xlfn.XLOOKUP(A603,'Shipping Details'!$A$1:$A$1001,'Shipping Details'!$B$1:$F$1001)</f>
        <v>Mumbai</v>
      </c>
      <c r="P603" s="1" t="str">
        <v>Delhi</v>
      </c>
      <c r="Q603" s="1">
        <v>275002</v>
      </c>
      <c r="R603" s="1" t="str">
        <v>IN</v>
      </c>
      <c r="S603" s="8" t="b">
        <v>0</v>
      </c>
      <c r="T603" s="1">
        <f t="shared" si="27"/>
        <v>35000</v>
      </c>
      <c r="U603" s="1">
        <f t="shared" si="28"/>
        <v>35000</v>
      </c>
      <c r="V603" s="1">
        <f t="shared" si="29"/>
        <v>0</v>
      </c>
    </row>
    <row r="604" spans="1:22" x14ac:dyDescent="0.3">
      <c r="A604" s="1" t="s">
        <v>404</v>
      </c>
      <c r="B604" s="1">
        <v>5903382</v>
      </c>
      <c r="C604" s="1" t="s">
        <v>1129</v>
      </c>
      <c r="D604" s="1" t="s">
        <v>3104</v>
      </c>
      <c r="E604" s="1">
        <v>57</v>
      </c>
      <c r="F604" s="1" t="s">
        <v>2819</v>
      </c>
      <c r="G604" s="5">
        <v>45469</v>
      </c>
      <c r="H604" s="1" t="s">
        <v>40</v>
      </c>
      <c r="I604" s="8" t="s">
        <v>6</v>
      </c>
      <c r="J604" s="11" t="str" cm="1">
        <f t="array" ref="J604:N604">VLOOKUP(A604,'Product Details'!$C$1:$I$1001,{2,3,4,5,7},FALSE)</f>
        <v>Amazon</v>
      </c>
      <c r="K604" s="1" t="str">
        <v>Laptop</v>
      </c>
      <c r="L604" s="1" t="str">
        <v>Dell Inspiron 15</v>
      </c>
      <c r="M604" s="1">
        <v>1</v>
      </c>
      <c r="N604" s="8">
        <v>50000</v>
      </c>
      <c r="O604" s="11" t="str" cm="1">
        <f t="array" ref="O604:S604">_xlfn.XLOOKUP(A604,'Shipping Details'!$A$1:$A$1001,'Shipping Details'!$B$1:$F$1001)</f>
        <v>Noida</v>
      </c>
      <c r="P604" s="1" t="str">
        <v>West Bengal</v>
      </c>
      <c r="Q604" s="1">
        <v>402380</v>
      </c>
      <c r="R604" s="1" t="str">
        <v>IN</v>
      </c>
      <c r="S604" s="8" t="b">
        <v>0</v>
      </c>
      <c r="T604" s="1">
        <f t="shared" si="27"/>
        <v>50000</v>
      </c>
      <c r="U604" s="1">
        <f t="shared" si="28"/>
        <v>0</v>
      </c>
      <c r="V604" s="1">
        <f t="shared" si="29"/>
        <v>50000</v>
      </c>
    </row>
    <row r="605" spans="1:22" x14ac:dyDescent="0.3">
      <c r="A605" s="1" t="s">
        <v>789</v>
      </c>
      <c r="B605" s="1">
        <v>1939101</v>
      </c>
      <c r="C605" s="1" t="s">
        <v>1098</v>
      </c>
      <c r="D605" s="1" t="s">
        <v>3104</v>
      </c>
      <c r="E605" s="1">
        <v>54</v>
      </c>
      <c r="F605" s="1" t="s">
        <v>3033</v>
      </c>
      <c r="G605" s="5">
        <v>45543</v>
      </c>
      <c r="H605" s="1" t="s">
        <v>5</v>
      </c>
      <c r="I605" s="8" t="s">
        <v>6</v>
      </c>
      <c r="J605" s="11" t="str" cm="1">
        <f t="array" ref="J605:N605">VLOOKUP(A605,'Product Details'!$C$1:$I$1001,{2,3,4,5,7},FALSE)</f>
        <v>Amazon</v>
      </c>
      <c r="K605" s="1" t="str">
        <v>Smartphone</v>
      </c>
      <c r="L605" s="1" t="str">
        <v>Samsung Galaxy S9</v>
      </c>
      <c r="M605" s="1">
        <v>1</v>
      </c>
      <c r="N605" s="8">
        <v>30000</v>
      </c>
      <c r="O605" s="11" t="str" cm="1">
        <f t="array" ref="O605:S605">_xlfn.XLOOKUP(A605,'Shipping Details'!$A$1:$A$1001,'Shipping Details'!$B$1:$F$1001)</f>
        <v>Kolkata</v>
      </c>
      <c r="P605" s="1" t="str">
        <v>Punjab</v>
      </c>
      <c r="Q605" s="1">
        <v>738727</v>
      </c>
      <c r="R605" s="1" t="str">
        <v>IN</v>
      </c>
      <c r="S605" s="8" t="b">
        <v>0</v>
      </c>
      <c r="T605" s="1">
        <f t="shared" si="27"/>
        <v>30000</v>
      </c>
      <c r="U605" s="1">
        <f t="shared" si="28"/>
        <v>30000</v>
      </c>
      <c r="V605" s="1">
        <f t="shared" si="29"/>
        <v>0</v>
      </c>
    </row>
    <row r="606" spans="1:22" x14ac:dyDescent="0.3">
      <c r="A606" s="1" t="s">
        <v>48</v>
      </c>
      <c r="B606" s="1">
        <v>8799287</v>
      </c>
      <c r="C606" s="1" t="s">
        <v>1072</v>
      </c>
      <c r="D606" s="1" t="s">
        <v>3104</v>
      </c>
      <c r="E606" s="1">
        <v>70</v>
      </c>
      <c r="F606" s="1" t="s">
        <v>2818</v>
      </c>
      <c r="G606" s="5">
        <v>45645</v>
      </c>
      <c r="H606" s="1" t="s">
        <v>5</v>
      </c>
      <c r="I606" s="8" t="s">
        <v>6</v>
      </c>
      <c r="J606" s="11" t="str" cm="1">
        <f t="array" ref="J606:N606">VLOOKUP(A606,'Product Details'!$C$1:$I$1001,{2,3,4,5,7},FALSE)</f>
        <v>Amazon</v>
      </c>
      <c r="K606" s="1" t="str">
        <v>LED TV</v>
      </c>
      <c r="L606" s="1" t="str">
        <v>Mi LED TV 32"</v>
      </c>
      <c r="M606" s="1">
        <v>1</v>
      </c>
      <c r="N606" s="8">
        <v>20000</v>
      </c>
      <c r="O606" s="11" t="str" cm="1">
        <f t="array" ref="O606:S606">_xlfn.XLOOKUP(A606,'Shipping Details'!$A$1:$A$1001,'Shipping Details'!$B$1:$F$1001)</f>
        <v>Thanjavur</v>
      </c>
      <c r="P606" s="1" t="str">
        <v>UP</v>
      </c>
      <c r="Q606" s="1">
        <v>697530</v>
      </c>
      <c r="R606" s="1" t="str">
        <v>IN</v>
      </c>
      <c r="S606" s="8" t="b">
        <v>0</v>
      </c>
      <c r="T606" s="1">
        <f t="shared" si="27"/>
        <v>20000</v>
      </c>
      <c r="U606" s="1">
        <f t="shared" si="28"/>
        <v>20000</v>
      </c>
      <c r="V606" s="1">
        <f t="shared" si="29"/>
        <v>0</v>
      </c>
    </row>
    <row r="607" spans="1:22" x14ac:dyDescent="0.3">
      <c r="A607" s="1" t="s">
        <v>382</v>
      </c>
      <c r="B607" s="1">
        <v>4663917</v>
      </c>
      <c r="C607" s="1" t="s">
        <v>1167</v>
      </c>
      <c r="D607" s="1" t="s">
        <v>3105</v>
      </c>
      <c r="E607" s="1">
        <v>46</v>
      </c>
      <c r="F607" s="1" t="s">
        <v>2962</v>
      </c>
      <c r="G607" s="5">
        <v>45635</v>
      </c>
      <c r="H607" s="1" t="s">
        <v>8</v>
      </c>
      <c r="I607" s="8" t="s">
        <v>6</v>
      </c>
      <c r="J607" s="11" t="str" cm="1">
        <f t="array" ref="J607:N607">VLOOKUP(A607,'Product Details'!$C$1:$I$1001,{2,3,4,5,7},FALSE)</f>
        <v>Flipkart</v>
      </c>
      <c r="K607" s="1" t="str">
        <v>LED TV</v>
      </c>
      <c r="L607" s="1" t="str">
        <v>Samsung Smart TV 50"</v>
      </c>
      <c r="M607" s="1">
        <v>1</v>
      </c>
      <c r="N607" s="8">
        <v>61000</v>
      </c>
      <c r="O607" s="11" t="str" cm="1">
        <f t="array" ref="O607:S607">_xlfn.XLOOKUP(A607,'Shipping Details'!$A$1:$A$1001,'Shipping Details'!$B$1:$F$1001)</f>
        <v>Lucknow</v>
      </c>
      <c r="P607" s="1" t="str">
        <v>Punjab</v>
      </c>
      <c r="Q607" s="1">
        <v>621877</v>
      </c>
      <c r="R607" s="1" t="str">
        <v>IN</v>
      </c>
      <c r="S607" s="8" t="b">
        <v>0</v>
      </c>
      <c r="T607" s="1">
        <f t="shared" si="27"/>
        <v>61000</v>
      </c>
      <c r="U607" s="1">
        <f t="shared" si="28"/>
        <v>0</v>
      </c>
      <c r="V607" s="1">
        <f t="shared" si="29"/>
        <v>61000</v>
      </c>
    </row>
    <row r="608" spans="1:22" x14ac:dyDescent="0.3">
      <c r="A608" s="1" t="s">
        <v>621</v>
      </c>
      <c r="B608" s="1">
        <v>2095873</v>
      </c>
      <c r="C608" s="1" t="s">
        <v>1155</v>
      </c>
      <c r="D608" s="1" t="s">
        <v>3105</v>
      </c>
      <c r="E608" s="1">
        <v>56</v>
      </c>
      <c r="F608" s="1" t="s">
        <v>3063</v>
      </c>
      <c r="G608" s="5">
        <v>45316</v>
      </c>
      <c r="H608" s="1" t="s">
        <v>8</v>
      </c>
      <c r="I608" s="8" t="s">
        <v>6</v>
      </c>
      <c r="J608" s="11" t="str" cm="1">
        <f t="array" ref="J608:N608">VLOOKUP(A608,'Product Details'!$C$1:$I$1001,{2,3,4,5,7},FALSE)</f>
        <v>TataCliq</v>
      </c>
      <c r="K608" s="1" t="str">
        <v>Smartphone</v>
      </c>
      <c r="L608" s="1" t="str">
        <v>OnePlus Nord</v>
      </c>
      <c r="M608" s="1">
        <v>1</v>
      </c>
      <c r="N608" s="8">
        <v>25000</v>
      </c>
      <c r="O608" s="11" t="str" cm="1">
        <f t="array" ref="O608:S608">_xlfn.XLOOKUP(A608,'Shipping Details'!$A$1:$A$1001,'Shipping Details'!$B$1:$F$1001)</f>
        <v>Thanjavur</v>
      </c>
      <c r="P608" s="1" t="str">
        <v>Maharashtra</v>
      </c>
      <c r="Q608" s="1">
        <v>189170</v>
      </c>
      <c r="R608" s="1" t="str">
        <v>IN</v>
      </c>
      <c r="S608" s="8" t="b">
        <v>0</v>
      </c>
      <c r="T608" s="1">
        <f t="shared" si="27"/>
        <v>25000</v>
      </c>
      <c r="U608" s="1">
        <f t="shared" si="28"/>
        <v>0</v>
      </c>
      <c r="V608" s="1">
        <f t="shared" si="29"/>
        <v>25000</v>
      </c>
    </row>
    <row r="609" spans="1:22" x14ac:dyDescent="0.3">
      <c r="A609" s="1" t="s">
        <v>731</v>
      </c>
      <c r="B609" s="1">
        <v>2603174</v>
      </c>
      <c r="C609" s="1" t="s">
        <v>1168</v>
      </c>
      <c r="D609" s="1" t="s">
        <v>3104</v>
      </c>
      <c r="E609" s="1">
        <v>30</v>
      </c>
      <c r="F609" s="1" t="s">
        <v>2955</v>
      </c>
      <c r="G609" s="5">
        <v>45593</v>
      </c>
      <c r="H609" s="1" t="s">
        <v>5</v>
      </c>
      <c r="I609" s="8" t="s">
        <v>6</v>
      </c>
      <c r="J609" s="11" t="str" cm="1">
        <f t="array" ref="J609:N609">VLOOKUP(A609,'Product Details'!$C$1:$I$1001,{2,3,4,5,7},FALSE)</f>
        <v>Ajio</v>
      </c>
      <c r="K609" s="1" t="str">
        <v>Washing Machine</v>
      </c>
      <c r="L609" s="1" t="str">
        <v>Whirlpool Fully Automatic</v>
      </c>
      <c r="M609" s="1">
        <v>1</v>
      </c>
      <c r="N609" s="8">
        <v>34000</v>
      </c>
      <c r="O609" s="11" t="str" cm="1">
        <f t="array" ref="O609:S609">_xlfn.XLOOKUP(A609,'Shipping Details'!$A$1:$A$1001,'Shipping Details'!$B$1:$F$1001)</f>
        <v>Mumbai</v>
      </c>
      <c r="P609" s="1" t="str">
        <v>Maharashtra</v>
      </c>
      <c r="Q609" s="1">
        <v>581197</v>
      </c>
      <c r="R609" s="1" t="str">
        <v>IN</v>
      </c>
      <c r="S609" s="8" t="b">
        <v>1</v>
      </c>
      <c r="T609" s="1">
        <f t="shared" si="27"/>
        <v>34000</v>
      </c>
      <c r="U609" s="1">
        <f t="shared" si="28"/>
        <v>34000</v>
      </c>
      <c r="V609" s="1">
        <f t="shared" si="29"/>
        <v>0</v>
      </c>
    </row>
    <row r="610" spans="1:22" x14ac:dyDescent="0.3">
      <c r="A610" s="1" t="s">
        <v>152</v>
      </c>
      <c r="B610" s="1">
        <v>9790328</v>
      </c>
      <c r="C610" s="1" t="s">
        <v>1090</v>
      </c>
      <c r="D610" s="1" t="s">
        <v>3105</v>
      </c>
      <c r="E610" s="1">
        <v>71</v>
      </c>
      <c r="F610" s="1" t="s">
        <v>2900</v>
      </c>
      <c r="G610" s="5">
        <v>45349</v>
      </c>
      <c r="H610" s="1" t="s">
        <v>5</v>
      </c>
      <c r="I610" s="8" t="s">
        <v>6</v>
      </c>
      <c r="J610" s="11" t="str" cm="1">
        <f t="array" ref="J610:N610">VLOOKUP(A610,'Product Details'!$C$1:$I$1001,{2,3,4,5,7},FALSE)</f>
        <v>Flipkart</v>
      </c>
      <c r="K610" s="1" t="str">
        <v>Laptop</v>
      </c>
      <c r="L610" s="1" t="str">
        <v>Dell Inspiron 15</v>
      </c>
      <c r="M610" s="1">
        <v>1</v>
      </c>
      <c r="N610" s="8">
        <v>51000</v>
      </c>
      <c r="O610" s="11" t="str" cm="1">
        <f t="array" ref="O610:S610">_xlfn.XLOOKUP(A610,'Shipping Details'!$A$1:$A$1001,'Shipping Details'!$B$1:$F$1001)</f>
        <v>Gurugram</v>
      </c>
      <c r="P610" s="1" t="str">
        <v>West Bengal</v>
      </c>
      <c r="Q610" s="1">
        <v>109585</v>
      </c>
      <c r="R610" s="1" t="str">
        <v>IN</v>
      </c>
      <c r="S610" s="8" t="b">
        <v>0</v>
      </c>
      <c r="T610" s="1">
        <f t="shared" si="27"/>
        <v>51000</v>
      </c>
      <c r="U610" s="1">
        <f t="shared" si="28"/>
        <v>51000</v>
      </c>
      <c r="V610" s="1">
        <f t="shared" si="29"/>
        <v>0</v>
      </c>
    </row>
    <row r="611" spans="1:22" x14ac:dyDescent="0.3">
      <c r="A611" s="1" t="s">
        <v>974</v>
      </c>
      <c r="B611" s="1">
        <v>2278856</v>
      </c>
      <c r="C611" s="1" t="s">
        <v>1096</v>
      </c>
      <c r="D611" s="1" t="s">
        <v>3105</v>
      </c>
      <c r="E611" s="1">
        <v>73</v>
      </c>
      <c r="F611" s="1" t="s">
        <v>2832</v>
      </c>
      <c r="G611" s="5">
        <v>45350</v>
      </c>
      <c r="H611" s="1" t="s">
        <v>5</v>
      </c>
      <c r="I611" s="8" t="s">
        <v>6</v>
      </c>
      <c r="J611" s="11" t="str" cm="1">
        <f t="array" ref="J611:N611">VLOOKUP(A611,'Product Details'!$C$1:$I$1001,{2,3,4,5,7},FALSE)</f>
        <v>Flipkart</v>
      </c>
      <c r="K611" s="1" t="str">
        <v>Headphones</v>
      </c>
      <c r="L611" s="1" t="str">
        <v>JBL Bluetooth</v>
      </c>
      <c r="M611" s="1">
        <v>4</v>
      </c>
      <c r="N611" s="8">
        <v>9800</v>
      </c>
      <c r="O611" s="11" t="str" cm="1">
        <f t="array" ref="O611:S611">_xlfn.XLOOKUP(A611,'Shipping Details'!$A$1:$A$1001,'Shipping Details'!$B$1:$F$1001)</f>
        <v>Lucknow</v>
      </c>
      <c r="P611" s="1" t="str">
        <v>Karnataka</v>
      </c>
      <c r="Q611" s="1">
        <v>227338</v>
      </c>
      <c r="R611" s="1" t="str">
        <v>IN</v>
      </c>
      <c r="S611" s="8" t="b">
        <v>0</v>
      </c>
      <c r="T611" s="1">
        <f t="shared" si="27"/>
        <v>39200</v>
      </c>
      <c r="U611" s="1">
        <f t="shared" si="28"/>
        <v>39200</v>
      </c>
      <c r="V611" s="1">
        <f t="shared" si="29"/>
        <v>0</v>
      </c>
    </row>
    <row r="612" spans="1:22" x14ac:dyDescent="0.3">
      <c r="A612" s="1" t="s">
        <v>879</v>
      </c>
      <c r="B612" s="1">
        <v>3080547</v>
      </c>
      <c r="C612" s="1" t="s">
        <v>1104</v>
      </c>
      <c r="D612" s="1" t="s">
        <v>3105</v>
      </c>
      <c r="E612" s="1">
        <v>30</v>
      </c>
      <c r="F612" s="1" t="s">
        <v>2870</v>
      </c>
      <c r="G612" s="5">
        <v>45379</v>
      </c>
      <c r="H612" s="1" t="s">
        <v>5</v>
      </c>
      <c r="I612" s="8" t="s">
        <v>6</v>
      </c>
      <c r="J612" s="11" t="str" cm="1">
        <f t="array" ref="J612:N612">VLOOKUP(A612,'Product Details'!$C$1:$I$1001,{2,3,4,5,7},FALSE)</f>
        <v>Amazon</v>
      </c>
      <c r="K612" s="1" t="str">
        <v>Laptop</v>
      </c>
      <c r="L612" s="1" t="str">
        <v>MacBook Pro</v>
      </c>
      <c r="M612" s="1">
        <v>1</v>
      </c>
      <c r="N612" s="8">
        <v>130000</v>
      </c>
      <c r="O612" s="11" t="str" cm="1">
        <f t="array" ref="O612:S612">_xlfn.XLOOKUP(A612,'Shipping Details'!$A$1:$A$1001,'Shipping Details'!$B$1:$F$1001)</f>
        <v>Mumbai</v>
      </c>
      <c r="P612" s="1" t="str">
        <v>Delhi</v>
      </c>
      <c r="Q612" s="1">
        <v>631265</v>
      </c>
      <c r="R612" s="1" t="str">
        <v>IN</v>
      </c>
      <c r="S612" s="8" t="b">
        <v>1</v>
      </c>
      <c r="T612" s="1">
        <f t="shared" si="27"/>
        <v>130000</v>
      </c>
      <c r="U612" s="1">
        <f t="shared" si="28"/>
        <v>130000</v>
      </c>
      <c r="V612" s="1">
        <f t="shared" si="29"/>
        <v>0</v>
      </c>
    </row>
    <row r="613" spans="1:22" x14ac:dyDescent="0.3">
      <c r="A613" s="1" t="s">
        <v>568</v>
      </c>
      <c r="B613" s="1">
        <v>6660802</v>
      </c>
      <c r="C613" s="1" t="s">
        <v>1118</v>
      </c>
      <c r="D613" s="1" t="s">
        <v>3104</v>
      </c>
      <c r="E613" s="1">
        <v>61</v>
      </c>
      <c r="F613" s="1" t="s">
        <v>2868</v>
      </c>
      <c r="G613" s="5">
        <v>45516</v>
      </c>
      <c r="H613" s="1" t="s">
        <v>5</v>
      </c>
      <c r="I613" s="8" t="s">
        <v>6</v>
      </c>
      <c r="J613" s="11" t="str" cm="1">
        <f t="array" ref="J613:N613">VLOOKUP(A613,'Product Details'!$C$1:$I$1001,{2,3,4,5,7},FALSE)</f>
        <v>Flipkart</v>
      </c>
      <c r="K613" s="1" t="str">
        <v>Washing Machine</v>
      </c>
      <c r="L613" s="1" t="str">
        <v>Whirlpool Fully Automatic</v>
      </c>
      <c r="M613" s="1">
        <v>1</v>
      </c>
      <c r="N613" s="8">
        <v>35500</v>
      </c>
      <c r="O613" s="11" t="str" cm="1">
        <f t="array" ref="O613:S613">_xlfn.XLOOKUP(A613,'Shipping Details'!$A$1:$A$1001,'Shipping Details'!$B$1:$F$1001)</f>
        <v>Mumbai</v>
      </c>
      <c r="P613" s="1" t="str">
        <v>Tamil Nadu</v>
      </c>
      <c r="Q613" s="1">
        <v>835165</v>
      </c>
      <c r="R613" s="1" t="str">
        <v>IN</v>
      </c>
      <c r="S613" s="8" t="b">
        <v>1</v>
      </c>
      <c r="T613" s="1">
        <f t="shared" si="27"/>
        <v>35500</v>
      </c>
      <c r="U613" s="1">
        <f t="shared" si="28"/>
        <v>35500</v>
      </c>
      <c r="V613" s="1">
        <f t="shared" si="29"/>
        <v>0</v>
      </c>
    </row>
    <row r="614" spans="1:22" x14ac:dyDescent="0.3">
      <c r="A614" s="1" t="s">
        <v>614</v>
      </c>
      <c r="B614" s="1">
        <v>9955185</v>
      </c>
      <c r="C614" s="1" t="s">
        <v>1141</v>
      </c>
      <c r="D614" s="1" t="s">
        <v>3104</v>
      </c>
      <c r="E614" s="1">
        <v>52</v>
      </c>
      <c r="F614" s="1" t="s">
        <v>3062</v>
      </c>
      <c r="G614" s="5">
        <v>45562</v>
      </c>
      <c r="H614" s="1" t="s">
        <v>8</v>
      </c>
      <c r="I614" s="8" t="s">
        <v>10</v>
      </c>
      <c r="J614" s="11" t="str" cm="1">
        <f t="array" ref="J614:N614">VLOOKUP(A614,'Product Details'!$C$1:$I$1001,{2,3,4,5,7},FALSE)</f>
        <v>Flipkart</v>
      </c>
      <c r="K614" s="1" t="str">
        <v>Washing Machine</v>
      </c>
      <c r="L614" s="1" t="str">
        <v>Whirlpool Fully Automatic</v>
      </c>
      <c r="M614" s="1">
        <v>1</v>
      </c>
      <c r="N614" s="8">
        <v>35500</v>
      </c>
      <c r="O614" s="11" t="str" cm="1">
        <f t="array" ref="O614:S614">_xlfn.XLOOKUP(A614,'Shipping Details'!$A$1:$A$1001,'Shipping Details'!$B$1:$F$1001)</f>
        <v>Thanjavur</v>
      </c>
      <c r="P614" s="1">
        <v>0</v>
      </c>
      <c r="Q614" s="1">
        <v>346617</v>
      </c>
      <c r="R614" s="1" t="str">
        <v>IN</v>
      </c>
      <c r="S614" s="8" t="b">
        <v>0</v>
      </c>
      <c r="T614" s="1">
        <f t="shared" si="27"/>
        <v>35500</v>
      </c>
      <c r="U614" s="1">
        <f t="shared" si="28"/>
        <v>0</v>
      </c>
      <c r="V614" s="1">
        <f t="shared" si="29"/>
        <v>0</v>
      </c>
    </row>
    <row r="615" spans="1:22" x14ac:dyDescent="0.3">
      <c r="A615" s="1" t="s">
        <v>60</v>
      </c>
      <c r="B615" s="1">
        <v>8630712</v>
      </c>
      <c r="C615" s="1" t="s">
        <v>1099</v>
      </c>
      <c r="D615" s="1" t="s">
        <v>3105</v>
      </c>
      <c r="E615" s="1">
        <v>38</v>
      </c>
      <c r="F615" s="1" t="s">
        <v>2827</v>
      </c>
      <c r="G615" s="5">
        <v>45423</v>
      </c>
      <c r="H615" s="1" t="s">
        <v>40</v>
      </c>
      <c r="I615" s="8" t="s">
        <v>10</v>
      </c>
      <c r="J615" s="11" t="str" cm="1">
        <f t="array" ref="J615:N615">VLOOKUP(A615,'Product Details'!$C$1:$I$1001,{2,3,4,5,7},FALSE)</f>
        <v>TataCliq</v>
      </c>
      <c r="K615" s="1" t="str">
        <v>LED TV</v>
      </c>
      <c r="L615" s="1" t="str">
        <v>Samsung Smart TV 50"</v>
      </c>
      <c r="M615" s="1">
        <v>1</v>
      </c>
      <c r="N615" s="8">
        <v>60000</v>
      </c>
      <c r="O615" s="11" t="str" cm="1">
        <f t="array" ref="O615:S615">_xlfn.XLOOKUP(A615,'Shipping Details'!$A$1:$A$1001,'Shipping Details'!$B$1:$F$1001)</f>
        <v>Lucknow</v>
      </c>
      <c r="P615" s="1" t="str">
        <v>Delhi</v>
      </c>
      <c r="Q615" s="1">
        <v>156837</v>
      </c>
      <c r="R615" s="1" t="str">
        <v>IN</v>
      </c>
      <c r="S615" s="8" t="b">
        <v>0</v>
      </c>
      <c r="T615" s="1">
        <f t="shared" si="27"/>
        <v>60000</v>
      </c>
      <c r="U615" s="1">
        <f t="shared" si="28"/>
        <v>0</v>
      </c>
      <c r="V615" s="1">
        <f t="shared" si="29"/>
        <v>0</v>
      </c>
    </row>
    <row r="616" spans="1:22" x14ac:dyDescent="0.3">
      <c r="A616" s="1" t="s">
        <v>972</v>
      </c>
      <c r="B616" s="1">
        <v>2944003</v>
      </c>
      <c r="C616" s="1" t="s">
        <v>1112</v>
      </c>
      <c r="D616" s="1" t="s">
        <v>3105</v>
      </c>
      <c r="E616" s="1">
        <v>42</v>
      </c>
      <c r="F616" s="1" t="s">
        <v>2987</v>
      </c>
      <c r="G616" s="5">
        <v>45559</v>
      </c>
      <c r="H616" s="1" t="s">
        <v>5</v>
      </c>
      <c r="I616" s="8" t="s">
        <v>6</v>
      </c>
      <c r="J616" s="11" t="str" cm="1">
        <f t="array" ref="J616:N616">VLOOKUP(A616,'Product Details'!$C$1:$I$1001,{2,3,4,5,7},FALSE)</f>
        <v>TataCliq</v>
      </c>
      <c r="K616" s="1" t="str">
        <v>Smartphone</v>
      </c>
      <c r="L616" s="1" t="str">
        <v>Samsung Galaxy S9</v>
      </c>
      <c r="M616" s="1">
        <v>1</v>
      </c>
      <c r="N616" s="8">
        <v>30000</v>
      </c>
      <c r="O616" s="11" t="str" cm="1">
        <f t="array" ref="O616:S616">_xlfn.XLOOKUP(A616,'Shipping Details'!$A$1:$A$1001,'Shipping Details'!$B$1:$F$1001)</f>
        <v>Gurugram</v>
      </c>
      <c r="P616" s="1" t="str">
        <v>Karnataka</v>
      </c>
      <c r="Q616" s="1">
        <v>778264</v>
      </c>
      <c r="R616" s="1" t="str">
        <v>IN</v>
      </c>
      <c r="S616" s="8" t="b">
        <v>0</v>
      </c>
      <c r="T616" s="1">
        <f t="shared" si="27"/>
        <v>30000</v>
      </c>
      <c r="U616" s="1">
        <f t="shared" si="28"/>
        <v>30000</v>
      </c>
      <c r="V616" s="1">
        <f t="shared" si="29"/>
        <v>0</v>
      </c>
    </row>
    <row r="617" spans="1:22" x14ac:dyDescent="0.3">
      <c r="A617" s="1" t="s">
        <v>15</v>
      </c>
      <c r="B617" s="1">
        <v>2921859</v>
      </c>
      <c r="C617" s="1" t="s">
        <v>1070</v>
      </c>
      <c r="D617" s="1" t="s">
        <v>3104</v>
      </c>
      <c r="E617" s="1">
        <v>67</v>
      </c>
      <c r="F617" s="1" t="s">
        <v>2787</v>
      </c>
      <c r="G617" s="5">
        <v>45607</v>
      </c>
      <c r="H617" s="1" t="s">
        <v>8</v>
      </c>
      <c r="I617" s="8" t="s">
        <v>10</v>
      </c>
      <c r="J617" s="11" t="str" cm="1">
        <f t="array" ref="J617:N617">VLOOKUP(A617,'Product Details'!$C$1:$I$1001,{2,3,4,5,7},FALSE)</f>
        <v>Amazon</v>
      </c>
      <c r="K617" s="1" t="str">
        <v>Smartphone</v>
      </c>
      <c r="L617" s="1" t="str">
        <v>Apple iPhone 12</v>
      </c>
      <c r="M617" s="1">
        <v>3</v>
      </c>
      <c r="N617" s="8">
        <v>54999</v>
      </c>
      <c r="O617" s="11" t="str" cm="1">
        <f t="array" ref="O617:S617">_xlfn.XLOOKUP(A617,'Shipping Details'!$A$1:$A$1001,'Shipping Details'!$B$1:$F$1001)</f>
        <v>Mumbai</v>
      </c>
      <c r="P617" s="1" t="str">
        <v>West Bengal</v>
      </c>
      <c r="Q617" s="1">
        <v>632342</v>
      </c>
      <c r="R617" s="1" t="str">
        <v>IN</v>
      </c>
      <c r="S617" s="8" t="b">
        <v>1</v>
      </c>
      <c r="T617" s="1">
        <f t="shared" si="27"/>
        <v>164997</v>
      </c>
      <c r="U617" s="1">
        <f t="shared" si="28"/>
        <v>0</v>
      </c>
      <c r="V617" s="1">
        <f t="shared" si="29"/>
        <v>0</v>
      </c>
    </row>
    <row r="618" spans="1:22" x14ac:dyDescent="0.3">
      <c r="A618" s="1" t="s">
        <v>924</v>
      </c>
      <c r="B618" s="1">
        <v>3451359</v>
      </c>
      <c r="C618" s="1" t="s">
        <v>1066</v>
      </c>
      <c r="D618" s="1" t="s">
        <v>3105</v>
      </c>
      <c r="E618" s="1">
        <v>72</v>
      </c>
      <c r="F618" s="1" t="s">
        <v>2874</v>
      </c>
      <c r="G618" s="5">
        <v>45540</v>
      </c>
      <c r="H618" s="1" t="s">
        <v>5</v>
      </c>
      <c r="I618" s="8" t="s">
        <v>6</v>
      </c>
      <c r="J618" s="11" t="str" cm="1">
        <f t="array" ref="J618:N618">VLOOKUP(A618,'Product Details'!$C$1:$I$1001,{2,3,4,5,7},FALSE)</f>
        <v>TataCliq</v>
      </c>
      <c r="K618" s="1" t="str">
        <v>LED TV</v>
      </c>
      <c r="L618" s="1" t="str">
        <v>Samsung Smart TV 50"</v>
      </c>
      <c r="M618" s="1">
        <v>1</v>
      </c>
      <c r="N618" s="8">
        <v>60000</v>
      </c>
      <c r="O618" s="11" t="str" cm="1">
        <f t="array" ref="O618:S618">_xlfn.XLOOKUP(A618,'Shipping Details'!$A$1:$A$1001,'Shipping Details'!$B$1:$F$1001)</f>
        <v>Thanjavur</v>
      </c>
      <c r="P618" s="1" t="str">
        <v>Delhi</v>
      </c>
      <c r="Q618" s="1">
        <v>980563</v>
      </c>
      <c r="R618" s="1" t="str">
        <v>IN</v>
      </c>
      <c r="S618" s="8" t="b">
        <v>0</v>
      </c>
      <c r="T618" s="1">
        <f t="shared" si="27"/>
        <v>60000</v>
      </c>
      <c r="U618" s="1">
        <f t="shared" si="28"/>
        <v>60000</v>
      </c>
      <c r="V618" s="1">
        <f t="shared" si="29"/>
        <v>0</v>
      </c>
    </row>
    <row r="619" spans="1:22" x14ac:dyDescent="0.3">
      <c r="A619" s="1" t="s">
        <v>930</v>
      </c>
      <c r="B619" s="1">
        <v>4430344</v>
      </c>
      <c r="C619" s="1" t="s">
        <v>1175</v>
      </c>
      <c r="D619" s="1" t="s">
        <v>3104</v>
      </c>
      <c r="E619" s="1">
        <v>55</v>
      </c>
      <c r="F619" s="1" t="s">
        <v>2977</v>
      </c>
      <c r="G619" s="5">
        <v>45541</v>
      </c>
      <c r="H619" s="1" t="s">
        <v>5</v>
      </c>
      <c r="I619" s="8" t="s">
        <v>6</v>
      </c>
      <c r="J619" s="11" t="str" cm="1">
        <f t="array" ref="J619:N619">VLOOKUP(A619,'Product Details'!$C$1:$I$1001,{2,3,4,5,7},FALSE)</f>
        <v>Amazon</v>
      </c>
      <c r="K619" s="1" t="str">
        <v>Smartphone</v>
      </c>
      <c r="L619" s="1" t="str">
        <v>OnePlus Nord</v>
      </c>
      <c r="M619" s="1">
        <v>3</v>
      </c>
      <c r="N619" s="8">
        <v>25000</v>
      </c>
      <c r="O619" s="11" t="str" cm="1">
        <f t="array" ref="O619:S619">_xlfn.XLOOKUP(A619,'Shipping Details'!$A$1:$A$1001,'Shipping Details'!$B$1:$F$1001)</f>
        <v>Kolkata</v>
      </c>
      <c r="P619" s="1" t="str">
        <v>UP</v>
      </c>
      <c r="Q619" s="1">
        <v>493214</v>
      </c>
      <c r="R619" s="1" t="str">
        <v>IN</v>
      </c>
      <c r="S619" s="8" t="b">
        <v>0</v>
      </c>
      <c r="T619" s="1">
        <f t="shared" si="27"/>
        <v>75000</v>
      </c>
      <c r="U619" s="1">
        <f t="shared" si="28"/>
        <v>75000</v>
      </c>
      <c r="V619" s="1">
        <f t="shared" si="29"/>
        <v>0</v>
      </c>
    </row>
    <row r="620" spans="1:22" x14ac:dyDescent="0.3">
      <c r="A620" s="1" t="s">
        <v>215</v>
      </c>
      <c r="B620" s="1">
        <v>5723173</v>
      </c>
      <c r="C620" s="1" t="s">
        <v>1063</v>
      </c>
      <c r="D620" s="1" t="s">
        <v>3104</v>
      </c>
      <c r="E620" s="1">
        <v>33</v>
      </c>
      <c r="F620" s="1" t="s">
        <v>2934</v>
      </c>
      <c r="G620" s="5">
        <v>45324</v>
      </c>
      <c r="H620" s="1" t="s">
        <v>40</v>
      </c>
      <c r="I620" s="8" t="s">
        <v>10</v>
      </c>
      <c r="J620" s="11" t="str" cm="1">
        <f t="array" ref="J620:N620">VLOOKUP(A620,'Product Details'!$C$1:$I$1001,{2,3,4,5,7},FALSE)</f>
        <v>Amazon</v>
      </c>
      <c r="K620" s="1" t="str">
        <v>LED TV</v>
      </c>
      <c r="L620" s="1" t="str">
        <v>Mi LED TV 32"</v>
      </c>
      <c r="M620" s="1">
        <v>1</v>
      </c>
      <c r="N620" s="8">
        <v>20000</v>
      </c>
      <c r="O620" s="11" t="str" cm="1">
        <f t="array" ref="O620:S620">_xlfn.XLOOKUP(A620,'Shipping Details'!$A$1:$A$1001,'Shipping Details'!$B$1:$F$1001)</f>
        <v>Noida</v>
      </c>
      <c r="P620" s="1" t="str">
        <v>Haryana</v>
      </c>
      <c r="Q620" s="1">
        <v>408857</v>
      </c>
      <c r="R620" s="1" t="str">
        <v>IN</v>
      </c>
      <c r="S620" s="8" t="b">
        <v>0</v>
      </c>
      <c r="T620" s="1">
        <f t="shared" si="27"/>
        <v>20000</v>
      </c>
      <c r="U620" s="1">
        <f t="shared" si="28"/>
        <v>0</v>
      </c>
      <c r="V620" s="1">
        <f t="shared" si="29"/>
        <v>0</v>
      </c>
    </row>
    <row r="621" spans="1:22" x14ac:dyDescent="0.3">
      <c r="A621" s="1" t="s">
        <v>201</v>
      </c>
      <c r="B621" s="1">
        <v>2589226</v>
      </c>
      <c r="C621" s="1" t="s">
        <v>1105</v>
      </c>
      <c r="D621" s="1" t="s">
        <v>3104</v>
      </c>
      <c r="E621" s="1">
        <v>24</v>
      </c>
      <c r="F621" s="1" t="s">
        <v>2926</v>
      </c>
      <c r="G621" s="5">
        <v>45355</v>
      </c>
      <c r="H621" s="1" t="s">
        <v>8</v>
      </c>
      <c r="I621" s="8" t="s">
        <v>6</v>
      </c>
      <c r="J621" s="11" t="str" cm="1">
        <f t="array" ref="J621:N621">VLOOKUP(A621,'Product Details'!$C$1:$I$1001,{2,3,4,5,7},FALSE)</f>
        <v>Amazon</v>
      </c>
      <c r="K621" s="1" t="str">
        <v>Smartphone</v>
      </c>
      <c r="L621" s="1" t="str">
        <v>Samsung Galaxy S9</v>
      </c>
      <c r="M621" s="1">
        <v>2</v>
      </c>
      <c r="N621" s="8">
        <v>30000</v>
      </c>
      <c r="O621" s="11" t="str" cm="1">
        <f t="array" ref="O621:S621">_xlfn.XLOOKUP(A621,'Shipping Details'!$A$1:$A$1001,'Shipping Details'!$B$1:$F$1001)</f>
        <v>Bengaluru</v>
      </c>
      <c r="P621" s="1" t="str">
        <v>Haryana</v>
      </c>
      <c r="Q621" s="1">
        <v>710610</v>
      </c>
      <c r="R621" s="1" t="str">
        <v>IN</v>
      </c>
      <c r="S621" s="8" t="b">
        <v>0</v>
      </c>
      <c r="T621" s="1">
        <f t="shared" si="27"/>
        <v>60000</v>
      </c>
      <c r="U621" s="1">
        <f t="shared" si="28"/>
        <v>0</v>
      </c>
      <c r="V621" s="1">
        <f t="shared" si="29"/>
        <v>60000</v>
      </c>
    </row>
    <row r="622" spans="1:22" x14ac:dyDescent="0.3">
      <c r="A622" s="1" t="s">
        <v>298</v>
      </c>
      <c r="B622" s="1">
        <v>6773715</v>
      </c>
      <c r="C622" s="1" t="s">
        <v>1078</v>
      </c>
      <c r="D622" s="1" t="s">
        <v>3105</v>
      </c>
      <c r="E622" s="1">
        <v>44</v>
      </c>
      <c r="F622" s="1" t="s">
        <v>2973</v>
      </c>
      <c r="G622" s="5">
        <v>45334</v>
      </c>
      <c r="H622" s="1" t="s">
        <v>5</v>
      </c>
      <c r="I622" s="8" t="s">
        <v>6</v>
      </c>
      <c r="J622" s="11" t="str" cm="1">
        <f t="array" ref="J622:N622">VLOOKUP(A622,'Product Details'!$C$1:$I$1001,{2,3,4,5,7},FALSE)</f>
        <v>TataCliq</v>
      </c>
      <c r="K622" s="1" t="str">
        <v>Washing Machine</v>
      </c>
      <c r="L622" s="1" t="str">
        <v>Whirlpool Fully Automatic</v>
      </c>
      <c r="M622" s="1">
        <v>1</v>
      </c>
      <c r="N622" s="8">
        <v>35000</v>
      </c>
      <c r="O622" s="11" t="str" cm="1">
        <f t="array" ref="O622:S622">_xlfn.XLOOKUP(A622,'Shipping Details'!$A$1:$A$1001,'Shipping Details'!$B$1:$F$1001)</f>
        <v>Kolkata</v>
      </c>
      <c r="P622" s="1" t="str">
        <v>Maharashtra</v>
      </c>
      <c r="Q622" s="1">
        <v>472358</v>
      </c>
      <c r="R622" s="1" t="str">
        <v>IN</v>
      </c>
      <c r="S622" s="8" t="b">
        <v>1</v>
      </c>
      <c r="T622" s="1">
        <f t="shared" si="27"/>
        <v>35000</v>
      </c>
      <c r="U622" s="1">
        <f t="shared" si="28"/>
        <v>35000</v>
      </c>
      <c r="V622" s="1">
        <f t="shared" si="29"/>
        <v>0</v>
      </c>
    </row>
    <row r="623" spans="1:22" x14ac:dyDescent="0.3">
      <c r="A623" s="1" t="s">
        <v>798</v>
      </c>
      <c r="B623" s="1">
        <v>4606763</v>
      </c>
      <c r="C623" s="1" t="s">
        <v>1103</v>
      </c>
      <c r="D623" s="1" t="s">
        <v>3104</v>
      </c>
      <c r="E623" s="1">
        <v>72</v>
      </c>
      <c r="F623" s="1" t="s">
        <v>3016</v>
      </c>
      <c r="G623" s="5">
        <v>45416</v>
      </c>
      <c r="H623" s="1" t="s">
        <v>5</v>
      </c>
      <c r="I623" s="8" t="s">
        <v>6</v>
      </c>
      <c r="J623" s="11" t="str" cm="1">
        <f t="array" ref="J623:N623">VLOOKUP(A623,'Product Details'!$C$1:$I$1001,{2,3,4,5,7},FALSE)</f>
        <v>Amazon</v>
      </c>
      <c r="K623" s="1" t="str">
        <v>Headphones</v>
      </c>
      <c r="L623" s="1" t="str">
        <v>Bose Bluetooth</v>
      </c>
      <c r="M623" s="1">
        <v>1</v>
      </c>
      <c r="N623" s="8">
        <v>15000</v>
      </c>
      <c r="O623" s="11" t="str" cm="1">
        <f t="array" ref="O623:S623">_xlfn.XLOOKUP(A623,'Shipping Details'!$A$1:$A$1001,'Shipping Details'!$B$1:$F$1001)</f>
        <v>Lucknow</v>
      </c>
      <c r="P623" s="1" t="str">
        <v>Punjab</v>
      </c>
      <c r="Q623" s="1">
        <v>919176</v>
      </c>
      <c r="R623" s="1" t="str">
        <v>IN</v>
      </c>
      <c r="S623" s="8" t="b">
        <v>1</v>
      </c>
      <c r="T623" s="1">
        <f t="shared" si="27"/>
        <v>15000</v>
      </c>
      <c r="U623" s="1">
        <f t="shared" si="28"/>
        <v>15000</v>
      </c>
      <c r="V623" s="1">
        <f t="shared" si="29"/>
        <v>0</v>
      </c>
    </row>
    <row r="624" spans="1:22" x14ac:dyDescent="0.3">
      <c r="A624" s="1" t="s">
        <v>745</v>
      </c>
      <c r="B624" s="1">
        <v>6841499</v>
      </c>
      <c r="C624" s="1" t="s">
        <v>1124</v>
      </c>
      <c r="D624" s="1" t="s">
        <v>3105</v>
      </c>
      <c r="E624" s="1">
        <v>19</v>
      </c>
      <c r="F624" s="1" t="s">
        <v>2833</v>
      </c>
      <c r="G624" s="5">
        <v>45471</v>
      </c>
      <c r="H624" s="1" t="s">
        <v>8</v>
      </c>
      <c r="I624" s="8" t="s">
        <v>10</v>
      </c>
      <c r="J624" s="11" t="str" cm="1">
        <f t="array" ref="J624:N624">VLOOKUP(A624,'Product Details'!$C$1:$I$1001,{2,3,4,5,7},FALSE)</f>
        <v>Ajio</v>
      </c>
      <c r="K624" s="1" t="str">
        <v>Smartphone</v>
      </c>
      <c r="L624" s="1" t="str">
        <v>OnePlus Nord</v>
      </c>
      <c r="M624" s="1">
        <v>1</v>
      </c>
      <c r="N624" s="8">
        <v>24999</v>
      </c>
      <c r="O624" s="11" t="str" cm="1">
        <f t="array" ref="O624:S624">_xlfn.XLOOKUP(A624,'Shipping Details'!$A$1:$A$1001,'Shipping Details'!$B$1:$F$1001)</f>
        <v>Thanjavur</v>
      </c>
      <c r="P624" s="1" t="str">
        <v>Delhi</v>
      </c>
      <c r="Q624" s="1">
        <v>492383</v>
      </c>
      <c r="R624" s="1" t="str">
        <v>IN</v>
      </c>
      <c r="S624" s="8" t="b">
        <v>0</v>
      </c>
      <c r="T624" s="1">
        <f t="shared" si="27"/>
        <v>24999</v>
      </c>
      <c r="U624" s="1">
        <f t="shared" si="28"/>
        <v>0</v>
      </c>
      <c r="V624" s="1">
        <f t="shared" si="29"/>
        <v>0</v>
      </c>
    </row>
    <row r="625" spans="1:22" x14ac:dyDescent="0.3">
      <c r="A625" s="1" t="s">
        <v>615</v>
      </c>
      <c r="B625" s="1">
        <v>3241313</v>
      </c>
      <c r="C625" s="1" t="s">
        <v>1077</v>
      </c>
      <c r="D625" s="1" t="s">
        <v>3105</v>
      </c>
      <c r="E625" s="1">
        <v>21</v>
      </c>
      <c r="F625" s="1" t="s">
        <v>2944</v>
      </c>
      <c r="G625" s="5">
        <v>45455</v>
      </c>
      <c r="H625" s="1" t="s">
        <v>8</v>
      </c>
      <c r="I625" s="8" t="s">
        <v>10</v>
      </c>
      <c r="J625" s="11" t="str" cm="1">
        <f t="array" ref="J625:N625">VLOOKUP(A625,'Product Details'!$C$1:$I$1001,{2,3,4,5,7},FALSE)</f>
        <v>Ajio</v>
      </c>
      <c r="K625" s="1" t="str">
        <v>Smartphone</v>
      </c>
      <c r="L625" s="1" t="str">
        <v>OnePlus Nord</v>
      </c>
      <c r="M625" s="1">
        <v>1</v>
      </c>
      <c r="N625" s="8">
        <v>24999</v>
      </c>
      <c r="O625" s="11" t="str" cm="1">
        <f t="array" ref="O625:S625">_xlfn.XLOOKUP(A625,'Shipping Details'!$A$1:$A$1001,'Shipping Details'!$B$1:$F$1001)</f>
        <v>Thanjavur</v>
      </c>
      <c r="P625" s="1" t="str">
        <v>Tamil Nadu</v>
      </c>
      <c r="Q625" s="1">
        <v>968034</v>
      </c>
      <c r="R625" s="1" t="str">
        <v>IN</v>
      </c>
      <c r="S625" s="8" t="b">
        <v>0</v>
      </c>
      <c r="T625" s="1">
        <f t="shared" si="27"/>
        <v>24999</v>
      </c>
      <c r="U625" s="1">
        <f t="shared" si="28"/>
        <v>0</v>
      </c>
      <c r="V625" s="1">
        <f t="shared" si="29"/>
        <v>0</v>
      </c>
    </row>
    <row r="626" spans="1:22" x14ac:dyDescent="0.3">
      <c r="A626" s="1" t="s">
        <v>456</v>
      </c>
      <c r="B626" s="1">
        <v>4009366</v>
      </c>
      <c r="C626" s="1" t="s">
        <v>1139</v>
      </c>
      <c r="D626" s="1" t="s">
        <v>3104</v>
      </c>
      <c r="E626" s="1">
        <v>28</v>
      </c>
      <c r="F626" s="1" t="s">
        <v>2966</v>
      </c>
      <c r="G626" s="5">
        <v>45551</v>
      </c>
      <c r="H626" s="1" t="s">
        <v>5</v>
      </c>
      <c r="I626" s="8" t="s">
        <v>6</v>
      </c>
      <c r="J626" s="11" t="str" cm="1">
        <f t="array" ref="J626:N626">VLOOKUP(A626,'Product Details'!$C$1:$I$1001,{2,3,4,5,7},FALSE)</f>
        <v>Amazon</v>
      </c>
      <c r="K626" s="1" t="str">
        <v>LED TV</v>
      </c>
      <c r="L626" s="1" t="str">
        <v>Mi LED TV 32"</v>
      </c>
      <c r="M626" s="1">
        <v>1</v>
      </c>
      <c r="N626" s="8">
        <v>20000</v>
      </c>
      <c r="O626" s="11" t="str" cm="1">
        <f t="array" ref="O626:S626">_xlfn.XLOOKUP(A626,'Shipping Details'!$A$1:$A$1001,'Shipping Details'!$B$1:$F$1001)</f>
        <v>Noida</v>
      </c>
      <c r="P626" s="1" t="str">
        <v>West Bengal</v>
      </c>
      <c r="Q626" s="1">
        <v>373055</v>
      </c>
      <c r="R626" s="1" t="str">
        <v>IN</v>
      </c>
      <c r="S626" s="8" t="b">
        <v>1</v>
      </c>
      <c r="T626" s="1">
        <f t="shared" si="27"/>
        <v>20000</v>
      </c>
      <c r="U626" s="1">
        <f t="shared" si="28"/>
        <v>20000</v>
      </c>
      <c r="V626" s="1">
        <f t="shared" si="29"/>
        <v>0</v>
      </c>
    </row>
    <row r="627" spans="1:22" x14ac:dyDescent="0.3">
      <c r="A627" s="1" t="s">
        <v>840</v>
      </c>
      <c r="B627" s="1">
        <v>6831812</v>
      </c>
      <c r="C627" s="1" t="s">
        <v>1101</v>
      </c>
      <c r="D627" s="1" t="s">
        <v>3104</v>
      </c>
      <c r="E627" s="1">
        <v>73</v>
      </c>
      <c r="F627" s="1" t="s">
        <v>3009</v>
      </c>
      <c r="G627" s="5">
        <v>45631</v>
      </c>
      <c r="H627" s="1" t="s">
        <v>40</v>
      </c>
      <c r="I627" s="8" t="s">
        <v>10</v>
      </c>
      <c r="J627" s="11" t="str" cm="1">
        <f t="array" ref="J627:N627">VLOOKUP(A627,'Product Details'!$C$1:$I$1001,{2,3,4,5,7},FALSE)</f>
        <v>Flipkart</v>
      </c>
      <c r="K627" s="1" t="str">
        <v>Headphones</v>
      </c>
      <c r="L627" s="1" t="str">
        <v>Bose Bluetooth</v>
      </c>
      <c r="M627" s="1">
        <v>1</v>
      </c>
      <c r="N627" s="8">
        <v>14500</v>
      </c>
      <c r="O627" s="11" t="str" cm="1">
        <f t="array" ref="O627:S627">_xlfn.XLOOKUP(A627,'Shipping Details'!$A$1:$A$1001,'Shipping Details'!$B$1:$F$1001)</f>
        <v>Mohali</v>
      </c>
      <c r="P627" s="1" t="str">
        <v>UP</v>
      </c>
      <c r="Q627" s="1">
        <v>551758</v>
      </c>
      <c r="R627" s="1" t="str">
        <v>IN</v>
      </c>
      <c r="S627" s="8" t="b">
        <v>0</v>
      </c>
      <c r="T627" s="1">
        <f t="shared" si="27"/>
        <v>14500</v>
      </c>
      <c r="U627" s="1">
        <f t="shared" si="28"/>
        <v>0</v>
      </c>
      <c r="V627" s="1">
        <f t="shared" si="29"/>
        <v>0</v>
      </c>
    </row>
    <row r="628" spans="1:22" x14ac:dyDescent="0.3">
      <c r="A628" s="1" t="s">
        <v>38</v>
      </c>
      <c r="B628" s="1">
        <v>8425149</v>
      </c>
      <c r="C628" s="1" t="s">
        <v>1080</v>
      </c>
      <c r="D628" s="1" t="s">
        <v>3104</v>
      </c>
      <c r="E628" s="1">
        <v>71</v>
      </c>
      <c r="F628" s="1" t="s">
        <v>2809</v>
      </c>
      <c r="G628" s="5">
        <v>45550</v>
      </c>
      <c r="H628" s="1" t="s">
        <v>8</v>
      </c>
      <c r="I628" s="8" t="s">
        <v>10</v>
      </c>
      <c r="J628" s="11" t="str" cm="1">
        <f t="array" ref="J628:N628">VLOOKUP(A628,'Product Details'!$C$1:$I$1001,{2,3,4,5,7},FALSE)</f>
        <v>Ajio</v>
      </c>
      <c r="K628" s="1" t="str">
        <v>Headphones</v>
      </c>
      <c r="L628" s="1" t="str">
        <v>JBL Bluetooth</v>
      </c>
      <c r="M628" s="1">
        <v>1</v>
      </c>
      <c r="N628" s="8">
        <v>9500</v>
      </c>
      <c r="O628" s="11" t="str" cm="1">
        <f t="array" ref="O628:S628">_xlfn.XLOOKUP(A628,'Shipping Details'!$A$1:$A$1001,'Shipping Details'!$B$1:$F$1001)</f>
        <v>Lucknow</v>
      </c>
      <c r="P628" s="1" t="str">
        <v>Tamil Nadu</v>
      </c>
      <c r="Q628" s="1">
        <v>387936</v>
      </c>
      <c r="R628" s="1" t="str">
        <v>IN</v>
      </c>
      <c r="S628" s="8" t="b">
        <v>0</v>
      </c>
      <c r="T628" s="1">
        <f t="shared" si="27"/>
        <v>9500</v>
      </c>
      <c r="U628" s="1">
        <f t="shared" si="28"/>
        <v>0</v>
      </c>
      <c r="V628" s="1">
        <f t="shared" si="29"/>
        <v>0</v>
      </c>
    </row>
    <row r="629" spans="1:22" x14ac:dyDescent="0.3">
      <c r="A629" s="1" t="s">
        <v>951</v>
      </c>
      <c r="B629" s="1">
        <v>2004736</v>
      </c>
      <c r="C629" s="1" t="s">
        <v>1116</v>
      </c>
      <c r="D629" s="1" t="s">
        <v>3105</v>
      </c>
      <c r="E629" s="1">
        <v>50</v>
      </c>
      <c r="F629" s="1" t="s">
        <v>3099</v>
      </c>
      <c r="G629" s="5">
        <v>45403</v>
      </c>
      <c r="H629" s="1" t="s">
        <v>5</v>
      </c>
      <c r="I629" s="8" t="s">
        <v>6</v>
      </c>
      <c r="J629" s="11" t="str" cm="1">
        <f t="array" ref="J629:N629">VLOOKUP(A629,'Product Details'!$C$1:$I$1001,{2,3,4,5,7},FALSE)</f>
        <v>Flipkart</v>
      </c>
      <c r="K629" s="1" t="str">
        <v>Laptop</v>
      </c>
      <c r="L629" s="1" t="str">
        <v>HP Pavilion</v>
      </c>
      <c r="M629" s="1">
        <v>1</v>
      </c>
      <c r="N629" s="8">
        <v>46000</v>
      </c>
      <c r="O629" s="11" t="str" cm="1">
        <f t="array" ref="O629:S629">_xlfn.XLOOKUP(A629,'Shipping Details'!$A$1:$A$1001,'Shipping Details'!$B$1:$F$1001)</f>
        <v>Lucknow</v>
      </c>
      <c r="P629" s="1" t="str">
        <v>Karnataka</v>
      </c>
      <c r="Q629" s="1">
        <v>751975</v>
      </c>
      <c r="R629" s="1" t="str">
        <v>IN</v>
      </c>
      <c r="S629" s="8" t="b">
        <v>0</v>
      </c>
      <c r="T629" s="1">
        <f t="shared" si="27"/>
        <v>46000</v>
      </c>
      <c r="U629" s="1">
        <f t="shared" si="28"/>
        <v>46000</v>
      </c>
      <c r="V629" s="1">
        <f t="shared" si="29"/>
        <v>0</v>
      </c>
    </row>
    <row r="630" spans="1:22" x14ac:dyDescent="0.3">
      <c r="A630" s="1" t="s">
        <v>147</v>
      </c>
      <c r="B630" s="1">
        <v>7987842</v>
      </c>
      <c r="C630" s="1" t="s">
        <v>1112</v>
      </c>
      <c r="D630" s="1" t="s">
        <v>3105</v>
      </c>
      <c r="E630" s="1">
        <v>42</v>
      </c>
      <c r="F630" s="1" t="s">
        <v>2898</v>
      </c>
      <c r="G630" s="5">
        <v>45391</v>
      </c>
      <c r="H630" s="1" t="s">
        <v>5</v>
      </c>
      <c r="I630" s="8" t="s">
        <v>6</v>
      </c>
      <c r="J630" s="11" t="str" cm="1">
        <f t="array" ref="J630:N630">VLOOKUP(A630,'Product Details'!$C$1:$I$1001,{2,3,4,5,7},FALSE)</f>
        <v>Flipkart</v>
      </c>
      <c r="K630" s="1" t="str">
        <v>Laptop</v>
      </c>
      <c r="L630" s="1" t="str">
        <v>HP Pavilion</v>
      </c>
      <c r="M630" s="1">
        <v>1</v>
      </c>
      <c r="N630" s="8">
        <v>46000</v>
      </c>
      <c r="O630" s="11" t="str" cm="1">
        <f t="array" ref="O630:S630">_xlfn.XLOOKUP(A630,'Shipping Details'!$A$1:$A$1001,'Shipping Details'!$B$1:$F$1001)</f>
        <v>Thanjavur</v>
      </c>
      <c r="P630" s="1" t="str">
        <v>Punjab</v>
      </c>
      <c r="Q630" s="1">
        <v>381502</v>
      </c>
      <c r="R630" s="1" t="str">
        <v>IN</v>
      </c>
      <c r="S630" s="8" t="b">
        <v>0</v>
      </c>
      <c r="T630" s="1">
        <f t="shared" si="27"/>
        <v>46000</v>
      </c>
      <c r="U630" s="1">
        <f t="shared" si="28"/>
        <v>46000</v>
      </c>
      <c r="V630" s="1">
        <f t="shared" si="29"/>
        <v>0</v>
      </c>
    </row>
    <row r="631" spans="1:22" x14ac:dyDescent="0.3">
      <c r="A631" s="1" t="s">
        <v>336</v>
      </c>
      <c r="B631" s="1">
        <v>6326702</v>
      </c>
      <c r="C631" s="1" t="s">
        <v>1126</v>
      </c>
      <c r="D631" s="1" t="s">
        <v>3105</v>
      </c>
      <c r="E631" s="1">
        <v>53</v>
      </c>
      <c r="F631" s="1" t="s">
        <v>2987</v>
      </c>
      <c r="G631" s="5">
        <v>45559</v>
      </c>
      <c r="H631" s="1" t="s">
        <v>8</v>
      </c>
      <c r="I631" s="8" t="s">
        <v>6</v>
      </c>
      <c r="J631" s="11" t="str" cm="1">
        <f t="array" ref="J631:N631">VLOOKUP(A631,'Product Details'!$C$1:$I$1001,{2,3,4,5,7},FALSE)</f>
        <v>Myntra</v>
      </c>
      <c r="K631" s="1" t="str">
        <v>Smartphone</v>
      </c>
      <c r="L631" s="1" t="str">
        <v>OnePlus Nord</v>
      </c>
      <c r="M631" s="1">
        <v>1</v>
      </c>
      <c r="N631" s="8">
        <v>25200</v>
      </c>
      <c r="O631" s="11" t="str" cm="1">
        <f t="array" ref="O631:S631">_xlfn.XLOOKUP(A631,'Shipping Details'!$A$1:$A$1001,'Shipping Details'!$B$1:$F$1001)</f>
        <v>Bengaluru</v>
      </c>
      <c r="P631" s="1" t="str">
        <v>Delhi</v>
      </c>
      <c r="Q631" s="1">
        <v>531228</v>
      </c>
      <c r="R631" s="1" t="str">
        <v>IN</v>
      </c>
      <c r="S631" s="8" t="b">
        <v>0</v>
      </c>
      <c r="T631" s="1">
        <f t="shared" si="27"/>
        <v>25200</v>
      </c>
      <c r="U631" s="1">
        <f t="shared" si="28"/>
        <v>0</v>
      </c>
      <c r="V631" s="1">
        <f t="shared" si="29"/>
        <v>25200</v>
      </c>
    </row>
    <row r="632" spans="1:22" x14ac:dyDescent="0.3">
      <c r="A632" s="1" t="s">
        <v>71</v>
      </c>
      <c r="B632" s="1">
        <v>9333700</v>
      </c>
      <c r="C632" s="1" t="s">
        <v>1070</v>
      </c>
      <c r="D632" s="1" t="s">
        <v>3104</v>
      </c>
      <c r="E632" s="1">
        <v>67</v>
      </c>
      <c r="F632" s="1" t="s">
        <v>2838</v>
      </c>
      <c r="G632" s="5">
        <v>45402</v>
      </c>
      <c r="H632" s="1" t="s">
        <v>5</v>
      </c>
      <c r="I632" s="8" t="s">
        <v>6</v>
      </c>
      <c r="J632" s="11" t="str" cm="1">
        <f t="array" ref="J632:N632">VLOOKUP(A632,'Product Details'!$C$1:$I$1001,{2,3,4,5,7},FALSE)</f>
        <v>Amazon</v>
      </c>
      <c r="K632" s="1" t="str">
        <v>Washing Machine</v>
      </c>
      <c r="L632" s="1" t="str">
        <v>Samsung Top Load 6.5kg</v>
      </c>
      <c r="M632" s="1">
        <v>1</v>
      </c>
      <c r="N632" s="8">
        <v>25000</v>
      </c>
      <c r="O632" s="11" t="str" cm="1">
        <f t="array" ref="O632:S632">_xlfn.XLOOKUP(A632,'Shipping Details'!$A$1:$A$1001,'Shipping Details'!$B$1:$F$1001)</f>
        <v>Gurugram</v>
      </c>
      <c r="P632" s="1">
        <v>0</v>
      </c>
      <c r="Q632" s="1">
        <v>423939</v>
      </c>
      <c r="R632" s="1" t="str">
        <v>IN</v>
      </c>
      <c r="S632" s="8" t="b">
        <v>0</v>
      </c>
      <c r="T632" s="1">
        <f t="shared" si="27"/>
        <v>25000</v>
      </c>
      <c r="U632" s="1">
        <f t="shared" si="28"/>
        <v>25000</v>
      </c>
      <c r="V632" s="1">
        <f t="shared" si="29"/>
        <v>0</v>
      </c>
    </row>
    <row r="633" spans="1:22" x14ac:dyDescent="0.3">
      <c r="A633" s="1" t="s">
        <v>551</v>
      </c>
      <c r="B633" s="1">
        <v>4258608</v>
      </c>
      <c r="C633" s="1" t="s">
        <v>1122</v>
      </c>
      <c r="D633" s="1" t="s">
        <v>3104</v>
      </c>
      <c r="E633" s="1">
        <v>34</v>
      </c>
      <c r="F633" s="1" t="s">
        <v>2999</v>
      </c>
      <c r="G633" s="5">
        <v>45638</v>
      </c>
      <c r="H633" s="1" t="s">
        <v>5</v>
      </c>
      <c r="I633" s="8" t="s">
        <v>6</v>
      </c>
      <c r="J633" s="11" t="str" cm="1">
        <f t="array" ref="J633:N633">VLOOKUP(A633,'Product Details'!$C$1:$I$1001,{2,3,4,5,7},FALSE)</f>
        <v>Myntra</v>
      </c>
      <c r="K633" s="1" t="str">
        <v>LED TV</v>
      </c>
      <c r="L633" s="1" t="str">
        <v>Samsung Smart TV 50"</v>
      </c>
      <c r="M633" s="1">
        <v>1</v>
      </c>
      <c r="N633" s="8">
        <v>60500</v>
      </c>
      <c r="O633" s="11" t="str" cm="1">
        <f t="array" ref="O633:S633">_xlfn.XLOOKUP(A633,'Shipping Details'!$A$1:$A$1001,'Shipping Details'!$B$1:$F$1001)</f>
        <v>Noida</v>
      </c>
      <c r="P633" s="1" t="str">
        <v>Tamil Nadu</v>
      </c>
      <c r="Q633" s="1">
        <v>354125</v>
      </c>
      <c r="R633" s="1" t="str">
        <v>IN</v>
      </c>
      <c r="S633" s="8" t="b">
        <v>0</v>
      </c>
      <c r="T633" s="1">
        <f t="shared" si="27"/>
        <v>60500</v>
      </c>
      <c r="U633" s="1">
        <f t="shared" si="28"/>
        <v>60500</v>
      </c>
      <c r="V633" s="1">
        <f t="shared" si="29"/>
        <v>0</v>
      </c>
    </row>
    <row r="634" spans="1:22" x14ac:dyDescent="0.3">
      <c r="A634" s="1" t="s">
        <v>679</v>
      </c>
      <c r="B634" s="1">
        <v>6558419</v>
      </c>
      <c r="C634" s="1" t="s">
        <v>1170</v>
      </c>
      <c r="D634" s="1" t="s">
        <v>3105</v>
      </c>
      <c r="E634" s="1">
        <v>25</v>
      </c>
      <c r="F634" s="1" t="s">
        <v>2818</v>
      </c>
      <c r="G634" s="5">
        <v>45645</v>
      </c>
      <c r="H634" s="1" t="s">
        <v>5</v>
      </c>
      <c r="I634" s="8" t="s">
        <v>6</v>
      </c>
      <c r="J634" s="11" t="str" cm="1">
        <f t="array" ref="J634:N634">VLOOKUP(A634,'Product Details'!$C$1:$I$1001,{2,3,4,5,7},FALSE)</f>
        <v>Amazon</v>
      </c>
      <c r="K634" s="1" t="str">
        <v>Washing Machine</v>
      </c>
      <c r="L634" s="1" t="str">
        <v>LG Front Load 7kg</v>
      </c>
      <c r="M634" s="1">
        <v>1</v>
      </c>
      <c r="N634" s="8">
        <v>30000</v>
      </c>
      <c r="O634" s="11" t="str" cm="1">
        <f t="array" ref="O634:S634">_xlfn.XLOOKUP(A634,'Shipping Details'!$A$1:$A$1001,'Shipping Details'!$B$1:$F$1001)</f>
        <v>Lucknow</v>
      </c>
      <c r="P634" s="1" t="str">
        <v>West Bengal</v>
      </c>
      <c r="Q634" s="1">
        <v>334402</v>
      </c>
      <c r="R634" s="1" t="str">
        <v>IN</v>
      </c>
      <c r="S634" s="8" t="b">
        <v>1</v>
      </c>
      <c r="T634" s="1">
        <f t="shared" si="27"/>
        <v>30000</v>
      </c>
      <c r="U634" s="1">
        <f t="shared" si="28"/>
        <v>30000</v>
      </c>
      <c r="V634" s="1">
        <f t="shared" si="29"/>
        <v>0</v>
      </c>
    </row>
    <row r="635" spans="1:22" x14ac:dyDescent="0.3">
      <c r="A635" s="1" t="s">
        <v>13</v>
      </c>
      <c r="B635" s="1">
        <v>4567281</v>
      </c>
      <c r="C635" s="1" t="s">
        <v>1068</v>
      </c>
      <c r="D635" s="1" t="s">
        <v>3104</v>
      </c>
      <c r="E635" s="1">
        <v>43</v>
      </c>
      <c r="F635" s="1" t="s">
        <v>2785</v>
      </c>
      <c r="G635" s="5">
        <v>45611</v>
      </c>
      <c r="H635" s="1" t="s">
        <v>5</v>
      </c>
      <c r="I635" s="8" t="s">
        <v>6</v>
      </c>
      <c r="J635" s="11" t="str" cm="1">
        <f t="array" ref="J635:N635">VLOOKUP(A635,'Product Details'!$C$1:$I$1001,{2,3,4,5,7},FALSE)</f>
        <v>Amazon</v>
      </c>
      <c r="K635" s="1" t="str">
        <v>Smartphone</v>
      </c>
      <c r="L635" s="1" t="str">
        <v>OnePlus Nord</v>
      </c>
      <c r="M635" s="1">
        <v>1</v>
      </c>
      <c r="N635" s="8">
        <v>25000</v>
      </c>
      <c r="O635" s="11" t="str" cm="1">
        <f t="array" ref="O635:S635">_xlfn.XLOOKUP(A635,'Shipping Details'!$A$1:$A$1001,'Shipping Details'!$B$1:$F$1001)</f>
        <v>Mumbai</v>
      </c>
      <c r="P635" s="1" t="str">
        <v>Delhi</v>
      </c>
      <c r="Q635" s="1">
        <v>711878</v>
      </c>
      <c r="R635" s="1" t="str">
        <v>IN</v>
      </c>
      <c r="S635" s="8" t="b">
        <v>1</v>
      </c>
      <c r="T635" s="1">
        <f t="shared" si="27"/>
        <v>25000</v>
      </c>
      <c r="U635" s="1">
        <f t="shared" si="28"/>
        <v>25000</v>
      </c>
      <c r="V635" s="1">
        <f t="shared" si="29"/>
        <v>0</v>
      </c>
    </row>
    <row r="636" spans="1:22" x14ac:dyDescent="0.3">
      <c r="A636" s="1" t="s">
        <v>758</v>
      </c>
      <c r="B636" s="1">
        <v>3179206</v>
      </c>
      <c r="C636" s="1" t="s">
        <v>1130</v>
      </c>
      <c r="D636" s="1" t="s">
        <v>3104</v>
      </c>
      <c r="E636" s="1">
        <v>68</v>
      </c>
      <c r="F636" s="1" t="s">
        <v>2820</v>
      </c>
      <c r="G636" s="5">
        <v>45294</v>
      </c>
      <c r="H636" s="1" t="s">
        <v>40</v>
      </c>
      <c r="I636" s="8" t="s">
        <v>6</v>
      </c>
      <c r="J636" s="11" t="str" cm="1">
        <f t="array" ref="J636:N636">VLOOKUP(A636,'Product Details'!$C$1:$I$1001,{2,3,4,5,7},FALSE)</f>
        <v>Myntra</v>
      </c>
      <c r="K636" s="1" t="str">
        <v>Laptop</v>
      </c>
      <c r="L636" s="1" t="str">
        <v>HP Pavilion</v>
      </c>
      <c r="M636" s="1">
        <v>1</v>
      </c>
      <c r="N636" s="8">
        <v>45500</v>
      </c>
      <c r="O636" s="11" t="str" cm="1">
        <f t="array" ref="O636:S636">_xlfn.XLOOKUP(A636,'Shipping Details'!$A$1:$A$1001,'Shipping Details'!$B$1:$F$1001)</f>
        <v>Lucknow</v>
      </c>
      <c r="P636" s="1" t="str">
        <v>Punjab</v>
      </c>
      <c r="Q636" s="1">
        <v>790601</v>
      </c>
      <c r="R636" s="1" t="str">
        <v>IN</v>
      </c>
      <c r="S636" s="8" t="b">
        <v>0</v>
      </c>
      <c r="T636" s="1">
        <f t="shared" si="27"/>
        <v>45500</v>
      </c>
      <c r="U636" s="1">
        <f t="shared" si="28"/>
        <v>0</v>
      </c>
      <c r="V636" s="1">
        <f t="shared" si="29"/>
        <v>45500</v>
      </c>
    </row>
    <row r="637" spans="1:22" x14ac:dyDescent="0.3">
      <c r="A637" s="1" t="s">
        <v>691</v>
      </c>
      <c r="B637" s="1">
        <v>3133934</v>
      </c>
      <c r="C637" s="1" t="s">
        <v>1105</v>
      </c>
      <c r="D637" s="1" t="s">
        <v>3104</v>
      </c>
      <c r="E637" s="1">
        <v>24</v>
      </c>
      <c r="F637" s="1" t="s">
        <v>3077</v>
      </c>
      <c r="G637" s="5">
        <v>45338</v>
      </c>
      <c r="H637" s="1" t="s">
        <v>5</v>
      </c>
      <c r="I637" s="8" t="s">
        <v>6</v>
      </c>
      <c r="J637" s="11" t="str" cm="1">
        <f t="array" ref="J637:N637">VLOOKUP(A637,'Product Details'!$C$1:$I$1001,{2,3,4,5,7},FALSE)</f>
        <v>TataCliq</v>
      </c>
      <c r="K637" s="1" t="str">
        <v>Washing Machine</v>
      </c>
      <c r="L637" s="1" t="str">
        <v>Samsung Top Load 6.5kg</v>
      </c>
      <c r="M637" s="1">
        <v>1</v>
      </c>
      <c r="N637" s="8">
        <v>25000</v>
      </c>
      <c r="O637" s="11" t="str" cm="1">
        <f t="array" ref="O637:S637">_xlfn.XLOOKUP(A637,'Shipping Details'!$A$1:$A$1001,'Shipping Details'!$B$1:$F$1001)</f>
        <v>Thanjavur</v>
      </c>
      <c r="P637" s="1" t="str">
        <v>Maharashtra</v>
      </c>
      <c r="Q637" s="1">
        <v>968376</v>
      </c>
      <c r="R637" s="1" t="str">
        <v>IN</v>
      </c>
      <c r="S637" s="8" t="b">
        <v>0</v>
      </c>
      <c r="T637" s="1">
        <f t="shared" si="27"/>
        <v>25000</v>
      </c>
      <c r="U637" s="1">
        <f t="shared" si="28"/>
        <v>25000</v>
      </c>
      <c r="V637" s="1">
        <f t="shared" si="29"/>
        <v>0</v>
      </c>
    </row>
    <row r="638" spans="1:22" x14ac:dyDescent="0.3">
      <c r="A638" s="1" t="s">
        <v>984</v>
      </c>
      <c r="B638" s="1">
        <v>1282620</v>
      </c>
      <c r="C638" s="1" t="s">
        <v>1094</v>
      </c>
      <c r="D638" s="1" t="s">
        <v>3104</v>
      </c>
      <c r="E638" s="1">
        <v>31</v>
      </c>
      <c r="F638" s="1" t="s">
        <v>3101</v>
      </c>
      <c r="G638" s="5">
        <v>45649</v>
      </c>
      <c r="H638" s="1" t="s">
        <v>5</v>
      </c>
      <c r="I638" s="8" t="s">
        <v>6</v>
      </c>
      <c r="J638" s="11" t="str" cm="1">
        <f t="array" ref="J638:N638">VLOOKUP(A638,'Product Details'!$C$1:$I$1001,{2,3,4,5,7},FALSE)</f>
        <v>TataCliq</v>
      </c>
      <c r="K638" s="1" t="str">
        <v>Smartphone</v>
      </c>
      <c r="L638" s="1" t="str">
        <v>Apple iPhone 12</v>
      </c>
      <c r="M638" s="1">
        <v>3</v>
      </c>
      <c r="N638" s="8">
        <v>55000</v>
      </c>
      <c r="O638" s="11" t="str" cm="1">
        <f t="array" ref="O638:S638">_xlfn.XLOOKUP(A638,'Shipping Details'!$A$1:$A$1001,'Shipping Details'!$B$1:$F$1001)</f>
        <v>Mumbai</v>
      </c>
      <c r="P638" s="1" t="str">
        <v>Tamil Nadu</v>
      </c>
      <c r="Q638" s="1">
        <v>616583</v>
      </c>
      <c r="R638" s="1" t="str">
        <v>IN</v>
      </c>
      <c r="S638" s="8" t="b">
        <v>0</v>
      </c>
      <c r="T638" s="1">
        <f t="shared" si="27"/>
        <v>165000</v>
      </c>
      <c r="U638" s="1">
        <f t="shared" si="28"/>
        <v>165000</v>
      </c>
      <c r="V638" s="1">
        <f t="shared" si="29"/>
        <v>0</v>
      </c>
    </row>
    <row r="639" spans="1:22" x14ac:dyDescent="0.3">
      <c r="A639" s="1" t="s">
        <v>954</v>
      </c>
      <c r="B639" s="1">
        <v>8005981</v>
      </c>
      <c r="C639" s="1" t="s">
        <v>1145</v>
      </c>
      <c r="D639" s="1" t="s">
        <v>3105</v>
      </c>
      <c r="E639" s="1">
        <v>45</v>
      </c>
      <c r="F639" s="1" t="s">
        <v>2991</v>
      </c>
      <c r="G639" s="5">
        <v>45554</v>
      </c>
      <c r="H639" s="1" t="s">
        <v>5</v>
      </c>
      <c r="I639" s="8" t="s">
        <v>6</v>
      </c>
      <c r="J639" s="11" t="str" cm="1">
        <f t="array" ref="J639:N639">VLOOKUP(A639,'Product Details'!$C$1:$I$1001,{2,3,4,5,7},FALSE)</f>
        <v>Flipkart</v>
      </c>
      <c r="K639" s="1" t="str">
        <v>LED TV</v>
      </c>
      <c r="L639" s="1" t="str">
        <v>Sony Bravia 43"</v>
      </c>
      <c r="M639" s="1">
        <v>1</v>
      </c>
      <c r="N639" s="8">
        <v>40500</v>
      </c>
      <c r="O639" s="11" t="str" cm="1">
        <f t="array" ref="O639:S639">_xlfn.XLOOKUP(A639,'Shipping Details'!$A$1:$A$1001,'Shipping Details'!$B$1:$F$1001)</f>
        <v>Mumbai</v>
      </c>
      <c r="P639" s="1" t="str">
        <v>UP</v>
      </c>
      <c r="Q639" s="1">
        <v>925242</v>
      </c>
      <c r="R639" s="1" t="str">
        <v>IN</v>
      </c>
      <c r="S639" s="8" t="b">
        <v>0</v>
      </c>
      <c r="T639" s="1">
        <f t="shared" si="27"/>
        <v>40500</v>
      </c>
      <c r="U639" s="1">
        <f t="shared" si="28"/>
        <v>40500</v>
      </c>
      <c r="V639" s="1">
        <f t="shared" si="29"/>
        <v>0</v>
      </c>
    </row>
    <row r="640" spans="1:22" x14ac:dyDescent="0.3">
      <c r="A640" s="1" t="s">
        <v>24</v>
      </c>
      <c r="B640" s="1">
        <v>1666754</v>
      </c>
      <c r="C640" s="1" t="s">
        <v>1078</v>
      </c>
      <c r="D640" s="1" t="s">
        <v>3105</v>
      </c>
      <c r="E640" s="1">
        <v>44</v>
      </c>
      <c r="F640" s="1" t="s">
        <v>2795</v>
      </c>
      <c r="G640" s="5">
        <v>45615</v>
      </c>
      <c r="H640" s="1" t="s">
        <v>5</v>
      </c>
      <c r="I640" s="8" t="s">
        <v>6</v>
      </c>
      <c r="J640" s="11" t="str" cm="1">
        <f t="array" ref="J640:N640">VLOOKUP(A640,'Product Details'!$C$1:$I$1001,{2,3,4,5,7},FALSE)</f>
        <v>Myntra</v>
      </c>
      <c r="K640" s="1" t="str">
        <v>Smartphone</v>
      </c>
      <c r="L640" s="1" t="str">
        <v>OnePlus Nord</v>
      </c>
      <c r="M640" s="1">
        <v>1</v>
      </c>
      <c r="N640" s="8">
        <v>25200</v>
      </c>
      <c r="O640" s="11" t="str" cm="1">
        <f t="array" ref="O640:S640">_xlfn.XLOOKUP(A640,'Shipping Details'!$A$1:$A$1001,'Shipping Details'!$B$1:$F$1001)</f>
        <v>Thanjavur</v>
      </c>
      <c r="P640" s="1" t="str">
        <v>Maharashtra</v>
      </c>
      <c r="Q640" s="1">
        <v>515011</v>
      </c>
      <c r="R640" s="1" t="str">
        <v>IN</v>
      </c>
      <c r="S640" s="8" t="b">
        <v>0</v>
      </c>
      <c r="T640" s="1">
        <f t="shared" si="27"/>
        <v>25200</v>
      </c>
      <c r="U640" s="1">
        <f t="shared" si="28"/>
        <v>25200</v>
      </c>
      <c r="V640" s="1">
        <f t="shared" si="29"/>
        <v>0</v>
      </c>
    </row>
    <row r="641" spans="1:22" x14ac:dyDescent="0.3">
      <c r="A641" s="1" t="s">
        <v>856</v>
      </c>
      <c r="B641" s="1">
        <v>2820194</v>
      </c>
      <c r="C641" s="1" t="s">
        <v>1114</v>
      </c>
      <c r="D641" s="1" t="s">
        <v>3105</v>
      </c>
      <c r="E641" s="1">
        <v>43</v>
      </c>
      <c r="F641" s="1" t="s">
        <v>3011</v>
      </c>
      <c r="G641" s="5">
        <v>45385</v>
      </c>
      <c r="H641" s="1" t="s">
        <v>5</v>
      </c>
      <c r="I641" s="8" t="s">
        <v>6</v>
      </c>
      <c r="J641" s="11" t="str" cm="1">
        <f t="array" ref="J641:N641">VLOOKUP(A641,'Product Details'!$C$1:$I$1001,{2,3,4,5,7},FALSE)</f>
        <v>Amazon</v>
      </c>
      <c r="K641" s="1" t="str">
        <v>Smartphone</v>
      </c>
      <c r="L641" s="1" t="str">
        <v>OnePlus Nord</v>
      </c>
      <c r="M641" s="1">
        <v>1</v>
      </c>
      <c r="N641" s="8">
        <v>25000</v>
      </c>
      <c r="O641" s="11" t="str" cm="1">
        <f t="array" ref="O641:S641">_xlfn.XLOOKUP(A641,'Shipping Details'!$A$1:$A$1001,'Shipping Details'!$B$1:$F$1001)</f>
        <v>Lucknow</v>
      </c>
      <c r="P641" s="1" t="str">
        <v>UP</v>
      </c>
      <c r="Q641" s="1">
        <v>214655</v>
      </c>
      <c r="R641" s="1" t="str">
        <v>IN</v>
      </c>
      <c r="S641" s="8" t="b">
        <v>0</v>
      </c>
      <c r="T641" s="1">
        <f t="shared" si="27"/>
        <v>25000</v>
      </c>
      <c r="U641" s="1">
        <f t="shared" si="28"/>
        <v>25000</v>
      </c>
      <c r="V641" s="1">
        <f t="shared" si="29"/>
        <v>0</v>
      </c>
    </row>
    <row r="642" spans="1:22" x14ac:dyDescent="0.3">
      <c r="A642" s="1" t="s">
        <v>522</v>
      </c>
      <c r="B642" s="1">
        <v>7276479</v>
      </c>
      <c r="C642" s="1" t="s">
        <v>1082</v>
      </c>
      <c r="D642" s="1" t="s">
        <v>3104</v>
      </c>
      <c r="E642" s="1">
        <v>53</v>
      </c>
      <c r="F642" s="1" t="s">
        <v>3046</v>
      </c>
      <c r="G642" s="5">
        <v>45327</v>
      </c>
      <c r="H642" s="1" t="s">
        <v>5</v>
      </c>
      <c r="I642" s="8" t="s">
        <v>6</v>
      </c>
      <c r="J642" s="11" t="str" cm="1">
        <f t="array" ref="J642:N642">VLOOKUP(A642,'Product Details'!$C$1:$I$1001,{2,3,4,5,7},FALSE)</f>
        <v>Ajio</v>
      </c>
      <c r="K642" s="1" t="str">
        <v>Washing Machine</v>
      </c>
      <c r="L642" s="1" t="str">
        <v>Samsung Top Load 6.5kg</v>
      </c>
      <c r="M642" s="1">
        <v>1</v>
      </c>
      <c r="N642" s="8">
        <v>24500</v>
      </c>
      <c r="O642" s="11" t="str" cm="1">
        <f t="array" ref="O642:S642">_xlfn.XLOOKUP(A642,'Shipping Details'!$A$1:$A$1001,'Shipping Details'!$B$1:$F$1001)</f>
        <v>Mohali</v>
      </c>
      <c r="P642" s="1" t="str">
        <v>UP</v>
      </c>
      <c r="Q642" s="1">
        <v>637145</v>
      </c>
      <c r="R642" s="1" t="str">
        <v>IN</v>
      </c>
      <c r="S642" s="8" t="b">
        <v>1</v>
      </c>
      <c r="T642" s="1">
        <f t="shared" si="27"/>
        <v>24500</v>
      </c>
      <c r="U642" s="1">
        <f t="shared" si="28"/>
        <v>24500</v>
      </c>
      <c r="V642" s="1">
        <f t="shared" si="29"/>
        <v>0</v>
      </c>
    </row>
    <row r="643" spans="1:22" x14ac:dyDescent="0.3">
      <c r="A643" s="1" t="s">
        <v>485</v>
      </c>
      <c r="B643" s="1">
        <v>8602547</v>
      </c>
      <c r="C643" s="1" t="s">
        <v>1063</v>
      </c>
      <c r="D643" s="1" t="s">
        <v>3104</v>
      </c>
      <c r="E643" s="1">
        <v>33</v>
      </c>
      <c r="F643" s="1" t="s">
        <v>2818</v>
      </c>
      <c r="G643" s="5">
        <v>45645</v>
      </c>
      <c r="H643" s="1" t="s">
        <v>5</v>
      </c>
      <c r="I643" s="8" t="s">
        <v>6</v>
      </c>
      <c r="J643" s="11" t="str" cm="1">
        <f t="array" ref="J643:N643">VLOOKUP(A643,'Product Details'!$C$1:$I$1001,{2,3,4,5,7},FALSE)</f>
        <v>Myntra</v>
      </c>
      <c r="K643" s="1" t="str">
        <v>Headphones</v>
      </c>
      <c r="L643" s="1" t="str">
        <v>Sony Bluetooth</v>
      </c>
      <c r="M643" s="1">
        <v>1</v>
      </c>
      <c r="N643" s="8">
        <v>12200</v>
      </c>
      <c r="O643" s="11" t="str" cm="1">
        <f t="array" ref="O643:S643">_xlfn.XLOOKUP(A643,'Shipping Details'!$A$1:$A$1001,'Shipping Details'!$B$1:$F$1001)</f>
        <v>Kolkata</v>
      </c>
      <c r="P643" s="1" t="str">
        <v>Delhi</v>
      </c>
      <c r="Q643" s="1">
        <v>644909</v>
      </c>
      <c r="R643" s="1" t="str">
        <v>IN</v>
      </c>
      <c r="S643" s="8" t="b">
        <v>0</v>
      </c>
      <c r="T643" s="1">
        <f t="shared" si="27"/>
        <v>12200</v>
      </c>
      <c r="U643" s="1">
        <f t="shared" si="28"/>
        <v>12200</v>
      </c>
      <c r="V643" s="1">
        <f t="shared" si="29"/>
        <v>0</v>
      </c>
    </row>
    <row r="644" spans="1:22" x14ac:dyDescent="0.3">
      <c r="A644" s="1" t="s">
        <v>373</v>
      </c>
      <c r="B644" s="1">
        <v>5894806</v>
      </c>
      <c r="C644" s="1" t="s">
        <v>1121</v>
      </c>
      <c r="D644" s="1" t="s">
        <v>3105</v>
      </c>
      <c r="E644" s="1">
        <v>36</v>
      </c>
      <c r="F644" s="1" t="s">
        <v>2932</v>
      </c>
      <c r="G644" s="5">
        <v>45507</v>
      </c>
      <c r="H644" s="1" t="s">
        <v>5</v>
      </c>
      <c r="I644" s="8" t="s">
        <v>6</v>
      </c>
      <c r="J644" s="11" t="str" cm="1">
        <f t="array" ref="J644:N644">VLOOKUP(A644,'Product Details'!$C$1:$I$1001,{2,3,4,5,7},FALSE)</f>
        <v>Myntra</v>
      </c>
      <c r="K644" s="1" t="str">
        <v>Headphones</v>
      </c>
      <c r="L644" s="1" t="str">
        <v>JBL Bluetooth</v>
      </c>
      <c r="M644" s="1">
        <v>1</v>
      </c>
      <c r="N644" s="8">
        <v>10200</v>
      </c>
      <c r="O644" s="11" t="str" cm="1">
        <f t="array" ref="O644:S644">_xlfn.XLOOKUP(A644,'Shipping Details'!$A$1:$A$1001,'Shipping Details'!$B$1:$F$1001)</f>
        <v>Mumbai</v>
      </c>
      <c r="P644" s="1" t="str">
        <v>Maharashtra</v>
      </c>
      <c r="Q644" s="1">
        <v>114892</v>
      </c>
      <c r="R644" s="1" t="str">
        <v>IN</v>
      </c>
      <c r="S644" s="8" t="b">
        <v>1</v>
      </c>
      <c r="T644" s="1">
        <f t="shared" ref="T644:T707" si="30">N644*M644</f>
        <v>10200</v>
      </c>
      <c r="U644" s="1">
        <f t="shared" ref="U644:U707" si="31">IF(H644="Delivered",T644,0)</f>
        <v>10200</v>
      </c>
      <c r="V644" s="1">
        <f t="shared" ref="V644:V707" si="32">IF(AND(OR(H644="Cancelled",H644="Returned"),I644="Paid"),T644,0)</f>
        <v>0</v>
      </c>
    </row>
    <row r="645" spans="1:22" x14ac:dyDescent="0.3">
      <c r="A645" s="1" t="s">
        <v>554</v>
      </c>
      <c r="B645" s="1">
        <v>3394334</v>
      </c>
      <c r="C645" s="1" t="s">
        <v>1177</v>
      </c>
      <c r="D645" s="1" t="s">
        <v>3104</v>
      </c>
      <c r="E645" s="1">
        <v>65</v>
      </c>
      <c r="F645" s="1" t="s">
        <v>2946</v>
      </c>
      <c r="G645" s="5">
        <v>45406</v>
      </c>
      <c r="H645" s="1" t="s">
        <v>8</v>
      </c>
      <c r="I645" s="8" t="s">
        <v>10</v>
      </c>
      <c r="J645" s="11" t="str" cm="1">
        <f t="array" ref="J645:N645">VLOOKUP(A645,'Product Details'!$C$1:$I$1001,{2,3,4,5,7},FALSE)</f>
        <v>Flipkart</v>
      </c>
      <c r="K645" s="1" t="str">
        <v>Smartphone</v>
      </c>
      <c r="L645" s="1" t="str">
        <v>Apple iPhone 12</v>
      </c>
      <c r="M645" s="1">
        <v>1</v>
      </c>
      <c r="N645" s="8">
        <v>55500</v>
      </c>
      <c r="O645" s="11" t="str" cm="1">
        <f t="array" ref="O645:S645">_xlfn.XLOOKUP(A645,'Shipping Details'!$A$1:$A$1001,'Shipping Details'!$B$1:$F$1001)</f>
        <v>Gurugram</v>
      </c>
      <c r="P645" s="1" t="str">
        <v>Haryana</v>
      </c>
      <c r="Q645" s="1">
        <v>911329</v>
      </c>
      <c r="R645" s="1" t="str">
        <v>IN</v>
      </c>
      <c r="S645" s="8" t="b">
        <v>1</v>
      </c>
      <c r="T645" s="1">
        <f t="shared" si="30"/>
        <v>55500</v>
      </c>
      <c r="U645" s="1">
        <f t="shared" si="31"/>
        <v>0</v>
      </c>
      <c r="V645" s="1">
        <f t="shared" si="32"/>
        <v>0</v>
      </c>
    </row>
    <row r="646" spans="1:22" x14ac:dyDescent="0.3">
      <c r="A646" s="1" t="s">
        <v>806</v>
      </c>
      <c r="B646" s="1">
        <v>3560283</v>
      </c>
      <c r="C646" s="1" t="s">
        <v>1120</v>
      </c>
      <c r="D646" s="1" t="s">
        <v>3105</v>
      </c>
      <c r="E646" s="1">
        <v>67</v>
      </c>
      <c r="F646" s="1" t="s">
        <v>2936</v>
      </c>
      <c r="G646" s="5">
        <v>45358</v>
      </c>
      <c r="H646" s="1" t="s">
        <v>8</v>
      </c>
      <c r="I646" s="8" t="s">
        <v>6</v>
      </c>
      <c r="J646" s="11" t="str" cm="1">
        <f t="array" ref="J646:N646">VLOOKUP(A646,'Product Details'!$C$1:$I$1001,{2,3,4,5,7},FALSE)</f>
        <v>Flipkart</v>
      </c>
      <c r="K646" s="1" t="str">
        <v>LED TV</v>
      </c>
      <c r="L646" s="1" t="str">
        <v>Samsung Smart TV 50"</v>
      </c>
      <c r="M646" s="1">
        <v>1</v>
      </c>
      <c r="N646" s="8">
        <v>61000</v>
      </c>
      <c r="O646" s="11" t="str" cm="1">
        <f t="array" ref="O646:S646">_xlfn.XLOOKUP(A646,'Shipping Details'!$A$1:$A$1001,'Shipping Details'!$B$1:$F$1001)</f>
        <v>Mohali</v>
      </c>
      <c r="P646" s="1" t="str">
        <v>West Bengal</v>
      </c>
      <c r="Q646" s="1">
        <v>666310</v>
      </c>
      <c r="R646" s="1" t="str">
        <v>IN</v>
      </c>
      <c r="S646" s="8" t="b">
        <v>0</v>
      </c>
      <c r="T646" s="1">
        <f t="shared" si="30"/>
        <v>61000</v>
      </c>
      <c r="U646" s="1">
        <f t="shared" si="31"/>
        <v>0</v>
      </c>
      <c r="V646" s="1">
        <f t="shared" si="32"/>
        <v>61000</v>
      </c>
    </row>
    <row r="647" spans="1:22" x14ac:dyDescent="0.3">
      <c r="A647" s="1" t="s">
        <v>90</v>
      </c>
      <c r="B647" s="1">
        <v>7785090</v>
      </c>
      <c r="C647" s="1" t="s">
        <v>1113</v>
      </c>
      <c r="D647" s="1" t="s">
        <v>3104</v>
      </c>
      <c r="E647" s="1">
        <v>36</v>
      </c>
      <c r="F647" s="1" t="s">
        <v>2851</v>
      </c>
      <c r="G647" s="5">
        <v>45335</v>
      </c>
      <c r="H647" s="1" t="s">
        <v>5</v>
      </c>
      <c r="I647" s="8" t="s">
        <v>6</v>
      </c>
      <c r="J647" s="11" t="str" cm="1">
        <f t="array" ref="J647:N647">VLOOKUP(A647,'Product Details'!$C$1:$I$1001,{2,3,4,5,7},FALSE)</f>
        <v>Amazon</v>
      </c>
      <c r="K647" s="1" t="str">
        <v>Washing Machine</v>
      </c>
      <c r="L647" s="1" t="str">
        <v>Samsung Top Load 6.5kg</v>
      </c>
      <c r="M647" s="1">
        <v>1</v>
      </c>
      <c r="N647" s="8">
        <v>25000</v>
      </c>
      <c r="O647" s="11" t="str" cm="1">
        <f t="array" ref="O647:S647">_xlfn.XLOOKUP(A647,'Shipping Details'!$A$1:$A$1001,'Shipping Details'!$B$1:$F$1001)</f>
        <v>Gurugram</v>
      </c>
      <c r="P647" s="1" t="str">
        <v>Delhi</v>
      </c>
      <c r="Q647" s="1">
        <v>985506</v>
      </c>
      <c r="R647" s="1" t="str">
        <v>IN</v>
      </c>
      <c r="S647" s="8" t="b">
        <v>0</v>
      </c>
      <c r="T647" s="1">
        <f t="shared" si="30"/>
        <v>25000</v>
      </c>
      <c r="U647" s="1">
        <f t="shared" si="31"/>
        <v>25000</v>
      </c>
      <c r="V647" s="1">
        <f t="shared" si="32"/>
        <v>0</v>
      </c>
    </row>
    <row r="648" spans="1:22" x14ac:dyDescent="0.3">
      <c r="A648" s="1" t="s">
        <v>181</v>
      </c>
      <c r="B648" s="1">
        <v>9142618</v>
      </c>
      <c r="C648" s="1" t="s">
        <v>1076</v>
      </c>
      <c r="D648" s="1" t="s">
        <v>3104</v>
      </c>
      <c r="E648" s="1">
        <v>75</v>
      </c>
      <c r="F648" s="1" t="s">
        <v>2917</v>
      </c>
      <c r="G648" s="5">
        <v>45621</v>
      </c>
      <c r="H648" s="1" t="s">
        <v>40</v>
      </c>
      <c r="I648" s="8" t="s">
        <v>6</v>
      </c>
      <c r="J648" s="11" t="str" cm="1">
        <f t="array" ref="J648:N648">VLOOKUP(A648,'Product Details'!$C$1:$I$1001,{2,3,4,5,7},FALSE)</f>
        <v>Flipkart</v>
      </c>
      <c r="K648" s="1" t="str">
        <v>Laptop</v>
      </c>
      <c r="L648" s="1" t="str">
        <v>Dell Inspiron 15</v>
      </c>
      <c r="M648" s="1">
        <v>1</v>
      </c>
      <c r="N648" s="8">
        <v>51000</v>
      </c>
      <c r="O648" s="11" t="str" cm="1">
        <f t="array" ref="O648:S648">_xlfn.XLOOKUP(A648,'Shipping Details'!$A$1:$A$1001,'Shipping Details'!$B$1:$F$1001)</f>
        <v>Kolkata</v>
      </c>
      <c r="P648" s="1" t="str">
        <v>UP</v>
      </c>
      <c r="Q648" s="1">
        <v>578693</v>
      </c>
      <c r="R648" s="1" t="str">
        <v>IN</v>
      </c>
      <c r="S648" s="8" t="b">
        <v>0</v>
      </c>
      <c r="T648" s="1">
        <f t="shared" si="30"/>
        <v>51000</v>
      </c>
      <c r="U648" s="1">
        <f t="shared" si="31"/>
        <v>0</v>
      </c>
      <c r="V648" s="1">
        <f t="shared" si="32"/>
        <v>51000</v>
      </c>
    </row>
    <row r="649" spans="1:22" x14ac:dyDescent="0.3">
      <c r="A649" s="1" t="s">
        <v>888</v>
      </c>
      <c r="B649" s="1">
        <v>4261117</v>
      </c>
      <c r="C649" s="1" t="s">
        <v>1099</v>
      </c>
      <c r="D649" s="1" t="s">
        <v>3105</v>
      </c>
      <c r="E649" s="1">
        <v>38</v>
      </c>
      <c r="F649" s="1" t="s">
        <v>2795</v>
      </c>
      <c r="G649" s="5">
        <v>45615</v>
      </c>
      <c r="H649" s="1" t="s">
        <v>40</v>
      </c>
      <c r="I649" s="8" t="s">
        <v>6</v>
      </c>
      <c r="J649" s="11" t="str" cm="1">
        <f t="array" ref="J649:N649">VLOOKUP(A649,'Product Details'!$C$1:$I$1001,{2,3,4,5,7},FALSE)</f>
        <v>Amazon</v>
      </c>
      <c r="K649" s="1" t="str">
        <v>Laptop</v>
      </c>
      <c r="L649" s="1" t="str">
        <v>MacBook Pro</v>
      </c>
      <c r="M649" s="1">
        <v>1</v>
      </c>
      <c r="N649" s="8">
        <v>130000</v>
      </c>
      <c r="O649" s="11" t="str" cm="1">
        <f t="array" ref="O649:S649">_xlfn.XLOOKUP(A649,'Shipping Details'!$A$1:$A$1001,'Shipping Details'!$B$1:$F$1001)</f>
        <v>Mohali</v>
      </c>
      <c r="P649" s="1" t="str">
        <v>Karnataka</v>
      </c>
      <c r="Q649" s="1">
        <v>635780</v>
      </c>
      <c r="R649" s="1" t="str">
        <v>IN</v>
      </c>
      <c r="S649" s="8" t="b">
        <v>0</v>
      </c>
      <c r="T649" s="1">
        <f t="shared" si="30"/>
        <v>130000</v>
      </c>
      <c r="U649" s="1">
        <f t="shared" si="31"/>
        <v>0</v>
      </c>
      <c r="V649" s="1">
        <f t="shared" si="32"/>
        <v>130000</v>
      </c>
    </row>
    <row r="650" spans="1:22" x14ac:dyDescent="0.3">
      <c r="A650" s="1" t="s">
        <v>141</v>
      </c>
      <c r="B650" s="1">
        <v>1759836</v>
      </c>
      <c r="C650" s="1" t="s">
        <v>1135</v>
      </c>
      <c r="D650" s="1" t="s">
        <v>3104</v>
      </c>
      <c r="E650" s="1">
        <v>40</v>
      </c>
      <c r="F650" s="1" t="s">
        <v>2894</v>
      </c>
      <c r="G650" s="5">
        <v>45629</v>
      </c>
      <c r="H650" s="1" t="s">
        <v>8</v>
      </c>
      <c r="I650" s="8" t="s">
        <v>6</v>
      </c>
      <c r="J650" s="11" t="str" cm="1">
        <f t="array" ref="J650:N650">VLOOKUP(A650,'Product Details'!$C$1:$I$1001,{2,3,4,5,7},FALSE)</f>
        <v>Flipkart</v>
      </c>
      <c r="K650" s="1" t="str">
        <v>Laptop</v>
      </c>
      <c r="L650" s="1" t="str">
        <v>Dell Inspiron 15</v>
      </c>
      <c r="M650" s="1">
        <v>1</v>
      </c>
      <c r="N650" s="8">
        <v>51000</v>
      </c>
      <c r="O650" s="11" t="str" cm="1">
        <f t="array" ref="O650:S650">_xlfn.XLOOKUP(A650,'Shipping Details'!$A$1:$A$1001,'Shipping Details'!$B$1:$F$1001)</f>
        <v>Noida</v>
      </c>
      <c r="P650" s="1" t="str">
        <v>West Bengal</v>
      </c>
      <c r="Q650" s="1">
        <v>906325</v>
      </c>
      <c r="R650" s="1" t="str">
        <v>IN</v>
      </c>
      <c r="S650" s="8" t="b">
        <v>0</v>
      </c>
      <c r="T650" s="1">
        <f t="shared" si="30"/>
        <v>51000</v>
      </c>
      <c r="U650" s="1">
        <f t="shared" si="31"/>
        <v>0</v>
      </c>
      <c r="V650" s="1">
        <f t="shared" si="32"/>
        <v>51000</v>
      </c>
    </row>
    <row r="651" spans="1:22" x14ac:dyDescent="0.3">
      <c r="A651" s="1" t="s">
        <v>35</v>
      </c>
      <c r="B651" s="1">
        <v>8801207</v>
      </c>
      <c r="C651" s="1" t="s">
        <v>1087</v>
      </c>
      <c r="D651" s="1" t="s">
        <v>3104</v>
      </c>
      <c r="E651" s="1">
        <v>46</v>
      </c>
      <c r="F651" s="1" t="s">
        <v>2806</v>
      </c>
      <c r="G651" s="5">
        <v>45603</v>
      </c>
      <c r="H651" s="1" t="s">
        <v>8</v>
      </c>
      <c r="I651" s="8" t="s">
        <v>10</v>
      </c>
      <c r="J651" s="11" t="str" cm="1">
        <f t="array" ref="J651:N651">VLOOKUP(A651,'Product Details'!$C$1:$I$1001,{2,3,4,5,7},FALSE)</f>
        <v>Amazon</v>
      </c>
      <c r="K651" s="1" t="str">
        <v>LED TV</v>
      </c>
      <c r="L651" s="1" t="str">
        <v>Mi LED TV 32"</v>
      </c>
      <c r="M651" s="1">
        <v>1</v>
      </c>
      <c r="N651" s="8">
        <v>20000</v>
      </c>
      <c r="O651" s="11" t="str" cm="1">
        <f t="array" ref="O651:S651">_xlfn.XLOOKUP(A651,'Shipping Details'!$A$1:$A$1001,'Shipping Details'!$B$1:$F$1001)</f>
        <v>Bengaluru</v>
      </c>
      <c r="P651" s="1" t="str">
        <v>Haryana</v>
      </c>
      <c r="Q651" s="1">
        <v>958179</v>
      </c>
      <c r="R651" s="1" t="str">
        <v>IN</v>
      </c>
      <c r="S651" s="8" t="b">
        <v>0</v>
      </c>
      <c r="T651" s="1">
        <f t="shared" si="30"/>
        <v>20000</v>
      </c>
      <c r="U651" s="1">
        <f t="shared" si="31"/>
        <v>0</v>
      </c>
      <c r="V651" s="1">
        <f t="shared" si="32"/>
        <v>0</v>
      </c>
    </row>
    <row r="652" spans="1:22" x14ac:dyDescent="0.3">
      <c r="A652" s="1" t="s">
        <v>686</v>
      </c>
      <c r="B652" s="1">
        <v>7774201</v>
      </c>
      <c r="C652" s="1" t="s">
        <v>1088</v>
      </c>
      <c r="D652" s="1" t="s">
        <v>3105</v>
      </c>
      <c r="E652" s="1">
        <v>20</v>
      </c>
      <c r="F652" s="1" t="s">
        <v>2786</v>
      </c>
      <c r="G652" s="5">
        <v>45319</v>
      </c>
      <c r="H652" s="1" t="s">
        <v>5</v>
      </c>
      <c r="I652" s="8" t="s">
        <v>6</v>
      </c>
      <c r="J652" s="11" t="str" cm="1">
        <f t="array" ref="J652:N652">VLOOKUP(A652,'Product Details'!$C$1:$I$1001,{2,3,4,5,7},FALSE)</f>
        <v>Amazon</v>
      </c>
      <c r="K652" s="1" t="str">
        <v>LED TV</v>
      </c>
      <c r="L652" s="1" t="str">
        <v>Samsung Smart TV 50"</v>
      </c>
      <c r="M652" s="1">
        <v>1</v>
      </c>
      <c r="N652" s="8">
        <v>60000</v>
      </c>
      <c r="O652" s="11" t="str" cm="1">
        <f t="array" ref="O652:S652">_xlfn.XLOOKUP(A652,'Shipping Details'!$A$1:$A$1001,'Shipping Details'!$B$1:$F$1001)</f>
        <v>Lucknow</v>
      </c>
      <c r="P652" s="1" t="str">
        <v>UP</v>
      </c>
      <c r="Q652" s="1">
        <v>439381</v>
      </c>
      <c r="R652" s="1" t="str">
        <v>IN</v>
      </c>
      <c r="S652" s="8" t="b">
        <v>1</v>
      </c>
      <c r="T652" s="1">
        <f t="shared" si="30"/>
        <v>60000</v>
      </c>
      <c r="U652" s="1">
        <f t="shared" si="31"/>
        <v>60000</v>
      </c>
      <c r="V652" s="1">
        <f t="shared" si="32"/>
        <v>0</v>
      </c>
    </row>
    <row r="653" spans="1:22" x14ac:dyDescent="0.3">
      <c r="A653" s="1" t="s">
        <v>605</v>
      </c>
      <c r="B653" s="1">
        <v>3611230</v>
      </c>
      <c r="C653" s="1" t="s">
        <v>1064</v>
      </c>
      <c r="D653" s="1" t="s">
        <v>3104</v>
      </c>
      <c r="E653" s="1">
        <v>32</v>
      </c>
      <c r="F653" s="1" t="s">
        <v>3025</v>
      </c>
      <c r="G653" s="5">
        <v>45650</v>
      </c>
      <c r="H653" s="1" t="s">
        <v>5</v>
      </c>
      <c r="I653" s="8" t="s">
        <v>6</v>
      </c>
      <c r="J653" s="11" t="str" cm="1">
        <f t="array" ref="J653:N653">VLOOKUP(A653,'Product Details'!$C$1:$I$1001,{2,3,4,5,7},FALSE)</f>
        <v>Amazon</v>
      </c>
      <c r="K653" s="1" t="str">
        <v>Laptop</v>
      </c>
      <c r="L653" s="1" t="str">
        <v>Dell Inspiron 15</v>
      </c>
      <c r="M653" s="1">
        <v>1</v>
      </c>
      <c r="N653" s="8">
        <v>50000</v>
      </c>
      <c r="O653" s="11" t="str" cm="1">
        <f t="array" ref="O653:S653">_xlfn.XLOOKUP(A653,'Shipping Details'!$A$1:$A$1001,'Shipping Details'!$B$1:$F$1001)</f>
        <v>Kolkata</v>
      </c>
      <c r="P653" s="1" t="str">
        <v>UP</v>
      </c>
      <c r="Q653" s="1">
        <v>294015</v>
      </c>
      <c r="R653" s="1" t="str">
        <v>IN</v>
      </c>
      <c r="S653" s="8" t="b">
        <v>0</v>
      </c>
      <c r="T653" s="1">
        <f t="shared" si="30"/>
        <v>50000</v>
      </c>
      <c r="U653" s="1">
        <f t="shared" si="31"/>
        <v>50000</v>
      </c>
      <c r="V653" s="1">
        <f t="shared" si="32"/>
        <v>0</v>
      </c>
    </row>
    <row r="654" spans="1:22" x14ac:dyDescent="0.3">
      <c r="A654" s="1" t="s">
        <v>898</v>
      </c>
      <c r="B654" s="1">
        <v>1119996</v>
      </c>
      <c r="C654" s="1" t="s">
        <v>1119</v>
      </c>
      <c r="D654" s="1" t="s">
        <v>3104</v>
      </c>
      <c r="E654" s="1">
        <v>62</v>
      </c>
      <c r="F654" s="1" t="s">
        <v>2871</v>
      </c>
      <c r="G654" s="5">
        <v>45341</v>
      </c>
      <c r="H654" s="1" t="s">
        <v>5</v>
      </c>
      <c r="I654" s="8" t="s">
        <v>6</v>
      </c>
      <c r="J654" s="11" t="str" cm="1">
        <f t="array" ref="J654:N654">VLOOKUP(A654,'Product Details'!$C$1:$I$1001,{2,3,4,5,7},FALSE)</f>
        <v>Ajio</v>
      </c>
      <c r="K654" s="1" t="str">
        <v>Smartphone</v>
      </c>
      <c r="L654" s="1" t="str">
        <v>Samsung Galaxy S9</v>
      </c>
      <c r="M654" s="1">
        <v>1</v>
      </c>
      <c r="N654" s="8">
        <v>29999</v>
      </c>
      <c r="O654" s="11" t="str" cm="1">
        <f t="array" ref="O654:S654">_xlfn.XLOOKUP(A654,'Shipping Details'!$A$1:$A$1001,'Shipping Details'!$B$1:$F$1001)</f>
        <v>Mohali</v>
      </c>
      <c r="P654" s="1" t="str">
        <v>Maharashtra</v>
      </c>
      <c r="Q654" s="1">
        <v>378550</v>
      </c>
      <c r="R654" s="1" t="str">
        <v>IN</v>
      </c>
      <c r="S654" s="8" t="b">
        <v>0</v>
      </c>
      <c r="T654" s="1">
        <f t="shared" si="30"/>
        <v>29999</v>
      </c>
      <c r="U654" s="1">
        <f t="shared" si="31"/>
        <v>29999</v>
      </c>
      <c r="V654" s="1">
        <f t="shared" si="32"/>
        <v>0</v>
      </c>
    </row>
    <row r="655" spans="1:22" x14ac:dyDescent="0.3">
      <c r="A655" s="1" t="s">
        <v>786</v>
      </c>
      <c r="B655" s="1">
        <v>5352365</v>
      </c>
      <c r="C655" s="1" t="s">
        <v>1146</v>
      </c>
      <c r="D655" s="1" t="s">
        <v>3104</v>
      </c>
      <c r="E655" s="1">
        <v>64</v>
      </c>
      <c r="F655" s="1" t="s">
        <v>2987</v>
      </c>
      <c r="G655" s="5">
        <v>45559</v>
      </c>
      <c r="H655" s="1" t="s">
        <v>5</v>
      </c>
      <c r="I655" s="8" t="s">
        <v>6</v>
      </c>
      <c r="J655" s="11" t="str" cm="1">
        <f t="array" ref="J655:N655">VLOOKUP(A655,'Product Details'!$C$1:$I$1001,{2,3,4,5,7},FALSE)</f>
        <v>Ajio</v>
      </c>
      <c r="K655" s="1" t="str">
        <v>Washing Machine</v>
      </c>
      <c r="L655" s="1" t="str">
        <v>LG Front Load 7kg</v>
      </c>
      <c r="M655" s="1">
        <v>1</v>
      </c>
      <c r="N655" s="8">
        <v>29500</v>
      </c>
      <c r="O655" s="11" t="str" cm="1">
        <f t="array" ref="O655:S655">_xlfn.XLOOKUP(A655,'Shipping Details'!$A$1:$A$1001,'Shipping Details'!$B$1:$F$1001)</f>
        <v>Kolkata</v>
      </c>
      <c r="P655" s="1" t="str">
        <v>Karnataka</v>
      </c>
      <c r="Q655" s="1">
        <v>648759</v>
      </c>
      <c r="R655" s="1" t="str">
        <v>IN</v>
      </c>
      <c r="S655" s="8" t="b">
        <v>0</v>
      </c>
      <c r="T655" s="1">
        <f t="shared" si="30"/>
        <v>29500</v>
      </c>
      <c r="U655" s="1">
        <f t="shared" si="31"/>
        <v>29500</v>
      </c>
      <c r="V655" s="1">
        <f t="shared" si="32"/>
        <v>0</v>
      </c>
    </row>
    <row r="656" spans="1:22" x14ac:dyDescent="0.3">
      <c r="A656" s="1" t="s">
        <v>825</v>
      </c>
      <c r="B656" s="1">
        <v>4453272</v>
      </c>
      <c r="C656" s="1" t="s">
        <v>1134</v>
      </c>
      <c r="D656" s="1" t="s">
        <v>3104</v>
      </c>
      <c r="E656" s="1">
        <v>27</v>
      </c>
      <c r="F656" s="1" t="s">
        <v>3069</v>
      </c>
      <c r="G656" s="5">
        <v>45605</v>
      </c>
      <c r="H656" s="1" t="s">
        <v>40</v>
      </c>
      <c r="I656" s="8" t="s">
        <v>6</v>
      </c>
      <c r="J656" s="11" t="str" cm="1">
        <f t="array" ref="J656:N656">VLOOKUP(A656,'Product Details'!$C$1:$I$1001,{2,3,4,5,7},FALSE)</f>
        <v>Flipkart</v>
      </c>
      <c r="K656" s="1" t="str">
        <v>Washing Machine</v>
      </c>
      <c r="L656" s="1" t="str">
        <v>Samsung Top Load 6.5kg</v>
      </c>
      <c r="M656" s="1">
        <v>1</v>
      </c>
      <c r="N656" s="8">
        <v>25500</v>
      </c>
      <c r="O656" s="11" t="str" cm="1">
        <f t="array" ref="O656:S656">_xlfn.XLOOKUP(A656,'Shipping Details'!$A$1:$A$1001,'Shipping Details'!$B$1:$F$1001)</f>
        <v>Gurugram</v>
      </c>
      <c r="P656" s="1" t="str">
        <v>UP</v>
      </c>
      <c r="Q656" s="1">
        <v>343459</v>
      </c>
      <c r="R656" s="1" t="str">
        <v>IN</v>
      </c>
      <c r="S656" s="8" t="b">
        <v>0</v>
      </c>
      <c r="T656" s="1">
        <f t="shared" si="30"/>
        <v>25500</v>
      </c>
      <c r="U656" s="1">
        <f t="shared" si="31"/>
        <v>0</v>
      </c>
      <c r="V656" s="1">
        <f t="shared" si="32"/>
        <v>25500</v>
      </c>
    </row>
    <row r="657" spans="1:22" x14ac:dyDescent="0.3">
      <c r="A657" s="1" t="s">
        <v>557</v>
      </c>
      <c r="B657" s="1">
        <v>9017783</v>
      </c>
      <c r="C657" s="1" t="s">
        <v>1118</v>
      </c>
      <c r="D657" s="1" t="s">
        <v>3104</v>
      </c>
      <c r="E657" s="1">
        <v>61</v>
      </c>
      <c r="F657" s="1" t="s">
        <v>2919</v>
      </c>
      <c r="G657" s="5">
        <v>45323</v>
      </c>
      <c r="H657" s="1" t="s">
        <v>5</v>
      </c>
      <c r="I657" s="8" t="s">
        <v>6</v>
      </c>
      <c r="J657" s="11" t="str" cm="1">
        <f t="array" ref="J657:N657">VLOOKUP(A657,'Product Details'!$C$1:$I$1001,{2,3,4,5,7},FALSE)</f>
        <v>Flipkart</v>
      </c>
      <c r="K657" s="1" t="str">
        <v>Washing Machine</v>
      </c>
      <c r="L657" s="1" t="str">
        <v>LG Front Load 7kg</v>
      </c>
      <c r="M657" s="1">
        <v>1</v>
      </c>
      <c r="N657" s="8">
        <v>30500</v>
      </c>
      <c r="O657" s="11" t="str" cm="1">
        <f t="array" ref="O657:S657">_xlfn.XLOOKUP(A657,'Shipping Details'!$A$1:$A$1001,'Shipping Details'!$B$1:$F$1001)</f>
        <v>Thanjavur</v>
      </c>
      <c r="P657" s="1" t="str">
        <v>Punjab</v>
      </c>
      <c r="Q657" s="1">
        <v>493914</v>
      </c>
      <c r="R657" s="1" t="str">
        <v>IN</v>
      </c>
      <c r="S657" s="8" t="b">
        <v>0</v>
      </c>
      <c r="T657" s="1">
        <f t="shared" si="30"/>
        <v>30500</v>
      </c>
      <c r="U657" s="1">
        <f t="shared" si="31"/>
        <v>30500</v>
      </c>
      <c r="V657" s="1">
        <f t="shared" si="32"/>
        <v>0</v>
      </c>
    </row>
    <row r="658" spans="1:22" x14ac:dyDescent="0.3">
      <c r="A658" s="1" t="s">
        <v>543</v>
      </c>
      <c r="B658" s="1">
        <v>7415127</v>
      </c>
      <c r="C658" s="1" t="s">
        <v>1116</v>
      </c>
      <c r="D658" s="1" t="s">
        <v>3105</v>
      </c>
      <c r="E658" s="1">
        <v>50</v>
      </c>
      <c r="F658" s="1" t="s">
        <v>2816</v>
      </c>
      <c r="G658" s="5">
        <v>45588</v>
      </c>
      <c r="H658" s="1" t="s">
        <v>5</v>
      </c>
      <c r="I658" s="8" t="s">
        <v>6</v>
      </c>
      <c r="J658" s="11" t="str" cm="1">
        <f t="array" ref="J658:N658">VLOOKUP(A658,'Product Details'!$C$1:$I$1001,{2,3,4,5,7},FALSE)</f>
        <v>Flipkart</v>
      </c>
      <c r="K658" s="1" t="str">
        <v>Washing Machine</v>
      </c>
      <c r="L658" s="1" t="str">
        <v>LG Front Load 7kg</v>
      </c>
      <c r="M658" s="1">
        <v>1</v>
      </c>
      <c r="N658" s="8">
        <v>30500</v>
      </c>
      <c r="O658" s="11" t="str" cm="1">
        <f t="array" ref="O658:S658">_xlfn.XLOOKUP(A658,'Shipping Details'!$A$1:$A$1001,'Shipping Details'!$B$1:$F$1001)</f>
        <v>Thanjavur</v>
      </c>
      <c r="P658" s="1" t="str">
        <v>Delhi</v>
      </c>
      <c r="Q658" s="1">
        <v>894029</v>
      </c>
      <c r="R658" s="1" t="str">
        <v>IN</v>
      </c>
      <c r="S658" s="8" t="b">
        <v>0</v>
      </c>
      <c r="T658" s="1">
        <f t="shared" si="30"/>
        <v>30500</v>
      </c>
      <c r="U658" s="1">
        <f t="shared" si="31"/>
        <v>30500</v>
      </c>
      <c r="V658" s="1">
        <f t="shared" si="32"/>
        <v>0</v>
      </c>
    </row>
    <row r="659" spans="1:22" x14ac:dyDescent="0.3">
      <c r="A659" s="1" t="s">
        <v>983</v>
      </c>
      <c r="B659" s="1">
        <v>2792288</v>
      </c>
      <c r="C659" s="1" t="s">
        <v>1086</v>
      </c>
      <c r="D659" s="1" t="s">
        <v>3104</v>
      </c>
      <c r="E659" s="1">
        <v>20</v>
      </c>
      <c r="F659" s="1" t="s">
        <v>3054</v>
      </c>
      <c r="G659" s="5">
        <v>45530</v>
      </c>
      <c r="H659" s="1" t="s">
        <v>8</v>
      </c>
      <c r="I659" s="8" t="s">
        <v>10</v>
      </c>
      <c r="J659" s="11" t="str" cm="1">
        <f t="array" ref="J659:N659">VLOOKUP(A659,'Product Details'!$C$1:$I$1001,{2,3,4,5,7},FALSE)</f>
        <v>TataCliq</v>
      </c>
      <c r="K659" s="1" t="str">
        <v>LED TV</v>
      </c>
      <c r="L659" s="1" t="str">
        <v>Mi LED TV 32"</v>
      </c>
      <c r="M659" s="1">
        <v>1</v>
      </c>
      <c r="N659" s="8">
        <v>20000</v>
      </c>
      <c r="O659" s="11" t="str" cm="1">
        <f t="array" ref="O659:S659">_xlfn.XLOOKUP(A659,'Shipping Details'!$A$1:$A$1001,'Shipping Details'!$B$1:$F$1001)</f>
        <v>Thanjavur</v>
      </c>
      <c r="P659" s="1" t="str">
        <v>Haryana</v>
      </c>
      <c r="Q659" s="1">
        <v>450290</v>
      </c>
      <c r="R659" s="1" t="str">
        <v>IN</v>
      </c>
      <c r="S659" s="8" t="b">
        <v>0</v>
      </c>
      <c r="T659" s="1">
        <f t="shared" si="30"/>
        <v>20000</v>
      </c>
      <c r="U659" s="1">
        <f t="shared" si="31"/>
        <v>0</v>
      </c>
      <c r="V659" s="1">
        <f t="shared" si="32"/>
        <v>0</v>
      </c>
    </row>
    <row r="660" spans="1:22" x14ac:dyDescent="0.3">
      <c r="A660" s="1" t="s">
        <v>221</v>
      </c>
      <c r="B660" s="1">
        <v>2772258</v>
      </c>
      <c r="C660" s="1" t="s">
        <v>1108</v>
      </c>
      <c r="D660" s="1" t="s">
        <v>3105</v>
      </c>
      <c r="E660" s="1">
        <v>68</v>
      </c>
      <c r="F660" s="1" t="s">
        <v>2938</v>
      </c>
      <c r="G660" s="5">
        <v>45440</v>
      </c>
      <c r="H660" s="1" t="s">
        <v>8</v>
      </c>
      <c r="I660" s="8" t="s">
        <v>10</v>
      </c>
      <c r="J660" s="11" t="str" cm="1">
        <f t="array" ref="J660:N660">VLOOKUP(A660,'Product Details'!$C$1:$I$1001,{2,3,4,5,7},FALSE)</f>
        <v>Ajio</v>
      </c>
      <c r="K660" s="1" t="str">
        <v>Headphones</v>
      </c>
      <c r="L660" s="1" t="str">
        <v>Sony Bluetooth</v>
      </c>
      <c r="M660" s="1">
        <v>1</v>
      </c>
      <c r="N660" s="8">
        <v>11500</v>
      </c>
      <c r="O660" s="11" t="str" cm="1">
        <f t="array" ref="O660:S660">_xlfn.XLOOKUP(A660,'Shipping Details'!$A$1:$A$1001,'Shipping Details'!$B$1:$F$1001)</f>
        <v>Lucknow</v>
      </c>
      <c r="P660" s="1" t="str">
        <v>Punjab</v>
      </c>
      <c r="Q660" s="1">
        <v>280564</v>
      </c>
      <c r="R660" s="1" t="str">
        <v>IN</v>
      </c>
      <c r="S660" s="8" t="b">
        <v>0</v>
      </c>
      <c r="T660" s="1">
        <f t="shared" si="30"/>
        <v>11500</v>
      </c>
      <c r="U660" s="1">
        <f t="shared" si="31"/>
        <v>0</v>
      </c>
      <c r="V660" s="1">
        <f t="shared" si="32"/>
        <v>0</v>
      </c>
    </row>
    <row r="661" spans="1:22" x14ac:dyDescent="0.3">
      <c r="A661" s="1" t="s">
        <v>445</v>
      </c>
      <c r="B661" s="1">
        <v>9226851</v>
      </c>
      <c r="C661" s="1" t="s">
        <v>1119</v>
      </c>
      <c r="D661" s="1" t="s">
        <v>3104</v>
      </c>
      <c r="E661" s="1">
        <v>62</v>
      </c>
      <c r="F661" s="1" t="s">
        <v>2943</v>
      </c>
      <c r="G661" s="5">
        <v>45333</v>
      </c>
      <c r="H661" s="1" t="s">
        <v>5</v>
      </c>
      <c r="I661" s="8" t="s">
        <v>6</v>
      </c>
      <c r="J661" s="11" t="str" cm="1">
        <f t="array" ref="J661:N661">VLOOKUP(A661,'Product Details'!$C$1:$I$1001,{2,3,4,5,7},FALSE)</f>
        <v>Amazon</v>
      </c>
      <c r="K661" s="1" t="str">
        <v>Smartphone</v>
      </c>
      <c r="L661" s="1" t="str">
        <v>Apple iPhone 12</v>
      </c>
      <c r="M661" s="1">
        <v>1</v>
      </c>
      <c r="N661" s="8">
        <v>54999</v>
      </c>
      <c r="O661" s="11" t="str" cm="1">
        <f t="array" ref="O661:S661">_xlfn.XLOOKUP(A661,'Shipping Details'!$A$1:$A$1001,'Shipping Details'!$B$1:$F$1001)</f>
        <v>Bengaluru</v>
      </c>
      <c r="P661" s="1" t="str">
        <v>UP</v>
      </c>
      <c r="Q661" s="1">
        <v>850435</v>
      </c>
      <c r="R661" s="1" t="str">
        <v>IN</v>
      </c>
      <c r="S661" s="8" t="b">
        <v>0</v>
      </c>
      <c r="T661" s="1">
        <f t="shared" si="30"/>
        <v>54999</v>
      </c>
      <c r="U661" s="1">
        <f t="shared" si="31"/>
        <v>54999</v>
      </c>
      <c r="V661" s="1">
        <f t="shared" si="32"/>
        <v>0</v>
      </c>
    </row>
    <row r="662" spans="1:22" x14ac:dyDescent="0.3">
      <c r="A662" s="1" t="s">
        <v>186</v>
      </c>
      <c r="B662" s="1">
        <v>6897789</v>
      </c>
      <c r="C662" s="1" t="s">
        <v>1089</v>
      </c>
      <c r="D662" s="1" t="s">
        <v>3104</v>
      </c>
      <c r="E662" s="1">
        <v>38</v>
      </c>
      <c r="F662" s="1" t="s">
        <v>2920</v>
      </c>
      <c r="G662" s="5">
        <v>45359</v>
      </c>
      <c r="H662" s="1" t="s">
        <v>5</v>
      </c>
      <c r="I662" s="8" t="s">
        <v>6</v>
      </c>
      <c r="J662" s="11" t="str" cm="1">
        <f t="array" ref="J662:N662">VLOOKUP(A662,'Product Details'!$C$1:$I$1001,{2,3,4,5,7},FALSE)</f>
        <v>Amazon</v>
      </c>
      <c r="K662" s="1" t="str">
        <v>Washing Machine</v>
      </c>
      <c r="L662" s="1" t="str">
        <v>Whirlpool Fully Automatic</v>
      </c>
      <c r="M662" s="1">
        <v>1</v>
      </c>
      <c r="N662" s="8">
        <v>35000</v>
      </c>
      <c r="O662" s="11" t="str" cm="1">
        <f t="array" ref="O662:S662">_xlfn.XLOOKUP(A662,'Shipping Details'!$A$1:$A$1001,'Shipping Details'!$B$1:$F$1001)</f>
        <v>Mumbai</v>
      </c>
      <c r="P662" s="1" t="str">
        <v>Punjab</v>
      </c>
      <c r="Q662" s="1">
        <v>989079</v>
      </c>
      <c r="R662" s="1" t="str">
        <v>IN</v>
      </c>
      <c r="S662" s="8" t="b">
        <v>1</v>
      </c>
      <c r="T662" s="1">
        <f t="shared" si="30"/>
        <v>35000</v>
      </c>
      <c r="U662" s="1">
        <f t="shared" si="31"/>
        <v>35000</v>
      </c>
      <c r="V662" s="1">
        <f t="shared" si="32"/>
        <v>0</v>
      </c>
    </row>
    <row r="663" spans="1:22" x14ac:dyDescent="0.3">
      <c r="A663" s="1" t="s">
        <v>91</v>
      </c>
      <c r="B663" s="1">
        <v>9790632</v>
      </c>
      <c r="C663" s="1" t="s">
        <v>1114</v>
      </c>
      <c r="D663" s="1" t="s">
        <v>3105</v>
      </c>
      <c r="E663" s="1">
        <v>43</v>
      </c>
      <c r="F663" s="1" t="s">
        <v>2852</v>
      </c>
      <c r="G663" s="5">
        <v>45436</v>
      </c>
      <c r="H663" s="1" t="s">
        <v>40</v>
      </c>
      <c r="I663" s="8" t="s">
        <v>6</v>
      </c>
      <c r="J663" s="11" t="str" cm="1">
        <f t="array" ref="J663:N663">VLOOKUP(A663,'Product Details'!$C$1:$I$1001,{2,3,4,5,7},FALSE)</f>
        <v>Myntra</v>
      </c>
      <c r="K663" s="1" t="str">
        <v>Smartphone</v>
      </c>
      <c r="L663" s="1" t="str">
        <v>Samsung Galaxy S9</v>
      </c>
      <c r="M663" s="1">
        <v>1</v>
      </c>
      <c r="N663" s="8">
        <v>30200</v>
      </c>
      <c r="O663" s="11" t="str" cm="1">
        <f t="array" ref="O663:S663">_xlfn.XLOOKUP(A663,'Shipping Details'!$A$1:$A$1001,'Shipping Details'!$B$1:$F$1001)</f>
        <v>Gurugram</v>
      </c>
      <c r="P663" s="1" t="str">
        <v>Tamil Nadu</v>
      </c>
      <c r="Q663" s="1">
        <v>913934</v>
      </c>
      <c r="R663" s="1" t="str">
        <v>IN</v>
      </c>
      <c r="S663" s="8" t="b">
        <v>1</v>
      </c>
      <c r="T663" s="1">
        <f t="shared" si="30"/>
        <v>30200</v>
      </c>
      <c r="U663" s="1">
        <f t="shared" si="31"/>
        <v>0</v>
      </c>
      <c r="V663" s="1">
        <f t="shared" si="32"/>
        <v>30200</v>
      </c>
    </row>
    <row r="664" spans="1:22" x14ac:dyDescent="0.3">
      <c r="A664" s="1" t="s">
        <v>52</v>
      </c>
      <c r="B664" s="1">
        <v>5747930</v>
      </c>
      <c r="C664" s="1" t="s">
        <v>1090</v>
      </c>
      <c r="D664" s="1" t="s">
        <v>3105</v>
      </c>
      <c r="E664" s="1">
        <v>71</v>
      </c>
      <c r="F664" s="1" t="s">
        <v>2822</v>
      </c>
      <c r="G664" s="5">
        <v>45392</v>
      </c>
      <c r="H664" s="1" t="s">
        <v>8</v>
      </c>
      <c r="I664" s="8" t="s">
        <v>10</v>
      </c>
      <c r="J664" s="11" t="str" cm="1">
        <f t="array" ref="J664:N664">VLOOKUP(A664,'Product Details'!$C$1:$I$1001,{2,3,4,5,7},FALSE)</f>
        <v>Amazon</v>
      </c>
      <c r="K664" s="1" t="str">
        <v>Headphones</v>
      </c>
      <c r="L664" s="1" t="str">
        <v>JBL Bluetooth</v>
      </c>
      <c r="M664" s="1">
        <v>8</v>
      </c>
      <c r="N664" s="8">
        <v>10000</v>
      </c>
      <c r="O664" s="11" t="str" cm="1">
        <f t="array" ref="O664:S664">_xlfn.XLOOKUP(A664,'Shipping Details'!$A$1:$A$1001,'Shipping Details'!$B$1:$F$1001)</f>
        <v>Kolkata</v>
      </c>
      <c r="P664" s="1" t="str">
        <v>Maharashtra</v>
      </c>
      <c r="Q664" s="1">
        <v>147726</v>
      </c>
      <c r="R664" s="1" t="str">
        <v>IN</v>
      </c>
      <c r="S664" s="8" t="b">
        <v>1</v>
      </c>
      <c r="T664" s="1">
        <f t="shared" si="30"/>
        <v>80000</v>
      </c>
      <c r="U664" s="1">
        <f t="shared" si="31"/>
        <v>0</v>
      </c>
      <c r="V664" s="1">
        <f t="shared" si="32"/>
        <v>0</v>
      </c>
    </row>
    <row r="665" spans="1:22" x14ac:dyDescent="0.3">
      <c r="A665" s="1" t="s">
        <v>374</v>
      </c>
      <c r="B665" s="1">
        <v>8493596</v>
      </c>
      <c r="C665" s="1" t="s">
        <v>1084</v>
      </c>
      <c r="D665" s="1" t="s">
        <v>3104</v>
      </c>
      <c r="E665" s="1">
        <v>69</v>
      </c>
      <c r="F665" s="1" t="s">
        <v>2847</v>
      </c>
      <c r="G665" s="5">
        <v>45360</v>
      </c>
      <c r="H665" s="1" t="s">
        <v>5</v>
      </c>
      <c r="I665" s="8" t="s">
        <v>6</v>
      </c>
      <c r="J665" s="11" t="str" cm="1">
        <f t="array" ref="J665:N665">VLOOKUP(A665,'Product Details'!$C$1:$I$1001,{2,3,4,5,7},FALSE)</f>
        <v>Ajio</v>
      </c>
      <c r="K665" s="1" t="str">
        <v>Smartphone</v>
      </c>
      <c r="L665" s="1" t="str">
        <v>OnePlus Nord</v>
      </c>
      <c r="M665" s="1">
        <v>1</v>
      </c>
      <c r="N665" s="8">
        <v>24999</v>
      </c>
      <c r="O665" s="11" t="str" cm="1">
        <f t="array" ref="O665:S665">_xlfn.XLOOKUP(A665,'Shipping Details'!$A$1:$A$1001,'Shipping Details'!$B$1:$F$1001)</f>
        <v>Bengaluru</v>
      </c>
      <c r="P665" s="1" t="str">
        <v>Haryana</v>
      </c>
      <c r="Q665" s="1">
        <v>252117</v>
      </c>
      <c r="R665" s="1" t="str">
        <v>IN</v>
      </c>
      <c r="S665" s="8" t="b">
        <v>0</v>
      </c>
      <c r="T665" s="1">
        <f t="shared" si="30"/>
        <v>24999</v>
      </c>
      <c r="U665" s="1">
        <f t="shared" si="31"/>
        <v>24999</v>
      </c>
      <c r="V665" s="1">
        <f t="shared" si="32"/>
        <v>0</v>
      </c>
    </row>
    <row r="666" spans="1:22" x14ac:dyDescent="0.3">
      <c r="A666" s="1" t="s">
        <v>43</v>
      </c>
      <c r="B666" s="1">
        <v>2408404</v>
      </c>
      <c r="C666" s="1" t="s">
        <v>1091</v>
      </c>
      <c r="D666" s="1" t="s">
        <v>3104</v>
      </c>
      <c r="E666" s="1">
        <v>26</v>
      </c>
      <c r="F666" s="1" t="s">
        <v>2813</v>
      </c>
      <c r="G666" s="5">
        <v>45510</v>
      </c>
      <c r="H666" s="1" t="s">
        <v>8</v>
      </c>
      <c r="I666" s="8" t="s">
        <v>10</v>
      </c>
      <c r="J666" s="11" t="str" cm="1">
        <f t="array" ref="J666:N666">VLOOKUP(A666,'Product Details'!$C$1:$I$1001,{2,3,4,5,7},FALSE)</f>
        <v>Ajio</v>
      </c>
      <c r="K666" s="1" t="str">
        <v>Headphones</v>
      </c>
      <c r="L666" s="1" t="str">
        <v>JBL Bluetooth</v>
      </c>
      <c r="M666" s="1">
        <v>2</v>
      </c>
      <c r="N666" s="8">
        <v>9500</v>
      </c>
      <c r="O666" s="11" t="str" cm="1">
        <f t="array" ref="O666:S666">_xlfn.XLOOKUP(A666,'Shipping Details'!$A$1:$A$1001,'Shipping Details'!$B$1:$F$1001)</f>
        <v>Bengaluru</v>
      </c>
      <c r="P666" s="1" t="str">
        <v>Karnataka</v>
      </c>
      <c r="Q666" s="1">
        <v>898207</v>
      </c>
      <c r="R666" s="1" t="str">
        <v>IN</v>
      </c>
      <c r="S666" s="8" t="b">
        <v>0</v>
      </c>
      <c r="T666" s="1">
        <f t="shared" si="30"/>
        <v>19000</v>
      </c>
      <c r="U666" s="1">
        <f t="shared" si="31"/>
        <v>0</v>
      </c>
      <c r="V666" s="1">
        <f t="shared" si="32"/>
        <v>0</v>
      </c>
    </row>
    <row r="667" spans="1:22" x14ac:dyDescent="0.3">
      <c r="A667" s="1" t="s">
        <v>391</v>
      </c>
      <c r="B667" s="1">
        <v>7983050</v>
      </c>
      <c r="C667" s="1" t="s">
        <v>1119</v>
      </c>
      <c r="D667" s="1" t="s">
        <v>3104</v>
      </c>
      <c r="E667" s="1">
        <v>62</v>
      </c>
      <c r="F667" s="1" t="s">
        <v>2936</v>
      </c>
      <c r="G667" s="5">
        <v>45358</v>
      </c>
      <c r="H667" s="1" t="s">
        <v>5</v>
      </c>
      <c r="I667" s="8" t="s">
        <v>6</v>
      </c>
      <c r="J667" s="11" t="str" cm="1">
        <f t="array" ref="J667:N667">VLOOKUP(A667,'Product Details'!$C$1:$I$1001,{2,3,4,5,7},FALSE)</f>
        <v>TataCliq</v>
      </c>
      <c r="K667" s="1" t="str">
        <v>Laptop</v>
      </c>
      <c r="L667" s="1" t="str">
        <v>HP Pavilion</v>
      </c>
      <c r="M667" s="1">
        <v>1</v>
      </c>
      <c r="N667" s="8">
        <v>45000</v>
      </c>
      <c r="O667" s="11" t="str" cm="1">
        <f t="array" ref="O667:S667">_xlfn.XLOOKUP(A667,'Shipping Details'!$A$1:$A$1001,'Shipping Details'!$B$1:$F$1001)</f>
        <v>Kolkata</v>
      </c>
      <c r="P667" s="1" t="str">
        <v>Punjab</v>
      </c>
      <c r="Q667" s="1">
        <v>725236</v>
      </c>
      <c r="R667" s="1" t="str">
        <v>IN</v>
      </c>
      <c r="S667" s="8" t="b">
        <v>0</v>
      </c>
      <c r="T667" s="1">
        <f t="shared" si="30"/>
        <v>45000</v>
      </c>
      <c r="U667" s="1">
        <f t="shared" si="31"/>
        <v>45000</v>
      </c>
      <c r="V667" s="1">
        <f t="shared" si="32"/>
        <v>0</v>
      </c>
    </row>
    <row r="668" spans="1:22" x14ac:dyDescent="0.3">
      <c r="A668" s="1" t="s">
        <v>962</v>
      </c>
      <c r="B668" s="1">
        <v>9826283</v>
      </c>
      <c r="C668" s="1" t="s">
        <v>1090</v>
      </c>
      <c r="D668" s="1" t="s">
        <v>3105</v>
      </c>
      <c r="E668" s="1">
        <v>71</v>
      </c>
      <c r="F668" s="1" t="s">
        <v>3070</v>
      </c>
      <c r="G668" s="5">
        <v>45575</v>
      </c>
      <c r="H668" s="1" t="s">
        <v>8</v>
      </c>
      <c r="I668" s="8" t="s">
        <v>6</v>
      </c>
      <c r="J668" s="11" t="str" cm="1">
        <f t="array" ref="J668:N668">VLOOKUP(A668,'Product Details'!$C$1:$I$1001,{2,3,4,5,7},FALSE)</f>
        <v>Ajio</v>
      </c>
      <c r="K668" s="1" t="str">
        <v>Washing Machine</v>
      </c>
      <c r="L668" s="1" t="str">
        <v>Samsung Top Load 6.5kg</v>
      </c>
      <c r="M668" s="1">
        <v>1</v>
      </c>
      <c r="N668" s="8">
        <v>24500</v>
      </c>
      <c r="O668" s="11" t="str" cm="1">
        <f t="array" ref="O668:S668">_xlfn.XLOOKUP(A668,'Shipping Details'!$A$1:$A$1001,'Shipping Details'!$B$1:$F$1001)</f>
        <v>Gurugram</v>
      </c>
      <c r="P668" s="1" t="str">
        <v>UP</v>
      </c>
      <c r="Q668" s="1">
        <v>735944</v>
      </c>
      <c r="R668" s="1" t="str">
        <v>IN</v>
      </c>
      <c r="S668" s="8" t="b">
        <v>0</v>
      </c>
      <c r="T668" s="1">
        <f t="shared" si="30"/>
        <v>24500</v>
      </c>
      <c r="U668" s="1">
        <f t="shared" si="31"/>
        <v>0</v>
      </c>
      <c r="V668" s="1">
        <f t="shared" si="32"/>
        <v>24500</v>
      </c>
    </row>
    <row r="669" spans="1:22" x14ac:dyDescent="0.3">
      <c r="A669" s="1" t="s">
        <v>229</v>
      </c>
      <c r="B669" s="1">
        <v>6007595</v>
      </c>
      <c r="C669" s="1" t="s">
        <v>1092</v>
      </c>
      <c r="D669" s="1" t="s">
        <v>3105</v>
      </c>
      <c r="E669" s="1">
        <v>48</v>
      </c>
      <c r="F669" s="1" t="s">
        <v>2943</v>
      </c>
      <c r="G669" s="5">
        <v>45333</v>
      </c>
      <c r="H669" s="1" t="s">
        <v>8</v>
      </c>
      <c r="I669" s="8" t="s">
        <v>10</v>
      </c>
      <c r="J669" s="11" t="str" cm="1">
        <f t="array" ref="J669:N669">VLOOKUP(A669,'Product Details'!$C$1:$I$1001,{2,3,4,5,7},FALSE)</f>
        <v>Myntra</v>
      </c>
      <c r="K669" s="1" t="str">
        <v>Headphones</v>
      </c>
      <c r="L669" s="1" t="str">
        <v>Bose Bluetooth</v>
      </c>
      <c r="M669" s="1">
        <v>1</v>
      </c>
      <c r="N669" s="8">
        <v>15200</v>
      </c>
      <c r="O669" s="11" t="str" cm="1">
        <f t="array" ref="O669:S669">_xlfn.XLOOKUP(A669,'Shipping Details'!$A$1:$A$1001,'Shipping Details'!$B$1:$F$1001)</f>
        <v>Thanjavur</v>
      </c>
      <c r="P669" s="1" t="str">
        <v>West Bengal</v>
      </c>
      <c r="Q669" s="1">
        <v>642421</v>
      </c>
      <c r="R669" s="1" t="str">
        <v>IN</v>
      </c>
      <c r="S669" s="8" t="b">
        <v>0</v>
      </c>
      <c r="T669" s="1">
        <f t="shared" si="30"/>
        <v>15200</v>
      </c>
      <c r="U669" s="1">
        <f t="shared" si="31"/>
        <v>0</v>
      </c>
      <c r="V669" s="1">
        <f t="shared" si="32"/>
        <v>0</v>
      </c>
    </row>
    <row r="670" spans="1:22" x14ac:dyDescent="0.3">
      <c r="A670" s="1" t="s">
        <v>58</v>
      </c>
      <c r="B670" s="1">
        <v>8248238</v>
      </c>
      <c r="C670" s="1" t="s">
        <v>1065</v>
      </c>
      <c r="D670" s="1" t="s">
        <v>3104</v>
      </c>
      <c r="E670" s="1">
        <v>56</v>
      </c>
      <c r="F670" s="1" t="s">
        <v>2825</v>
      </c>
      <c r="G670" s="5">
        <v>45413</v>
      </c>
      <c r="H670" s="1" t="s">
        <v>40</v>
      </c>
      <c r="I670" s="8" t="s">
        <v>6</v>
      </c>
      <c r="J670" s="11" t="str" cm="1">
        <f t="array" ref="J670:N670">VLOOKUP(A670,'Product Details'!$C$1:$I$1001,{2,3,4,5,7},FALSE)</f>
        <v>TataCliq</v>
      </c>
      <c r="K670" s="1" t="str">
        <v>Washing Machine</v>
      </c>
      <c r="L670" s="1" t="str">
        <v>LG Front Load 7kg</v>
      </c>
      <c r="M670" s="1">
        <v>1</v>
      </c>
      <c r="N670" s="8">
        <v>30000</v>
      </c>
      <c r="O670" s="11" t="str" cm="1">
        <f t="array" ref="O670:S670">_xlfn.XLOOKUP(A670,'Shipping Details'!$A$1:$A$1001,'Shipping Details'!$B$1:$F$1001)</f>
        <v>Mohali</v>
      </c>
      <c r="P670" s="1" t="str">
        <v>West Bengal</v>
      </c>
      <c r="Q670" s="1">
        <v>593355</v>
      </c>
      <c r="R670" s="1" t="str">
        <v>IN</v>
      </c>
      <c r="S670" s="8" t="b">
        <v>0</v>
      </c>
      <c r="T670" s="1">
        <f t="shared" si="30"/>
        <v>30000</v>
      </c>
      <c r="U670" s="1">
        <f t="shared" si="31"/>
        <v>0</v>
      </c>
      <c r="V670" s="1">
        <f t="shared" si="32"/>
        <v>30000</v>
      </c>
    </row>
    <row r="671" spans="1:22" x14ac:dyDescent="0.3">
      <c r="A671" s="1" t="s">
        <v>499</v>
      </c>
      <c r="B671" s="1">
        <v>7377917</v>
      </c>
      <c r="C671" s="1" t="s">
        <v>1080</v>
      </c>
      <c r="D671" s="1" t="s">
        <v>3104</v>
      </c>
      <c r="E671" s="1">
        <v>71</v>
      </c>
      <c r="F671" s="1" t="s">
        <v>2806</v>
      </c>
      <c r="G671" s="5">
        <v>45603</v>
      </c>
      <c r="H671" s="1" t="s">
        <v>8</v>
      </c>
      <c r="I671" s="8" t="s">
        <v>10</v>
      </c>
      <c r="J671" s="11" t="str" cm="1">
        <f t="array" ref="J671:N671">VLOOKUP(A671,'Product Details'!$C$1:$I$1001,{2,3,4,5,7},FALSE)</f>
        <v>Flipkart</v>
      </c>
      <c r="K671" s="1" t="str">
        <v>Smartphone</v>
      </c>
      <c r="L671" s="1" t="str">
        <v>OnePlus Nord</v>
      </c>
      <c r="M671" s="1">
        <v>1</v>
      </c>
      <c r="N671" s="8">
        <v>25500</v>
      </c>
      <c r="O671" s="11" t="str" cm="1">
        <f t="array" ref="O671:S671">_xlfn.XLOOKUP(A671,'Shipping Details'!$A$1:$A$1001,'Shipping Details'!$B$1:$F$1001)</f>
        <v>Gurugram</v>
      </c>
      <c r="P671" s="1" t="str">
        <v>Maharashtra</v>
      </c>
      <c r="Q671" s="1">
        <v>194073</v>
      </c>
      <c r="R671" s="1" t="str">
        <v>IN</v>
      </c>
      <c r="S671" s="8" t="b">
        <v>0</v>
      </c>
      <c r="T671" s="1">
        <f t="shared" si="30"/>
        <v>25500</v>
      </c>
      <c r="U671" s="1">
        <f t="shared" si="31"/>
        <v>0</v>
      </c>
      <c r="V671" s="1">
        <f t="shared" si="32"/>
        <v>0</v>
      </c>
    </row>
    <row r="672" spans="1:22" x14ac:dyDescent="0.3">
      <c r="A672" s="1" t="s">
        <v>419</v>
      </c>
      <c r="B672" s="1">
        <v>6412444</v>
      </c>
      <c r="C672" s="1" t="s">
        <v>1072</v>
      </c>
      <c r="D672" s="1" t="s">
        <v>3104</v>
      </c>
      <c r="E672" s="1">
        <v>70</v>
      </c>
      <c r="F672" s="1" t="s">
        <v>2835</v>
      </c>
      <c r="G672" s="5">
        <v>45622</v>
      </c>
      <c r="H672" s="1" t="s">
        <v>5</v>
      </c>
      <c r="I672" s="8" t="s">
        <v>6</v>
      </c>
      <c r="J672" s="11" t="str" cm="1">
        <f t="array" ref="J672:N672">VLOOKUP(A672,'Product Details'!$C$1:$I$1001,{2,3,4,5,7},FALSE)</f>
        <v>Myntra</v>
      </c>
      <c r="K672" s="1" t="str">
        <v>LED TV</v>
      </c>
      <c r="L672" s="1" t="str">
        <v>Samsung Smart TV 50"</v>
      </c>
      <c r="M672" s="1">
        <v>1</v>
      </c>
      <c r="N672" s="8">
        <v>60500</v>
      </c>
      <c r="O672" s="11" t="str" cm="1">
        <f t="array" ref="O672:S672">_xlfn.XLOOKUP(A672,'Shipping Details'!$A$1:$A$1001,'Shipping Details'!$B$1:$F$1001)</f>
        <v>Bengaluru</v>
      </c>
      <c r="P672" s="1" t="str">
        <v>West Bengal</v>
      </c>
      <c r="Q672" s="1">
        <v>113524</v>
      </c>
      <c r="R672" s="1" t="str">
        <v>IN</v>
      </c>
      <c r="S672" s="8" t="b">
        <v>0</v>
      </c>
      <c r="T672" s="1">
        <f t="shared" si="30"/>
        <v>60500</v>
      </c>
      <c r="U672" s="1">
        <f t="shared" si="31"/>
        <v>60500</v>
      </c>
      <c r="V672" s="1">
        <f t="shared" si="32"/>
        <v>0</v>
      </c>
    </row>
    <row r="673" spans="1:22" x14ac:dyDescent="0.3">
      <c r="A673" s="1" t="s">
        <v>7</v>
      </c>
      <c r="B673" s="1">
        <v>4335942</v>
      </c>
      <c r="C673" s="1" t="s">
        <v>1064</v>
      </c>
      <c r="D673" s="1" t="s">
        <v>3104</v>
      </c>
      <c r="E673" s="1">
        <v>32</v>
      </c>
      <c r="F673" s="1" t="s">
        <v>2781</v>
      </c>
      <c r="G673" s="5">
        <v>45523</v>
      </c>
      <c r="H673" s="1" t="s">
        <v>8</v>
      </c>
      <c r="I673" s="8" t="s">
        <v>6</v>
      </c>
      <c r="J673" s="11" t="str" cm="1">
        <f t="array" ref="J673:N673">VLOOKUP(A673,'Product Details'!$C$1:$I$1001,{2,3,4,5,7},FALSE)</f>
        <v>Amazon</v>
      </c>
      <c r="K673" s="1" t="str">
        <v>laptop</v>
      </c>
      <c r="L673" s="1" t="str">
        <v>HP Pavilion</v>
      </c>
      <c r="M673" s="1">
        <v>1</v>
      </c>
      <c r="N673" s="8">
        <v>45000</v>
      </c>
      <c r="O673" s="11" t="str" cm="1">
        <f t="array" ref="O673:S673">_xlfn.XLOOKUP(A673,'Shipping Details'!$A$1:$A$1001,'Shipping Details'!$B$1:$F$1001)</f>
        <v>Kolkata</v>
      </c>
      <c r="P673" s="1" t="str">
        <v>Tamil Nadu</v>
      </c>
      <c r="Q673" s="1">
        <v>900581</v>
      </c>
      <c r="R673" s="1" t="str">
        <v>IN</v>
      </c>
      <c r="S673" s="8" t="b">
        <v>0</v>
      </c>
      <c r="T673" s="1">
        <f t="shared" si="30"/>
        <v>45000</v>
      </c>
      <c r="U673" s="1">
        <f t="shared" si="31"/>
        <v>0</v>
      </c>
      <c r="V673" s="1">
        <f t="shared" si="32"/>
        <v>45000</v>
      </c>
    </row>
    <row r="674" spans="1:22" x14ac:dyDescent="0.3">
      <c r="A674" s="1" t="s">
        <v>276</v>
      </c>
      <c r="B674" s="1">
        <v>4864570</v>
      </c>
      <c r="C674" s="1" t="s">
        <v>1084</v>
      </c>
      <c r="D674" s="1" t="s">
        <v>3104</v>
      </c>
      <c r="E674" s="1">
        <v>69</v>
      </c>
      <c r="F674" s="1" t="s">
        <v>2931</v>
      </c>
      <c r="G674" s="5">
        <v>45467</v>
      </c>
      <c r="H674" s="1" t="s">
        <v>5</v>
      </c>
      <c r="I674" s="8" t="s">
        <v>6</v>
      </c>
      <c r="J674" s="11" t="str" cm="1">
        <f t="array" ref="J674:N674">VLOOKUP(A674,'Product Details'!$C$1:$I$1001,{2,3,4,5,7},FALSE)</f>
        <v>Ajio</v>
      </c>
      <c r="K674" s="1" t="str">
        <v>Laptop</v>
      </c>
      <c r="L674" s="1" t="str">
        <v>Dell Inspiron 15</v>
      </c>
      <c r="M674" s="1">
        <v>1</v>
      </c>
      <c r="N674" s="8">
        <v>49500</v>
      </c>
      <c r="O674" s="11" t="str" cm="1">
        <f t="array" ref="O674:S674">_xlfn.XLOOKUP(A674,'Shipping Details'!$A$1:$A$1001,'Shipping Details'!$B$1:$F$1001)</f>
        <v>Kolkata</v>
      </c>
      <c r="P674" s="1">
        <v>0</v>
      </c>
      <c r="Q674" s="1">
        <v>123536</v>
      </c>
      <c r="R674" s="1" t="str">
        <v>IN</v>
      </c>
      <c r="S674" s="8" t="b">
        <v>0</v>
      </c>
      <c r="T674" s="1">
        <f t="shared" si="30"/>
        <v>49500</v>
      </c>
      <c r="U674" s="1">
        <f t="shared" si="31"/>
        <v>49500</v>
      </c>
      <c r="V674" s="1">
        <f t="shared" si="32"/>
        <v>0</v>
      </c>
    </row>
    <row r="675" spans="1:22" x14ac:dyDescent="0.3">
      <c r="A675" s="1" t="s">
        <v>598</v>
      </c>
      <c r="B675" s="1">
        <v>1688519</v>
      </c>
      <c r="C675" s="1" t="s">
        <v>1104</v>
      </c>
      <c r="D675" s="1" t="s">
        <v>3105</v>
      </c>
      <c r="E675" s="1">
        <v>30</v>
      </c>
      <c r="F675" s="1" t="s">
        <v>2940</v>
      </c>
      <c r="G675" s="5">
        <v>45641</v>
      </c>
      <c r="H675" s="1" t="s">
        <v>5</v>
      </c>
      <c r="I675" s="8" t="s">
        <v>6</v>
      </c>
      <c r="J675" s="11" t="str" cm="1">
        <f t="array" ref="J675:N675">VLOOKUP(A675,'Product Details'!$C$1:$I$1001,{2,3,4,5,7},FALSE)</f>
        <v>TataCliq</v>
      </c>
      <c r="K675" s="1" t="str">
        <v>Washing Machine</v>
      </c>
      <c r="L675" s="1" t="str">
        <v>Samsung Top Load 6.5kg</v>
      </c>
      <c r="M675" s="1">
        <v>1</v>
      </c>
      <c r="N675" s="8">
        <v>25000</v>
      </c>
      <c r="O675" s="11" t="str" cm="1">
        <f t="array" ref="O675:S675">_xlfn.XLOOKUP(A675,'Shipping Details'!$A$1:$A$1001,'Shipping Details'!$B$1:$F$1001)</f>
        <v>Lucknow</v>
      </c>
      <c r="P675" s="1" t="str">
        <v>Tamil Nadu</v>
      </c>
      <c r="Q675" s="1">
        <v>659475</v>
      </c>
      <c r="R675" s="1" t="str">
        <v>IN</v>
      </c>
      <c r="S675" s="8" t="b">
        <v>0</v>
      </c>
      <c r="T675" s="1">
        <f t="shared" si="30"/>
        <v>25000</v>
      </c>
      <c r="U675" s="1">
        <f t="shared" si="31"/>
        <v>25000</v>
      </c>
      <c r="V675" s="1">
        <f t="shared" si="32"/>
        <v>0</v>
      </c>
    </row>
    <row r="676" spans="1:22" x14ac:dyDescent="0.3">
      <c r="A676" s="1" t="s">
        <v>577</v>
      </c>
      <c r="B676" s="1">
        <v>7024113</v>
      </c>
      <c r="C676" s="1" t="s">
        <v>1091</v>
      </c>
      <c r="D676" s="1" t="s">
        <v>3104</v>
      </c>
      <c r="E676" s="1">
        <v>26</v>
      </c>
      <c r="F676" s="1" t="s">
        <v>3057</v>
      </c>
      <c r="G676" s="5">
        <v>45646</v>
      </c>
      <c r="H676" s="1" t="s">
        <v>40</v>
      </c>
      <c r="I676" s="8" t="s">
        <v>6</v>
      </c>
      <c r="J676" s="11" t="str" cm="1">
        <f t="array" ref="J676:N676">VLOOKUP(A676,'Product Details'!$C$1:$I$1001,{2,3,4,5,7},FALSE)</f>
        <v>TataCliq</v>
      </c>
      <c r="K676" s="1" t="str">
        <v>Headphones</v>
      </c>
      <c r="L676" s="1" t="str">
        <v>Sony Bluetooth</v>
      </c>
      <c r="M676" s="1">
        <v>1</v>
      </c>
      <c r="N676" s="8">
        <v>11900</v>
      </c>
      <c r="O676" s="11" t="str" cm="1">
        <f t="array" ref="O676:S676">_xlfn.XLOOKUP(A676,'Shipping Details'!$A$1:$A$1001,'Shipping Details'!$B$1:$F$1001)</f>
        <v>Kolkata</v>
      </c>
      <c r="P676" s="1" t="str">
        <v>Delhi</v>
      </c>
      <c r="Q676" s="1">
        <v>578221</v>
      </c>
      <c r="R676" s="1" t="str">
        <v>IN</v>
      </c>
      <c r="S676" s="8" t="b">
        <v>0</v>
      </c>
      <c r="T676" s="1">
        <f t="shared" si="30"/>
        <v>11900</v>
      </c>
      <c r="U676" s="1">
        <f t="shared" si="31"/>
        <v>0</v>
      </c>
      <c r="V676" s="1">
        <f t="shared" si="32"/>
        <v>11900</v>
      </c>
    </row>
    <row r="677" spans="1:22" x14ac:dyDescent="0.3">
      <c r="A677" s="1" t="s">
        <v>148</v>
      </c>
      <c r="B677" s="1">
        <v>2221118</v>
      </c>
      <c r="C677" s="1" t="s">
        <v>1138</v>
      </c>
      <c r="D677" s="1" t="s">
        <v>3105</v>
      </c>
      <c r="E677" s="1">
        <v>69</v>
      </c>
      <c r="F677" s="1" t="s">
        <v>2899</v>
      </c>
      <c r="G677" s="5">
        <v>45589</v>
      </c>
      <c r="H677" s="1" t="s">
        <v>5</v>
      </c>
      <c r="I677" s="8" t="s">
        <v>6</v>
      </c>
      <c r="J677" s="11" t="str" cm="1">
        <f t="array" ref="J677:N677">VLOOKUP(A677,'Product Details'!$C$1:$I$1001,{2,3,4,5,7},FALSE)</f>
        <v>Amazon</v>
      </c>
      <c r="K677" s="1" t="str">
        <v>Smartphone</v>
      </c>
      <c r="L677" s="1" t="str">
        <v>Apple iPhone 12</v>
      </c>
      <c r="M677" s="1">
        <v>1</v>
      </c>
      <c r="N677" s="8">
        <v>54999</v>
      </c>
      <c r="O677" s="11" t="str" cm="1">
        <f t="array" ref="O677:S677">_xlfn.XLOOKUP(A677,'Shipping Details'!$A$1:$A$1001,'Shipping Details'!$B$1:$F$1001)</f>
        <v>Mohali</v>
      </c>
      <c r="P677" s="1" t="str">
        <v>Tamil Nadu</v>
      </c>
      <c r="Q677" s="1">
        <v>299254</v>
      </c>
      <c r="R677" s="1" t="str">
        <v>IN</v>
      </c>
      <c r="S677" s="8" t="b">
        <v>0</v>
      </c>
      <c r="T677" s="1">
        <f t="shared" si="30"/>
        <v>54999</v>
      </c>
      <c r="U677" s="1">
        <f t="shared" si="31"/>
        <v>54999</v>
      </c>
      <c r="V677" s="1">
        <f t="shared" si="32"/>
        <v>0</v>
      </c>
    </row>
    <row r="678" spans="1:22" x14ac:dyDescent="0.3">
      <c r="A678" s="1" t="s">
        <v>464</v>
      </c>
      <c r="B678" s="1">
        <v>7023763</v>
      </c>
      <c r="C678" s="1" t="s">
        <v>1090</v>
      </c>
      <c r="D678" s="1" t="s">
        <v>3105</v>
      </c>
      <c r="E678" s="1">
        <v>71</v>
      </c>
      <c r="F678" s="1" t="s">
        <v>2876</v>
      </c>
      <c r="G678" s="5">
        <v>45460</v>
      </c>
      <c r="H678" s="1" t="s">
        <v>8</v>
      </c>
      <c r="I678" s="8" t="s">
        <v>10</v>
      </c>
      <c r="J678" s="11" t="str" cm="1">
        <f t="array" ref="J678:N678">VLOOKUP(A678,'Product Details'!$C$1:$I$1001,{2,3,4,5,7},FALSE)</f>
        <v>Ajio</v>
      </c>
      <c r="K678" s="1" t="str">
        <v>Laptop</v>
      </c>
      <c r="L678" s="1" t="str">
        <v>HP Pavilion</v>
      </c>
      <c r="M678" s="1">
        <v>1</v>
      </c>
      <c r="N678" s="8">
        <v>44000</v>
      </c>
      <c r="O678" s="11" t="str" cm="1">
        <f t="array" ref="O678:S678">_xlfn.XLOOKUP(A678,'Shipping Details'!$A$1:$A$1001,'Shipping Details'!$B$1:$F$1001)</f>
        <v>Noida</v>
      </c>
      <c r="P678" s="1" t="str">
        <v>Haryana</v>
      </c>
      <c r="Q678" s="1">
        <v>893237</v>
      </c>
      <c r="R678" s="1" t="str">
        <v>IN</v>
      </c>
      <c r="S678" s="8" t="b">
        <v>1</v>
      </c>
      <c r="T678" s="1">
        <f t="shared" si="30"/>
        <v>44000</v>
      </c>
      <c r="U678" s="1">
        <f t="shared" si="31"/>
        <v>0</v>
      </c>
      <c r="V678" s="1">
        <f t="shared" si="32"/>
        <v>0</v>
      </c>
    </row>
    <row r="679" spans="1:22" x14ac:dyDescent="0.3">
      <c r="A679" s="1" t="s">
        <v>1004</v>
      </c>
      <c r="B679" s="1">
        <v>5051609</v>
      </c>
      <c r="C679" s="1" t="s">
        <v>1165</v>
      </c>
      <c r="D679" s="1" t="s">
        <v>3105</v>
      </c>
      <c r="E679" s="1">
        <v>39</v>
      </c>
      <c r="F679" s="1" t="s">
        <v>3098</v>
      </c>
      <c r="G679" s="5">
        <v>45553</v>
      </c>
      <c r="H679" s="1" t="s">
        <v>5</v>
      </c>
      <c r="I679" s="8" t="s">
        <v>6</v>
      </c>
      <c r="J679" s="11" t="str" cm="1">
        <f t="array" ref="J679:N679">VLOOKUP(A679,'Product Details'!$C$1:$I$1001,{2,3,4,5,7},FALSE)</f>
        <v>Myntra</v>
      </c>
      <c r="K679" s="1" t="str">
        <v>Headphones</v>
      </c>
      <c r="L679" s="1" t="str">
        <v>Bose Bluetooth</v>
      </c>
      <c r="M679" s="1">
        <v>1</v>
      </c>
      <c r="N679" s="8">
        <v>15200</v>
      </c>
      <c r="O679" s="11" t="str" cm="1">
        <f t="array" ref="O679:S679">_xlfn.XLOOKUP(A679,'Shipping Details'!$A$1:$A$1001,'Shipping Details'!$B$1:$F$1001)</f>
        <v>Kolkata</v>
      </c>
      <c r="P679" s="1" t="str">
        <v>Punjab</v>
      </c>
      <c r="Q679" s="1">
        <v>548497</v>
      </c>
      <c r="R679" s="1" t="str">
        <v>IN</v>
      </c>
      <c r="S679" s="8" t="b">
        <v>0</v>
      </c>
      <c r="T679" s="1">
        <f t="shared" si="30"/>
        <v>15200</v>
      </c>
      <c r="U679" s="1">
        <f t="shared" si="31"/>
        <v>15200</v>
      </c>
      <c r="V679" s="1">
        <f t="shared" si="32"/>
        <v>0</v>
      </c>
    </row>
    <row r="680" spans="1:22" x14ac:dyDescent="0.3">
      <c r="A680" s="1" t="s">
        <v>187</v>
      </c>
      <c r="B680" s="1">
        <v>4164963</v>
      </c>
      <c r="C680" s="1" t="s">
        <v>1113</v>
      </c>
      <c r="D680" s="1" t="s">
        <v>3104</v>
      </c>
      <c r="E680" s="1">
        <v>36</v>
      </c>
      <c r="F680" s="1" t="s">
        <v>2921</v>
      </c>
      <c r="G680" s="5">
        <v>45598</v>
      </c>
      <c r="H680" s="1" t="s">
        <v>5</v>
      </c>
      <c r="I680" s="8" t="s">
        <v>6</v>
      </c>
      <c r="J680" s="11" t="str" cm="1">
        <f t="array" ref="J680:N680">VLOOKUP(A680,'Product Details'!$C$1:$I$1001,{2,3,4,5,7},FALSE)</f>
        <v>Ajio</v>
      </c>
      <c r="K680" s="1" t="str">
        <v>LED TV</v>
      </c>
      <c r="L680" s="1" t="str">
        <v>Sony Bravia 43"</v>
      </c>
      <c r="M680" s="1">
        <v>1</v>
      </c>
      <c r="N680" s="8">
        <v>39500</v>
      </c>
      <c r="O680" s="11" t="str" cm="1">
        <f t="array" ref="O680:S680">_xlfn.XLOOKUP(A680,'Shipping Details'!$A$1:$A$1001,'Shipping Details'!$B$1:$F$1001)</f>
        <v>Gurugram</v>
      </c>
      <c r="P680" s="1" t="str">
        <v>Punjab</v>
      </c>
      <c r="Q680" s="1">
        <v>478638</v>
      </c>
      <c r="R680" s="1" t="str">
        <v>IN</v>
      </c>
      <c r="S680" s="8" t="b">
        <v>0</v>
      </c>
      <c r="T680" s="1">
        <f t="shared" si="30"/>
        <v>39500</v>
      </c>
      <c r="U680" s="1">
        <f t="shared" si="31"/>
        <v>39500</v>
      </c>
      <c r="V680" s="1">
        <f t="shared" si="32"/>
        <v>0</v>
      </c>
    </row>
    <row r="681" spans="1:22" x14ac:dyDescent="0.3">
      <c r="A681" s="1" t="s">
        <v>702</v>
      </c>
      <c r="B681" s="1">
        <v>5404568</v>
      </c>
      <c r="C681" s="1" t="s">
        <v>1069</v>
      </c>
      <c r="D681" s="1" t="s">
        <v>3105</v>
      </c>
      <c r="E681" s="1">
        <v>66</v>
      </c>
      <c r="F681" s="1" t="s">
        <v>2984</v>
      </c>
      <c r="G681" s="5">
        <v>45302</v>
      </c>
      <c r="H681" s="1" t="s">
        <v>5</v>
      </c>
      <c r="I681" s="8" t="s">
        <v>6</v>
      </c>
      <c r="J681" s="11" t="str" cm="1">
        <f t="array" ref="J681:N681">VLOOKUP(A681,'Product Details'!$C$1:$I$1001,{2,3,4,5,7},FALSE)</f>
        <v>Ajio</v>
      </c>
      <c r="K681" s="1" t="str">
        <v>LED TV</v>
      </c>
      <c r="L681" s="1" t="str">
        <v>Sony Bravia 43"</v>
      </c>
      <c r="M681" s="1">
        <v>1</v>
      </c>
      <c r="N681" s="8">
        <v>39500</v>
      </c>
      <c r="O681" s="11" t="str" cm="1">
        <f t="array" ref="O681:S681">_xlfn.XLOOKUP(A681,'Shipping Details'!$A$1:$A$1001,'Shipping Details'!$B$1:$F$1001)</f>
        <v>Noida</v>
      </c>
      <c r="P681" s="1" t="str">
        <v>Maharashtra</v>
      </c>
      <c r="Q681" s="1">
        <v>660737</v>
      </c>
      <c r="R681" s="1" t="str">
        <v>IN</v>
      </c>
      <c r="S681" s="8" t="b">
        <v>1</v>
      </c>
      <c r="T681" s="1">
        <f t="shared" si="30"/>
        <v>39500</v>
      </c>
      <c r="U681" s="1">
        <f t="shared" si="31"/>
        <v>39500</v>
      </c>
      <c r="V681" s="1">
        <f t="shared" si="32"/>
        <v>0</v>
      </c>
    </row>
    <row r="682" spans="1:22" x14ac:dyDescent="0.3">
      <c r="A682" s="1" t="s">
        <v>392</v>
      </c>
      <c r="B682" s="1">
        <v>6053293</v>
      </c>
      <c r="C682" s="1" t="s">
        <v>1137</v>
      </c>
      <c r="D682" s="1" t="s">
        <v>3104</v>
      </c>
      <c r="E682" s="1">
        <v>44</v>
      </c>
      <c r="F682" s="1" t="s">
        <v>2901</v>
      </c>
      <c r="G682" s="5">
        <v>45309</v>
      </c>
      <c r="H682" s="1" t="s">
        <v>5</v>
      </c>
      <c r="I682" s="8" t="s">
        <v>6</v>
      </c>
      <c r="J682" s="11" t="str" cm="1">
        <f t="array" ref="J682:N682">VLOOKUP(A682,'Product Details'!$C$1:$I$1001,{2,3,4,5,7},FALSE)</f>
        <v>Flipkart</v>
      </c>
      <c r="K682" s="1" t="str">
        <v>Washing Machine</v>
      </c>
      <c r="L682" s="1" t="str">
        <v>LG Front Load 7kg</v>
      </c>
      <c r="M682" s="1">
        <v>1</v>
      </c>
      <c r="N682" s="8">
        <v>30500</v>
      </c>
      <c r="O682" s="11" t="str" cm="1">
        <f t="array" ref="O682:S682">_xlfn.XLOOKUP(A682,'Shipping Details'!$A$1:$A$1001,'Shipping Details'!$B$1:$F$1001)</f>
        <v>Thanjavur</v>
      </c>
      <c r="P682" s="1" t="str">
        <v>UP</v>
      </c>
      <c r="Q682" s="1">
        <v>907750</v>
      </c>
      <c r="R682" s="1" t="str">
        <v>IN</v>
      </c>
      <c r="S682" s="8" t="b">
        <v>0</v>
      </c>
      <c r="T682" s="1">
        <f t="shared" si="30"/>
        <v>30500</v>
      </c>
      <c r="U682" s="1">
        <f t="shared" si="31"/>
        <v>30500</v>
      </c>
      <c r="V682" s="1">
        <f t="shared" si="32"/>
        <v>0</v>
      </c>
    </row>
    <row r="683" spans="1:22" x14ac:dyDescent="0.3">
      <c r="A683" s="1" t="s">
        <v>211</v>
      </c>
      <c r="B683" s="1">
        <v>2746679</v>
      </c>
      <c r="C683" s="1" t="s">
        <v>1134</v>
      </c>
      <c r="D683" s="1" t="s">
        <v>3104</v>
      </c>
      <c r="E683" s="1">
        <v>27</v>
      </c>
      <c r="F683" s="1" t="s">
        <v>2931</v>
      </c>
      <c r="G683" s="5">
        <v>45467</v>
      </c>
      <c r="H683" s="1" t="s">
        <v>5</v>
      </c>
      <c r="I683" s="8" t="s">
        <v>6</v>
      </c>
      <c r="J683" s="11" t="str" cm="1">
        <f t="array" ref="J683:N683">VLOOKUP(A683,'Product Details'!$C$1:$I$1001,{2,3,4,5,7},FALSE)</f>
        <v>Myntra</v>
      </c>
      <c r="K683" s="1" t="str">
        <v>Headphones</v>
      </c>
      <c r="L683" s="1" t="str">
        <v>JBL Bluetooth</v>
      </c>
      <c r="M683" s="1">
        <v>1</v>
      </c>
      <c r="N683" s="8">
        <v>10200</v>
      </c>
      <c r="O683" s="11" t="str" cm="1">
        <f t="array" ref="O683:S683">_xlfn.XLOOKUP(A683,'Shipping Details'!$A$1:$A$1001,'Shipping Details'!$B$1:$F$1001)</f>
        <v>Bengaluru</v>
      </c>
      <c r="P683" s="1" t="str">
        <v>UP</v>
      </c>
      <c r="Q683" s="1">
        <v>111949</v>
      </c>
      <c r="R683" s="1" t="str">
        <v>IN</v>
      </c>
      <c r="S683" s="8" t="b">
        <v>0</v>
      </c>
      <c r="T683" s="1">
        <f t="shared" si="30"/>
        <v>10200</v>
      </c>
      <c r="U683" s="1">
        <f t="shared" si="31"/>
        <v>10200</v>
      </c>
      <c r="V683" s="1">
        <f t="shared" si="32"/>
        <v>0</v>
      </c>
    </row>
    <row r="684" spans="1:22" x14ac:dyDescent="0.3">
      <c r="A684" s="1" t="s">
        <v>772</v>
      </c>
      <c r="B684" s="1">
        <v>8728326</v>
      </c>
      <c r="C684" s="1" t="s">
        <v>1123</v>
      </c>
      <c r="D684" s="1" t="s">
        <v>3104</v>
      </c>
      <c r="E684" s="1">
        <v>58</v>
      </c>
      <c r="F684" s="1" t="s">
        <v>3081</v>
      </c>
      <c r="G684" s="5">
        <v>45576</v>
      </c>
      <c r="H684" s="1" t="s">
        <v>5</v>
      </c>
      <c r="I684" s="8" t="s">
        <v>6</v>
      </c>
      <c r="J684" s="11" t="str" cm="1">
        <f t="array" ref="J684:N684">VLOOKUP(A684,'Product Details'!$C$1:$I$1001,{2,3,4,5,7},FALSE)</f>
        <v>Ajio</v>
      </c>
      <c r="K684" s="1" t="str">
        <v>Washing Machine</v>
      </c>
      <c r="L684" s="1" t="str">
        <v>LG Front Load 7kg</v>
      </c>
      <c r="M684" s="1">
        <v>1</v>
      </c>
      <c r="N684" s="8">
        <v>29500</v>
      </c>
      <c r="O684" s="11" t="str" cm="1">
        <f t="array" ref="O684:S684">_xlfn.XLOOKUP(A684,'Shipping Details'!$A$1:$A$1001,'Shipping Details'!$B$1:$F$1001)</f>
        <v>Bengaluru</v>
      </c>
      <c r="P684" s="1" t="str">
        <v>Karnataka</v>
      </c>
      <c r="Q684" s="1">
        <v>463191</v>
      </c>
      <c r="R684" s="1" t="str">
        <v>IN</v>
      </c>
      <c r="S684" s="8" t="b">
        <v>1</v>
      </c>
      <c r="T684" s="1">
        <f t="shared" si="30"/>
        <v>29500</v>
      </c>
      <c r="U684" s="1">
        <f t="shared" si="31"/>
        <v>29500</v>
      </c>
      <c r="V684" s="1">
        <f t="shared" si="32"/>
        <v>0</v>
      </c>
    </row>
    <row r="685" spans="1:22" x14ac:dyDescent="0.3">
      <c r="A685" s="1" t="s">
        <v>694</v>
      </c>
      <c r="B685" s="1">
        <v>9032452</v>
      </c>
      <c r="C685" s="1" t="s">
        <v>1074</v>
      </c>
      <c r="D685" s="1" t="s">
        <v>3105</v>
      </c>
      <c r="E685" s="1">
        <v>35</v>
      </c>
      <c r="F685" s="1" t="s">
        <v>2792</v>
      </c>
      <c r="G685" s="5">
        <v>45628</v>
      </c>
      <c r="H685" s="1" t="s">
        <v>8</v>
      </c>
      <c r="I685" s="8" t="s">
        <v>6</v>
      </c>
      <c r="J685" s="11" t="str" cm="1">
        <f t="array" ref="J685:N685">VLOOKUP(A685,'Product Details'!$C$1:$I$1001,{2,3,4,5,7},FALSE)</f>
        <v>Ajio</v>
      </c>
      <c r="K685" s="1" t="str">
        <v>Washing Machine</v>
      </c>
      <c r="L685" s="1" t="str">
        <v>LG Front Load 7kg</v>
      </c>
      <c r="M685" s="1">
        <v>1</v>
      </c>
      <c r="N685" s="8">
        <v>29500</v>
      </c>
      <c r="O685" s="11" t="str" cm="1">
        <f t="array" ref="O685:S685">_xlfn.XLOOKUP(A685,'Shipping Details'!$A$1:$A$1001,'Shipping Details'!$B$1:$F$1001)</f>
        <v>Noida</v>
      </c>
      <c r="P685" s="1" t="str">
        <v>UP</v>
      </c>
      <c r="Q685" s="1">
        <v>418157</v>
      </c>
      <c r="R685" s="1" t="str">
        <v>IN</v>
      </c>
      <c r="S685" s="8" t="b">
        <v>0</v>
      </c>
      <c r="T685" s="1">
        <f t="shared" si="30"/>
        <v>29500</v>
      </c>
      <c r="U685" s="1">
        <f t="shared" si="31"/>
        <v>0</v>
      </c>
      <c r="V685" s="1">
        <f t="shared" si="32"/>
        <v>29500</v>
      </c>
    </row>
    <row r="686" spans="1:22" x14ac:dyDescent="0.3">
      <c r="A686" s="1" t="s">
        <v>862</v>
      </c>
      <c r="B686" s="1">
        <v>6790593</v>
      </c>
      <c r="C686" s="1" t="s">
        <v>1173</v>
      </c>
      <c r="D686" s="1" t="s">
        <v>3104</v>
      </c>
      <c r="E686" s="1">
        <v>48</v>
      </c>
      <c r="F686" s="1" t="s">
        <v>3026</v>
      </c>
      <c r="G686" s="5">
        <v>45366</v>
      </c>
      <c r="H686" s="1" t="s">
        <v>5</v>
      </c>
      <c r="I686" s="8" t="s">
        <v>6</v>
      </c>
      <c r="J686" s="11" t="str" cm="1">
        <f t="array" ref="J686:N686">VLOOKUP(A686,'Product Details'!$C$1:$I$1001,{2,3,4,5,7},FALSE)</f>
        <v>Amazon</v>
      </c>
      <c r="K686" s="1" t="str">
        <v>Smartphone</v>
      </c>
      <c r="L686" s="1" t="str">
        <v>Apple iPhone 12</v>
      </c>
      <c r="M686" s="1">
        <v>1</v>
      </c>
      <c r="N686" s="8">
        <v>55000</v>
      </c>
      <c r="O686" s="11" t="str" cm="1">
        <f t="array" ref="O686:S686">_xlfn.XLOOKUP(A686,'Shipping Details'!$A$1:$A$1001,'Shipping Details'!$B$1:$F$1001)</f>
        <v>Noida</v>
      </c>
      <c r="P686" s="1" t="str">
        <v>Maharashtra</v>
      </c>
      <c r="Q686" s="1">
        <v>268104</v>
      </c>
      <c r="R686" s="1" t="str">
        <v>IN</v>
      </c>
      <c r="S686" s="8" t="b">
        <v>0</v>
      </c>
      <c r="T686" s="1">
        <f t="shared" si="30"/>
        <v>55000</v>
      </c>
      <c r="U686" s="1">
        <f t="shared" si="31"/>
        <v>55000</v>
      </c>
      <c r="V686" s="1">
        <f t="shared" si="32"/>
        <v>0</v>
      </c>
    </row>
    <row r="687" spans="1:22" x14ac:dyDescent="0.3">
      <c r="A687" s="1" t="s">
        <v>125</v>
      </c>
      <c r="B687" s="1">
        <v>3726331</v>
      </c>
      <c r="C687" s="1" t="s">
        <v>1129</v>
      </c>
      <c r="D687" s="1" t="s">
        <v>3104</v>
      </c>
      <c r="E687" s="1">
        <v>57</v>
      </c>
      <c r="F687" s="1" t="s">
        <v>2881</v>
      </c>
      <c r="G687" s="5">
        <v>45653</v>
      </c>
      <c r="H687" s="1" t="s">
        <v>8</v>
      </c>
      <c r="I687" s="8" t="s">
        <v>10</v>
      </c>
      <c r="J687" s="11" t="str" cm="1">
        <f t="array" ref="J687:N687">VLOOKUP(A687,'Product Details'!$C$1:$I$1001,{2,3,4,5,7},FALSE)</f>
        <v>TataCliq</v>
      </c>
      <c r="K687" s="1" t="str">
        <v>Washing Machine</v>
      </c>
      <c r="L687" s="1" t="str">
        <v>Whirlpool Fully Automatic</v>
      </c>
      <c r="M687" s="1">
        <v>1</v>
      </c>
      <c r="N687" s="8">
        <v>35000</v>
      </c>
      <c r="O687" s="11" t="str" cm="1">
        <f t="array" ref="O687:S687">_xlfn.XLOOKUP(A687,'Shipping Details'!$A$1:$A$1001,'Shipping Details'!$B$1:$F$1001)</f>
        <v>Mumbai</v>
      </c>
      <c r="P687" s="1" t="str">
        <v>UP</v>
      </c>
      <c r="Q687" s="1">
        <v>955374</v>
      </c>
      <c r="R687" s="1" t="str">
        <v>IN</v>
      </c>
      <c r="S687" s="8" t="b">
        <v>0</v>
      </c>
      <c r="T687" s="1">
        <f t="shared" si="30"/>
        <v>35000</v>
      </c>
      <c r="U687" s="1">
        <f t="shared" si="31"/>
        <v>0</v>
      </c>
      <c r="V687" s="1">
        <f t="shared" si="32"/>
        <v>0</v>
      </c>
    </row>
    <row r="688" spans="1:22" x14ac:dyDescent="0.3">
      <c r="A688" s="1" t="s">
        <v>465</v>
      </c>
      <c r="B688" s="1">
        <v>8283088</v>
      </c>
      <c r="C688" s="1" t="s">
        <v>1107</v>
      </c>
      <c r="D688" s="1" t="s">
        <v>3104</v>
      </c>
      <c r="E688" s="1">
        <v>23</v>
      </c>
      <c r="F688" s="1" t="s">
        <v>3030</v>
      </c>
      <c r="G688" s="5">
        <v>45308</v>
      </c>
      <c r="H688" s="1" t="s">
        <v>5</v>
      </c>
      <c r="I688" s="8" t="s">
        <v>6</v>
      </c>
      <c r="J688" s="11" t="str" cm="1">
        <f t="array" ref="J688:N688">VLOOKUP(A688,'Product Details'!$C$1:$I$1001,{2,3,4,5,7},FALSE)</f>
        <v>Amazon</v>
      </c>
      <c r="K688" s="1" t="str">
        <v>Smartphone</v>
      </c>
      <c r="L688" s="1" t="str">
        <v>Apple iPhone 12</v>
      </c>
      <c r="M688" s="1">
        <v>1</v>
      </c>
      <c r="N688" s="8">
        <v>55000</v>
      </c>
      <c r="O688" s="11" t="str" cm="1">
        <f t="array" ref="O688:S688">_xlfn.XLOOKUP(A688,'Shipping Details'!$A$1:$A$1001,'Shipping Details'!$B$1:$F$1001)</f>
        <v>Gurugram</v>
      </c>
      <c r="P688" s="1" t="str">
        <v>Maharashtra</v>
      </c>
      <c r="Q688" s="1">
        <v>590963</v>
      </c>
      <c r="R688" s="1" t="str">
        <v>IN</v>
      </c>
      <c r="S688" s="8" t="b">
        <v>0</v>
      </c>
      <c r="T688" s="1">
        <f t="shared" si="30"/>
        <v>55000</v>
      </c>
      <c r="U688" s="1">
        <f t="shared" si="31"/>
        <v>55000</v>
      </c>
      <c r="V688" s="1">
        <f t="shared" si="32"/>
        <v>0</v>
      </c>
    </row>
    <row r="689" spans="1:22" x14ac:dyDescent="0.3">
      <c r="A689" s="1" t="s">
        <v>816</v>
      </c>
      <c r="B689" s="1">
        <v>5190592</v>
      </c>
      <c r="C689" s="1" t="s">
        <v>1150</v>
      </c>
      <c r="D689" s="1" t="s">
        <v>3105</v>
      </c>
      <c r="E689" s="1">
        <v>34</v>
      </c>
      <c r="F689" s="1" t="s">
        <v>3085</v>
      </c>
      <c r="G689" s="5">
        <v>45375</v>
      </c>
      <c r="H689" s="1" t="s">
        <v>8</v>
      </c>
      <c r="I689" s="8" t="s">
        <v>10</v>
      </c>
      <c r="J689" s="11" t="str" cm="1">
        <f t="array" ref="J689:N689">VLOOKUP(A689,'Product Details'!$C$1:$I$1001,{2,3,4,5,7},FALSE)</f>
        <v>Myntra</v>
      </c>
      <c r="K689" s="1" t="str">
        <v>Laptop</v>
      </c>
      <c r="L689" s="1" t="str">
        <v>MacBook Pro</v>
      </c>
      <c r="M689" s="1">
        <v>1</v>
      </c>
      <c r="N689" s="8">
        <v>131500</v>
      </c>
      <c r="O689" s="11" t="str" cm="1">
        <f t="array" ref="O689:S689">_xlfn.XLOOKUP(A689,'Shipping Details'!$A$1:$A$1001,'Shipping Details'!$B$1:$F$1001)</f>
        <v>Mumbai</v>
      </c>
      <c r="P689" s="1" t="str">
        <v>West Bengal</v>
      </c>
      <c r="Q689" s="1">
        <v>443874</v>
      </c>
      <c r="R689" s="1" t="str">
        <v>IN</v>
      </c>
      <c r="S689" s="8" t="b">
        <v>1</v>
      </c>
      <c r="T689" s="1">
        <f t="shared" si="30"/>
        <v>131500</v>
      </c>
      <c r="U689" s="1">
        <f t="shared" si="31"/>
        <v>0</v>
      </c>
      <c r="V689" s="1">
        <f t="shared" si="32"/>
        <v>0</v>
      </c>
    </row>
    <row r="690" spans="1:22" x14ac:dyDescent="0.3">
      <c r="A690" s="1" t="s">
        <v>938</v>
      </c>
      <c r="B690" s="1">
        <v>8418708</v>
      </c>
      <c r="C690" s="1" t="s">
        <v>1071</v>
      </c>
      <c r="D690" s="1" t="s">
        <v>3105</v>
      </c>
      <c r="E690" s="1">
        <v>41</v>
      </c>
      <c r="F690" s="1" t="s">
        <v>2980</v>
      </c>
      <c r="G690" s="5">
        <v>45374</v>
      </c>
      <c r="H690" s="1" t="s">
        <v>8</v>
      </c>
      <c r="I690" s="8" t="s">
        <v>10</v>
      </c>
      <c r="J690" s="11" t="str" cm="1">
        <f t="array" ref="J690:N690">VLOOKUP(A690,'Product Details'!$C$1:$I$1001,{2,3,4,5,7},FALSE)</f>
        <v>Amazon</v>
      </c>
      <c r="K690" s="1" t="str">
        <v>Laptop</v>
      </c>
      <c r="L690" s="1" t="str">
        <v>Dell Inspiron 15</v>
      </c>
      <c r="M690" s="1">
        <v>1</v>
      </c>
      <c r="N690" s="8">
        <v>50000</v>
      </c>
      <c r="O690" s="11" t="str" cm="1">
        <f t="array" ref="O690:S690">_xlfn.XLOOKUP(A690,'Shipping Details'!$A$1:$A$1001,'Shipping Details'!$B$1:$F$1001)</f>
        <v>Bengaluru</v>
      </c>
      <c r="P690" s="1" t="str">
        <v>Karnataka</v>
      </c>
      <c r="Q690" s="1">
        <v>524780</v>
      </c>
      <c r="R690" s="1" t="str">
        <v>IN</v>
      </c>
      <c r="S690" s="8" t="b">
        <v>0</v>
      </c>
      <c r="T690" s="1">
        <f t="shared" si="30"/>
        <v>50000</v>
      </c>
      <c r="U690" s="1">
        <f t="shared" si="31"/>
        <v>0</v>
      </c>
      <c r="V690" s="1">
        <f t="shared" si="32"/>
        <v>0</v>
      </c>
    </row>
    <row r="691" spans="1:22" x14ac:dyDescent="0.3">
      <c r="A691" s="1" t="s">
        <v>585</v>
      </c>
      <c r="B691" s="1">
        <v>1122310</v>
      </c>
      <c r="C691" s="1" t="s">
        <v>1119</v>
      </c>
      <c r="D691" s="1" t="s">
        <v>3104</v>
      </c>
      <c r="E691" s="1">
        <v>62</v>
      </c>
      <c r="F691" s="1" t="s">
        <v>2987</v>
      </c>
      <c r="G691" s="5">
        <v>45559</v>
      </c>
      <c r="H691" s="1" t="s">
        <v>8</v>
      </c>
      <c r="I691" s="8" t="s">
        <v>6</v>
      </c>
      <c r="J691" s="11" t="str" cm="1">
        <f t="array" ref="J691:N691">VLOOKUP(A691,'Product Details'!$C$1:$I$1001,{2,3,4,5,7},FALSE)</f>
        <v>TataCliq</v>
      </c>
      <c r="K691" s="1" t="str">
        <v>Washing Machine</v>
      </c>
      <c r="L691" s="1" t="str">
        <v>LG Front Load 7kg</v>
      </c>
      <c r="M691" s="1">
        <v>1</v>
      </c>
      <c r="N691" s="8">
        <v>30000</v>
      </c>
      <c r="O691" s="11" t="str" cm="1">
        <f t="array" ref="O691:S691">_xlfn.XLOOKUP(A691,'Shipping Details'!$A$1:$A$1001,'Shipping Details'!$B$1:$F$1001)</f>
        <v>Kolkata</v>
      </c>
      <c r="P691" s="1" t="str">
        <v>Tamil Nadu</v>
      </c>
      <c r="Q691" s="1">
        <v>283305</v>
      </c>
      <c r="R691" s="1" t="str">
        <v>IN</v>
      </c>
      <c r="S691" s="8" t="b">
        <v>0</v>
      </c>
      <c r="T691" s="1">
        <f t="shared" si="30"/>
        <v>30000</v>
      </c>
      <c r="U691" s="1">
        <f t="shared" si="31"/>
        <v>0</v>
      </c>
      <c r="V691" s="1">
        <f t="shared" si="32"/>
        <v>30000</v>
      </c>
    </row>
    <row r="692" spans="1:22" x14ac:dyDescent="0.3">
      <c r="A692" s="1" t="s">
        <v>361</v>
      </c>
      <c r="B692" s="1">
        <v>7097668</v>
      </c>
      <c r="C692" s="1" t="s">
        <v>1144</v>
      </c>
      <c r="D692" s="1" t="s">
        <v>3104</v>
      </c>
      <c r="E692" s="1">
        <v>29</v>
      </c>
      <c r="F692" s="1" t="s">
        <v>2930</v>
      </c>
      <c r="G692" s="5">
        <v>45648</v>
      </c>
      <c r="H692" s="1" t="s">
        <v>5</v>
      </c>
      <c r="I692" s="8" t="s">
        <v>6</v>
      </c>
      <c r="J692" s="11" t="str" cm="1">
        <f t="array" ref="J692:N692">VLOOKUP(A692,'Product Details'!$C$1:$I$1001,{2,3,4,5,7},FALSE)</f>
        <v>Ajio</v>
      </c>
      <c r="K692" s="1" t="str">
        <v>Laptop</v>
      </c>
      <c r="L692" s="1" t="str">
        <v>Dell Inspiron 15</v>
      </c>
      <c r="M692" s="1">
        <v>1</v>
      </c>
      <c r="N692" s="8">
        <v>49500</v>
      </c>
      <c r="O692" s="11" t="str" cm="1">
        <f t="array" ref="O692:S692">_xlfn.XLOOKUP(A692,'Shipping Details'!$A$1:$A$1001,'Shipping Details'!$B$1:$F$1001)</f>
        <v>Lucknow</v>
      </c>
      <c r="P692" s="1" t="str">
        <v>Haryana</v>
      </c>
      <c r="Q692" s="1">
        <v>468512</v>
      </c>
      <c r="R692" s="1" t="str">
        <v>IN</v>
      </c>
      <c r="S692" s="8" t="b">
        <v>1</v>
      </c>
      <c r="T692" s="1">
        <f t="shared" si="30"/>
        <v>49500</v>
      </c>
      <c r="U692" s="1">
        <f t="shared" si="31"/>
        <v>49500</v>
      </c>
      <c r="V692" s="1">
        <f t="shared" si="32"/>
        <v>0</v>
      </c>
    </row>
    <row r="693" spans="1:22" x14ac:dyDescent="0.3">
      <c r="A693" s="1" t="s">
        <v>269</v>
      </c>
      <c r="B693" s="1">
        <v>3556763</v>
      </c>
      <c r="C693" s="1" t="s">
        <v>1084</v>
      </c>
      <c r="D693" s="1" t="s">
        <v>3104</v>
      </c>
      <c r="E693" s="1">
        <v>69</v>
      </c>
      <c r="F693" s="1" t="s">
        <v>2826</v>
      </c>
      <c r="G693" s="5">
        <v>45457</v>
      </c>
      <c r="H693" s="1" t="s">
        <v>5</v>
      </c>
      <c r="I693" s="8" t="s">
        <v>6</v>
      </c>
      <c r="J693" s="11" t="str" cm="1">
        <f t="array" ref="J693:N693">VLOOKUP(A693,'Product Details'!$C$1:$I$1001,{2,3,4,5,7},FALSE)</f>
        <v>Myntra</v>
      </c>
      <c r="K693" s="1" t="str">
        <v>Smartphone</v>
      </c>
      <c r="L693" s="1" t="str">
        <v>Samsung Galaxy S9</v>
      </c>
      <c r="M693" s="1">
        <v>1</v>
      </c>
      <c r="N693" s="8">
        <v>30200</v>
      </c>
      <c r="O693" s="11" t="str" cm="1">
        <f t="array" ref="O693:S693">_xlfn.XLOOKUP(A693,'Shipping Details'!$A$1:$A$1001,'Shipping Details'!$B$1:$F$1001)</f>
        <v>Mumbai</v>
      </c>
      <c r="P693" s="1" t="str">
        <v>Karnataka</v>
      </c>
      <c r="Q693" s="1">
        <v>240829</v>
      </c>
      <c r="R693" s="1" t="str">
        <v>IN</v>
      </c>
      <c r="S693" s="8" t="b">
        <v>0</v>
      </c>
      <c r="T693" s="1">
        <f t="shared" si="30"/>
        <v>30200</v>
      </c>
      <c r="U693" s="1">
        <f t="shared" si="31"/>
        <v>30200</v>
      </c>
      <c r="V693" s="1">
        <f t="shared" si="32"/>
        <v>0</v>
      </c>
    </row>
    <row r="694" spans="1:22" x14ac:dyDescent="0.3">
      <c r="A694" s="1" t="s">
        <v>656</v>
      </c>
      <c r="B694" s="1">
        <v>1491374</v>
      </c>
      <c r="C694" s="1" t="s">
        <v>1077</v>
      </c>
      <c r="D694" s="1" t="s">
        <v>3105</v>
      </c>
      <c r="E694" s="1">
        <v>21</v>
      </c>
      <c r="F694" s="1" t="s">
        <v>3073</v>
      </c>
      <c r="G694" s="5">
        <v>45296</v>
      </c>
      <c r="H694" s="1" t="s">
        <v>5</v>
      </c>
      <c r="I694" s="8" t="s">
        <v>6</v>
      </c>
      <c r="J694" s="11" t="str" cm="1">
        <f t="array" ref="J694:N694">VLOOKUP(A694,'Product Details'!$C$1:$I$1001,{2,3,4,5,7},FALSE)</f>
        <v>Ajio</v>
      </c>
      <c r="K694" s="1" t="str">
        <v>Smartphone</v>
      </c>
      <c r="L694" s="1" t="str">
        <v>Samsung Galaxy S9</v>
      </c>
      <c r="M694" s="1">
        <v>1</v>
      </c>
      <c r="N694" s="8">
        <v>29999</v>
      </c>
      <c r="O694" s="11" t="str" cm="1">
        <f t="array" ref="O694:S694">_xlfn.XLOOKUP(A694,'Shipping Details'!$A$1:$A$1001,'Shipping Details'!$B$1:$F$1001)</f>
        <v>Thanjavur</v>
      </c>
      <c r="P694" s="1" t="str">
        <v>Karnataka</v>
      </c>
      <c r="Q694" s="1">
        <v>955792</v>
      </c>
      <c r="R694" s="1" t="str">
        <v>IN</v>
      </c>
      <c r="S694" s="8" t="b">
        <v>0</v>
      </c>
      <c r="T694" s="1">
        <f t="shared" si="30"/>
        <v>29999</v>
      </c>
      <c r="U694" s="1">
        <f t="shared" si="31"/>
        <v>29999</v>
      </c>
      <c r="V694" s="1">
        <f t="shared" si="32"/>
        <v>0</v>
      </c>
    </row>
    <row r="695" spans="1:22" x14ac:dyDescent="0.3">
      <c r="A695" s="1" t="s">
        <v>778</v>
      </c>
      <c r="B695" s="1">
        <v>3324853</v>
      </c>
      <c r="C695" s="1" t="s">
        <v>1155</v>
      </c>
      <c r="D695" s="1" t="s">
        <v>3105</v>
      </c>
      <c r="E695" s="1">
        <v>56</v>
      </c>
      <c r="F695" s="1" t="s">
        <v>2899</v>
      </c>
      <c r="G695" s="5">
        <v>45589</v>
      </c>
      <c r="H695" s="1" t="s">
        <v>8</v>
      </c>
      <c r="I695" s="8" t="s">
        <v>6</v>
      </c>
      <c r="J695" s="11" t="str" cm="1">
        <f t="array" ref="J695:N695">VLOOKUP(A695,'Product Details'!$C$1:$I$1001,{2,3,4,5,7},FALSE)</f>
        <v>Myntra</v>
      </c>
      <c r="K695" s="1" t="str">
        <v>Washing Machine</v>
      </c>
      <c r="L695" s="1" t="str">
        <v>LG Front Load 7kg</v>
      </c>
      <c r="M695" s="1">
        <v>1</v>
      </c>
      <c r="N695" s="8">
        <v>30200</v>
      </c>
      <c r="O695" s="11" t="str" cm="1">
        <f t="array" ref="O695:S695">_xlfn.XLOOKUP(A695,'Shipping Details'!$A$1:$A$1001,'Shipping Details'!$B$1:$F$1001)</f>
        <v>Lucknow</v>
      </c>
      <c r="P695" s="1" t="str">
        <v>Haryana</v>
      </c>
      <c r="Q695" s="1">
        <v>488283</v>
      </c>
      <c r="R695" s="1" t="str">
        <v>IN</v>
      </c>
      <c r="S695" s="8" t="b">
        <v>1</v>
      </c>
      <c r="T695" s="1">
        <f t="shared" si="30"/>
        <v>30200</v>
      </c>
      <c r="U695" s="1">
        <f t="shared" si="31"/>
        <v>0</v>
      </c>
      <c r="V695" s="1">
        <f t="shared" si="32"/>
        <v>30200</v>
      </c>
    </row>
    <row r="696" spans="1:22" x14ac:dyDescent="0.3">
      <c r="A696" s="1" t="s">
        <v>159</v>
      </c>
      <c r="B696" s="1">
        <v>5134741</v>
      </c>
      <c r="C696" s="1" t="s">
        <v>1127</v>
      </c>
      <c r="D696" s="1" t="s">
        <v>3105</v>
      </c>
      <c r="E696" s="1">
        <v>23</v>
      </c>
      <c r="F696" s="1" t="s">
        <v>2896</v>
      </c>
      <c r="G696" s="5">
        <v>45417</v>
      </c>
      <c r="H696" s="1" t="s">
        <v>8</v>
      </c>
      <c r="I696" s="8" t="s">
        <v>6</v>
      </c>
      <c r="J696" s="11" t="str" cm="1">
        <f t="array" ref="J696:N696">VLOOKUP(A696,'Product Details'!$C$1:$I$1001,{2,3,4,5,7},FALSE)</f>
        <v>Ajio</v>
      </c>
      <c r="K696" s="1" t="str">
        <v>Headphones</v>
      </c>
      <c r="L696" s="1" t="str">
        <v>Sony Bluetooth</v>
      </c>
      <c r="M696" s="1">
        <v>1</v>
      </c>
      <c r="N696" s="8">
        <v>11500</v>
      </c>
      <c r="O696" s="11" t="str" cm="1">
        <f t="array" ref="O696:S696">_xlfn.XLOOKUP(A696,'Shipping Details'!$A$1:$A$1001,'Shipping Details'!$B$1:$F$1001)</f>
        <v>Gurugram</v>
      </c>
      <c r="P696" s="1" t="str">
        <v>Punjab</v>
      </c>
      <c r="Q696" s="1">
        <v>423241</v>
      </c>
      <c r="R696" s="1" t="str">
        <v>IN</v>
      </c>
      <c r="S696" s="8" t="b">
        <v>0</v>
      </c>
      <c r="T696" s="1">
        <f t="shared" si="30"/>
        <v>11500</v>
      </c>
      <c r="U696" s="1">
        <f t="shared" si="31"/>
        <v>0</v>
      </c>
      <c r="V696" s="1">
        <f t="shared" si="32"/>
        <v>11500</v>
      </c>
    </row>
    <row r="697" spans="1:22" x14ac:dyDescent="0.3">
      <c r="A697" s="1" t="s">
        <v>222</v>
      </c>
      <c r="B697" s="1">
        <v>1650662</v>
      </c>
      <c r="C697" s="1" t="s">
        <v>1151</v>
      </c>
      <c r="D697" s="1" t="s">
        <v>3104</v>
      </c>
      <c r="E697" s="1">
        <v>74</v>
      </c>
      <c r="F697" s="1" t="s">
        <v>2939</v>
      </c>
      <c r="G697" s="5">
        <v>45466</v>
      </c>
      <c r="H697" s="1" t="s">
        <v>8</v>
      </c>
      <c r="I697" s="8" t="s">
        <v>6</v>
      </c>
      <c r="J697" s="11" t="str" cm="1">
        <f t="array" ref="J697:N697">VLOOKUP(A697,'Product Details'!$C$1:$I$1001,{2,3,4,5,7},FALSE)</f>
        <v>Ajio</v>
      </c>
      <c r="K697" s="1" t="str">
        <v>Headphones</v>
      </c>
      <c r="L697" s="1" t="str">
        <v>Sony Bluetooth</v>
      </c>
      <c r="M697" s="1">
        <v>1</v>
      </c>
      <c r="N697" s="8">
        <v>11500</v>
      </c>
      <c r="O697" s="11" t="str" cm="1">
        <f t="array" ref="O697:S697">_xlfn.XLOOKUP(A697,'Shipping Details'!$A$1:$A$1001,'Shipping Details'!$B$1:$F$1001)</f>
        <v>Bengaluru</v>
      </c>
      <c r="P697" s="1" t="str">
        <v>Maharashtra</v>
      </c>
      <c r="Q697" s="1">
        <v>426053</v>
      </c>
      <c r="R697" s="1" t="str">
        <v>IN</v>
      </c>
      <c r="S697" s="8" t="b">
        <v>1</v>
      </c>
      <c r="T697" s="1">
        <f t="shared" si="30"/>
        <v>11500</v>
      </c>
      <c r="U697" s="1">
        <f t="shared" si="31"/>
        <v>0</v>
      </c>
      <c r="V697" s="1">
        <f t="shared" si="32"/>
        <v>11500</v>
      </c>
    </row>
    <row r="698" spans="1:22" x14ac:dyDescent="0.3">
      <c r="A698" s="1" t="s">
        <v>665</v>
      </c>
      <c r="B698" s="1">
        <v>7575126</v>
      </c>
      <c r="C698" s="1" t="s">
        <v>1105</v>
      </c>
      <c r="D698" s="1" t="s">
        <v>3104</v>
      </c>
      <c r="E698" s="1">
        <v>24</v>
      </c>
      <c r="F698" s="1" t="s">
        <v>2946</v>
      </c>
      <c r="G698" s="5">
        <v>45406</v>
      </c>
      <c r="H698" s="1" t="s">
        <v>5</v>
      </c>
      <c r="I698" s="8" t="s">
        <v>6</v>
      </c>
      <c r="J698" s="11" t="str" cm="1">
        <f t="array" ref="J698:N698">VLOOKUP(A698,'Product Details'!$C$1:$I$1001,{2,3,4,5,7},FALSE)</f>
        <v>Ajio</v>
      </c>
      <c r="K698" s="1" t="str">
        <v>Smartphone</v>
      </c>
      <c r="L698" s="1" t="str">
        <v>Samsung Galaxy S9</v>
      </c>
      <c r="M698" s="1">
        <v>1</v>
      </c>
      <c r="N698" s="8">
        <v>29999</v>
      </c>
      <c r="O698" s="11" t="str" cm="1">
        <f t="array" ref="O698:S698">_xlfn.XLOOKUP(A698,'Shipping Details'!$A$1:$A$1001,'Shipping Details'!$B$1:$F$1001)</f>
        <v>Bengaluru</v>
      </c>
      <c r="P698" s="1" t="str">
        <v>Maharashtra</v>
      </c>
      <c r="Q698" s="1">
        <v>840140</v>
      </c>
      <c r="R698" s="1" t="str">
        <v>IN</v>
      </c>
      <c r="S698" s="8" t="b">
        <v>0</v>
      </c>
      <c r="T698" s="1">
        <f t="shared" si="30"/>
        <v>29999</v>
      </c>
      <c r="U698" s="1">
        <f t="shared" si="31"/>
        <v>29999</v>
      </c>
      <c r="V698" s="1">
        <f t="shared" si="32"/>
        <v>0</v>
      </c>
    </row>
    <row r="699" spans="1:22" x14ac:dyDescent="0.3">
      <c r="A699" s="1" t="s">
        <v>431</v>
      </c>
      <c r="B699" s="1">
        <v>2283746</v>
      </c>
      <c r="C699" s="1" t="s">
        <v>1130</v>
      </c>
      <c r="D699" s="1" t="s">
        <v>3104</v>
      </c>
      <c r="E699" s="1">
        <v>68</v>
      </c>
      <c r="F699" s="1" t="s">
        <v>2872</v>
      </c>
      <c r="G699" s="5">
        <v>45511</v>
      </c>
      <c r="H699" s="1" t="s">
        <v>8</v>
      </c>
      <c r="I699" s="8" t="s">
        <v>10</v>
      </c>
      <c r="J699" s="11" t="str" cm="1">
        <f t="array" ref="J699:N699">VLOOKUP(A699,'Product Details'!$C$1:$I$1001,{2,3,4,5,7},FALSE)</f>
        <v>Ajio</v>
      </c>
      <c r="K699" s="1" t="str">
        <v>Washing Machine</v>
      </c>
      <c r="L699" s="1" t="str">
        <v>Samsung Top Load 6.5kg</v>
      </c>
      <c r="M699" s="1">
        <v>1</v>
      </c>
      <c r="N699" s="8">
        <v>24500</v>
      </c>
      <c r="O699" s="11" t="str" cm="1">
        <f t="array" ref="O699:S699">_xlfn.XLOOKUP(A699,'Shipping Details'!$A$1:$A$1001,'Shipping Details'!$B$1:$F$1001)</f>
        <v>Bengaluru</v>
      </c>
      <c r="P699" s="1" t="str">
        <v>Punjab</v>
      </c>
      <c r="Q699" s="1">
        <v>901075</v>
      </c>
      <c r="R699" s="1" t="str">
        <v>IN</v>
      </c>
      <c r="S699" s="8" t="b">
        <v>0</v>
      </c>
      <c r="T699" s="1">
        <f t="shared" si="30"/>
        <v>24500</v>
      </c>
      <c r="U699" s="1">
        <f t="shared" si="31"/>
        <v>0</v>
      </c>
      <c r="V699" s="1">
        <f t="shared" si="32"/>
        <v>0</v>
      </c>
    </row>
    <row r="700" spans="1:22" x14ac:dyDescent="0.3">
      <c r="A700" s="1" t="s">
        <v>45</v>
      </c>
      <c r="B700" s="1">
        <v>5002120</v>
      </c>
      <c r="C700" s="1" t="s">
        <v>1092</v>
      </c>
      <c r="D700" s="1" t="s">
        <v>3105</v>
      </c>
      <c r="E700" s="1">
        <v>48</v>
      </c>
      <c r="F700" s="1" t="s">
        <v>2815</v>
      </c>
      <c r="G700" s="5">
        <v>45600</v>
      </c>
      <c r="H700" s="1" t="s">
        <v>5</v>
      </c>
      <c r="I700" s="8" t="s">
        <v>6</v>
      </c>
      <c r="J700" s="11" t="str" cm="1">
        <f t="array" ref="J700:N700">VLOOKUP(A700,'Product Details'!$C$1:$I$1001,{2,3,4,5,7},FALSE)</f>
        <v>Ajio</v>
      </c>
      <c r="K700" s="1" t="str">
        <v>Headphones</v>
      </c>
      <c r="L700" s="1" t="str">
        <v>Sony Bluetooth</v>
      </c>
      <c r="M700" s="1">
        <v>1</v>
      </c>
      <c r="N700" s="8">
        <v>11500</v>
      </c>
      <c r="O700" s="11" t="str" cm="1">
        <f t="array" ref="O700:S700">_xlfn.XLOOKUP(A700,'Shipping Details'!$A$1:$A$1001,'Shipping Details'!$B$1:$F$1001)</f>
        <v>Gurugram</v>
      </c>
      <c r="P700" s="1" t="str">
        <v>West Bengal</v>
      </c>
      <c r="Q700" s="1">
        <v>426147</v>
      </c>
      <c r="R700" s="1" t="str">
        <v>IN</v>
      </c>
      <c r="S700" s="8" t="b">
        <v>0</v>
      </c>
      <c r="T700" s="1">
        <f t="shared" si="30"/>
        <v>11500</v>
      </c>
      <c r="U700" s="1">
        <f t="shared" si="31"/>
        <v>11500</v>
      </c>
      <c r="V700" s="1">
        <f t="shared" si="32"/>
        <v>0</v>
      </c>
    </row>
    <row r="701" spans="1:22" x14ac:dyDescent="0.3">
      <c r="A701" s="1" t="s">
        <v>61</v>
      </c>
      <c r="B701" s="1">
        <v>8416216</v>
      </c>
      <c r="C701" s="1" t="s">
        <v>1100</v>
      </c>
      <c r="D701" s="1" t="s">
        <v>3105</v>
      </c>
      <c r="E701" s="1">
        <v>31</v>
      </c>
      <c r="F701" s="1" t="s">
        <v>2828</v>
      </c>
      <c r="G701" s="5">
        <v>45430</v>
      </c>
      <c r="H701" s="1" t="s">
        <v>8</v>
      </c>
      <c r="I701" s="8" t="s">
        <v>10</v>
      </c>
      <c r="J701" s="11" t="str" cm="1">
        <f t="array" ref="J701:N701">VLOOKUP(A701,'Product Details'!$C$1:$I$1001,{2,3,4,5,7},FALSE)</f>
        <v>Ajio</v>
      </c>
      <c r="K701" s="1" t="str">
        <v>Laptop</v>
      </c>
      <c r="L701" s="1" t="str">
        <v>Dell Inspiron 15</v>
      </c>
      <c r="M701" s="1">
        <v>1</v>
      </c>
      <c r="N701" s="8">
        <v>49500</v>
      </c>
      <c r="O701" s="11" t="str" cm="1">
        <f t="array" ref="O701:S701">_xlfn.XLOOKUP(A701,'Shipping Details'!$A$1:$A$1001,'Shipping Details'!$B$1:$F$1001)</f>
        <v>Thanjavur</v>
      </c>
      <c r="P701" s="1" t="str">
        <v>West Bengal</v>
      </c>
      <c r="Q701" s="1">
        <v>425845</v>
      </c>
      <c r="R701" s="1" t="str">
        <v>IN</v>
      </c>
      <c r="S701" s="8" t="b">
        <v>1</v>
      </c>
      <c r="T701" s="1">
        <f t="shared" si="30"/>
        <v>49500</v>
      </c>
      <c r="U701" s="1">
        <f t="shared" si="31"/>
        <v>0</v>
      </c>
      <c r="V701" s="1">
        <f t="shared" si="32"/>
        <v>0</v>
      </c>
    </row>
    <row r="702" spans="1:22" x14ac:dyDescent="0.3">
      <c r="A702" s="1" t="s">
        <v>118</v>
      </c>
      <c r="B702" s="1">
        <v>1691125</v>
      </c>
      <c r="C702" s="1" t="s">
        <v>1127</v>
      </c>
      <c r="D702" s="1" t="s">
        <v>3105</v>
      </c>
      <c r="E702" s="1">
        <v>23</v>
      </c>
      <c r="F702" s="1" t="s">
        <v>2875</v>
      </c>
      <c r="G702" s="5">
        <v>45312</v>
      </c>
      <c r="H702" s="1" t="s">
        <v>5</v>
      </c>
      <c r="I702" s="8" t="s">
        <v>6</v>
      </c>
      <c r="J702" s="11" t="str" cm="1">
        <f t="array" ref="J702:N702">VLOOKUP(A702,'Product Details'!$C$1:$I$1001,{2,3,4,5,7},FALSE)</f>
        <v>Amazon</v>
      </c>
      <c r="K702" s="1" t="str">
        <v>Washing Machine</v>
      </c>
      <c r="L702" s="1" t="str">
        <v>Samsung Top Load 6.5kg</v>
      </c>
      <c r="M702" s="1">
        <v>1</v>
      </c>
      <c r="N702" s="8">
        <v>25000</v>
      </c>
      <c r="O702" s="11" t="str" cm="1">
        <f t="array" ref="O702:S702">_xlfn.XLOOKUP(A702,'Shipping Details'!$A$1:$A$1001,'Shipping Details'!$B$1:$F$1001)</f>
        <v>Lucknow</v>
      </c>
      <c r="P702" s="1" t="str">
        <v>Maharashtra</v>
      </c>
      <c r="Q702" s="1">
        <v>773088</v>
      </c>
      <c r="R702" s="1" t="str">
        <v>IN</v>
      </c>
      <c r="S702" s="8" t="b">
        <v>1</v>
      </c>
      <c r="T702" s="1">
        <f t="shared" si="30"/>
        <v>25000</v>
      </c>
      <c r="U702" s="1">
        <f t="shared" si="31"/>
        <v>25000</v>
      </c>
      <c r="V702" s="1">
        <f t="shared" si="32"/>
        <v>0</v>
      </c>
    </row>
    <row r="703" spans="1:22" x14ac:dyDescent="0.3">
      <c r="A703" s="1" t="s">
        <v>259</v>
      </c>
      <c r="B703" s="1">
        <v>9230079</v>
      </c>
      <c r="C703" s="1" t="s">
        <v>1115</v>
      </c>
      <c r="D703" s="1" t="s">
        <v>3104</v>
      </c>
      <c r="E703" s="1">
        <v>22</v>
      </c>
      <c r="F703" s="1" t="s">
        <v>2956</v>
      </c>
      <c r="G703" s="5">
        <v>45637</v>
      </c>
      <c r="H703" s="1" t="s">
        <v>5</v>
      </c>
      <c r="I703" s="8" t="s">
        <v>6</v>
      </c>
      <c r="J703" s="11" t="str" cm="1">
        <f t="array" ref="J703:N703">VLOOKUP(A703,'Product Details'!$C$1:$I$1001,{2,3,4,5,7},FALSE)</f>
        <v>Amazon</v>
      </c>
      <c r="K703" s="1" t="str">
        <v>Washing Machine</v>
      </c>
      <c r="L703" s="1" t="str">
        <v>LG Front Load 7kg</v>
      </c>
      <c r="M703" s="1">
        <v>1</v>
      </c>
      <c r="N703" s="8">
        <v>30000</v>
      </c>
      <c r="O703" s="11" t="str" cm="1">
        <f t="array" ref="O703:S703">_xlfn.XLOOKUP(A703,'Shipping Details'!$A$1:$A$1001,'Shipping Details'!$B$1:$F$1001)</f>
        <v>Kolkata</v>
      </c>
      <c r="P703" s="1" t="str">
        <v>Delhi</v>
      </c>
      <c r="Q703" s="1">
        <v>669460</v>
      </c>
      <c r="R703" s="1" t="str">
        <v>IN</v>
      </c>
      <c r="S703" s="8" t="b">
        <v>0</v>
      </c>
      <c r="T703" s="1">
        <f t="shared" si="30"/>
        <v>30000</v>
      </c>
      <c r="U703" s="1">
        <f t="shared" si="31"/>
        <v>30000</v>
      </c>
      <c r="V703" s="1">
        <f t="shared" si="32"/>
        <v>0</v>
      </c>
    </row>
    <row r="704" spans="1:22" x14ac:dyDescent="0.3">
      <c r="A704" s="1" t="s">
        <v>508</v>
      </c>
      <c r="B704" s="1">
        <v>5201173</v>
      </c>
      <c r="C704" s="1" t="s">
        <v>1136</v>
      </c>
      <c r="D704" s="1" t="s">
        <v>3105</v>
      </c>
      <c r="E704" s="1">
        <v>24</v>
      </c>
      <c r="F704" s="1" t="s">
        <v>2961</v>
      </c>
      <c r="G704" s="5">
        <v>45512</v>
      </c>
      <c r="H704" s="1" t="s">
        <v>8</v>
      </c>
      <c r="I704" s="8" t="s">
        <v>6</v>
      </c>
      <c r="J704" s="11" t="str" cm="1">
        <f t="array" ref="J704:N704">VLOOKUP(A704,'Product Details'!$C$1:$I$1001,{2,3,4,5,7},FALSE)</f>
        <v>Myntra</v>
      </c>
      <c r="K704" s="1" t="str">
        <v>Washing Machine</v>
      </c>
      <c r="L704" s="1" t="str">
        <v>LG Front Load 7kg</v>
      </c>
      <c r="M704" s="1">
        <v>1</v>
      </c>
      <c r="N704" s="8">
        <v>30200</v>
      </c>
      <c r="O704" s="11" t="str" cm="1">
        <f t="array" ref="O704:S704">_xlfn.XLOOKUP(A704,'Shipping Details'!$A$1:$A$1001,'Shipping Details'!$B$1:$F$1001)</f>
        <v>Lucknow</v>
      </c>
      <c r="P704" s="1" t="str">
        <v>Haryana</v>
      </c>
      <c r="Q704" s="1">
        <v>755725</v>
      </c>
      <c r="R704" s="1" t="str">
        <v>IN</v>
      </c>
      <c r="S704" s="8" t="b">
        <v>0</v>
      </c>
      <c r="T704" s="1">
        <f t="shared" si="30"/>
        <v>30200</v>
      </c>
      <c r="U704" s="1">
        <f t="shared" si="31"/>
        <v>0</v>
      </c>
      <c r="V704" s="1">
        <f t="shared" si="32"/>
        <v>30200</v>
      </c>
    </row>
    <row r="705" spans="1:22" x14ac:dyDescent="0.3">
      <c r="A705" s="1" t="s">
        <v>93</v>
      </c>
      <c r="B705" s="1">
        <v>3532644</v>
      </c>
      <c r="C705" s="1" t="s">
        <v>1115</v>
      </c>
      <c r="D705" s="1" t="s">
        <v>3104</v>
      </c>
      <c r="E705" s="1">
        <v>22</v>
      </c>
      <c r="F705" s="1" t="s">
        <v>2854</v>
      </c>
      <c r="G705" s="5">
        <v>45519</v>
      </c>
      <c r="H705" s="1" t="s">
        <v>8</v>
      </c>
      <c r="I705" s="8" t="s">
        <v>10</v>
      </c>
      <c r="J705" s="11" t="str" cm="1">
        <f t="array" ref="J705:N705">VLOOKUP(A705,'Product Details'!$C$1:$I$1001,{2,3,4,5,7},FALSE)</f>
        <v>Myntra</v>
      </c>
      <c r="K705" s="1" t="str">
        <v>Washing Machine</v>
      </c>
      <c r="L705" s="1" t="str">
        <v>LG Front Load 7kg</v>
      </c>
      <c r="M705" s="1">
        <v>1</v>
      </c>
      <c r="N705" s="8">
        <v>30200</v>
      </c>
      <c r="O705" s="11" t="str" cm="1">
        <f t="array" ref="O705:S705">_xlfn.XLOOKUP(A705,'Shipping Details'!$A$1:$A$1001,'Shipping Details'!$B$1:$F$1001)</f>
        <v>Gurugram</v>
      </c>
      <c r="P705" s="1">
        <v>0</v>
      </c>
      <c r="Q705" s="1">
        <v>584172</v>
      </c>
      <c r="R705" s="1" t="str">
        <v>IN</v>
      </c>
      <c r="S705" s="8" t="b">
        <v>0</v>
      </c>
      <c r="T705" s="1">
        <f t="shared" si="30"/>
        <v>30200</v>
      </c>
      <c r="U705" s="1">
        <f t="shared" si="31"/>
        <v>0</v>
      </c>
      <c r="V705" s="1">
        <f t="shared" si="32"/>
        <v>0</v>
      </c>
    </row>
    <row r="706" spans="1:22" x14ac:dyDescent="0.3">
      <c r="A706" s="1" t="s">
        <v>189</v>
      </c>
      <c r="B706" s="1">
        <v>7969792</v>
      </c>
      <c r="C706" s="1" t="s">
        <v>1119</v>
      </c>
      <c r="D706" s="1" t="s">
        <v>3104</v>
      </c>
      <c r="E706" s="1">
        <v>62</v>
      </c>
      <c r="F706" s="1" t="s">
        <v>2804</v>
      </c>
      <c r="G706" s="5">
        <v>45476</v>
      </c>
      <c r="H706" s="1" t="s">
        <v>5</v>
      </c>
      <c r="I706" s="8" t="s">
        <v>6</v>
      </c>
      <c r="J706" s="11" t="str" cm="1">
        <f t="array" ref="J706:N706">VLOOKUP(A706,'Product Details'!$C$1:$I$1001,{2,3,4,5,7},FALSE)</f>
        <v>Myntra</v>
      </c>
      <c r="K706" s="1" t="str">
        <v>LED TV</v>
      </c>
      <c r="L706" s="1" t="str">
        <v>Mi LED TV 32"</v>
      </c>
      <c r="M706" s="1">
        <v>1</v>
      </c>
      <c r="N706" s="8">
        <v>20200</v>
      </c>
      <c r="O706" s="11" t="str" cm="1">
        <f t="array" ref="O706:S706">_xlfn.XLOOKUP(A706,'Shipping Details'!$A$1:$A$1001,'Shipping Details'!$B$1:$F$1001)</f>
        <v>Thanjavur</v>
      </c>
      <c r="P706" s="1" t="str">
        <v>West Bengal</v>
      </c>
      <c r="Q706" s="1">
        <v>662445</v>
      </c>
      <c r="R706" s="1" t="str">
        <v>IN</v>
      </c>
      <c r="S706" s="8" t="b">
        <v>0</v>
      </c>
      <c r="T706" s="1">
        <f t="shared" si="30"/>
        <v>20200</v>
      </c>
      <c r="U706" s="1">
        <f t="shared" si="31"/>
        <v>20200</v>
      </c>
      <c r="V706" s="1">
        <f t="shared" si="32"/>
        <v>0</v>
      </c>
    </row>
    <row r="707" spans="1:22" x14ac:dyDescent="0.3">
      <c r="A707" s="1" t="s">
        <v>127</v>
      </c>
      <c r="B707" s="1">
        <v>3479264</v>
      </c>
      <c r="C707" s="1" t="s">
        <v>1088</v>
      </c>
      <c r="D707" s="1" t="s">
        <v>3105</v>
      </c>
      <c r="E707" s="1">
        <v>20</v>
      </c>
      <c r="F707" s="1" t="s">
        <v>2816</v>
      </c>
      <c r="G707" s="5">
        <v>45588</v>
      </c>
      <c r="H707" s="1" t="s">
        <v>8</v>
      </c>
      <c r="I707" s="8" t="s">
        <v>6</v>
      </c>
      <c r="J707" s="11" t="str" cm="1">
        <f t="array" ref="J707:N707">VLOOKUP(A707,'Product Details'!$C$1:$I$1001,{2,3,4,5,7},FALSE)</f>
        <v>Flipkart</v>
      </c>
      <c r="K707" s="1" t="str">
        <v>Laptop</v>
      </c>
      <c r="L707" s="1" t="str">
        <v>HP Pavilion</v>
      </c>
      <c r="M707" s="1">
        <v>1</v>
      </c>
      <c r="N707" s="8">
        <v>46000</v>
      </c>
      <c r="O707" s="11" t="str" cm="1">
        <f t="array" ref="O707:S707">_xlfn.XLOOKUP(A707,'Shipping Details'!$A$1:$A$1001,'Shipping Details'!$B$1:$F$1001)</f>
        <v>Kolkata</v>
      </c>
      <c r="P707" s="1" t="str">
        <v>Delhi</v>
      </c>
      <c r="Q707" s="1">
        <v>824042</v>
      </c>
      <c r="R707" s="1" t="str">
        <v>IN</v>
      </c>
      <c r="S707" s="8" t="b">
        <v>0</v>
      </c>
      <c r="T707" s="1">
        <f t="shared" si="30"/>
        <v>46000</v>
      </c>
      <c r="U707" s="1">
        <f t="shared" si="31"/>
        <v>0</v>
      </c>
      <c r="V707" s="1">
        <f t="shared" si="32"/>
        <v>46000</v>
      </c>
    </row>
    <row r="708" spans="1:22" x14ac:dyDescent="0.3">
      <c r="A708" s="1" t="s">
        <v>277</v>
      </c>
      <c r="B708" s="1">
        <v>1657513</v>
      </c>
      <c r="C708" s="1" t="s">
        <v>1077</v>
      </c>
      <c r="D708" s="1" t="s">
        <v>3105</v>
      </c>
      <c r="E708" s="1">
        <v>21</v>
      </c>
      <c r="F708" s="1" t="s">
        <v>2847</v>
      </c>
      <c r="G708" s="5">
        <v>45360</v>
      </c>
      <c r="H708" s="1" t="s">
        <v>8</v>
      </c>
      <c r="I708" s="8" t="s">
        <v>10</v>
      </c>
      <c r="J708" s="11" t="str" cm="1">
        <f t="array" ref="J708:N708">VLOOKUP(A708,'Product Details'!$C$1:$I$1001,{2,3,4,5,7},FALSE)</f>
        <v>TataCliq</v>
      </c>
      <c r="K708" s="1" t="str">
        <v>Washing Machine</v>
      </c>
      <c r="L708" s="1" t="str">
        <v>Whirlpool Fully Automatic</v>
      </c>
      <c r="M708" s="1">
        <v>1</v>
      </c>
      <c r="N708" s="8">
        <v>35000</v>
      </c>
      <c r="O708" s="11" t="str" cm="1">
        <f t="array" ref="O708:S708">_xlfn.XLOOKUP(A708,'Shipping Details'!$A$1:$A$1001,'Shipping Details'!$B$1:$F$1001)</f>
        <v>Mumbai</v>
      </c>
      <c r="P708" s="1" t="str">
        <v>Haryana</v>
      </c>
      <c r="Q708" s="1">
        <v>327114</v>
      </c>
      <c r="R708" s="1" t="str">
        <v>IN</v>
      </c>
      <c r="S708" s="8" t="b">
        <v>0</v>
      </c>
      <c r="T708" s="1">
        <f t="shared" ref="T708:T771" si="33">N708*M708</f>
        <v>35000</v>
      </c>
      <c r="U708" s="1">
        <f t="shared" ref="U708:U771" si="34">IF(H708="Delivered",T708,0)</f>
        <v>0</v>
      </c>
      <c r="V708" s="1">
        <f t="shared" ref="V708:V771" si="35">IF(AND(OR(H708="Cancelled",H708="Returned"),I708="Paid"),T708,0)</f>
        <v>0</v>
      </c>
    </row>
    <row r="709" spans="1:22" x14ac:dyDescent="0.3">
      <c r="A709" s="1" t="s">
        <v>724</v>
      </c>
      <c r="B709" s="1">
        <v>6991611</v>
      </c>
      <c r="C709" s="1" t="s">
        <v>1113</v>
      </c>
      <c r="D709" s="1" t="s">
        <v>3104</v>
      </c>
      <c r="E709" s="1">
        <v>36</v>
      </c>
      <c r="F709" s="1" t="s">
        <v>3028</v>
      </c>
      <c r="G709" s="5">
        <v>45330</v>
      </c>
      <c r="H709" s="1" t="s">
        <v>5</v>
      </c>
      <c r="I709" s="8" t="s">
        <v>6</v>
      </c>
      <c r="J709" s="11" t="str" cm="1">
        <f t="array" ref="J709:N709">VLOOKUP(A709,'Product Details'!$C$1:$I$1001,{2,3,4,5,7},FALSE)</f>
        <v>Ajio</v>
      </c>
      <c r="K709" s="1" t="str">
        <v>Laptop</v>
      </c>
      <c r="L709" s="1" t="str">
        <v>HP Pavilion</v>
      </c>
      <c r="M709" s="1">
        <v>1</v>
      </c>
      <c r="N709" s="8">
        <v>44000</v>
      </c>
      <c r="O709" s="11" t="str" cm="1">
        <f t="array" ref="O709:S709">_xlfn.XLOOKUP(A709,'Shipping Details'!$A$1:$A$1001,'Shipping Details'!$B$1:$F$1001)</f>
        <v>Noida</v>
      </c>
      <c r="P709" s="1" t="str">
        <v>Haryana</v>
      </c>
      <c r="Q709" s="1">
        <v>284753</v>
      </c>
      <c r="R709" s="1" t="str">
        <v>IN</v>
      </c>
      <c r="S709" s="8" t="b">
        <v>0</v>
      </c>
      <c r="T709" s="1">
        <f t="shared" si="33"/>
        <v>44000</v>
      </c>
      <c r="U709" s="1">
        <f t="shared" si="34"/>
        <v>44000</v>
      </c>
      <c r="V709" s="1">
        <f t="shared" si="35"/>
        <v>0</v>
      </c>
    </row>
    <row r="710" spans="1:22" x14ac:dyDescent="0.3">
      <c r="A710" s="1" t="s">
        <v>264</v>
      </c>
      <c r="B710" s="1">
        <v>8264954</v>
      </c>
      <c r="C710" s="1" t="s">
        <v>1111</v>
      </c>
      <c r="D710" s="1" t="s">
        <v>3104</v>
      </c>
      <c r="E710" s="1">
        <v>19</v>
      </c>
      <c r="F710" s="1" t="s">
        <v>2908</v>
      </c>
      <c r="G710" s="5">
        <v>45495</v>
      </c>
      <c r="H710" s="1" t="s">
        <v>40</v>
      </c>
      <c r="I710" s="8" t="s">
        <v>6</v>
      </c>
      <c r="J710" s="11" t="str" cm="1">
        <f t="array" ref="J710:N710">VLOOKUP(A710,'Product Details'!$C$1:$I$1001,{2,3,4,5,7},FALSE)</f>
        <v>TataCliq</v>
      </c>
      <c r="K710" s="1" t="str">
        <v>LED TV</v>
      </c>
      <c r="L710" s="1" t="str">
        <v>Samsung Smart TV 50"</v>
      </c>
      <c r="M710" s="1">
        <v>1</v>
      </c>
      <c r="N710" s="8">
        <v>60000</v>
      </c>
      <c r="O710" s="11" t="str" cm="1">
        <f t="array" ref="O710:S710">_xlfn.XLOOKUP(A710,'Shipping Details'!$A$1:$A$1001,'Shipping Details'!$B$1:$F$1001)</f>
        <v>Mohali</v>
      </c>
      <c r="P710" s="1" t="str">
        <v>Haryana</v>
      </c>
      <c r="Q710" s="1">
        <v>475075</v>
      </c>
      <c r="R710" s="1" t="str">
        <v>IN</v>
      </c>
      <c r="S710" s="8" t="b">
        <v>1</v>
      </c>
      <c r="T710" s="1">
        <f t="shared" si="33"/>
        <v>60000</v>
      </c>
      <c r="U710" s="1">
        <f t="shared" si="34"/>
        <v>0</v>
      </c>
      <c r="V710" s="1">
        <f t="shared" si="35"/>
        <v>60000</v>
      </c>
    </row>
    <row r="711" spans="1:22" x14ac:dyDescent="0.3">
      <c r="A711" s="1" t="s">
        <v>234</v>
      </c>
      <c r="B711" s="1">
        <v>6258215</v>
      </c>
      <c r="C711" s="1" t="s">
        <v>1079</v>
      </c>
      <c r="D711" s="1" t="s">
        <v>3105</v>
      </c>
      <c r="E711" s="1">
        <v>18</v>
      </c>
      <c r="F711" s="1" t="s">
        <v>2945</v>
      </c>
      <c r="G711" s="5">
        <v>45513</v>
      </c>
      <c r="H711" s="1" t="s">
        <v>40</v>
      </c>
      <c r="I711" s="8" t="s">
        <v>6</v>
      </c>
      <c r="J711" s="11" t="str" cm="1">
        <f t="array" ref="J711:N711">VLOOKUP(A711,'Product Details'!$C$1:$I$1001,{2,3,4,5,7},FALSE)</f>
        <v>TataCliq</v>
      </c>
      <c r="K711" s="1" t="str">
        <v>Smartphone</v>
      </c>
      <c r="L711" s="1" t="str">
        <v>Apple iPhone 12</v>
      </c>
      <c r="M711" s="1">
        <v>2</v>
      </c>
      <c r="N711" s="8">
        <v>55000</v>
      </c>
      <c r="O711" s="11" t="str" cm="1">
        <f t="array" ref="O711:S711">_xlfn.XLOOKUP(A711,'Shipping Details'!$A$1:$A$1001,'Shipping Details'!$B$1:$F$1001)</f>
        <v>Kolkata</v>
      </c>
      <c r="P711" s="1" t="str">
        <v>Delhi</v>
      </c>
      <c r="Q711" s="1">
        <v>764259</v>
      </c>
      <c r="R711" s="1" t="str">
        <v>IN</v>
      </c>
      <c r="S711" s="8" t="b">
        <v>0</v>
      </c>
      <c r="T711" s="1">
        <f t="shared" si="33"/>
        <v>110000</v>
      </c>
      <c r="U711" s="1">
        <f t="shared" si="34"/>
        <v>0</v>
      </c>
      <c r="V711" s="1">
        <f t="shared" si="35"/>
        <v>110000</v>
      </c>
    </row>
    <row r="712" spans="1:22" x14ac:dyDescent="0.3">
      <c r="A712" s="1" t="s">
        <v>325</v>
      </c>
      <c r="B712" s="1">
        <v>1908116</v>
      </c>
      <c r="C712" s="1" t="s">
        <v>1162</v>
      </c>
      <c r="D712" s="1" t="s">
        <v>3104</v>
      </c>
      <c r="E712" s="1">
        <v>51</v>
      </c>
      <c r="F712" s="1" t="s">
        <v>2984</v>
      </c>
      <c r="G712" s="5">
        <v>45302</v>
      </c>
      <c r="H712" s="1" t="s">
        <v>5</v>
      </c>
      <c r="I712" s="8" t="s">
        <v>6</v>
      </c>
      <c r="J712" s="11" t="str" cm="1">
        <f t="array" ref="J712:N712">VLOOKUP(A712,'Product Details'!$C$1:$I$1001,{2,3,4,5,7},FALSE)</f>
        <v>Myntra</v>
      </c>
      <c r="K712" s="1" t="str">
        <v>Washing Machine</v>
      </c>
      <c r="L712" s="1" t="str">
        <v>Whirlpool Fully Automatic</v>
      </c>
      <c r="M712" s="1">
        <v>1</v>
      </c>
      <c r="N712" s="8">
        <v>35200</v>
      </c>
      <c r="O712" s="11" t="str" cm="1">
        <f t="array" ref="O712:S712">_xlfn.XLOOKUP(A712,'Shipping Details'!$A$1:$A$1001,'Shipping Details'!$B$1:$F$1001)</f>
        <v>Kolkata</v>
      </c>
      <c r="P712" s="1" t="str">
        <v>Punjab</v>
      </c>
      <c r="Q712" s="1">
        <v>806357</v>
      </c>
      <c r="R712" s="1" t="str">
        <v>IN</v>
      </c>
      <c r="S712" s="8" t="b">
        <v>0</v>
      </c>
      <c r="T712" s="1">
        <f t="shared" si="33"/>
        <v>35200</v>
      </c>
      <c r="U712" s="1">
        <f t="shared" si="34"/>
        <v>35200</v>
      </c>
      <c r="V712" s="1">
        <f t="shared" si="35"/>
        <v>0</v>
      </c>
    </row>
    <row r="713" spans="1:22" x14ac:dyDescent="0.3">
      <c r="A713" s="1" t="s">
        <v>563</v>
      </c>
      <c r="B713" s="1">
        <v>2517360</v>
      </c>
      <c r="C713" s="1" t="s">
        <v>1101</v>
      </c>
      <c r="D713" s="1" t="s">
        <v>3104</v>
      </c>
      <c r="E713" s="1">
        <v>73</v>
      </c>
      <c r="F713" s="1" t="s">
        <v>3010</v>
      </c>
      <c r="G713" s="5">
        <v>45401</v>
      </c>
      <c r="H713" s="1" t="s">
        <v>5</v>
      </c>
      <c r="I713" s="8" t="s">
        <v>6</v>
      </c>
      <c r="J713" s="11" t="str" cm="1">
        <f t="array" ref="J713:N713">VLOOKUP(A713,'Product Details'!$C$1:$I$1001,{2,3,4,5,7},FALSE)</f>
        <v>Myntra</v>
      </c>
      <c r="K713" s="1" t="str">
        <v>Laptop</v>
      </c>
      <c r="L713" s="1" t="str">
        <v>MacBook Pro</v>
      </c>
      <c r="M713" s="1">
        <v>1</v>
      </c>
      <c r="N713" s="8">
        <v>131500</v>
      </c>
      <c r="O713" s="11" t="str" cm="1">
        <f t="array" ref="O713:S713">_xlfn.XLOOKUP(A713,'Shipping Details'!$A$1:$A$1001,'Shipping Details'!$B$1:$F$1001)</f>
        <v>Noida</v>
      </c>
      <c r="P713" s="1" t="str">
        <v>Tamil Nadu</v>
      </c>
      <c r="Q713" s="1">
        <v>334410</v>
      </c>
      <c r="R713" s="1" t="str">
        <v>IN</v>
      </c>
      <c r="S713" s="8" t="b">
        <v>0</v>
      </c>
      <c r="T713" s="1">
        <f t="shared" si="33"/>
        <v>131500</v>
      </c>
      <c r="U713" s="1">
        <f t="shared" si="34"/>
        <v>131500</v>
      </c>
      <c r="V713" s="1">
        <f t="shared" si="35"/>
        <v>0</v>
      </c>
    </row>
    <row r="714" spans="1:22" x14ac:dyDescent="0.3">
      <c r="A714" s="1" t="s">
        <v>190</v>
      </c>
      <c r="B714" s="1">
        <v>6203780</v>
      </c>
      <c r="C714" s="1" t="s">
        <v>1146</v>
      </c>
      <c r="D714" s="1" t="s">
        <v>3104</v>
      </c>
      <c r="E714" s="1">
        <v>64</v>
      </c>
      <c r="F714" s="1" t="s">
        <v>2890</v>
      </c>
      <c r="G714" s="5">
        <v>45384</v>
      </c>
      <c r="H714" s="1" t="s">
        <v>8</v>
      </c>
      <c r="I714" s="8" t="s">
        <v>6</v>
      </c>
      <c r="J714" s="11" t="str" cm="1">
        <f t="array" ref="J714:N714">VLOOKUP(A714,'Product Details'!$C$1:$I$1001,{2,3,4,5,7},FALSE)</f>
        <v>Ajio</v>
      </c>
      <c r="K714" s="1" t="str">
        <v>LED TV</v>
      </c>
      <c r="L714" s="1" t="str">
        <v>Mi LED TV 32"</v>
      </c>
      <c r="M714" s="1">
        <v>1</v>
      </c>
      <c r="N714" s="8">
        <v>19500</v>
      </c>
      <c r="O714" s="11" t="str" cm="1">
        <f t="array" ref="O714:S714">_xlfn.XLOOKUP(A714,'Shipping Details'!$A$1:$A$1001,'Shipping Details'!$B$1:$F$1001)</f>
        <v>Mumbai</v>
      </c>
      <c r="P714" s="1" t="str">
        <v>West Bengal</v>
      </c>
      <c r="Q714" s="1">
        <v>225245</v>
      </c>
      <c r="R714" s="1" t="str">
        <v>IN</v>
      </c>
      <c r="S714" s="8" t="b">
        <v>1</v>
      </c>
      <c r="T714" s="1">
        <f t="shared" si="33"/>
        <v>19500</v>
      </c>
      <c r="U714" s="1">
        <f t="shared" si="34"/>
        <v>0</v>
      </c>
      <c r="V714" s="1">
        <f t="shared" si="35"/>
        <v>19500</v>
      </c>
    </row>
    <row r="715" spans="1:22" x14ac:dyDescent="0.3">
      <c r="A715" s="1" t="s">
        <v>791</v>
      </c>
      <c r="B715" s="1">
        <v>4295478</v>
      </c>
      <c r="C715" s="1" t="s">
        <v>1073</v>
      </c>
      <c r="D715" s="1" t="s">
        <v>3104</v>
      </c>
      <c r="E715" s="1">
        <v>25</v>
      </c>
      <c r="F715" s="1" t="s">
        <v>2932</v>
      </c>
      <c r="G715" s="5">
        <v>45507</v>
      </c>
      <c r="H715" s="1" t="s">
        <v>5</v>
      </c>
      <c r="I715" s="8" t="s">
        <v>6</v>
      </c>
      <c r="J715" s="11" t="str" cm="1">
        <f t="array" ref="J715:N715">VLOOKUP(A715,'Product Details'!$C$1:$I$1001,{2,3,4,5,7},FALSE)</f>
        <v>Flipkart</v>
      </c>
      <c r="K715" s="1" t="str">
        <v>Washing Machine</v>
      </c>
      <c r="L715" s="1" t="str">
        <v>Whirlpool Fully Automatic</v>
      </c>
      <c r="M715" s="1">
        <v>1</v>
      </c>
      <c r="N715" s="8">
        <v>35500</v>
      </c>
      <c r="O715" s="11" t="str" cm="1">
        <f t="array" ref="O715:S715">_xlfn.XLOOKUP(A715,'Shipping Details'!$A$1:$A$1001,'Shipping Details'!$B$1:$F$1001)</f>
        <v>Lucknow</v>
      </c>
      <c r="P715" s="1" t="str">
        <v>Maharashtra</v>
      </c>
      <c r="Q715" s="1">
        <v>696985</v>
      </c>
      <c r="R715" s="1" t="str">
        <v>IN</v>
      </c>
      <c r="S715" s="8" t="b">
        <v>0</v>
      </c>
      <c r="T715" s="1">
        <f t="shared" si="33"/>
        <v>35500</v>
      </c>
      <c r="U715" s="1">
        <f t="shared" si="34"/>
        <v>35500</v>
      </c>
      <c r="V715" s="1">
        <f t="shared" si="35"/>
        <v>0</v>
      </c>
    </row>
    <row r="716" spans="1:22" x14ac:dyDescent="0.3">
      <c r="A716" s="1" t="s">
        <v>822</v>
      </c>
      <c r="B716" s="1">
        <v>3550993</v>
      </c>
      <c r="C716" s="1" t="s">
        <v>1103</v>
      </c>
      <c r="D716" s="1" t="s">
        <v>3104</v>
      </c>
      <c r="E716" s="1">
        <v>72</v>
      </c>
      <c r="F716" s="1" t="s">
        <v>2898</v>
      </c>
      <c r="G716" s="5">
        <v>45391</v>
      </c>
      <c r="H716" s="1" t="s">
        <v>5</v>
      </c>
      <c r="I716" s="8" t="s">
        <v>6</v>
      </c>
      <c r="J716" s="11" t="str" cm="1">
        <f t="array" ref="J716:N716">VLOOKUP(A716,'Product Details'!$C$1:$I$1001,{2,3,4,5,7},FALSE)</f>
        <v>Myntra</v>
      </c>
      <c r="K716" s="1" t="str">
        <v>Laptop</v>
      </c>
      <c r="L716" s="1" t="str">
        <v>MacBook Pro</v>
      </c>
      <c r="M716" s="1">
        <v>1</v>
      </c>
      <c r="N716" s="8">
        <v>131500</v>
      </c>
      <c r="O716" s="11" t="str" cm="1">
        <f t="array" ref="O716:S716">_xlfn.XLOOKUP(A716,'Shipping Details'!$A$1:$A$1001,'Shipping Details'!$B$1:$F$1001)</f>
        <v>Lucknow</v>
      </c>
      <c r="P716" s="1" t="str">
        <v>UP</v>
      </c>
      <c r="Q716" s="1">
        <v>437558</v>
      </c>
      <c r="R716" s="1" t="str">
        <v>IN</v>
      </c>
      <c r="S716" s="8" t="b">
        <v>0</v>
      </c>
      <c r="T716" s="1">
        <f t="shared" si="33"/>
        <v>131500</v>
      </c>
      <c r="U716" s="1">
        <f t="shared" si="34"/>
        <v>131500</v>
      </c>
      <c r="V716" s="1">
        <f t="shared" si="35"/>
        <v>0</v>
      </c>
    </row>
    <row r="717" spans="1:22" x14ac:dyDescent="0.3">
      <c r="A717" s="1" t="s">
        <v>953</v>
      </c>
      <c r="B717" s="1">
        <v>3415105</v>
      </c>
      <c r="C717" s="1" t="s">
        <v>1069</v>
      </c>
      <c r="D717" s="1" t="s">
        <v>3105</v>
      </c>
      <c r="E717" s="1">
        <v>66</v>
      </c>
      <c r="F717" s="1" t="s">
        <v>3011</v>
      </c>
      <c r="G717" s="5">
        <v>45385</v>
      </c>
      <c r="H717" s="1" t="s">
        <v>5</v>
      </c>
      <c r="I717" s="8" t="s">
        <v>6</v>
      </c>
      <c r="J717" s="11" t="str" cm="1">
        <f t="array" ref="J717:N717">VLOOKUP(A717,'Product Details'!$C$1:$I$1001,{2,3,4,5,7},FALSE)</f>
        <v>Myntra</v>
      </c>
      <c r="K717" s="1" t="str">
        <v>Laptop</v>
      </c>
      <c r="L717" s="1" t="str">
        <v>Dell Inspiron 15</v>
      </c>
      <c r="M717" s="1">
        <v>1</v>
      </c>
      <c r="N717" s="8">
        <v>50500</v>
      </c>
      <c r="O717" s="11" t="str" cm="1">
        <f t="array" ref="O717:S717">_xlfn.XLOOKUP(A717,'Shipping Details'!$A$1:$A$1001,'Shipping Details'!$B$1:$F$1001)</f>
        <v>Mohali</v>
      </c>
      <c r="P717" s="1" t="str">
        <v>Maharashtra</v>
      </c>
      <c r="Q717" s="1">
        <v>112703</v>
      </c>
      <c r="R717" s="1" t="str">
        <v>IN</v>
      </c>
      <c r="S717" s="8" t="b">
        <v>0</v>
      </c>
      <c r="T717" s="1">
        <f t="shared" si="33"/>
        <v>50500</v>
      </c>
      <c r="U717" s="1">
        <f t="shared" si="34"/>
        <v>50500</v>
      </c>
      <c r="V717" s="1">
        <f t="shared" si="35"/>
        <v>0</v>
      </c>
    </row>
    <row r="718" spans="1:22" x14ac:dyDescent="0.3">
      <c r="A718" s="1" t="s">
        <v>111</v>
      </c>
      <c r="B718" s="1">
        <v>7095349</v>
      </c>
      <c r="C718" s="1" t="s">
        <v>1124</v>
      </c>
      <c r="D718" s="1" t="s">
        <v>3105</v>
      </c>
      <c r="E718" s="1">
        <v>19</v>
      </c>
      <c r="F718" s="1" t="s">
        <v>2870</v>
      </c>
      <c r="G718" s="5">
        <v>45379</v>
      </c>
      <c r="H718" s="1" t="s">
        <v>8</v>
      </c>
      <c r="I718" s="8" t="s">
        <v>10</v>
      </c>
      <c r="J718" s="11" t="str" cm="1">
        <f t="array" ref="J718:N718">VLOOKUP(A718,'Product Details'!$C$1:$I$1001,{2,3,4,5,7},FALSE)</f>
        <v>Flipkart</v>
      </c>
      <c r="K718" s="1" t="str">
        <v>Smartphone</v>
      </c>
      <c r="L718" s="1" t="str">
        <v>Samsung Galaxy S9</v>
      </c>
      <c r="M718" s="1">
        <v>2</v>
      </c>
      <c r="N718" s="8">
        <v>30500</v>
      </c>
      <c r="O718" s="11" t="str" cm="1">
        <f t="array" ref="O718:S718">_xlfn.XLOOKUP(A718,'Shipping Details'!$A$1:$A$1001,'Shipping Details'!$B$1:$F$1001)</f>
        <v>Bengaluru</v>
      </c>
      <c r="P718" s="1" t="str">
        <v>Karnataka</v>
      </c>
      <c r="Q718" s="1">
        <v>501451</v>
      </c>
      <c r="R718" s="1" t="str">
        <v>IN</v>
      </c>
      <c r="S718" s="8" t="b">
        <v>0</v>
      </c>
      <c r="T718" s="1">
        <f t="shared" si="33"/>
        <v>61000</v>
      </c>
      <c r="U718" s="1">
        <f t="shared" si="34"/>
        <v>0</v>
      </c>
      <c r="V718" s="1">
        <f t="shared" si="35"/>
        <v>0</v>
      </c>
    </row>
    <row r="719" spans="1:22" x14ac:dyDescent="0.3">
      <c r="A719" s="1" t="s">
        <v>69</v>
      </c>
      <c r="B719" s="1">
        <v>8710313</v>
      </c>
      <c r="C719" s="1" t="s">
        <v>1102</v>
      </c>
      <c r="D719" s="1" t="s">
        <v>3104</v>
      </c>
      <c r="E719" s="1">
        <v>60</v>
      </c>
      <c r="F719" s="1" t="s">
        <v>2836</v>
      </c>
      <c r="G719" s="5">
        <v>45317</v>
      </c>
      <c r="H719" s="1" t="s">
        <v>5</v>
      </c>
      <c r="I719" s="8" t="s">
        <v>6</v>
      </c>
      <c r="J719" s="11" t="str" cm="1">
        <f t="array" ref="J719:N719">VLOOKUP(A719,'Product Details'!$C$1:$I$1001,{2,3,4,5,7},FALSE)</f>
        <v>TataCliq</v>
      </c>
      <c r="K719" s="1" t="str">
        <v>Smartphone</v>
      </c>
      <c r="L719" s="1" t="str">
        <v>Samsung Galaxy S9</v>
      </c>
      <c r="M719" s="1">
        <v>1</v>
      </c>
      <c r="N719" s="8">
        <v>30000</v>
      </c>
      <c r="O719" s="11" t="str" cm="1">
        <f t="array" ref="O719:S719">_xlfn.XLOOKUP(A719,'Shipping Details'!$A$1:$A$1001,'Shipping Details'!$B$1:$F$1001)</f>
        <v>Bengaluru</v>
      </c>
      <c r="P719" s="1" t="str">
        <v>Maharashtra</v>
      </c>
      <c r="Q719" s="1">
        <v>769975</v>
      </c>
      <c r="R719" s="1" t="str">
        <v>IN</v>
      </c>
      <c r="S719" s="8" t="b">
        <v>0</v>
      </c>
      <c r="T719" s="1">
        <f t="shared" si="33"/>
        <v>30000</v>
      </c>
      <c r="U719" s="1">
        <f t="shared" si="34"/>
        <v>30000</v>
      </c>
      <c r="V719" s="1">
        <f t="shared" si="35"/>
        <v>0</v>
      </c>
    </row>
    <row r="720" spans="1:22" x14ac:dyDescent="0.3">
      <c r="A720" s="1" t="s">
        <v>231</v>
      </c>
      <c r="B720" s="1">
        <v>7014583</v>
      </c>
      <c r="C720" s="1" t="s">
        <v>1103</v>
      </c>
      <c r="D720" s="1" t="s">
        <v>3104</v>
      </c>
      <c r="E720" s="1">
        <v>72</v>
      </c>
      <c r="F720" s="1" t="s">
        <v>2877</v>
      </c>
      <c r="G720" s="5">
        <v>45378</v>
      </c>
      <c r="H720" s="1" t="s">
        <v>5</v>
      </c>
      <c r="I720" s="8" t="s">
        <v>6</v>
      </c>
      <c r="J720" s="11" t="str" cm="1">
        <f t="array" ref="J720:N720">VLOOKUP(A720,'Product Details'!$C$1:$I$1001,{2,3,4,5,7},FALSE)</f>
        <v>Myntra</v>
      </c>
      <c r="K720" s="1" t="str">
        <v>LED TV</v>
      </c>
      <c r="L720" s="1" t="str">
        <v>Mi LED TV 32"</v>
      </c>
      <c r="M720" s="1">
        <v>1</v>
      </c>
      <c r="N720" s="8">
        <v>20200</v>
      </c>
      <c r="O720" s="11" t="str" cm="1">
        <f t="array" ref="O720:S720">_xlfn.XLOOKUP(A720,'Shipping Details'!$A$1:$A$1001,'Shipping Details'!$B$1:$F$1001)</f>
        <v>Mumbai</v>
      </c>
      <c r="P720" s="1" t="str">
        <v>West Bengal</v>
      </c>
      <c r="Q720" s="1">
        <v>812730</v>
      </c>
      <c r="R720" s="1" t="str">
        <v>IN</v>
      </c>
      <c r="S720" s="8" t="b">
        <v>0</v>
      </c>
      <c r="T720" s="1">
        <f t="shared" si="33"/>
        <v>20200</v>
      </c>
      <c r="U720" s="1">
        <f t="shared" si="34"/>
        <v>20200</v>
      </c>
      <c r="V720" s="1">
        <f t="shared" si="35"/>
        <v>0</v>
      </c>
    </row>
    <row r="721" spans="1:22" x14ac:dyDescent="0.3">
      <c r="A721" s="1" t="s">
        <v>635</v>
      </c>
      <c r="B721" s="1">
        <v>1612133</v>
      </c>
      <c r="C721" s="1" t="s">
        <v>1164</v>
      </c>
      <c r="D721" s="1" t="s">
        <v>3105</v>
      </c>
      <c r="E721" s="1">
        <v>65</v>
      </c>
      <c r="F721" s="1" t="s">
        <v>2844</v>
      </c>
      <c r="G721" s="5">
        <v>45396</v>
      </c>
      <c r="H721" s="1" t="s">
        <v>5</v>
      </c>
      <c r="I721" s="8" t="s">
        <v>6</v>
      </c>
      <c r="J721" s="11" t="str" cm="1">
        <f t="array" ref="J721:N721">VLOOKUP(A721,'Product Details'!$C$1:$I$1001,{2,3,4,5,7},FALSE)</f>
        <v>TataCliq</v>
      </c>
      <c r="K721" s="1" t="str">
        <v>Laptop</v>
      </c>
      <c r="L721" s="1" t="str">
        <v>Dell Inspiron 15</v>
      </c>
      <c r="M721" s="1">
        <v>1</v>
      </c>
      <c r="N721" s="8">
        <v>50000</v>
      </c>
      <c r="O721" s="11" t="str" cm="1">
        <f t="array" ref="O721:S721">_xlfn.XLOOKUP(A721,'Shipping Details'!$A$1:$A$1001,'Shipping Details'!$B$1:$F$1001)</f>
        <v>Thanjavur</v>
      </c>
      <c r="P721" s="1" t="str">
        <v>Tamil Nadu</v>
      </c>
      <c r="Q721" s="1">
        <v>812641</v>
      </c>
      <c r="R721" s="1" t="str">
        <v>IN</v>
      </c>
      <c r="S721" s="8" t="b">
        <v>1</v>
      </c>
      <c r="T721" s="1">
        <f t="shared" si="33"/>
        <v>50000</v>
      </c>
      <c r="U721" s="1">
        <f t="shared" si="34"/>
        <v>50000</v>
      </c>
      <c r="V721" s="1">
        <f t="shared" si="35"/>
        <v>0</v>
      </c>
    </row>
    <row r="722" spans="1:22" x14ac:dyDescent="0.3">
      <c r="A722" s="1" t="s">
        <v>4</v>
      </c>
      <c r="B722" s="1">
        <v>1419610</v>
      </c>
      <c r="C722" s="1" t="s">
        <v>1063</v>
      </c>
      <c r="D722" s="1" t="s">
        <v>3104</v>
      </c>
      <c r="E722" s="1">
        <v>33</v>
      </c>
      <c r="F722" s="1" t="s">
        <v>2780</v>
      </c>
      <c r="G722" s="5">
        <v>45387</v>
      </c>
      <c r="H722" s="1" t="s">
        <v>5</v>
      </c>
      <c r="I722" s="8" t="s">
        <v>6</v>
      </c>
      <c r="J722" s="11" t="str" cm="1">
        <f t="array" ref="J722:N722">VLOOKUP(A722,'Product Details'!$C$1:$I$1001,{2,3,4,5,7},FALSE)</f>
        <v>TataCliq</v>
      </c>
      <c r="K722" s="1" t="str">
        <v>LED TV</v>
      </c>
      <c r="L722" s="1" t="str">
        <v>Samsung Smart TV 50"</v>
      </c>
      <c r="M722" s="1">
        <v>1</v>
      </c>
      <c r="N722" s="8">
        <v>60000</v>
      </c>
      <c r="O722" s="11" t="str" cm="1">
        <f t="array" ref="O722:S722">_xlfn.XLOOKUP(A722,'Shipping Details'!$A$1:$A$1001,'Shipping Details'!$B$1:$F$1001)</f>
        <v>Mohali</v>
      </c>
      <c r="P722" s="1" t="str">
        <v>Punjab</v>
      </c>
      <c r="Q722" s="1">
        <v>198246</v>
      </c>
      <c r="R722" s="1" t="str">
        <v>IN</v>
      </c>
      <c r="S722" s="8" t="b">
        <v>0</v>
      </c>
      <c r="T722" s="1">
        <f t="shared" si="33"/>
        <v>60000</v>
      </c>
      <c r="U722" s="1">
        <f t="shared" si="34"/>
        <v>60000</v>
      </c>
      <c r="V722" s="1">
        <f t="shared" si="35"/>
        <v>0</v>
      </c>
    </row>
    <row r="723" spans="1:22" x14ac:dyDescent="0.3">
      <c r="A723" s="1" t="s">
        <v>908</v>
      </c>
      <c r="B723" s="1">
        <v>7828354</v>
      </c>
      <c r="C723" s="1" t="s">
        <v>1178</v>
      </c>
      <c r="D723" s="1" t="s">
        <v>3105</v>
      </c>
      <c r="E723" s="1">
        <v>55</v>
      </c>
      <c r="F723" s="1" t="s">
        <v>2963</v>
      </c>
      <c r="G723" s="5">
        <v>45485</v>
      </c>
      <c r="H723" s="1" t="s">
        <v>8</v>
      </c>
      <c r="I723" s="8" t="s">
        <v>10</v>
      </c>
      <c r="J723" s="11" t="str" cm="1">
        <f t="array" ref="J723:N723">VLOOKUP(A723,'Product Details'!$C$1:$I$1001,{2,3,4,5,7},FALSE)</f>
        <v>Myntra</v>
      </c>
      <c r="K723" s="1" t="str">
        <v>Smartphone</v>
      </c>
      <c r="L723" s="1" t="str">
        <v>OnePlus Nord</v>
      </c>
      <c r="M723" s="1">
        <v>1</v>
      </c>
      <c r="N723" s="8">
        <v>25200</v>
      </c>
      <c r="O723" s="11" t="str" cm="1">
        <f t="array" ref="O723:S723">_xlfn.XLOOKUP(A723,'Shipping Details'!$A$1:$A$1001,'Shipping Details'!$B$1:$F$1001)</f>
        <v>Noida</v>
      </c>
      <c r="P723" s="1" t="str">
        <v>Karnataka</v>
      </c>
      <c r="Q723" s="1">
        <v>552682</v>
      </c>
      <c r="R723" s="1" t="str">
        <v>IN</v>
      </c>
      <c r="S723" s="8" t="b">
        <v>0</v>
      </c>
      <c r="T723" s="1">
        <f t="shared" si="33"/>
        <v>25200</v>
      </c>
      <c r="U723" s="1">
        <f t="shared" si="34"/>
        <v>0</v>
      </c>
      <c r="V723" s="1">
        <f t="shared" si="35"/>
        <v>0</v>
      </c>
    </row>
    <row r="724" spans="1:22" x14ac:dyDescent="0.3">
      <c r="A724" s="1" t="s">
        <v>514</v>
      </c>
      <c r="B724" s="1">
        <v>2147624</v>
      </c>
      <c r="C724" s="1" t="s">
        <v>1168</v>
      </c>
      <c r="D724" s="1" t="s">
        <v>3104</v>
      </c>
      <c r="E724" s="1">
        <v>30</v>
      </c>
      <c r="F724" s="1" t="s">
        <v>2791</v>
      </c>
      <c r="G724" s="5">
        <v>45612</v>
      </c>
      <c r="H724" s="1" t="s">
        <v>5</v>
      </c>
      <c r="I724" s="8" t="s">
        <v>6</v>
      </c>
      <c r="J724" s="11" t="str" cm="1">
        <f t="array" ref="J724:N724">VLOOKUP(A724,'Product Details'!$C$1:$I$1001,{2,3,4,5,7},FALSE)</f>
        <v>TataCliq</v>
      </c>
      <c r="K724" s="1" t="str">
        <v>Headphones</v>
      </c>
      <c r="L724" s="1" t="str">
        <v>Bose Bluetooth</v>
      </c>
      <c r="M724" s="1">
        <v>6</v>
      </c>
      <c r="N724" s="8">
        <v>14800</v>
      </c>
      <c r="O724" s="11" t="str" cm="1">
        <f t="array" ref="O724:S724">_xlfn.XLOOKUP(A724,'Shipping Details'!$A$1:$A$1001,'Shipping Details'!$B$1:$F$1001)</f>
        <v>Bengaluru</v>
      </c>
      <c r="P724" s="1" t="str">
        <v>Maharashtra</v>
      </c>
      <c r="Q724" s="1">
        <v>539033</v>
      </c>
      <c r="R724" s="1" t="str">
        <v>IN</v>
      </c>
      <c r="S724" s="8" t="b">
        <v>0</v>
      </c>
      <c r="T724" s="1">
        <f t="shared" si="33"/>
        <v>88800</v>
      </c>
      <c r="U724" s="1">
        <f t="shared" si="34"/>
        <v>88800</v>
      </c>
      <c r="V724" s="1">
        <f t="shared" si="35"/>
        <v>0</v>
      </c>
    </row>
    <row r="725" spans="1:22" x14ac:dyDescent="0.3">
      <c r="A725" s="1" t="s">
        <v>238</v>
      </c>
      <c r="B725" s="1">
        <v>9971338</v>
      </c>
      <c r="C725" s="1" t="s">
        <v>1155</v>
      </c>
      <c r="D725" s="1" t="s">
        <v>3105</v>
      </c>
      <c r="E725" s="1">
        <v>56</v>
      </c>
      <c r="F725" s="1" t="s">
        <v>2802</v>
      </c>
      <c r="G725" s="5">
        <v>45313</v>
      </c>
      <c r="H725" s="1" t="s">
        <v>8</v>
      </c>
      <c r="I725" s="8" t="s">
        <v>6</v>
      </c>
      <c r="J725" s="11" t="str" cm="1">
        <f t="array" ref="J725:N725">VLOOKUP(A725,'Product Details'!$C$1:$I$1001,{2,3,4,5,7},FALSE)</f>
        <v>Flipkart</v>
      </c>
      <c r="K725" s="1" t="str">
        <v>LED TV</v>
      </c>
      <c r="L725" s="1" t="str">
        <v>Mi LED TV 32"</v>
      </c>
      <c r="M725" s="1">
        <v>1</v>
      </c>
      <c r="N725" s="8">
        <v>20500</v>
      </c>
      <c r="O725" s="11" t="str" cm="1">
        <f t="array" ref="O725:S725">_xlfn.XLOOKUP(A725,'Shipping Details'!$A$1:$A$1001,'Shipping Details'!$B$1:$F$1001)</f>
        <v>Noida</v>
      </c>
      <c r="P725" s="1" t="str">
        <v>Haryana</v>
      </c>
      <c r="Q725" s="1">
        <v>673867</v>
      </c>
      <c r="R725" s="1" t="str">
        <v>IN</v>
      </c>
      <c r="S725" s="8" t="b">
        <v>0</v>
      </c>
      <c r="T725" s="1">
        <f t="shared" si="33"/>
        <v>20500</v>
      </c>
      <c r="U725" s="1">
        <f t="shared" si="34"/>
        <v>0</v>
      </c>
      <c r="V725" s="1">
        <f t="shared" si="35"/>
        <v>20500</v>
      </c>
    </row>
    <row r="726" spans="1:22" x14ac:dyDescent="0.3">
      <c r="A726" s="1" t="s">
        <v>828</v>
      </c>
      <c r="B726" s="1">
        <v>6516846</v>
      </c>
      <c r="C726" s="1" t="s">
        <v>1102</v>
      </c>
      <c r="D726" s="1" t="s">
        <v>3104</v>
      </c>
      <c r="E726" s="1">
        <v>60</v>
      </c>
      <c r="F726" s="1" t="s">
        <v>2846</v>
      </c>
      <c r="G726" s="5">
        <v>45424</v>
      </c>
      <c r="H726" s="1" t="s">
        <v>5</v>
      </c>
      <c r="I726" s="8" t="s">
        <v>6</v>
      </c>
      <c r="J726" s="11" t="str" cm="1">
        <f t="array" ref="J726:N726">VLOOKUP(A726,'Product Details'!$C$1:$I$1001,{2,3,4,5,7},FALSE)</f>
        <v>Flipkart</v>
      </c>
      <c r="K726" s="1" t="str">
        <v>Laptop</v>
      </c>
      <c r="L726" s="1" t="str">
        <v>Dell Inspiron 15</v>
      </c>
      <c r="M726" s="1">
        <v>1</v>
      </c>
      <c r="N726" s="8">
        <v>51000</v>
      </c>
      <c r="O726" s="11" t="str" cm="1">
        <f t="array" ref="O726:S726">_xlfn.XLOOKUP(A726,'Shipping Details'!$A$1:$A$1001,'Shipping Details'!$B$1:$F$1001)</f>
        <v>Lucknow</v>
      </c>
      <c r="P726" s="1" t="str">
        <v>Tamil Nadu</v>
      </c>
      <c r="Q726" s="1">
        <v>719796</v>
      </c>
      <c r="R726" s="1" t="str">
        <v>IN</v>
      </c>
      <c r="S726" s="8" t="b">
        <v>1</v>
      </c>
      <c r="T726" s="1">
        <f t="shared" si="33"/>
        <v>51000</v>
      </c>
      <c r="U726" s="1">
        <f t="shared" si="34"/>
        <v>51000</v>
      </c>
      <c r="V726" s="1">
        <f t="shared" si="35"/>
        <v>0</v>
      </c>
    </row>
    <row r="727" spans="1:22" x14ac:dyDescent="0.3">
      <c r="A727" s="1" t="s">
        <v>449</v>
      </c>
      <c r="B727" s="1">
        <v>8439100</v>
      </c>
      <c r="C727" s="1" t="s">
        <v>1079</v>
      </c>
      <c r="D727" s="1" t="s">
        <v>3105</v>
      </c>
      <c r="E727" s="1">
        <v>18</v>
      </c>
      <c r="F727" s="1" t="s">
        <v>2971</v>
      </c>
      <c r="G727" s="5">
        <v>45480</v>
      </c>
      <c r="H727" s="1" t="s">
        <v>8</v>
      </c>
      <c r="I727" s="8" t="s">
        <v>10</v>
      </c>
      <c r="J727" s="11" t="str" cm="1">
        <f t="array" ref="J727:N727">VLOOKUP(A727,'Product Details'!$C$1:$I$1001,{2,3,4,5,7},FALSE)</f>
        <v>Myntra</v>
      </c>
      <c r="K727" s="1" t="str">
        <v>Washing Machine</v>
      </c>
      <c r="L727" s="1" t="str">
        <v>LG Front Load 7kg</v>
      </c>
      <c r="M727" s="1">
        <v>1</v>
      </c>
      <c r="N727" s="8">
        <v>30200</v>
      </c>
      <c r="O727" s="11" t="str" cm="1">
        <f t="array" ref="O727:S727">_xlfn.XLOOKUP(A727,'Shipping Details'!$A$1:$A$1001,'Shipping Details'!$B$1:$F$1001)</f>
        <v>Kolkata</v>
      </c>
      <c r="P727" s="1" t="str">
        <v>Tamil Nadu</v>
      </c>
      <c r="Q727" s="1">
        <v>641448</v>
      </c>
      <c r="R727" s="1" t="str">
        <v>IN</v>
      </c>
      <c r="S727" s="8" t="b">
        <v>1</v>
      </c>
      <c r="T727" s="1">
        <f t="shared" si="33"/>
        <v>30200</v>
      </c>
      <c r="U727" s="1">
        <f t="shared" si="34"/>
        <v>0</v>
      </c>
      <c r="V727" s="1">
        <f t="shared" si="35"/>
        <v>0</v>
      </c>
    </row>
    <row r="728" spans="1:22" x14ac:dyDescent="0.3">
      <c r="A728" s="1" t="s">
        <v>246</v>
      </c>
      <c r="B728" s="1">
        <v>3494007</v>
      </c>
      <c r="C728" s="1" t="s">
        <v>1079</v>
      </c>
      <c r="D728" s="1" t="s">
        <v>3105</v>
      </c>
      <c r="E728" s="1">
        <v>18</v>
      </c>
      <c r="F728" s="1" t="s">
        <v>2856</v>
      </c>
      <c r="G728" s="5">
        <v>45602</v>
      </c>
      <c r="H728" s="1" t="s">
        <v>8</v>
      </c>
      <c r="I728" s="8" t="s">
        <v>10</v>
      </c>
      <c r="J728" s="11" t="str" cm="1">
        <f t="array" ref="J728:N728">VLOOKUP(A728,'Product Details'!$C$1:$I$1001,{2,3,4,5,7},FALSE)</f>
        <v>Ajio</v>
      </c>
      <c r="K728" s="1" t="str">
        <v>Smartphone</v>
      </c>
      <c r="L728" s="1" t="str">
        <v>Samsung Galaxy S9</v>
      </c>
      <c r="M728" s="1">
        <v>1</v>
      </c>
      <c r="N728" s="8">
        <v>29999</v>
      </c>
      <c r="O728" s="11" t="str" cm="1">
        <f t="array" ref="O728:S728">_xlfn.XLOOKUP(A728,'Shipping Details'!$A$1:$A$1001,'Shipping Details'!$B$1:$F$1001)</f>
        <v>Bengaluru</v>
      </c>
      <c r="P728" s="1" t="str">
        <v>Tamil Nadu</v>
      </c>
      <c r="Q728" s="1">
        <v>446968</v>
      </c>
      <c r="R728" s="1" t="str">
        <v>IN</v>
      </c>
      <c r="S728" s="8" t="b">
        <v>0</v>
      </c>
      <c r="T728" s="1">
        <f t="shared" si="33"/>
        <v>29999</v>
      </c>
      <c r="U728" s="1">
        <f t="shared" si="34"/>
        <v>0</v>
      </c>
      <c r="V728" s="1">
        <f t="shared" si="35"/>
        <v>0</v>
      </c>
    </row>
    <row r="729" spans="1:22" x14ac:dyDescent="0.3">
      <c r="A729" s="1" t="s">
        <v>912</v>
      </c>
      <c r="B729" s="1">
        <v>3612232</v>
      </c>
      <c r="C729" s="1" t="s">
        <v>1081</v>
      </c>
      <c r="D729" s="1" t="s">
        <v>3105</v>
      </c>
      <c r="E729" s="1">
        <v>63</v>
      </c>
      <c r="F729" s="1" t="s">
        <v>2836</v>
      </c>
      <c r="G729" s="5">
        <v>45317</v>
      </c>
      <c r="H729" s="1" t="s">
        <v>5</v>
      </c>
      <c r="I729" s="8" t="s">
        <v>6</v>
      </c>
      <c r="J729" s="11" t="str" cm="1">
        <f t="array" ref="J729:N729">VLOOKUP(A729,'Product Details'!$C$1:$I$1001,{2,3,4,5,7},FALSE)</f>
        <v>Ajio</v>
      </c>
      <c r="K729" s="1" t="str">
        <v>Smartphone</v>
      </c>
      <c r="L729" s="1" t="str">
        <v>Samsung Galaxy S9</v>
      </c>
      <c r="M729" s="1">
        <v>1</v>
      </c>
      <c r="N729" s="8">
        <v>29999</v>
      </c>
      <c r="O729" s="11" t="str" cm="1">
        <f t="array" ref="O729:S729">_xlfn.XLOOKUP(A729,'Shipping Details'!$A$1:$A$1001,'Shipping Details'!$B$1:$F$1001)</f>
        <v>Thanjavur</v>
      </c>
      <c r="P729" s="1" t="str">
        <v>Delhi</v>
      </c>
      <c r="Q729" s="1">
        <v>417569</v>
      </c>
      <c r="R729" s="1" t="str">
        <v>IN</v>
      </c>
      <c r="S729" s="8" t="b">
        <v>0</v>
      </c>
      <c r="T729" s="1">
        <f t="shared" si="33"/>
        <v>29999</v>
      </c>
      <c r="U729" s="1">
        <f t="shared" si="34"/>
        <v>29999</v>
      </c>
      <c r="V729" s="1">
        <f t="shared" si="35"/>
        <v>0</v>
      </c>
    </row>
    <row r="730" spans="1:22" x14ac:dyDescent="0.3">
      <c r="A730" s="1" t="s">
        <v>406</v>
      </c>
      <c r="B730" s="1">
        <v>5890840</v>
      </c>
      <c r="C730" s="1" t="s">
        <v>1093</v>
      </c>
      <c r="D730" s="1" t="s">
        <v>3105</v>
      </c>
      <c r="E730" s="1">
        <v>22</v>
      </c>
      <c r="F730" s="1" t="s">
        <v>2786</v>
      </c>
      <c r="G730" s="5">
        <v>45319</v>
      </c>
      <c r="H730" s="1" t="s">
        <v>5</v>
      </c>
      <c r="I730" s="8" t="s">
        <v>6</v>
      </c>
      <c r="J730" s="11" t="str" cm="1">
        <f t="array" ref="J730:N730">VLOOKUP(A730,'Product Details'!$C$1:$I$1001,{2,3,4,5,7},FALSE)</f>
        <v>Ajio</v>
      </c>
      <c r="K730" s="1" t="str">
        <v>Washing Machine</v>
      </c>
      <c r="L730" s="1" t="str">
        <v>Samsung Top Load 6.5kg</v>
      </c>
      <c r="M730" s="1">
        <v>1</v>
      </c>
      <c r="N730" s="8">
        <v>24500</v>
      </c>
      <c r="O730" s="11" t="str" cm="1">
        <f t="array" ref="O730:S730">_xlfn.XLOOKUP(A730,'Shipping Details'!$A$1:$A$1001,'Shipping Details'!$B$1:$F$1001)</f>
        <v>Lucknow</v>
      </c>
      <c r="P730" s="1" t="str">
        <v>UP</v>
      </c>
      <c r="Q730" s="1">
        <v>580255</v>
      </c>
      <c r="R730" s="1" t="str">
        <v>IN</v>
      </c>
      <c r="S730" s="8" t="b">
        <v>0</v>
      </c>
      <c r="T730" s="1">
        <f t="shared" si="33"/>
        <v>24500</v>
      </c>
      <c r="U730" s="1">
        <f t="shared" si="34"/>
        <v>24500</v>
      </c>
      <c r="V730" s="1">
        <f t="shared" si="35"/>
        <v>0</v>
      </c>
    </row>
    <row r="731" spans="1:22" x14ac:dyDescent="0.3">
      <c r="A731" s="1" t="s">
        <v>94</v>
      </c>
      <c r="B731" s="1">
        <v>9507186</v>
      </c>
      <c r="C731" s="1" t="s">
        <v>1075</v>
      </c>
      <c r="D731" s="1" t="s">
        <v>3104</v>
      </c>
      <c r="E731" s="1">
        <v>47</v>
      </c>
      <c r="F731" s="1" t="s">
        <v>2855</v>
      </c>
      <c r="G731" s="5">
        <v>45583</v>
      </c>
      <c r="H731" s="1" t="s">
        <v>8</v>
      </c>
      <c r="I731" s="8" t="s">
        <v>6</v>
      </c>
      <c r="J731" s="11" t="str" cm="1">
        <f t="array" ref="J731:N731">VLOOKUP(A731,'Product Details'!$C$1:$I$1001,{2,3,4,5,7},FALSE)</f>
        <v>Ajio</v>
      </c>
      <c r="K731" s="1" t="str">
        <v>Washing Machine</v>
      </c>
      <c r="L731" s="1" t="str">
        <v>Whirlpool Fully Automatic</v>
      </c>
      <c r="M731" s="1">
        <v>1</v>
      </c>
      <c r="N731" s="8">
        <v>34000</v>
      </c>
      <c r="O731" s="11" t="str" cm="1">
        <f t="array" ref="O731:S731">_xlfn.XLOOKUP(A731,'Shipping Details'!$A$1:$A$1001,'Shipping Details'!$B$1:$F$1001)</f>
        <v>Bengaluru</v>
      </c>
      <c r="P731" s="1" t="str">
        <v>UP</v>
      </c>
      <c r="Q731" s="1">
        <v>625721</v>
      </c>
      <c r="R731" s="1" t="str">
        <v>IN</v>
      </c>
      <c r="S731" s="8" t="b">
        <v>0</v>
      </c>
      <c r="T731" s="1">
        <f t="shared" si="33"/>
        <v>34000</v>
      </c>
      <c r="U731" s="1">
        <f t="shared" si="34"/>
        <v>0</v>
      </c>
      <c r="V731" s="1">
        <f t="shared" si="35"/>
        <v>34000</v>
      </c>
    </row>
    <row r="732" spans="1:22" x14ac:dyDescent="0.3">
      <c r="A732" s="1" t="s">
        <v>793</v>
      </c>
      <c r="B732" s="1">
        <v>5432538</v>
      </c>
      <c r="C732" s="1" t="s">
        <v>1165</v>
      </c>
      <c r="D732" s="1" t="s">
        <v>3105</v>
      </c>
      <c r="E732" s="1">
        <v>39</v>
      </c>
      <c r="F732" s="1" t="s">
        <v>3020</v>
      </c>
      <c r="G732" s="5">
        <v>45434</v>
      </c>
      <c r="H732" s="1" t="s">
        <v>5</v>
      </c>
      <c r="I732" s="8" t="s">
        <v>6</v>
      </c>
      <c r="J732" s="11" t="str" cm="1">
        <f t="array" ref="J732:N732">VLOOKUP(A732,'Product Details'!$C$1:$I$1001,{2,3,4,5,7},FALSE)</f>
        <v>Ajio</v>
      </c>
      <c r="K732" s="1" t="str">
        <v>LED TV</v>
      </c>
      <c r="L732" s="1" t="str">
        <v>Sony Bravia 43"</v>
      </c>
      <c r="M732" s="1">
        <v>1</v>
      </c>
      <c r="N732" s="8">
        <v>39500</v>
      </c>
      <c r="O732" s="11" t="str" cm="1">
        <f t="array" ref="O732:S732">_xlfn.XLOOKUP(A732,'Shipping Details'!$A$1:$A$1001,'Shipping Details'!$B$1:$F$1001)</f>
        <v>Mohali</v>
      </c>
      <c r="P732" s="1" t="str">
        <v>Karnataka</v>
      </c>
      <c r="Q732" s="1">
        <v>634299</v>
      </c>
      <c r="R732" s="1" t="str">
        <v>IN</v>
      </c>
      <c r="S732" s="8" t="b">
        <v>0</v>
      </c>
      <c r="T732" s="1">
        <f t="shared" si="33"/>
        <v>39500</v>
      </c>
      <c r="U732" s="1">
        <f t="shared" si="34"/>
        <v>39500</v>
      </c>
      <c r="V732" s="1">
        <f t="shared" si="35"/>
        <v>0</v>
      </c>
    </row>
    <row r="733" spans="1:22" x14ac:dyDescent="0.3">
      <c r="A733" s="1" t="s">
        <v>306</v>
      </c>
      <c r="B733" s="1">
        <v>7347794</v>
      </c>
      <c r="C733" s="1" t="s">
        <v>1150</v>
      </c>
      <c r="D733" s="1" t="s">
        <v>3105</v>
      </c>
      <c r="E733" s="1">
        <v>34</v>
      </c>
      <c r="F733" s="1" t="s">
        <v>2979</v>
      </c>
      <c r="G733" s="5">
        <v>45336</v>
      </c>
      <c r="H733" s="1" t="s">
        <v>8</v>
      </c>
      <c r="I733" s="8" t="s">
        <v>6</v>
      </c>
      <c r="J733" s="11" t="str" cm="1">
        <f t="array" ref="J733:N733">VLOOKUP(A733,'Product Details'!$C$1:$I$1001,{2,3,4,5,7},FALSE)</f>
        <v>TataCliq</v>
      </c>
      <c r="K733" s="1" t="str">
        <v>Washing Machine</v>
      </c>
      <c r="L733" s="1" t="str">
        <v>Whirlpool Fully Automatic</v>
      </c>
      <c r="M733" s="1">
        <v>1</v>
      </c>
      <c r="N733" s="8">
        <v>35000</v>
      </c>
      <c r="O733" s="11" t="str" cm="1">
        <f t="array" ref="O733:S733">_xlfn.XLOOKUP(A733,'Shipping Details'!$A$1:$A$1001,'Shipping Details'!$B$1:$F$1001)</f>
        <v>Mumbai</v>
      </c>
      <c r="P733" s="1" t="str">
        <v>Maharashtra</v>
      </c>
      <c r="Q733" s="1">
        <v>532961</v>
      </c>
      <c r="R733" s="1" t="str">
        <v>IN</v>
      </c>
      <c r="S733" s="8" t="b">
        <v>0</v>
      </c>
      <c r="T733" s="1">
        <f t="shared" si="33"/>
        <v>35000</v>
      </c>
      <c r="U733" s="1">
        <f t="shared" si="34"/>
        <v>0</v>
      </c>
      <c r="V733" s="1">
        <f t="shared" si="35"/>
        <v>35000</v>
      </c>
    </row>
    <row r="734" spans="1:22" x14ac:dyDescent="0.3">
      <c r="A734" s="1" t="s">
        <v>342</v>
      </c>
      <c r="B734" s="1">
        <v>2517344</v>
      </c>
      <c r="C734" s="1" t="s">
        <v>1109</v>
      </c>
      <c r="D734" s="1" t="s">
        <v>3105</v>
      </c>
      <c r="E734" s="1">
        <v>29</v>
      </c>
      <c r="F734" s="1" t="s">
        <v>2816</v>
      </c>
      <c r="G734" s="5">
        <v>45588</v>
      </c>
      <c r="H734" s="1" t="s">
        <v>5</v>
      </c>
      <c r="I734" s="8" t="s">
        <v>6</v>
      </c>
      <c r="J734" s="11" t="str" cm="1">
        <f t="array" ref="J734:N734">VLOOKUP(A734,'Product Details'!$C$1:$I$1001,{2,3,4,5,7},FALSE)</f>
        <v>Ajio</v>
      </c>
      <c r="K734" s="1" t="str">
        <v>Laptop</v>
      </c>
      <c r="L734" s="1" t="str">
        <v>HP Pavilion</v>
      </c>
      <c r="M734" s="1">
        <v>1</v>
      </c>
      <c r="N734" s="8">
        <v>44000</v>
      </c>
      <c r="O734" s="11" t="str" cm="1">
        <f t="array" ref="O734:S734">_xlfn.XLOOKUP(A734,'Shipping Details'!$A$1:$A$1001,'Shipping Details'!$B$1:$F$1001)</f>
        <v>Mohali</v>
      </c>
      <c r="P734" s="1" t="str">
        <v>West Bengal</v>
      </c>
      <c r="Q734" s="1">
        <v>575718</v>
      </c>
      <c r="R734" s="1" t="str">
        <v>IN</v>
      </c>
      <c r="S734" s="8" t="b">
        <v>0</v>
      </c>
      <c r="T734" s="1">
        <f t="shared" si="33"/>
        <v>44000</v>
      </c>
      <c r="U734" s="1">
        <f t="shared" si="34"/>
        <v>44000</v>
      </c>
      <c r="V734" s="1">
        <f t="shared" si="35"/>
        <v>0</v>
      </c>
    </row>
    <row r="735" spans="1:22" x14ac:dyDescent="0.3">
      <c r="A735" s="1" t="s">
        <v>267</v>
      </c>
      <c r="B735" s="1">
        <v>3390000</v>
      </c>
      <c r="C735" s="1" t="s">
        <v>1109</v>
      </c>
      <c r="D735" s="1" t="s">
        <v>3105</v>
      </c>
      <c r="E735" s="1">
        <v>29</v>
      </c>
      <c r="F735" s="1" t="s">
        <v>2838</v>
      </c>
      <c r="G735" s="5">
        <v>45402</v>
      </c>
      <c r="H735" s="1" t="s">
        <v>5</v>
      </c>
      <c r="I735" s="8" t="s">
        <v>6</v>
      </c>
      <c r="J735" s="11" t="str" cm="1">
        <f t="array" ref="J735:N735">VLOOKUP(A735,'Product Details'!$C$1:$I$1001,{2,3,4,5,7},FALSE)</f>
        <v>Flipkart</v>
      </c>
      <c r="K735" s="1" t="str">
        <v>Smartphone</v>
      </c>
      <c r="L735" s="1" t="str">
        <v>OnePlus Nord</v>
      </c>
      <c r="M735" s="1">
        <v>5</v>
      </c>
      <c r="N735" s="8">
        <v>25500</v>
      </c>
      <c r="O735" s="11" t="str" cm="1">
        <f t="array" ref="O735:S735">_xlfn.XLOOKUP(A735,'Shipping Details'!$A$1:$A$1001,'Shipping Details'!$B$1:$F$1001)</f>
        <v>Mohali</v>
      </c>
      <c r="P735" s="1" t="str">
        <v>UP</v>
      </c>
      <c r="Q735" s="1">
        <v>775990</v>
      </c>
      <c r="R735" s="1" t="str">
        <v>IN</v>
      </c>
      <c r="S735" s="8" t="b">
        <v>1</v>
      </c>
      <c r="T735" s="1">
        <f t="shared" si="33"/>
        <v>127500</v>
      </c>
      <c r="U735" s="1">
        <f t="shared" si="34"/>
        <v>127500</v>
      </c>
      <c r="V735" s="1">
        <f t="shared" si="35"/>
        <v>0</v>
      </c>
    </row>
    <row r="736" spans="1:22" x14ac:dyDescent="0.3">
      <c r="A736" s="1" t="s">
        <v>57</v>
      </c>
      <c r="B736" s="1">
        <v>5456573</v>
      </c>
      <c r="C736" s="1" t="s">
        <v>1093</v>
      </c>
      <c r="D736" s="1" t="s">
        <v>3105</v>
      </c>
      <c r="E736" s="1">
        <v>22</v>
      </c>
      <c r="F736" s="1" t="s">
        <v>2793</v>
      </c>
      <c r="G736" s="5">
        <v>45297</v>
      </c>
      <c r="H736" s="1" t="s">
        <v>5</v>
      </c>
      <c r="I736" s="8" t="s">
        <v>6</v>
      </c>
      <c r="J736" s="11" t="str" cm="1">
        <f t="array" ref="J736:N736">VLOOKUP(A736,'Product Details'!$C$1:$I$1001,{2,3,4,5,7},FALSE)</f>
        <v>Ajio</v>
      </c>
      <c r="K736" s="1" t="str">
        <v>LED TV</v>
      </c>
      <c r="L736" s="1" t="str">
        <v>Mi LED TV 32"</v>
      </c>
      <c r="M736" s="1">
        <v>1</v>
      </c>
      <c r="N736" s="8">
        <v>19500</v>
      </c>
      <c r="O736" s="11" t="str" cm="1">
        <f t="array" ref="O736:S736">_xlfn.XLOOKUP(A736,'Shipping Details'!$A$1:$A$1001,'Shipping Details'!$B$1:$F$1001)</f>
        <v>Noida</v>
      </c>
      <c r="P736" s="1" t="str">
        <v>Maharashtra</v>
      </c>
      <c r="Q736" s="1">
        <v>624783</v>
      </c>
      <c r="R736" s="1" t="str">
        <v>IN</v>
      </c>
      <c r="S736" s="8" t="b">
        <v>0</v>
      </c>
      <c r="T736" s="1">
        <f t="shared" si="33"/>
        <v>19500</v>
      </c>
      <c r="U736" s="1">
        <f t="shared" si="34"/>
        <v>19500</v>
      </c>
      <c r="V736" s="1">
        <f t="shared" si="35"/>
        <v>0</v>
      </c>
    </row>
    <row r="737" spans="1:22" x14ac:dyDescent="0.3">
      <c r="A737" s="1" t="s">
        <v>572</v>
      </c>
      <c r="B737" s="1">
        <v>7162658</v>
      </c>
      <c r="C737" s="1" t="s">
        <v>1170</v>
      </c>
      <c r="D737" s="1" t="s">
        <v>3105</v>
      </c>
      <c r="E737" s="1">
        <v>25</v>
      </c>
      <c r="F737" s="1" t="s">
        <v>2845</v>
      </c>
      <c r="G737" s="5">
        <v>45325</v>
      </c>
      <c r="H737" s="1" t="s">
        <v>8</v>
      </c>
      <c r="I737" s="8" t="s">
        <v>10</v>
      </c>
      <c r="J737" s="11" t="str" cm="1">
        <f t="array" ref="J737:N737">VLOOKUP(A737,'Product Details'!$C$1:$I$1001,{2,3,4,5,7},FALSE)</f>
        <v>TataCliq</v>
      </c>
      <c r="K737" s="1" t="str">
        <v>Smartphone</v>
      </c>
      <c r="L737" s="1" t="str">
        <v>Samsung Galaxy S9</v>
      </c>
      <c r="M737" s="1">
        <v>1</v>
      </c>
      <c r="N737" s="8">
        <v>30000</v>
      </c>
      <c r="O737" s="11" t="str" cm="1">
        <f t="array" ref="O737:S737">_xlfn.XLOOKUP(A737,'Shipping Details'!$A$1:$A$1001,'Shipping Details'!$B$1:$F$1001)</f>
        <v>Lucknow</v>
      </c>
      <c r="P737" s="1" t="str">
        <v>Maharashtra</v>
      </c>
      <c r="Q737" s="1">
        <v>827424</v>
      </c>
      <c r="R737" s="1" t="str">
        <v>IN</v>
      </c>
      <c r="S737" s="8" t="b">
        <v>0</v>
      </c>
      <c r="T737" s="1">
        <f t="shared" si="33"/>
        <v>30000</v>
      </c>
      <c r="U737" s="1">
        <f t="shared" si="34"/>
        <v>0</v>
      </c>
      <c r="V737" s="1">
        <f t="shared" si="35"/>
        <v>0</v>
      </c>
    </row>
    <row r="738" spans="1:22" x14ac:dyDescent="0.3">
      <c r="A738" s="1" t="s">
        <v>76</v>
      </c>
      <c r="B738" s="1">
        <v>9209880</v>
      </c>
      <c r="C738" s="1" t="s">
        <v>1095</v>
      </c>
      <c r="D738" s="1" t="s">
        <v>3104</v>
      </c>
      <c r="E738" s="1">
        <v>35</v>
      </c>
      <c r="F738" s="1" t="s">
        <v>2840</v>
      </c>
      <c r="G738" s="5">
        <v>45314</v>
      </c>
      <c r="H738" s="1" t="s">
        <v>5</v>
      </c>
      <c r="I738" s="8" t="s">
        <v>6</v>
      </c>
      <c r="J738" s="11" t="str" cm="1">
        <f t="array" ref="J738:N738">VLOOKUP(A738,'Product Details'!$C$1:$I$1001,{2,3,4,5,7},FALSE)</f>
        <v>Ajio</v>
      </c>
      <c r="K738" s="1" t="str">
        <v>Laptop</v>
      </c>
      <c r="L738" s="1" t="str">
        <v>Dell Inspiron 15</v>
      </c>
      <c r="M738" s="1">
        <v>1</v>
      </c>
      <c r="N738" s="8">
        <v>49500</v>
      </c>
      <c r="O738" s="11" t="str" cm="1">
        <f t="array" ref="O738:S738">_xlfn.XLOOKUP(A738,'Shipping Details'!$A$1:$A$1001,'Shipping Details'!$B$1:$F$1001)</f>
        <v>Gurugram</v>
      </c>
      <c r="P738" s="1" t="str">
        <v>Karnataka</v>
      </c>
      <c r="Q738" s="1">
        <v>670913</v>
      </c>
      <c r="R738" s="1" t="str">
        <v>IN</v>
      </c>
      <c r="S738" s="8" t="b">
        <v>0</v>
      </c>
      <c r="T738" s="1">
        <f t="shared" si="33"/>
        <v>49500</v>
      </c>
      <c r="U738" s="1">
        <f t="shared" si="34"/>
        <v>49500</v>
      </c>
      <c r="V738" s="1">
        <f t="shared" si="35"/>
        <v>0</v>
      </c>
    </row>
    <row r="739" spans="1:22" x14ac:dyDescent="0.3">
      <c r="A739" s="1" t="s">
        <v>555</v>
      </c>
      <c r="B739" s="1">
        <v>8230134</v>
      </c>
      <c r="C739" s="1" t="s">
        <v>1109</v>
      </c>
      <c r="D739" s="1" t="s">
        <v>3105</v>
      </c>
      <c r="E739" s="1">
        <v>29</v>
      </c>
      <c r="F739" s="1" t="s">
        <v>2949</v>
      </c>
      <c r="G739" s="5">
        <v>45449</v>
      </c>
      <c r="H739" s="1" t="s">
        <v>5</v>
      </c>
      <c r="I739" s="8" t="s">
        <v>6</v>
      </c>
      <c r="J739" s="11" t="str" cm="1">
        <f t="array" ref="J739:N739">VLOOKUP(A739,'Product Details'!$C$1:$I$1001,{2,3,4,5,7},FALSE)</f>
        <v>Amazon</v>
      </c>
      <c r="K739" s="1" t="str">
        <v>Laptop</v>
      </c>
      <c r="L739" s="1" t="str">
        <v>Dell Inspiron 15</v>
      </c>
      <c r="M739" s="1">
        <v>1</v>
      </c>
      <c r="N739" s="8">
        <v>50000</v>
      </c>
      <c r="O739" s="11" t="str" cm="1">
        <f t="array" ref="O739:S739">_xlfn.XLOOKUP(A739,'Shipping Details'!$A$1:$A$1001,'Shipping Details'!$B$1:$F$1001)</f>
        <v>Gurugram</v>
      </c>
      <c r="P739" s="1" t="str">
        <v>UP</v>
      </c>
      <c r="Q739" s="1">
        <v>694639</v>
      </c>
      <c r="R739" s="1" t="str">
        <v>IN</v>
      </c>
      <c r="S739" s="8" t="b">
        <v>1</v>
      </c>
      <c r="T739" s="1">
        <f t="shared" si="33"/>
        <v>50000</v>
      </c>
      <c r="U739" s="1">
        <f t="shared" si="34"/>
        <v>50000</v>
      </c>
      <c r="V739" s="1">
        <f t="shared" si="35"/>
        <v>0</v>
      </c>
    </row>
    <row r="740" spans="1:22" x14ac:dyDescent="0.3">
      <c r="A740" s="1" t="s">
        <v>37</v>
      </c>
      <c r="B740" s="1">
        <v>2788238</v>
      </c>
      <c r="C740" s="1" t="s">
        <v>1064</v>
      </c>
      <c r="D740" s="1" t="s">
        <v>3104</v>
      </c>
      <c r="E740" s="1">
        <v>32</v>
      </c>
      <c r="F740" s="1" t="s">
        <v>2808</v>
      </c>
      <c r="G740" s="5">
        <v>45377</v>
      </c>
      <c r="H740" s="1" t="s">
        <v>8</v>
      </c>
      <c r="I740" s="8" t="s">
        <v>10</v>
      </c>
      <c r="J740" s="11" t="str" cm="1">
        <f t="array" ref="J740:N740">VLOOKUP(A740,'Product Details'!$C$1:$I$1001,{2,3,4,5,7},FALSE)</f>
        <v>Flipkart</v>
      </c>
      <c r="K740" s="1" t="str">
        <v>Washing Machine</v>
      </c>
      <c r="L740" s="1" t="str">
        <v>LG Front Load 7kg</v>
      </c>
      <c r="M740" s="1">
        <v>3</v>
      </c>
      <c r="N740" s="8">
        <v>30500</v>
      </c>
      <c r="O740" s="11" t="str" cm="1">
        <f t="array" ref="O740:S740">_xlfn.XLOOKUP(A740,'Shipping Details'!$A$1:$A$1001,'Shipping Details'!$B$1:$F$1001)</f>
        <v>Lucknow</v>
      </c>
      <c r="P740" s="1" t="str">
        <v>West Bengal</v>
      </c>
      <c r="Q740" s="1">
        <v>940346</v>
      </c>
      <c r="R740" s="1" t="str">
        <v>IN</v>
      </c>
      <c r="S740" s="8" t="b">
        <v>0</v>
      </c>
      <c r="T740" s="1">
        <f t="shared" si="33"/>
        <v>91500</v>
      </c>
      <c r="U740" s="1">
        <f t="shared" si="34"/>
        <v>0</v>
      </c>
      <c r="V740" s="1">
        <f t="shared" si="35"/>
        <v>0</v>
      </c>
    </row>
    <row r="741" spans="1:22" x14ac:dyDescent="0.3">
      <c r="A741" s="1" t="s">
        <v>732</v>
      </c>
      <c r="B741" s="1">
        <v>7317976</v>
      </c>
      <c r="C741" s="1" t="s">
        <v>1169</v>
      </c>
      <c r="D741" s="1" t="s">
        <v>3104</v>
      </c>
      <c r="E741" s="1">
        <v>45</v>
      </c>
      <c r="F741" s="1" t="s">
        <v>3028</v>
      </c>
      <c r="G741" s="5">
        <v>45330</v>
      </c>
      <c r="H741" s="1" t="s">
        <v>5</v>
      </c>
      <c r="I741" s="8" t="s">
        <v>6</v>
      </c>
      <c r="J741" s="11" t="str" cm="1">
        <f t="array" ref="J741:N741">VLOOKUP(A741,'Product Details'!$C$1:$I$1001,{2,3,4,5,7},FALSE)</f>
        <v>Ajio</v>
      </c>
      <c r="K741" s="1" t="str">
        <v>Headphones</v>
      </c>
      <c r="L741" s="1" t="str">
        <v>Bose Bluetooth</v>
      </c>
      <c r="M741" s="1">
        <v>1</v>
      </c>
      <c r="N741" s="8">
        <v>14000</v>
      </c>
      <c r="O741" s="11" t="str" cm="1">
        <f t="array" ref="O741:S741">_xlfn.XLOOKUP(A741,'Shipping Details'!$A$1:$A$1001,'Shipping Details'!$B$1:$F$1001)</f>
        <v>Thanjavur</v>
      </c>
      <c r="P741" s="1" t="str">
        <v>Delhi</v>
      </c>
      <c r="Q741" s="1">
        <v>118048</v>
      </c>
      <c r="R741" s="1" t="str">
        <v>IN</v>
      </c>
      <c r="S741" s="8" t="b">
        <v>0</v>
      </c>
      <c r="T741" s="1">
        <f t="shared" si="33"/>
        <v>14000</v>
      </c>
      <c r="U741" s="1">
        <f t="shared" si="34"/>
        <v>14000</v>
      </c>
      <c r="V741" s="1">
        <f t="shared" si="35"/>
        <v>0</v>
      </c>
    </row>
    <row r="742" spans="1:22" x14ac:dyDescent="0.3">
      <c r="A742" s="1" t="s">
        <v>783</v>
      </c>
      <c r="B742" s="1">
        <v>3381527</v>
      </c>
      <c r="C742" s="1" t="s">
        <v>1108</v>
      </c>
      <c r="D742" s="1" t="s">
        <v>3105</v>
      </c>
      <c r="E742" s="1">
        <v>68</v>
      </c>
      <c r="F742" s="1" t="s">
        <v>2872</v>
      </c>
      <c r="G742" s="5">
        <v>45511</v>
      </c>
      <c r="H742" s="1" t="s">
        <v>5</v>
      </c>
      <c r="I742" s="8" t="s">
        <v>6</v>
      </c>
      <c r="J742" s="11" t="str" cm="1">
        <f t="array" ref="J742:N742">VLOOKUP(A742,'Product Details'!$C$1:$I$1001,{2,3,4,5,7},FALSE)</f>
        <v>Myntra</v>
      </c>
      <c r="K742" s="1" t="str">
        <v>LED TV</v>
      </c>
      <c r="L742" s="1" t="str">
        <v>Mi LED TV 32"</v>
      </c>
      <c r="M742" s="1">
        <v>1</v>
      </c>
      <c r="N742" s="8">
        <v>20200</v>
      </c>
      <c r="O742" s="11" t="str" cm="1">
        <f t="array" ref="O742:S742">_xlfn.XLOOKUP(A742,'Shipping Details'!$A$1:$A$1001,'Shipping Details'!$B$1:$F$1001)</f>
        <v>Thanjavur</v>
      </c>
      <c r="P742" s="1" t="str">
        <v>Maharashtra</v>
      </c>
      <c r="Q742" s="1">
        <v>459077</v>
      </c>
      <c r="R742" s="1" t="str">
        <v>IN</v>
      </c>
      <c r="S742" s="8" t="b">
        <v>0</v>
      </c>
      <c r="T742" s="1">
        <f t="shared" si="33"/>
        <v>20200</v>
      </c>
      <c r="U742" s="1">
        <f t="shared" si="34"/>
        <v>20200</v>
      </c>
      <c r="V742" s="1">
        <f t="shared" si="35"/>
        <v>0</v>
      </c>
    </row>
    <row r="743" spans="1:22" x14ac:dyDescent="0.3">
      <c r="A743" s="1" t="s">
        <v>997</v>
      </c>
      <c r="B743" s="1">
        <v>9213276</v>
      </c>
      <c r="C743" s="1" t="s">
        <v>1108</v>
      </c>
      <c r="D743" s="1" t="s">
        <v>3105</v>
      </c>
      <c r="E743" s="1">
        <v>68</v>
      </c>
      <c r="F743" s="1" t="s">
        <v>3092</v>
      </c>
      <c r="G743" s="5">
        <v>45484</v>
      </c>
      <c r="H743" s="1" t="s">
        <v>5</v>
      </c>
      <c r="I743" s="8" t="s">
        <v>6</v>
      </c>
      <c r="J743" s="11" t="str" cm="1">
        <f t="array" ref="J743:N743">VLOOKUP(A743,'Product Details'!$C$1:$I$1001,{2,3,4,5,7},FALSE)</f>
        <v>TataCliq</v>
      </c>
      <c r="K743" s="1" t="str">
        <v>Washing Machine</v>
      </c>
      <c r="L743" s="1" t="str">
        <v>LG Front Load 7kg</v>
      </c>
      <c r="M743" s="1">
        <v>1</v>
      </c>
      <c r="N743" s="8">
        <v>30000</v>
      </c>
      <c r="O743" s="11" t="str" cm="1">
        <f t="array" ref="O743:S743">_xlfn.XLOOKUP(A743,'Shipping Details'!$A$1:$A$1001,'Shipping Details'!$B$1:$F$1001)</f>
        <v>Mumbai</v>
      </c>
      <c r="P743" s="1" t="str">
        <v>Punjab</v>
      </c>
      <c r="Q743" s="1">
        <v>547852</v>
      </c>
      <c r="R743" s="1" t="str">
        <v>IN</v>
      </c>
      <c r="S743" s="8" t="b">
        <v>0</v>
      </c>
      <c r="T743" s="1">
        <f t="shared" si="33"/>
        <v>30000</v>
      </c>
      <c r="U743" s="1">
        <f t="shared" si="34"/>
        <v>30000</v>
      </c>
      <c r="V743" s="1">
        <f t="shared" si="35"/>
        <v>0</v>
      </c>
    </row>
    <row r="744" spans="1:22" x14ac:dyDescent="0.3">
      <c r="A744" s="1" t="s">
        <v>458</v>
      </c>
      <c r="B744" s="1">
        <v>1892920</v>
      </c>
      <c r="C744" s="1" t="s">
        <v>1097</v>
      </c>
      <c r="D744" s="1" t="s">
        <v>3105</v>
      </c>
      <c r="E744" s="1">
        <v>27</v>
      </c>
      <c r="F744" s="1" t="s">
        <v>3027</v>
      </c>
      <c r="G744" s="5">
        <v>45299</v>
      </c>
      <c r="H744" s="1" t="s">
        <v>5</v>
      </c>
      <c r="I744" s="8" t="s">
        <v>6</v>
      </c>
      <c r="J744" s="11" t="str" cm="1">
        <f t="array" ref="J744:N744">VLOOKUP(A744,'Product Details'!$C$1:$I$1001,{2,3,4,5,7},FALSE)</f>
        <v>Ajio</v>
      </c>
      <c r="K744" s="1" t="str">
        <v>Headphones</v>
      </c>
      <c r="L744" s="1" t="str">
        <v>JBL Bluetooth</v>
      </c>
      <c r="M744" s="1">
        <v>1</v>
      </c>
      <c r="N744" s="8">
        <v>9500</v>
      </c>
      <c r="O744" s="11" t="str" cm="1">
        <f t="array" ref="O744:S744">_xlfn.XLOOKUP(A744,'Shipping Details'!$A$1:$A$1001,'Shipping Details'!$B$1:$F$1001)</f>
        <v>Noida</v>
      </c>
      <c r="P744" s="1" t="str">
        <v>Haryana</v>
      </c>
      <c r="Q744" s="1">
        <v>618951</v>
      </c>
      <c r="R744" s="1" t="str">
        <v>IN</v>
      </c>
      <c r="S744" s="8" t="b">
        <v>0</v>
      </c>
      <c r="T744" s="1">
        <f t="shared" si="33"/>
        <v>9500</v>
      </c>
      <c r="U744" s="1">
        <f t="shared" si="34"/>
        <v>9500</v>
      </c>
      <c r="V744" s="1">
        <f t="shared" si="35"/>
        <v>0</v>
      </c>
    </row>
    <row r="745" spans="1:22" x14ac:dyDescent="0.3">
      <c r="A745" s="1" t="s">
        <v>280</v>
      </c>
      <c r="B745" s="1">
        <v>1020136</v>
      </c>
      <c r="C745" s="1" t="s">
        <v>1162</v>
      </c>
      <c r="D745" s="1" t="s">
        <v>3104</v>
      </c>
      <c r="E745" s="1">
        <v>51</v>
      </c>
      <c r="F745" s="1" t="s">
        <v>2963</v>
      </c>
      <c r="G745" s="5">
        <v>45485</v>
      </c>
      <c r="H745" s="1" t="s">
        <v>5</v>
      </c>
      <c r="I745" s="8" t="s">
        <v>6</v>
      </c>
      <c r="J745" s="11" t="str" cm="1">
        <f t="array" ref="J745:N745">VLOOKUP(A745,'Product Details'!$C$1:$I$1001,{2,3,4,5,7},FALSE)</f>
        <v>Amazon</v>
      </c>
      <c r="K745" s="1" t="str">
        <v>Laptop</v>
      </c>
      <c r="L745" s="1" t="str">
        <v>HP Pavilion</v>
      </c>
      <c r="M745" s="1">
        <v>1</v>
      </c>
      <c r="N745" s="8">
        <v>45000</v>
      </c>
      <c r="O745" s="11" t="str" cm="1">
        <f t="array" ref="O745:S745">_xlfn.XLOOKUP(A745,'Shipping Details'!$A$1:$A$1001,'Shipping Details'!$B$1:$F$1001)</f>
        <v>Gurugram</v>
      </c>
      <c r="P745" s="1" t="str">
        <v>Delhi</v>
      </c>
      <c r="Q745" s="1">
        <v>240386</v>
      </c>
      <c r="R745" s="1" t="str">
        <v>IN</v>
      </c>
      <c r="S745" s="8" t="b">
        <v>0</v>
      </c>
      <c r="T745" s="1">
        <f t="shared" si="33"/>
        <v>45000</v>
      </c>
      <c r="U745" s="1">
        <f t="shared" si="34"/>
        <v>45000</v>
      </c>
      <c r="V745" s="1">
        <f t="shared" si="35"/>
        <v>0</v>
      </c>
    </row>
    <row r="746" spans="1:22" x14ac:dyDescent="0.3">
      <c r="A746" s="1" t="s">
        <v>725</v>
      </c>
      <c r="B746" s="1">
        <v>6831400</v>
      </c>
      <c r="C746" s="1" t="s">
        <v>1125</v>
      </c>
      <c r="D746" s="1" t="s">
        <v>3104</v>
      </c>
      <c r="E746" s="1">
        <v>63</v>
      </c>
      <c r="F746" s="1" t="s">
        <v>2864</v>
      </c>
      <c r="G746" s="5">
        <v>45376</v>
      </c>
      <c r="H746" s="1" t="s">
        <v>5</v>
      </c>
      <c r="I746" s="8" t="s">
        <v>6</v>
      </c>
      <c r="J746" s="11" t="str" cm="1">
        <f t="array" ref="J746:N746">VLOOKUP(A746,'Product Details'!$C$1:$I$1001,{2,3,4,5,7},FALSE)</f>
        <v>Flipkart</v>
      </c>
      <c r="K746" s="1" t="str">
        <v>Laptop</v>
      </c>
      <c r="L746" s="1" t="str">
        <v>MacBook Pro</v>
      </c>
      <c r="M746" s="1">
        <v>1</v>
      </c>
      <c r="N746" s="8">
        <v>130000</v>
      </c>
      <c r="O746" s="11" t="str" cm="1">
        <f t="array" ref="O746:S746">_xlfn.XLOOKUP(A746,'Shipping Details'!$A$1:$A$1001,'Shipping Details'!$B$1:$F$1001)</f>
        <v>Mohali</v>
      </c>
      <c r="P746" s="1" t="str">
        <v>Maharashtra</v>
      </c>
      <c r="Q746" s="1">
        <v>380938</v>
      </c>
      <c r="R746" s="1" t="str">
        <v>IN</v>
      </c>
      <c r="S746" s="8" t="b">
        <v>0</v>
      </c>
      <c r="T746" s="1">
        <f t="shared" si="33"/>
        <v>130000</v>
      </c>
      <c r="U746" s="1">
        <f t="shared" si="34"/>
        <v>130000</v>
      </c>
      <c r="V746" s="1">
        <f t="shared" si="35"/>
        <v>0</v>
      </c>
    </row>
    <row r="747" spans="1:22" x14ac:dyDescent="0.3">
      <c r="A747" s="1" t="s">
        <v>110</v>
      </c>
      <c r="B747" s="1">
        <v>6142147</v>
      </c>
      <c r="C747" s="1" t="s">
        <v>1065</v>
      </c>
      <c r="D747" s="1" t="s">
        <v>3104</v>
      </c>
      <c r="E747" s="1">
        <v>56</v>
      </c>
      <c r="F747" s="1" t="s">
        <v>2869</v>
      </c>
      <c r="G747" s="5">
        <v>45640</v>
      </c>
      <c r="H747" s="1" t="s">
        <v>8</v>
      </c>
      <c r="I747" s="8" t="s">
        <v>10</v>
      </c>
      <c r="J747" s="11" t="str" cm="1">
        <f t="array" ref="J747:N747">VLOOKUP(A747,'Product Details'!$C$1:$I$1001,{2,3,4,5,7},FALSE)</f>
        <v>Myntra</v>
      </c>
      <c r="K747" s="1" t="str">
        <v>Laptop</v>
      </c>
      <c r="L747" s="1" t="str">
        <v>Dell Inspiron 15</v>
      </c>
      <c r="M747" s="1">
        <v>1</v>
      </c>
      <c r="N747" s="8">
        <v>50500</v>
      </c>
      <c r="O747" s="11" t="str" cm="1">
        <f t="array" ref="O747:S747">_xlfn.XLOOKUP(A747,'Shipping Details'!$A$1:$A$1001,'Shipping Details'!$B$1:$F$1001)</f>
        <v>Noida</v>
      </c>
      <c r="P747" s="1" t="str">
        <v>Maharashtra</v>
      </c>
      <c r="Q747" s="1">
        <v>770532</v>
      </c>
      <c r="R747" s="1" t="str">
        <v>IN</v>
      </c>
      <c r="S747" s="8" t="b">
        <v>0</v>
      </c>
      <c r="T747" s="1">
        <f t="shared" si="33"/>
        <v>50500</v>
      </c>
      <c r="U747" s="1">
        <f t="shared" si="34"/>
        <v>0</v>
      </c>
      <c r="V747" s="1">
        <f t="shared" si="35"/>
        <v>0</v>
      </c>
    </row>
    <row r="748" spans="1:22" x14ac:dyDescent="0.3">
      <c r="A748" s="1" t="s">
        <v>870</v>
      </c>
      <c r="B748" s="1">
        <v>8464248</v>
      </c>
      <c r="C748" s="1" t="s">
        <v>1069</v>
      </c>
      <c r="D748" s="1" t="s">
        <v>3105</v>
      </c>
      <c r="E748" s="1">
        <v>66</v>
      </c>
      <c r="F748" s="1" t="s">
        <v>3073</v>
      </c>
      <c r="G748" s="5">
        <v>45296</v>
      </c>
      <c r="H748" s="1" t="s">
        <v>5</v>
      </c>
      <c r="I748" s="8" t="s">
        <v>6</v>
      </c>
      <c r="J748" s="11" t="str" cm="1">
        <f t="array" ref="J748:N748">VLOOKUP(A748,'Product Details'!$C$1:$I$1001,{2,3,4,5,7},FALSE)</f>
        <v>Ajio</v>
      </c>
      <c r="K748" s="1" t="str">
        <v>Laptop</v>
      </c>
      <c r="L748" s="1" t="str">
        <v>Dell Inspiron 15</v>
      </c>
      <c r="M748" s="1">
        <v>1</v>
      </c>
      <c r="N748" s="8">
        <v>49500</v>
      </c>
      <c r="O748" s="11" t="str" cm="1">
        <f t="array" ref="O748:S748">_xlfn.XLOOKUP(A748,'Shipping Details'!$A$1:$A$1001,'Shipping Details'!$B$1:$F$1001)</f>
        <v>Bengaluru</v>
      </c>
      <c r="P748" s="1" t="str">
        <v>UP</v>
      </c>
      <c r="Q748" s="1">
        <v>713302</v>
      </c>
      <c r="R748" s="1" t="str">
        <v>IN</v>
      </c>
      <c r="S748" s="8" t="b">
        <v>0</v>
      </c>
      <c r="T748" s="1">
        <f t="shared" si="33"/>
        <v>49500</v>
      </c>
      <c r="U748" s="1">
        <f t="shared" si="34"/>
        <v>49500</v>
      </c>
      <c r="V748" s="1">
        <f t="shared" si="35"/>
        <v>0</v>
      </c>
    </row>
    <row r="749" spans="1:22" x14ac:dyDescent="0.3">
      <c r="A749" s="1" t="s">
        <v>460</v>
      </c>
      <c r="B749" s="1">
        <v>1069218</v>
      </c>
      <c r="C749" s="1" t="s">
        <v>1078</v>
      </c>
      <c r="D749" s="1" t="s">
        <v>3105</v>
      </c>
      <c r="E749" s="1">
        <v>44</v>
      </c>
      <c r="F749" s="1" t="s">
        <v>3028</v>
      </c>
      <c r="G749" s="5">
        <v>45330</v>
      </c>
      <c r="H749" s="1" t="s">
        <v>5</v>
      </c>
      <c r="I749" s="8" t="s">
        <v>6</v>
      </c>
      <c r="J749" s="11" t="str" cm="1">
        <f t="array" ref="J749:N749">VLOOKUP(A749,'Product Details'!$C$1:$I$1001,{2,3,4,5,7},FALSE)</f>
        <v>Myntra</v>
      </c>
      <c r="K749" s="1" t="str">
        <v>LED TV</v>
      </c>
      <c r="L749" s="1" t="str">
        <v>Mi LED TV 32"</v>
      </c>
      <c r="M749" s="1">
        <v>1</v>
      </c>
      <c r="N749" s="8">
        <v>20200</v>
      </c>
      <c r="O749" s="11" t="str" cm="1">
        <f t="array" ref="O749:S749">_xlfn.XLOOKUP(A749,'Shipping Details'!$A$1:$A$1001,'Shipping Details'!$B$1:$F$1001)</f>
        <v>Noida</v>
      </c>
      <c r="P749" s="1" t="str">
        <v>Karnataka</v>
      </c>
      <c r="Q749" s="1">
        <v>719014</v>
      </c>
      <c r="R749" s="1" t="str">
        <v>IN</v>
      </c>
      <c r="S749" s="8" t="b">
        <v>0</v>
      </c>
      <c r="T749" s="1">
        <f t="shared" si="33"/>
        <v>20200</v>
      </c>
      <c r="U749" s="1">
        <f t="shared" si="34"/>
        <v>20200</v>
      </c>
      <c r="V749" s="1">
        <f t="shared" si="35"/>
        <v>0</v>
      </c>
    </row>
    <row r="750" spans="1:22" x14ac:dyDescent="0.3">
      <c r="A750" s="1" t="s">
        <v>921</v>
      </c>
      <c r="B750" s="1">
        <v>8962894</v>
      </c>
      <c r="C750" s="1" t="s">
        <v>1152</v>
      </c>
      <c r="D750" s="1" t="s">
        <v>3104</v>
      </c>
      <c r="E750" s="1">
        <v>50</v>
      </c>
      <c r="F750" s="1" t="s">
        <v>2780</v>
      </c>
      <c r="G750" s="5">
        <v>45387</v>
      </c>
      <c r="H750" s="1" t="s">
        <v>5</v>
      </c>
      <c r="I750" s="8" t="s">
        <v>6</v>
      </c>
      <c r="J750" s="11" t="str" cm="1">
        <f t="array" ref="J750:N750">VLOOKUP(A750,'Product Details'!$C$1:$I$1001,{2,3,4,5,7},FALSE)</f>
        <v>Amazon</v>
      </c>
      <c r="K750" s="1" t="str">
        <v>LED TV</v>
      </c>
      <c r="L750" s="1" t="str">
        <v>Samsung Smart TV 50"</v>
      </c>
      <c r="M750" s="1">
        <v>1</v>
      </c>
      <c r="N750" s="8">
        <v>60000</v>
      </c>
      <c r="O750" s="11" t="str" cm="1">
        <f t="array" ref="O750:S750">_xlfn.XLOOKUP(A750,'Shipping Details'!$A$1:$A$1001,'Shipping Details'!$B$1:$F$1001)</f>
        <v>Thanjavur</v>
      </c>
      <c r="P750" s="1" t="str">
        <v>UP</v>
      </c>
      <c r="Q750" s="1">
        <v>791915</v>
      </c>
      <c r="R750" s="1" t="str">
        <v>IN</v>
      </c>
      <c r="S750" s="8" t="b">
        <v>0</v>
      </c>
      <c r="T750" s="1">
        <f t="shared" si="33"/>
        <v>60000</v>
      </c>
      <c r="U750" s="1">
        <f t="shared" si="34"/>
        <v>60000</v>
      </c>
      <c r="V750" s="1">
        <f t="shared" si="35"/>
        <v>0</v>
      </c>
    </row>
    <row r="751" spans="1:22" x14ac:dyDescent="0.3">
      <c r="A751" s="1" t="s">
        <v>923</v>
      </c>
      <c r="B751" s="1">
        <v>9900636</v>
      </c>
      <c r="C751" s="1" t="s">
        <v>1106</v>
      </c>
      <c r="D751" s="1" t="s">
        <v>3105</v>
      </c>
      <c r="E751" s="1">
        <v>37</v>
      </c>
      <c r="F751" s="1" t="s">
        <v>3093</v>
      </c>
      <c r="G751" s="5">
        <v>45362</v>
      </c>
      <c r="H751" s="1" t="s">
        <v>5</v>
      </c>
      <c r="I751" s="8" t="s">
        <v>6</v>
      </c>
      <c r="J751" s="11" t="str" cm="1">
        <f t="array" ref="J751:N751">VLOOKUP(A751,'Product Details'!$C$1:$I$1001,{2,3,4,5,7},FALSE)</f>
        <v>Amazon</v>
      </c>
      <c r="K751" s="1" t="str">
        <v>Smartphone</v>
      </c>
      <c r="L751" s="1" t="str">
        <v>OnePlus Nord</v>
      </c>
      <c r="M751" s="1">
        <v>5</v>
      </c>
      <c r="N751" s="8">
        <v>25000</v>
      </c>
      <c r="O751" s="11" t="str" cm="1">
        <f t="array" ref="O751:S751">_xlfn.XLOOKUP(A751,'Shipping Details'!$A$1:$A$1001,'Shipping Details'!$B$1:$F$1001)</f>
        <v>Lucknow</v>
      </c>
      <c r="P751" s="1" t="str">
        <v>UP</v>
      </c>
      <c r="Q751" s="1">
        <v>324523</v>
      </c>
      <c r="R751" s="1" t="str">
        <v>IN</v>
      </c>
      <c r="S751" s="8" t="b">
        <v>1</v>
      </c>
      <c r="T751" s="1">
        <f t="shared" si="33"/>
        <v>125000</v>
      </c>
      <c r="U751" s="1">
        <f t="shared" si="34"/>
        <v>125000</v>
      </c>
      <c r="V751" s="1">
        <f t="shared" si="35"/>
        <v>0</v>
      </c>
    </row>
    <row r="752" spans="1:22" x14ac:dyDescent="0.3">
      <c r="A752" s="1" t="s">
        <v>634</v>
      </c>
      <c r="B752" s="1">
        <v>6431331</v>
      </c>
      <c r="C752" s="1" t="s">
        <v>1147</v>
      </c>
      <c r="D752" s="1" t="s">
        <v>3104</v>
      </c>
      <c r="E752" s="1">
        <v>18</v>
      </c>
      <c r="F752" s="1" t="s">
        <v>3026</v>
      </c>
      <c r="G752" s="5">
        <v>45366</v>
      </c>
      <c r="H752" s="1" t="s">
        <v>5</v>
      </c>
      <c r="I752" s="8" t="s">
        <v>6</v>
      </c>
      <c r="J752" s="11" t="str" cm="1">
        <f t="array" ref="J752:N752">VLOOKUP(A752,'Product Details'!$C$1:$I$1001,{2,3,4,5,7},FALSE)</f>
        <v>Myntra</v>
      </c>
      <c r="K752" s="1" t="str">
        <v>LED TV</v>
      </c>
      <c r="L752" s="1" t="str">
        <v>Samsung Smart TV 50"</v>
      </c>
      <c r="M752" s="1">
        <v>1</v>
      </c>
      <c r="N752" s="8">
        <v>60500</v>
      </c>
      <c r="O752" s="11" t="str" cm="1">
        <f t="array" ref="O752:S752">_xlfn.XLOOKUP(A752,'Shipping Details'!$A$1:$A$1001,'Shipping Details'!$B$1:$F$1001)</f>
        <v>Mumbai</v>
      </c>
      <c r="P752" s="1" t="str">
        <v>Punjab</v>
      </c>
      <c r="Q752" s="1">
        <v>572445</v>
      </c>
      <c r="R752" s="1" t="str">
        <v>IN</v>
      </c>
      <c r="S752" s="8" t="b">
        <v>1</v>
      </c>
      <c r="T752" s="1">
        <f t="shared" si="33"/>
        <v>60500</v>
      </c>
      <c r="U752" s="1">
        <f t="shared" si="34"/>
        <v>60500</v>
      </c>
      <c r="V752" s="1">
        <f t="shared" si="35"/>
        <v>0</v>
      </c>
    </row>
    <row r="753" spans="1:22" x14ac:dyDescent="0.3">
      <c r="A753" s="1" t="s">
        <v>902</v>
      </c>
      <c r="B753" s="1">
        <v>2303155</v>
      </c>
      <c r="C753" s="1" t="s">
        <v>1172</v>
      </c>
      <c r="D753" s="1" t="s">
        <v>3105</v>
      </c>
      <c r="E753" s="1">
        <v>74</v>
      </c>
      <c r="F753" s="1" t="s">
        <v>2786</v>
      </c>
      <c r="G753" s="5">
        <v>45319</v>
      </c>
      <c r="H753" s="1" t="s">
        <v>5</v>
      </c>
      <c r="I753" s="8" t="s">
        <v>6</v>
      </c>
      <c r="J753" s="11" t="str" cm="1">
        <f t="array" ref="J753:N753">VLOOKUP(A753,'Product Details'!$C$1:$I$1001,{2,3,4,5,7},FALSE)</f>
        <v>Flipkart</v>
      </c>
      <c r="K753" s="1" t="str">
        <v>Headphones</v>
      </c>
      <c r="L753" s="1" t="str">
        <v>JBL Bluetooth</v>
      </c>
      <c r="M753" s="1">
        <v>1</v>
      </c>
      <c r="N753" s="8">
        <v>9800</v>
      </c>
      <c r="O753" s="11" t="str" cm="1">
        <f t="array" ref="O753:S753">_xlfn.XLOOKUP(A753,'Shipping Details'!$A$1:$A$1001,'Shipping Details'!$B$1:$F$1001)</f>
        <v>Lucknow</v>
      </c>
      <c r="P753" s="1" t="str">
        <v>Delhi</v>
      </c>
      <c r="Q753" s="1">
        <v>864147</v>
      </c>
      <c r="R753" s="1" t="str">
        <v>IN</v>
      </c>
      <c r="S753" s="8" t="b">
        <v>1</v>
      </c>
      <c r="T753" s="1">
        <f t="shared" si="33"/>
        <v>9800</v>
      </c>
      <c r="U753" s="1">
        <f t="shared" si="34"/>
        <v>9800</v>
      </c>
      <c r="V753" s="1">
        <f t="shared" si="35"/>
        <v>0</v>
      </c>
    </row>
    <row r="754" spans="1:22" x14ac:dyDescent="0.3">
      <c r="A754" s="1" t="s">
        <v>815</v>
      </c>
      <c r="B754" s="1">
        <v>9015983</v>
      </c>
      <c r="C754" s="1" t="s">
        <v>1177</v>
      </c>
      <c r="D754" s="1" t="s">
        <v>3104</v>
      </c>
      <c r="E754" s="1">
        <v>65</v>
      </c>
      <c r="F754" s="1" t="s">
        <v>2959</v>
      </c>
      <c r="G754" s="5">
        <v>45572</v>
      </c>
      <c r="H754" s="1" t="s">
        <v>40</v>
      </c>
      <c r="I754" s="8" t="s">
        <v>6</v>
      </c>
      <c r="J754" s="11" t="str" cm="1">
        <f t="array" ref="J754:N754">VLOOKUP(A754,'Product Details'!$C$1:$I$1001,{2,3,4,5,7},FALSE)</f>
        <v>TataCliq</v>
      </c>
      <c r="K754" s="1" t="str">
        <v>Smartphone</v>
      </c>
      <c r="L754" s="1" t="str">
        <v>Samsung Galaxy S9</v>
      </c>
      <c r="M754" s="1">
        <v>1</v>
      </c>
      <c r="N754" s="8">
        <v>30000</v>
      </c>
      <c r="O754" s="11" t="str" cm="1">
        <f t="array" ref="O754:S754">_xlfn.XLOOKUP(A754,'Shipping Details'!$A$1:$A$1001,'Shipping Details'!$B$1:$F$1001)</f>
        <v>Gurugram</v>
      </c>
      <c r="P754" s="1" t="str">
        <v>Haryana</v>
      </c>
      <c r="Q754" s="1">
        <v>852110</v>
      </c>
      <c r="R754" s="1" t="str">
        <v>IN</v>
      </c>
      <c r="S754" s="8" t="b">
        <v>0</v>
      </c>
      <c r="T754" s="1">
        <f t="shared" si="33"/>
        <v>30000</v>
      </c>
      <c r="U754" s="1">
        <f t="shared" si="34"/>
        <v>0</v>
      </c>
      <c r="V754" s="1">
        <f t="shared" si="35"/>
        <v>30000</v>
      </c>
    </row>
    <row r="755" spans="1:22" x14ac:dyDescent="0.3">
      <c r="A755" s="1" t="s">
        <v>492</v>
      </c>
      <c r="B755" s="1">
        <v>5653581</v>
      </c>
      <c r="C755" s="1" t="s">
        <v>1096</v>
      </c>
      <c r="D755" s="1" t="s">
        <v>3105</v>
      </c>
      <c r="E755" s="1">
        <v>73</v>
      </c>
      <c r="F755" s="1" t="s">
        <v>2980</v>
      </c>
      <c r="G755" s="5">
        <v>45374</v>
      </c>
      <c r="H755" s="1" t="s">
        <v>5</v>
      </c>
      <c r="I755" s="8" t="s">
        <v>6</v>
      </c>
      <c r="J755" s="11" t="str" cm="1">
        <f t="array" ref="J755:N755">VLOOKUP(A755,'Product Details'!$C$1:$I$1001,{2,3,4,5,7},FALSE)</f>
        <v>TataCliq</v>
      </c>
      <c r="K755" s="1" t="str">
        <v>LED TV</v>
      </c>
      <c r="L755" s="1" t="str">
        <v>Samsung Smart TV 50"</v>
      </c>
      <c r="M755" s="1">
        <v>1</v>
      </c>
      <c r="N755" s="8">
        <v>60000</v>
      </c>
      <c r="O755" s="11" t="str" cm="1">
        <f t="array" ref="O755:S755">_xlfn.XLOOKUP(A755,'Shipping Details'!$A$1:$A$1001,'Shipping Details'!$B$1:$F$1001)</f>
        <v>Gurugram</v>
      </c>
      <c r="P755" s="1" t="str">
        <v>Tamil Nadu</v>
      </c>
      <c r="Q755" s="1">
        <v>748758</v>
      </c>
      <c r="R755" s="1" t="str">
        <v>IN</v>
      </c>
      <c r="S755" s="8" t="b">
        <v>0</v>
      </c>
      <c r="T755" s="1">
        <f t="shared" si="33"/>
        <v>60000</v>
      </c>
      <c r="U755" s="1">
        <f t="shared" si="34"/>
        <v>60000</v>
      </c>
      <c r="V755" s="1">
        <f t="shared" si="35"/>
        <v>0</v>
      </c>
    </row>
    <row r="756" spans="1:22" x14ac:dyDescent="0.3">
      <c r="A756" s="1" t="s">
        <v>254</v>
      </c>
      <c r="B756" s="1">
        <v>3983202</v>
      </c>
      <c r="C756" s="1" t="s">
        <v>1125</v>
      </c>
      <c r="D756" s="1" t="s">
        <v>3104</v>
      </c>
      <c r="E756" s="1">
        <v>63</v>
      </c>
      <c r="F756" s="1" t="s">
        <v>2789</v>
      </c>
      <c r="G756" s="5">
        <v>45347</v>
      </c>
      <c r="H756" s="1" t="s">
        <v>5</v>
      </c>
      <c r="I756" s="8" t="s">
        <v>6</v>
      </c>
      <c r="J756" s="11" t="str" cm="1">
        <f t="array" ref="J756:N756">VLOOKUP(A756,'Product Details'!$C$1:$I$1001,{2,3,4,5,7},FALSE)</f>
        <v>TataCliq</v>
      </c>
      <c r="K756" s="1" t="str">
        <v>Washing Machine</v>
      </c>
      <c r="L756" s="1" t="str">
        <v>Whirlpool Fully Automatic</v>
      </c>
      <c r="M756" s="1">
        <v>1</v>
      </c>
      <c r="N756" s="8">
        <v>35000</v>
      </c>
      <c r="O756" s="11" t="str" cm="1">
        <f t="array" ref="O756:S756">_xlfn.XLOOKUP(A756,'Shipping Details'!$A$1:$A$1001,'Shipping Details'!$B$1:$F$1001)</f>
        <v>Mumbai</v>
      </c>
      <c r="P756" s="1" t="str">
        <v>Delhi</v>
      </c>
      <c r="Q756" s="1">
        <v>947568</v>
      </c>
      <c r="R756" s="1" t="str">
        <v>IN</v>
      </c>
      <c r="S756" s="8" t="b">
        <v>0</v>
      </c>
      <c r="T756" s="1">
        <f t="shared" si="33"/>
        <v>35000</v>
      </c>
      <c r="U756" s="1">
        <f t="shared" si="34"/>
        <v>35000</v>
      </c>
      <c r="V756" s="1">
        <f t="shared" si="35"/>
        <v>0</v>
      </c>
    </row>
    <row r="757" spans="1:22" x14ac:dyDescent="0.3">
      <c r="A757" s="1" t="s">
        <v>74</v>
      </c>
      <c r="B757" s="1">
        <v>7392547</v>
      </c>
      <c r="C757" s="1" t="s">
        <v>1105</v>
      </c>
      <c r="D757" s="1" t="s">
        <v>3104</v>
      </c>
      <c r="E757" s="1">
        <v>24</v>
      </c>
      <c r="F757" s="1" t="s">
        <v>2839</v>
      </c>
      <c r="G757" s="5">
        <v>45604</v>
      </c>
      <c r="H757" s="1" t="s">
        <v>5</v>
      </c>
      <c r="I757" s="8" t="s">
        <v>6</v>
      </c>
      <c r="J757" s="11" t="str" cm="1">
        <f t="array" ref="J757:N757">VLOOKUP(A757,'Product Details'!$C$1:$I$1001,{2,3,4,5,7},FALSE)</f>
        <v>TataCliq</v>
      </c>
      <c r="K757" s="1" t="str">
        <v>Washing Machine</v>
      </c>
      <c r="L757" s="1" t="str">
        <v>Samsung Top Load 6.5kg</v>
      </c>
      <c r="M757" s="1">
        <v>4</v>
      </c>
      <c r="N757" s="8">
        <v>25000</v>
      </c>
      <c r="O757" s="11" t="str" cm="1">
        <f t="array" ref="O757:S757">_xlfn.XLOOKUP(A757,'Shipping Details'!$A$1:$A$1001,'Shipping Details'!$B$1:$F$1001)</f>
        <v>Gurugram</v>
      </c>
      <c r="P757" s="1" t="str">
        <v>UP</v>
      </c>
      <c r="Q757" s="1">
        <v>835132</v>
      </c>
      <c r="R757" s="1" t="str">
        <v>IN</v>
      </c>
      <c r="S757" s="8" t="b">
        <v>0</v>
      </c>
      <c r="T757" s="1">
        <f t="shared" si="33"/>
        <v>100000</v>
      </c>
      <c r="U757" s="1">
        <f t="shared" si="34"/>
        <v>100000</v>
      </c>
      <c r="V757" s="1">
        <f t="shared" si="35"/>
        <v>0</v>
      </c>
    </row>
    <row r="758" spans="1:22" x14ac:dyDescent="0.3">
      <c r="A758" s="1" t="s">
        <v>352</v>
      </c>
      <c r="B758" s="1">
        <v>8960796</v>
      </c>
      <c r="C758" s="1" t="s">
        <v>1171</v>
      </c>
      <c r="D758" s="1" t="s">
        <v>3105</v>
      </c>
      <c r="E758" s="1">
        <v>59</v>
      </c>
      <c r="F758" s="1" t="s">
        <v>2994</v>
      </c>
      <c r="G758" s="5">
        <v>45367</v>
      </c>
      <c r="H758" s="1" t="s">
        <v>5</v>
      </c>
      <c r="I758" s="8" t="s">
        <v>6</v>
      </c>
      <c r="J758" s="11" t="str" cm="1">
        <f t="array" ref="J758:N758">VLOOKUP(A758,'Product Details'!$C$1:$I$1001,{2,3,4,5,7},FALSE)</f>
        <v>TataCliq</v>
      </c>
      <c r="K758" s="1" t="str">
        <v>Headphones</v>
      </c>
      <c r="L758" s="1" t="str">
        <v>Sony Bluetooth</v>
      </c>
      <c r="M758" s="1">
        <v>1</v>
      </c>
      <c r="N758" s="8">
        <v>11900</v>
      </c>
      <c r="O758" s="11" t="str" cm="1">
        <f t="array" ref="O758:S758">_xlfn.XLOOKUP(A758,'Shipping Details'!$A$1:$A$1001,'Shipping Details'!$B$1:$F$1001)</f>
        <v>Mohali</v>
      </c>
      <c r="P758" s="1" t="str">
        <v>Maharashtra</v>
      </c>
      <c r="Q758" s="1">
        <v>692385</v>
      </c>
      <c r="R758" s="1" t="str">
        <v>IN</v>
      </c>
      <c r="S758" s="8" t="b">
        <v>0</v>
      </c>
      <c r="T758" s="1">
        <f t="shared" si="33"/>
        <v>11900</v>
      </c>
      <c r="U758" s="1">
        <f t="shared" si="34"/>
        <v>11900</v>
      </c>
      <c r="V758" s="1">
        <f t="shared" si="35"/>
        <v>0</v>
      </c>
    </row>
    <row r="759" spans="1:22" x14ac:dyDescent="0.3">
      <c r="A759" s="1" t="s">
        <v>126</v>
      </c>
      <c r="B759" s="1">
        <v>7988386</v>
      </c>
      <c r="C759" s="1" t="s">
        <v>1130</v>
      </c>
      <c r="D759" s="1" t="s">
        <v>3104</v>
      </c>
      <c r="E759" s="1">
        <v>68</v>
      </c>
      <c r="F759" s="1" t="s">
        <v>2882</v>
      </c>
      <c r="G759" s="5">
        <v>45654</v>
      </c>
      <c r="H759" s="1" t="s">
        <v>5</v>
      </c>
      <c r="I759" s="8" t="s">
        <v>6</v>
      </c>
      <c r="J759" s="11" t="str" cm="1">
        <f t="array" ref="J759:N759">VLOOKUP(A759,'Product Details'!$C$1:$I$1001,{2,3,4,5,7},FALSE)</f>
        <v>TataCliq</v>
      </c>
      <c r="K759" s="1" t="str">
        <v>Laptop</v>
      </c>
      <c r="L759" s="1" t="str">
        <v>HP Pavilion</v>
      </c>
      <c r="M759" s="1">
        <v>1</v>
      </c>
      <c r="N759" s="8">
        <v>45000</v>
      </c>
      <c r="O759" s="11" t="str" cm="1">
        <f t="array" ref="O759:S759">_xlfn.XLOOKUP(A759,'Shipping Details'!$A$1:$A$1001,'Shipping Details'!$B$1:$F$1001)</f>
        <v>Thanjavur</v>
      </c>
      <c r="P759" s="1" t="str">
        <v>Punjab</v>
      </c>
      <c r="Q759" s="1">
        <v>711868</v>
      </c>
      <c r="R759" s="1" t="str">
        <v>IN</v>
      </c>
      <c r="S759" s="8" t="b">
        <v>1</v>
      </c>
      <c r="T759" s="1">
        <f t="shared" si="33"/>
        <v>45000</v>
      </c>
      <c r="U759" s="1">
        <f t="shared" si="34"/>
        <v>45000</v>
      </c>
      <c r="V759" s="1">
        <f t="shared" si="35"/>
        <v>0</v>
      </c>
    </row>
    <row r="760" spans="1:22" x14ac:dyDescent="0.3">
      <c r="A760" s="1" t="s">
        <v>437</v>
      </c>
      <c r="B760" s="1">
        <v>6636598</v>
      </c>
      <c r="C760" s="1" t="s">
        <v>1152</v>
      </c>
      <c r="D760" s="1" t="s">
        <v>3104</v>
      </c>
      <c r="E760" s="1">
        <v>50</v>
      </c>
      <c r="F760" s="1" t="s">
        <v>2787</v>
      </c>
      <c r="G760" s="5">
        <v>45607</v>
      </c>
      <c r="H760" s="1" t="s">
        <v>8</v>
      </c>
      <c r="I760" s="8" t="s">
        <v>10</v>
      </c>
      <c r="J760" s="11" t="str" cm="1">
        <f t="array" ref="J760:N760">VLOOKUP(A760,'Product Details'!$C$1:$I$1001,{2,3,4,5,7},FALSE)</f>
        <v>Myntra</v>
      </c>
      <c r="K760" s="1" t="str">
        <v>Laptop</v>
      </c>
      <c r="L760" s="1" t="str">
        <v>Dell Inspiron 15</v>
      </c>
      <c r="M760" s="1">
        <v>1</v>
      </c>
      <c r="N760" s="8">
        <v>50500</v>
      </c>
      <c r="O760" s="11" t="str" cm="1">
        <f t="array" ref="O760:S760">_xlfn.XLOOKUP(A760,'Shipping Details'!$A$1:$A$1001,'Shipping Details'!$B$1:$F$1001)</f>
        <v>Gurugram</v>
      </c>
      <c r="P760" s="1">
        <v>0</v>
      </c>
      <c r="Q760" s="1">
        <v>401314</v>
      </c>
      <c r="R760" s="1" t="str">
        <v>IN</v>
      </c>
      <c r="S760" s="8" t="b">
        <v>0</v>
      </c>
      <c r="T760" s="1">
        <f t="shared" si="33"/>
        <v>50500</v>
      </c>
      <c r="U760" s="1">
        <f t="shared" si="34"/>
        <v>0</v>
      </c>
      <c r="V760" s="1">
        <f t="shared" si="35"/>
        <v>0</v>
      </c>
    </row>
    <row r="761" spans="1:22" x14ac:dyDescent="0.3">
      <c r="A761" s="1" t="s">
        <v>378</v>
      </c>
      <c r="B761" s="1">
        <v>4270310</v>
      </c>
      <c r="C761" s="1" t="s">
        <v>1118</v>
      </c>
      <c r="D761" s="1" t="s">
        <v>3104</v>
      </c>
      <c r="E761" s="1">
        <v>61</v>
      </c>
      <c r="F761" s="1" t="s">
        <v>2972</v>
      </c>
      <c r="G761" s="5">
        <v>45632</v>
      </c>
      <c r="H761" s="1" t="s">
        <v>5</v>
      </c>
      <c r="I761" s="8" t="s">
        <v>6</v>
      </c>
      <c r="J761" s="11" t="str" cm="1">
        <f t="array" ref="J761:N761">VLOOKUP(A761,'Product Details'!$C$1:$I$1001,{2,3,4,5,7},FALSE)</f>
        <v>Flipkart</v>
      </c>
      <c r="K761" s="1" t="str">
        <v>LED TV</v>
      </c>
      <c r="L761" s="1" t="str">
        <v>Sony Bravia 43"</v>
      </c>
      <c r="M761" s="1">
        <v>1</v>
      </c>
      <c r="N761" s="8">
        <v>40500</v>
      </c>
      <c r="O761" s="11" t="str" cm="1">
        <f t="array" ref="O761:S761">_xlfn.XLOOKUP(A761,'Shipping Details'!$A$1:$A$1001,'Shipping Details'!$B$1:$F$1001)</f>
        <v>Gurugram</v>
      </c>
      <c r="P761" s="1" t="str">
        <v>Haryana</v>
      </c>
      <c r="Q761" s="1">
        <v>818798</v>
      </c>
      <c r="R761" s="1" t="str">
        <v>IN</v>
      </c>
      <c r="S761" s="8" t="b">
        <v>0</v>
      </c>
      <c r="T761" s="1">
        <f t="shared" si="33"/>
        <v>40500</v>
      </c>
      <c r="U761" s="1">
        <f t="shared" si="34"/>
        <v>40500</v>
      </c>
      <c r="V761" s="1">
        <f t="shared" si="35"/>
        <v>0</v>
      </c>
    </row>
    <row r="762" spans="1:22" x14ac:dyDescent="0.3">
      <c r="A762" s="1" t="s">
        <v>552</v>
      </c>
      <c r="B762" s="1">
        <v>3481086</v>
      </c>
      <c r="C762" s="1" t="s">
        <v>1065</v>
      </c>
      <c r="D762" s="1" t="s">
        <v>3104</v>
      </c>
      <c r="E762" s="1">
        <v>56</v>
      </c>
      <c r="F762" s="1" t="s">
        <v>2997</v>
      </c>
      <c r="G762" s="5">
        <v>45526</v>
      </c>
      <c r="H762" s="1" t="s">
        <v>5</v>
      </c>
      <c r="I762" s="8" t="s">
        <v>6</v>
      </c>
      <c r="J762" s="11" t="str" cm="1">
        <f t="array" ref="J762:N762">VLOOKUP(A762,'Product Details'!$C$1:$I$1001,{2,3,4,5,7},FALSE)</f>
        <v>Amazon</v>
      </c>
      <c r="K762" s="1" t="str">
        <v>Washing Machine</v>
      </c>
      <c r="L762" s="1" t="str">
        <v>Whirlpool Fully Automatic</v>
      </c>
      <c r="M762" s="1">
        <v>1</v>
      </c>
      <c r="N762" s="8">
        <v>35000</v>
      </c>
      <c r="O762" s="11" t="str" cm="1">
        <f t="array" ref="O762:S762">_xlfn.XLOOKUP(A762,'Shipping Details'!$A$1:$A$1001,'Shipping Details'!$B$1:$F$1001)</f>
        <v>Mohali</v>
      </c>
      <c r="P762" s="1" t="str">
        <v>Haryana</v>
      </c>
      <c r="Q762" s="1">
        <v>908422</v>
      </c>
      <c r="R762" s="1" t="str">
        <v>IN</v>
      </c>
      <c r="S762" s="8" t="b">
        <v>1</v>
      </c>
      <c r="T762" s="1">
        <f t="shared" si="33"/>
        <v>35000</v>
      </c>
      <c r="U762" s="1">
        <f t="shared" si="34"/>
        <v>35000</v>
      </c>
      <c r="V762" s="1">
        <f t="shared" si="35"/>
        <v>0</v>
      </c>
    </row>
    <row r="763" spans="1:22" x14ac:dyDescent="0.3">
      <c r="A763" s="1" t="s">
        <v>578</v>
      </c>
      <c r="B763" s="1">
        <v>3403234</v>
      </c>
      <c r="C763" s="1" t="s">
        <v>1093</v>
      </c>
      <c r="D763" s="1" t="s">
        <v>3105</v>
      </c>
      <c r="E763" s="1">
        <v>22</v>
      </c>
      <c r="F763" s="1" t="s">
        <v>3058</v>
      </c>
      <c r="G763" s="5">
        <v>45620</v>
      </c>
      <c r="H763" s="1" t="s">
        <v>5</v>
      </c>
      <c r="I763" s="8" t="s">
        <v>6</v>
      </c>
      <c r="J763" s="11" t="str" cm="1">
        <f t="array" ref="J763:N763">VLOOKUP(A763,'Product Details'!$C$1:$I$1001,{2,3,4,5,7},FALSE)</f>
        <v>Myntra</v>
      </c>
      <c r="K763" s="1" t="str">
        <v>Washing Machine</v>
      </c>
      <c r="L763" s="1" t="str">
        <v>Whirlpool Fully Automatic</v>
      </c>
      <c r="M763" s="1">
        <v>1</v>
      </c>
      <c r="N763" s="8">
        <v>35200</v>
      </c>
      <c r="O763" s="11" t="str" cm="1">
        <f t="array" ref="O763:S763">_xlfn.XLOOKUP(A763,'Shipping Details'!$A$1:$A$1001,'Shipping Details'!$B$1:$F$1001)</f>
        <v>Kolkata</v>
      </c>
      <c r="P763" s="1" t="str">
        <v>Delhi</v>
      </c>
      <c r="Q763" s="1">
        <v>961476</v>
      </c>
      <c r="R763" s="1" t="str">
        <v>IN</v>
      </c>
      <c r="S763" s="8" t="b">
        <v>0</v>
      </c>
      <c r="T763" s="1">
        <f t="shared" si="33"/>
        <v>35200</v>
      </c>
      <c r="U763" s="1">
        <f t="shared" si="34"/>
        <v>35200</v>
      </c>
      <c r="V763" s="1">
        <f t="shared" si="35"/>
        <v>0</v>
      </c>
    </row>
    <row r="764" spans="1:22" x14ac:dyDescent="0.3">
      <c r="A764" s="1" t="s">
        <v>185</v>
      </c>
      <c r="B764" s="1">
        <v>2147756</v>
      </c>
      <c r="C764" s="1" t="s">
        <v>1110</v>
      </c>
      <c r="D764" s="1" t="s">
        <v>3105</v>
      </c>
      <c r="E764" s="1">
        <v>57</v>
      </c>
      <c r="F764" s="1" t="s">
        <v>2856</v>
      </c>
      <c r="G764" s="5">
        <v>45602</v>
      </c>
      <c r="H764" s="1" t="s">
        <v>5</v>
      </c>
      <c r="I764" s="8" t="s">
        <v>6</v>
      </c>
      <c r="J764" s="11" t="str" cm="1">
        <f t="array" ref="J764:N764">VLOOKUP(A764,'Product Details'!$C$1:$I$1001,{2,3,4,5,7},FALSE)</f>
        <v>Amazon</v>
      </c>
      <c r="K764" s="1" t="str">
        <v>Smartphone</v>
      </c>
      <c r="L764" s="1" t="str">
        <v>Apple iPhone 12</v>
      </c>
      <c r="M764" s="1">
        <v>1</v>
      </c>
      <c r="N764" s="8">
        <v>55000</v>
      </c>
      <c r="O764" s="11" t="str" cm="1">
        <f t="array" ref="O764:S764">_xlfn.XLOOKUP(A764,'Shipping Details'!$A$1:$A$1001,'Shipping Details'!$B$1:$F$1001)</f>
        <v>Thanjavur</v>
      </c>
      <c r="P764" s="1" t="str">
        <v>Haryana</v>
      </c>
      <c r="Q764" s="1">
        <v>205345</v>
      </c>
      <c r="R764" s="1" t="str">
        <v>IN</v>
      </c>
      <c r="S764" s="8" t="b">
        <v>0</v>
      </c>
      <c r="T764" s="1">
        <f t="shared" si="33"/>
        <v>55000</v>
      </c>
      <c r="U764" s="1">
        <f t="shared" si="34"/>
        <v>55000</v>
      </c>
      <c r="V764" s="1">
        <f t="shared" si="35"/>
        <v>0</v>
      </c>
    </row>
    <row r="765" spans="1:22" x14ac:dyDescent="0.3">
      <c r="A765" s="1" t="s">
        <v>227</v>
      </c>
      <c r="B765" s="1">
        <v>5514473</v>
      </c>
      <c r="C765" s="1" t="s">
        <v>1152</v>
      </c>
      <c r="D765" s="1" t="s">
        <v>3104</v>
      </c>
      <c r="E765" s="1">
        <v>50</v>
      </c>
      <c r="F765" s="1" t="s">
        <v>2786</v>
      </c>
      <c r="G765" s="5">
        <v>45319</v>
      </c>
      <c r="H765" s="1" t="s">
        <v>5</v>
      </c>
      <c r="I765" s="8" t="s">
        <v>6</v>
      </c>
      <c r="J765" s="11" t="str" cm="1">
        <f t="array" ref="J765:N765">VLOOKUP(A765,'Product Details'!$C$1:$I$1001,{2,3,4,5,7},FALSE)</f>
        <v>Ajio</v>
      </c>
      <c r="K765" s="1" t="str">
        <v>Smartphone</v>
      </c>
      <c r="L765" s="1" t="str">
        <v>OnePlus Nord</v>
      </c>
      <c r="M765" s="1">
        <v>1</v>
      </c>
      <c r="N765" s="8">
        <v>24999</v>
      </c>
      <c r="O765" s="11" t="str" cm="1">
        <f t="array" ref="O765:S765">_xlfn.XLOOKUP(A765,'Shipping Details'!$A$1:$A$1001,'Shipping Details'!$B$1:$F$1001)</f>
        <v>Mohali</v>
      </c>
      <c r="P765" s="1" t="str">
        <v>Tamil Nadu</v>
      </c>
      <c r="Q765" s="1">
        <v>364650</v>
      </c>
      <c r="R765" s="1" t="str">
        <v>IN</v>
      </c>
      <c r="S765" s="8" t="b">
        <v>1</v>
      </c>
      <c r="T765" s="1">
        <f t="shared" si="33"/>
        <v>24999</v>
      </c>
      <c r="U765" s="1">
        <f t="shared" si="34"/>
        <v>24999</v>
      </c>
      <c r="V765" s="1">
        <f t="shared" si="35"/>
        <v>0</v>
      </c>
    </row>
    <row r="766" spans="1:22" x14ac:dyDescent="0.3">
      <c r="A766" s="1" t="s">
        <v>487</v>
      </c>
      <c r="B766" s="1">
        <v>7757085</v>
      </c>
      <c r="C766" s="1" t="s">
        <v>1101</v>
      </c>
      <c r="D766" s="1" t="s">
        <v>3104</v>
      </c>
      <c r="E766" s="1">
        <v>73</v>
      </c>
      <c r="F766" s="1" t="s">
        <v>3031</v>
      </c>
      <c r="G766" s="5">
        <v>45431</v>
      </c>
      <c r="H766" s="1" t="s">
        <v>5</v>
      </c>
      <c r="I766" s="8" t="s">
        <v>6</v>
      </c>
      <c r="J766" s="11" t="str" cm="1">
        <f t="array" ref="J766:N766">VLOOKUP(A766,'Product Details'!$C$1:$I$1001,{2,3,4,5,7},FALSE)</f>
        <v>Amazon</v>
      </c>
      <c r="K766" s="1" t="str">
        <v>Laptop</v>
      </c>
      <c r="L766" s="1" t="str">
        <v>MacBook Pro</v>
      </c>
      <c r="M766" s="1">
        <v>1</v>
      </c>
      <c r="N766" s="8">
        <v>128000</v>
      </c>
      <c r="O766" s="11" t="str" cm="1">
        <f t="array" ref="O766:S766">_xlfn.XLOOKUP(A766,'Shipping Details'!$A$1:$A$1001,'Shipping Details'!$B$1:$F$1001)</f>
        <v>Kolkata</v>
      </c>
      <c r="P766" s="1" t="str">
        <v>West Bengal</v>
      </c>
      <c r="Q766" s="1">
        <v>630354</v>
      </c>
      <c r="R766" s="1" t="str">
        <v>IN</v>
      </c>
      <c r="S766" s="8" t="b">
        <v>0</v>
      </c>
      <c r="T766" s="1">
        <f t="shared" si="33"/>
        <v>128000</v>
      </c>
      <c r="U766" s="1">
        <f t="shared" si="34"/>
        <v>128000</v>
      </c>
      <c r="V766" s="1">
        <f t="shared" si="35"/>
        <v>0</v>
      </c>
    </row>
    <row r="767" spans="1:22" x14ac:dyDescent="0.3">
      <c r="A767" s="1" t="s">
        <v>675</v>
      </c>
      <c r="B767" s="1">
        <v>8089435</v>
      </c>
      <c r="C767" s="1" t="s">
        <v>1076</v>
      </c>
      <c r="D767" s="1" t="s">
        <v>3104</v>
      </c>
      <c r="E767" s="1">
        <v>75</v>
      </c>
      <c r="F767" s="1" t="s">
        <v>2830</v>
      </c>
      <c r="G767" s="5">
        <v>45331</v>
      </c>
      <c r="H767" s="1" t="s">
        <v>5</v>
      </c>
      <c r="I767" s="8" t="s">
        <v>6</v>
      </c>
      <c r="J767" s="11" t="str" cm="1">
        <f t="array" ref="J767:N767">VLOOKUP(A767,'Product Details'!$C$1:$I$1001,{2,3,4,5,7},FALSE)</f>
        <v>Amazon</v>
      </c>
      <c r="K767" s="1" t="str">
        <v>Washing Machine</v>
      </c>
      <c r="L767" s="1" t="str">
        <v>Samsung Top Load 6.5kg</v>
      </c>
      <c r="M767" s="1">
        <v>1</v>
      </c>
      <c r="N767" s="8">
        <v>25000</v>
      </c>
      <c r="O767" s="11" t="str" cm="1">
        <f t="array" ref="O767:S767">_xlfn.XLOOKUP(A767,'Shipping Details'!$A$1:$A$1001,'Shipping Details'!$B$1:$F$1001)</f>
        <v>Kolkata</v>
      </c>
      <c r="P767" s="1" t="str">
        <v>Tamil Nadu</v>
      </c>
      <c r="Q767" s="1">
        <v>362165</v>
      </c>
      <c r="R767" s="1" t="str">
        <v>IN</v>
      </c>
      <c r="S767" s="8" t="b">
        <v>0</v>
      </c>
      <c r="T767" s="1">
        <f t="shared" si="33"/>
        <v>25000</v>
      </c>
      <c r="U767" s="1">
        <f t="shared" si="34"/>
        <v>25000</v>
      </c>
      <c r="V767" s="1">
        <f t="shared" si="35"/>
        <v>0</v>
      </c>
    </row>
    <row r="768" spans="1:22" x14ac:dyDescent="0.3">
      <c r="A768" s="1" t="s">
        <v>88</v>
      </c>
      <c r="B768" s="1">
        <v>9840487</v>
      </c>
      <c r="C768" s="1" t="s">
        <v>1086</v>
      </c>
      <c r="D768" s="1" t="s">
        <v>3104</v>
      </c>
      <c r="E768" s="1">
        <v>20</v>
      </c>
      <c r="F768" s="1" t="s">
        <v>2850</v>
      </c>
      <c r="G768" s="5">
        <v>45395</v>
      </c>
      <c r="H768" s="1" t="s">
        <v>5</v>
      </c>
      <c r="I768" s="8" t="s">
        <v>6</v>
      </c>
      <c r="J768" s="11" t="str" cm="1">
        <f t="array" ref="J768:N768">VLOOKUP(A768,'Product Details'!$C$1:$I$1001,{2,3,4,5,7},FALSE)</f>
        <v>Flipkart</v>
      </c>
      <c r="K768" s="1" t="str">
        <v>Smartphone</v>
      </c>
      <c r="L768" s="1" t="str">
        <v>Apple iPhone 12</v>
      </c>
      <c r="M768" s="1">
        <v>1</v>
      </c>
      <c r="N768" s="8">
        <v>55500</v>
      </c>
      <c r="O768" s="11" t="str" cm="1">
        <f t="array" ref="O768:S768">_xlfn.XLOOKUP(A768,'Shipping Details'!$A$1:$A$1001,'Shipping Details'!$B$1:$F$1001)</f>
        <v>Kolkata</v>
      </c>
      <c r="P768" s="1" t="str">
        <v>Maharashtra</v>
      </c>
      <c r="Q768" s="1">
        <v>403507</v>
      </c>
      <c r="R768" s="1" t="str">
        <v>IN</v>
      </c>
      <c r="S768" s="8" t="b">
        <v>1</v>
      </c>
      <c r="T768" s="1">
        <f t="shared" si="33"/>
        <v>55500</v>
      </c>
      <c r="U768" s="1">
        <f t="shared" si="34"/>
        <v>55500</v>
      </c>
      <c r="V768" s="1">
        <f t="shared" si="35"/>
        <v>0</v>
      </c>
    </row>
    <row r="769" spans="1:22" x14ac:dyDescent="0.3">
      <c r="A769" s="1" t="s">
        <v>112</v>
      </c>
      <c r="B769" s="1">
        <v>7223751</v>
      </c>
      <c r="C769" s="1" t="s">
        <v>1087</v>
      </c>
      <c r="D769" s="1" t="s">
        <v>3104</v>
      </c>
      <c r="E769" s="1">
        <v>46</v>
      </c>
      <c r="F769" s="1" t="s">
        <v>2871</v>
      </c>
      <c r="G769" s="5">
        <v>45341</v>
      </c>
      <c r="H769" s="1" t="s">
        <v>40</v>
      </c>
      <c r="I769" s="8" t="s">
        <v>10</v>
      </c>
      <c r="J769" s="11" t="str" cm="1">
        <f t="array" ref="J769:N769">VLOOKUP(A769,'Product Details'!$C$1:$I$1001,{2,3,4,5,7},FALSE)</f>
        <v>Ajio</v>
      </c>
      <c r="K769" s="1" t="str">
        <v>Headphones</v>
      </c>
      <c r="L769" s="1" t="str">
        <v>Bose Bluetooth</v>
      </c>
      <c r="M769" s="1">
        <v>1</v>
      </c>
      <c r="N769" s="8">
        <v>14000</v>
      </c>
      <c r="O769" s="11" t="str" cm="1">
        <f t="array" ref="O769:S769">_xlfn.XLOOKUP(A769,'Shipping Details'!$A$1:$A$1001,'Shipping Details'!$B$1:$F$1001)</f>
        <v>Thanjavur</v>
      </c>
      <c r="P769" s="1" t="str">
        <v>Haryana</v>
      </c>
      <c r="Q769" s="1">
        <v>127172</v>
      </c>
      <c r="R769" s="1" t="str">
        <v>IN</v>
      </c>
      <c r="S769" s="8" t="b">
        <v>1</v>
      </c>
      <c r="T769" s="1">
        <f t="shared" si="33"/>
        <v>14000</v>
      </c>
      <c r="U769" s="1">
        <f t="shared" si="34"/>
        <v>0</v>
      </c>
      <c r="V769" s="1">
        <f t="shared" si="35"/>
        <v>0</v>
      </c>
    </row>
    <row r="770" spans="1:22" x14ac:dyDescent="0.3">
      <c r="A770" s="1" t="s">
        <v>506</v>
      </c>
      <c r="B770" s="1">
        <v>8828026</v>
      </c>
      <c r="C770" s="1" t="s">
        <v>1160</v>
      </c>
      <c r="D770" s="1" t="s">
        <v>3104</v>
      </c>
      <c r="E770" s="1">
        <v>41</v>
      </c>
      <c r="F770" s="1" t="s">
        <v>3021</v>
      </c>
      <c r="G770" s="5">
        <v>45560</v>
      </c>
      <c r="H770" s="1" t="s">
        <v>40</v>
      </c>
      <c r="I770" s="8" t="s">
        <v>6</v>
      </c>
      <c r="J770" s="11" t="str" cm="1">
        <f t="array" ref="J770:N770">VLOOKUP(A770,'Product Details'!$C$1:$I$1001,{2,3,4,5,7},FALSE)</f>
        <v>Flipkart</v>
      </c>
      <c r="K770" s="1" t="str">
        <v>Headphones</v>
      </c>
      <c r="L770" s="1" t="str">
        <v>Sony Bluetooth</v>
      </c>
      <c r="M770" s="1">
        <v>1</v>
      </c>
      <c r="N770" s="8">
        <v>11800</v>
      </c>
      <c r="O770" s="11" t="str" cm="1">
        <f t="array" ref="O770:S770">_xlfn.XLOOKUP(A770,'Shipping Details'!$A$1:$A$1001,'Shipping Details'!$B$1:$F$1001)</f>
        <v>Lucknow</v>
      </c>
      <c r="P770" s="1" t="str">
        <v>Karnataka</v>
      </c>
      <c r="Q770" s="1">
        <v>105409</v>
      </c>
      <c r="R770" s="1" t="str">
        <v>IN</v>
      </c>
      <c r="S770" s="8" t="b">
        <v>1</v>
      </c>
      <c r="T770" s="1">
        <f t="shared" si="33"/>
        <v>11800</v>
      </c>
      <c r="U770" s="1">
        <f t="shared" si="34"/>
        <v>0</v>
      </c>
      <c r="V770" s="1">
        <f t="shared" si="35"/>
        <v>11800</v>
      </c>
    </row>
    <row r="771" spans="1:22" x14ac:dyDescent="0.3">
      <c r="A771" s="1" t="s">
        <v>366</v>
      </c>
      <c r="B771" s="1">
        <v>6028724</v>
      </c>
      <c r="C771" s="1" t="s">
        <v>1169</v>
      </c>
      <c r="D771" s="1" t="s">
        <v>3104</v>
      </c>
      <c r="E771" s="1">
        <v>45</v>
      </c>
      <c r="F771" s="1" t="s">
        <v>2999</v>
      </c>
      <c r="G771" s="5">
        <v>45638</v>
      </c>
      <c r="H771" s="1" t="s">
        <v>5</v>
      </c>
      <c r="I771" s="8" t="s">
        <v>6</v>
      </c>
      <c r="J771" s="11" t="str" cm="1">
        <f t="array" ref="J771:N771">VLOOKUP(A771,'Product Details'!$C$1:$I$1001,{2,3,4,5,7},FALSE)</f>
        <v>TataCliq</v>
      </c>
      <c r="K771" s="1" t="str">
        <v>Washing Machine</v>
      </c>
      <c r="L771" s="1" t="str">
        <v>Samsung Top Load 6.5kg</v>
      </c>
      <c r="M771" s="1">
        <v>1</v>
      </c>
      <c r="N771" s="8">
        <v>25000</v>
      </c>
      <c r="O771" s="11" t="str" cm="1">
        <f t="array" ref="O771:S771">_xlfn.XLOOKUP(A771,'Shipping Details'!$A$1:$A$1001,'Shipping Details'!$B$1:$F$1001)</f>
        <v>Mumbai</v>
      </c>
      <c r="P771" s="1" t="str">
        <v>Punjab</v>
      </c>
      <c r="Q771" s="1">
        <v>487158</v>
      </c>
      <c r="R771" s="1" t="str">
        <v>IN</v>
      </c>
      <c r="S771" s="8" t="b">
        <v>0</v>
      </c>
      <c r="T771" s="1">
        <f t="shared" si="33"/>
        <v>25000</v>
      </c>
      <c r="U771" s="1">
        <f t="shared" si="34"/>
        <v>25000</v>
      </c>
      <c r="V771" s="1">
        <f t="shared" si="35"/>
        <v>0</v>
      </c>
    </row>
    <row r="772" spans="1:22" x14ac:dyDescent="0.3">
      <c r="A772" s="1" t="s">
        <v>708</v>
      </c>
      <c r="B772" s="1">
        <v>2197778</v>
      </c>
      <c r="C772" s="1" t="s">
        <v>1151</v>
      </c>
      <c r="D772" s="1" t="s">
        <v>3104</v>
      </c>
      <c r="E772" s="1">
        <v>74</v>
      </c>
      <c r="F772" s="1" t="s">
        <v>2896</v>
      </c>
      <c r="G772" s="5">
        <v>45417</v>
      </c>
      <c r="H772" s="1" t="s">
        <v>5</v>
      </c>
      <c r="I772" s="8" t="s">
        <v>6</v>
      </c>
      <c r="J772" s="11" t="str" cm="1">
        <f t="array" ref="J772:N772">VLOOKUP(A772,'Product Details'!$C$1:$I$1001,{2,3,4,5,7},FALSE)</f>
        <v>TataCliq</v>
      </c>
      <c r="K772" s="1" t="str">
        <v>Headphones</v>
      </c>
      <c r="L772" s="1" t="str">
        <v>Sony Bluetooth</v>
      </c>
      <c r="M772" s="1">
        <v>3</v>
      </c>
      <c r="N772" s="8">
        <v>11900</v>
      </c>
      <c r="O772" s="11" t="str" cm="1">
        <f t="array" ref="O772:S772">_xlfn.XLOOKUP(A772,'Shipping Details'!$A$1:$A$1001,'Shipping Details'!$B$1:$F$1001)</f>
        <v>Bengaluru</v>
      </c>
      <c r="P772" s="1" t="str">
        <v>UP</v>
      </c>
      <c r="Q772" s="1">
        <v>408347</v>
      </c>
      <c r="R772" s="1" t="str">
        <v>IN</v>
      </c>
      <c r="S772" s="8" t="b">
        <v>0</v>
      </c>
      <c r="T772" s="1">
        <f t="shared" ref="T772:T835" si="36">N772*M772</f>
        <v>35700</v>
      </c>
      <c r="U772" s="1">
        <f t="shared" ref="U772:U835" si="37">IF(H772="Delivered",T772,0)</f>
        <v>35700</v>
      </c>
      <c r="V772" s="1">
        <f t="shared" ref="V772:V835" si="38">IF(AND(OR(H772="Cancelled",H772="Returned"),I772="Paid"),T772,0)</f>
        <v>0</v>
      </c>
    </row>
    <row r="773" spans="1:22" x14ac:dyDescent="0.3">
      <c r="A773" s="1" t="s">
        <v>261</v>
      </c>
      <c r="B773" s="1">
        <v>7398370</v>
      </c>
      <c r="C773" s="1" t="s">
        <v>1112</v>
      </c>
      <c r="D773" s="1" t="s">
        <v>3105</v>
      </c>
      <c r="E773" s="1">
        <v>42</v>
      </c>
      <c r="F773" s="1" t="s">
        <v>2828</v>
      </c>
      <c r="G773" s="5">
        <v>45430</v>
      </c>
      <c r="H773" s="1" t="s">
        <v>8</v>
      </c>
      <c r="I773" s="8" t="s">
        <v>10</v>
      </c>
      <c r="J773" s="11" t="str" cm="1">
        <f t="array" ref="J773:N773">VLOOKUP(A773,'Product Details'!$C$1:$I$1001,{2,3,4,5,7},FALSE)</f>
        <v>Flipkart</v>
      </c>
      <c r="K773" s="1" t="str">
        <v>Washing Machine</v>
      </c>
      <c r="L773" s="1" t="str">
        <v>Samsung Top Load 6.5kg</v>
      </c>
      <c r="M773" s="1">
        <v>1</v>
      </c>
      <c r="N773" s="8">
        <v>25500</v>
      </c>
      <c r="O773" s="11" t="str" cm="1">
        <f t="array" ref="O773:S773">_xlfn.XLOOKUP(A773,'Shipping Details'!$A$1:$A$1001,'Shipping Details'!$B$1:$F$1001)</f>
        <v>Lucknow</v>
      </c>
      <c r="P773" s="1" t="str">
        <v>UP</v>
      </c>
      <c r="Q773" s="1">
        <v>145981</v>
      </c>
      <c r="R773" s="1" t="str">
        <v>IN</v>
      </c>
      <c r="S773" s="8" t="b">
        <v>1</v>
      </c>
      <c r="T773" s="1">
        <f t="shared" si="36"/>
        <v>25500</v>
      </c>
      <c r="U773" s="1">
        <f t="shared" si="37"/>
        <v>0</v>
      </c>
      <c r="V773" s="1">
        <f t="shared" si="38"/>
        <v>0</v>
      </c>
    </row>
    <row r="774" spans="1:22" x14ac:dyDescent="0.3">
      <c r="A774" s="1" t="s">
        <v>690</v>
      </c>
      <c r="B774" s="1">
        <v>9324443</v>
      </c>
      <c r="C774" s="1" t="s">
        <v>1090</v>
      </c>
      <c r="D774" s="1" t="s">
        <v>3105</v>
      </c>
      <c r="E774" s="1">
        <v>71</v>
      </c>
      <c r="F774" s="1" t="s">
        <v>3010</v>
      </c>
      <c r="G774" s="5">
        <v>45401</v>
      </c>
      <c r="H774" s="1" t="s">
        <v>5</v>
      </c>
      <c r="I774" s="8" t="s">
        <v>6</v>
      </c>
      <c r="J774" s="11" t="str" cm="1">
        <f t="array" ref="J774:N774">VLOOKUP(A774,'Product Details'!$C$1:$I$1001,{2,3,4,5,7},FALSE)</f>
        <v>Myntra</v>
      </c>
      <c r="K774" s="1" t="str">
        <v>Washing Machine</v>
      </c>
      <c r="L774" s="1" t="str">
        <v>Whirlpool Fully Automatic</v>
      </c>
      <c r="M774" s="1">
        <v>1</v>
      </c>
      <c r="N774" s="8">
        <v>35200</v>
      </c>
      <c r="O774" s="11" t="str" cm="1">
        <f t="array" ref="O774:S774">_xlfn.XLOOKUP(A774,'Shipping Details'!$A$1:$A$1001,'Shipping Details'!$B$1:$F$1001)</f>
        <v>Gurugram</v>
      </c>
      <c r="P774" s="1" t="str">
        <v>UP</v>
      </c>
      <c r="Q774" s="1">
        <v>548278</v>
      </c>
      <c r="R774" s="1" t="str">
        <v>IN</v>
      </c>
      <c r="S774" s="8" t="b">
        <v>0</v>
      </c>
      <c r="T774" s="1">
        <f t="shared" si="36"/>
        <v>35200</v>
      </c>
      <c r="U774" s="1">
        <f t="shared" si="37"/>
        <v>35200</v>
      </c>
      <c r="V774" s="1">
        <f t="shared" si="38"/>
        <v>0</v>
      </c>
    </row>
    <row r="775" spans="1:22" x14ac:dyDescent="0.3">
      <c r="A775" s="1" t="s">
        <v>597</v>
      </c>
      <c r="B775" s="1">
        <v>6556810</v>
      </c>
      <c r="C775" s="1" t="s">
        <v>1177</v>
      </c>
      <c r="D775" s="1" t="s">
        <v>3104</v>
      </c>
      <c r="E775" s="1">
        <v>65</v>
      </c>
      <c r="F775" s="1" t="s">
        <v>2931</v>
      </c>
      <c r="G775" s="5">
        <v>45467</v>
      </c>
      <c r="H775" s="1" t="s">
        <v>5</v>
      </c>
      <c r="I775" s="8" t="s">
        <v>6</v>
      </c>
      <c r="J775" s="11" t="str" cm="1">
        <f t="array" ref="J775:N775">VLOOKUP(A775,'Product Details'!$C$1:$I$1001,{2,3,4,5,7},FALSE)</f>
        <v>Amazon</v>
      </c>
      <c r="K775" s="1" t="str">
        <v>Headphones</v>
      </c>
      <c r="L775" s="1" t="str">
        <v>JBL Bluetooth</v>
      </c>
      <c r="M775" s="1">
        <v>5</v>
      </c>
      <c r="N775" s="8">
        <v>10000</v>
      </c>
      <c r="O775" s="11" t="str" cm="1">
        <f t="array" ref="O775:S775">_xlfn.XLOOKUP(A775,'Shipping Details'!$A$1:$A$1001,'Shipping Details'!$B$1:$F$1001)</f>
        <v>Noida</v>
      </c>
      <c r="P775" s="1" t="str">
        <v>Haryana</v>
      </c>
      <c r="Q775" s="1">
        <v>211532</v>
      </c>
      <c r="R775" s="1" t="str">
        <v>IN</v>
      </c>
      <c r="S775" s="8" t="b">
        <v>0</v>
      </c>
      <c r="T775" s="1">
        <f t="shared" si="36"/>
        <v>50000</v>
      </c>
      <c r="U775" s="1">
        <f t="shared" si="37"/>
        <v>50000</v>
      </c>
      <c r="V775" s="1">
        <f t="shared" si="38"/>
        <v>0</v>
      </c>
    </row>
    <row r="776" spans="1:22" x14ac:dyDescent="0.3">
      <c r="A776" s="1" t="s">
        <v>860</v>
      </c>
      <c r="B776" s="1">
        <v>7877386</v>
      </c>
      <c r="C776" s="1" t="s">
        <v>1110</v>
      </c>
      <c r="D776" s="1" t="s">
        <v>3105</v>
      </c>
      <c r="E776" s="1">
        <v>57</v>
      </c>
      <c r="F776" s="1" t="s">
        <v>2972</v>
      </c>
      <c r="G776" s="5">
        <v>45632</v>
      </c>
      <c r="H776" s="1" t="s">
        <v>5</v>
      </c>
      <c r="I776" s="8" t="s">
        <v>6</v>
      </c>
      <c r="J776" s="11" t="str" cm="1">
        <f t="array" ref="J776:N776">VLOOKUP(A776,'Product Details'!$C$1:$I$1001,{2,3,4,5,7},FALSE)</f>
        <v>Myntra</v>
      </c>
      <c r="K776" s="1" t="str">
        <v>LED TV</v>
      </c>
      <c r="L776" s="1" t="str">
        <v>Sony Bravia 43"</v>
      </c>
      <c r="M776" s="1">
        <v>1</v>
      </c>
      <c r="N776" s="8">
        <v>40200</v>
      </c>
      <c r="O776" s="11" t="str" cm="1">
        <f t="array" ref="O776:S776">_xlfn.XLOOKUP(A776,'Shipping Details'!$A$1:$A$1001,'Shipping Details'!$B$1:$F$1001)</f>
        <v>Thanjavur</v>
      </c>
      <c r="P776" s="1" t="str">
        <v>Punjab</v>
      </c>
      <c r="Q776" s="1">
        <v>499731</v>
      </c>
      <c r="R776" s="1" t="str">
        <v>IN</v>
      </c>
      <c r="S776" s="8" t="b">
        <v>0</v>
      </c>
      <c r="T776" s="1">
        <f t="shared" si="36"/>
        <v>40200</v>
      </c>
      <c r="U776" s="1">
        <f t="shared" si="37"/>
        <v>40200</v>
      </c>
      <c r="V776" s="1">
        <f t="shared" si="38"/>
        <v>0</v>
      </c>
    </row>
    <row r="777" spans="1:22" x14ac:dyDescent="0.3">
      <c r="A777" s="1" t="s">
        <v>532</v>
      </c>
      <c r="B777" s="1">
        <v>5621132</v>
      </c>
      <c r="C777" s="1" t="s">
        <v>1079</v>
      </c>
      <c r="D777" s="1" t="s">
        <v>3105</v>
      </c>
      <c r="E777" s="1">
        <v>18</v>
      </c>
      <c r="F777" s="1" t="s">
        <v>3026</v>
      </c>
      <c r="G777" s="5">
        <v>45366</v>
      </c>
      <c r="H777" s="1" t="s">
        <v>5</v>
      </c>
      <c r="I777" s="8" t="s">
        <v>6</v>
      </c>
      <c r="J777" s="11" t="str" cm="1">
        <f t="array" ref="J777:N777">VLOOKUP(A777,'Product Details'!$C$1:$I$1001,{2,3,4,5,7},FALSE)</f>
        <v>TataCliq</v>
      </c>
      <c r="K777" s="1" t="str">
        <v>Smartphone</v>
      </c>
      <c r="L777" s="1" t="str">
        <v>OnePlus Nord</v>
      </c>
      <c r="M777" s="1">
        <v>1</v>
      </c>
      <c r="N777" s="8">
        <v>25000</v>
      </c>
      <c r="O777" s="11" t="str" cm="1">
        <f t="array" ref="O777:S777">_xlfn.XLOOKUP(A777,'Shipping Details'!$A$1:$A$1001,'Shipping Details'!$B$1:$F$1001)</f>
        <v>Lucknow</v>
      </c>
      <c r="P777" s="1" t="str">
        <v>UP</v>
      </c>
      <c r="Q777" s="1">
        <v>585171</v>
      </c>
      <c r="R777" s="1" t="str">
        <v>IN</v>
      </c>
      <c r="S777" s="8" t="b">
        <v>1</v>
      </c>
      <c r="T777" s="1">
        <f t="shared" si="36"/>
        <v>25000</v>
      </c>
      <c r="U777" s="1">
        <f t="shared" si="37"/>
        <v>25000</v>
      </c>
      <c r="V777" s="1">
        <f t="shared" si="38"/>
        <v>0</v>
      </c>
    </row>
    <row r="778" spans="1:22" x14ac:dyDescent="0.3">
      <c r="A778" s="1" t="s">
        <v>265</v>
      </c>
      <c r="B778" s="1">
        <v>2451316</v>
      </c>
      <c r="C778" s="1" t="s">
        <v>1159</v>
      </c>
      <c r="D778" s="1" t="s">
        <v>3104</v>
      </c>
      <c r="E778" s="1">
        <v>66</v>
      </c>
      <c r="F778" s="1" t="s">
        <v>2784</v>
      </c>
      <c r="G778" s="5">
        <v>45517</v>
      </c>
      <c r="H778" s="1" t="s">
        <v>8</v>
      </c>
      <c r="I778" s="8" t="s">
        <v>6</v>
      </c>
      <c r="J778" s="11" t="str" cm="1">
        <f t="array" ref="J778:N778">VLOOKUP(A778,'Product Details'!$C$1:$I$1001,{2,3,4,5,7},FALSE)</f>
        <v>Ajio</v>
      </c>
      <c r="K778" s="1" t="str">
        <v>Smartphone</v>
      </c>
      <c r="L778" s="1" t="str">
        <v>OnePlus Nord</v>
      </c>
      <c r="M778" s="1">
        <v>1</v>
      </c>
      <c r="N778" s="8">
        <v>24999</v>
      </c>
      <c r="O778" s="11" t="str" cm="1">
        <f t="array" ref="O778:S778">_xlfn.XLOOKUP(A778,'Shipping Details'!$A$1:$A$1001,'Shipping Details'!$B$1:$F$1001)</f>
        <v>Kolkata</v>
      </c>
      <c r="P778" s="1" t="str">
        <v>Delhi</v>
      </c>
      <c r="Q778" s="1">
        <v>935474</v>
      </c>
      <c r="R778" s="1" t="str">
        <v>IN</v>
      </c>
      <c r="S778" s="8" t="b">
        <v>0</v>
      </c>
      <c r="T778" s="1">
        <f t="shared" si="36"/>
        <v>24999</v>
      </c>
      <c r="U778" s="1">
        <f t="shared" si="37"/>
        <v>0</v>
      </c>
      <c r="V778" s="1">
        <f t="shared" si="38"/>
        <v>24999</v>
      </c>
    </row>
    <row r="779" spans="1:22" x14ac:dyDescent="0.3">
      <c r="A779" s="1" t="s">
        <v>450</v>
      </c>
      <c r="B779" s="1">
        <v>6358628</v>
      </c>
      <c r="C779" s="1" t="s">
        <v>1173</v>
      </c>
      <c r="D779" s="1" t="s">
        <v>3104</v>
      </c>
      <c r="E779" s="1">
        <v>48</v>
      </c>
      <c r="F779" s="1" t="s">
        <v>3009</v>
      </c>
      <c r="G779" s="5">
        <v>45631</v>
      </c>
      <c r="H779" s="1" t="s">
        <v>8</v>
      </c>
      <c r="I779" s="8" t="s">
        <v>6</v>
      </c>
      <c r="J779" s="11" t="str" cm="1">
        <f t="array" ref="J779:N779">VLOOKUP(A779,'Product Details'!$C$1:$I$1001,{2,3,4,5,7},FALSE)</f>
        <v>TataCliq</v>
      </c>
      <c r="K779" s="1" t="str">
        <v>Headphones</v>
      </c>
      <c r="L779" s="1" t="str">
        <v>Sony Bluetooth</v>
      </c>
      <c r="M779" s="1">
        <v>4</v>
      </c>
      <c r="N779" s="8">
        <v>11900</v>
      </c>
      <c r="O779" s="11" t="str" cm="1">
        <f t="array" ref="O779:S779">_xlfn.XLOOKUP(A779,'Shipping Details'!$A$1:$A$1001,'Shipping Details'!$B$1:$F$1001)</f>
        <v>Gurugram</v>
      </c>
      <c r="P779" s="1" t="str">
        <v>Delhi</v>
      </c>
      <c r="Q779" s="1">
        <v>485456</v>
      </c>
      <c r="R779" s="1" t="str">
        <v>IN</v>
      </c>
      <c r="S779" s="8" t="b">
        <v>0</v>
      </c>
      <c r="T779" s="1">
        <f t="shared" si="36"/>
        <v>47600</v>
      </c>
      <c r="U779" s="1">
        <f t="shared" si="37"/>
        <v>0</v>
      </c>
      <c r="V779" s="1">
        <f t="shared" si="38"/>
        <v>47600</v>
      </c>
    </row>
    <row r="780" spans="1:22" x14ac:dyDescent="0.3">
      <c r="A780" s="1" t="s">
        <v>582</v>
      </c>
      <c r="B780" s="1">
        <v>3608710</v>
      </c>
      <c r="C780" s="1" t="s">
        <v>1097</v>
      </c>
      <c r="D780" s="1" t="s">
        <v>3105</v>
      </c>
      <c r="E780" s="1">
        <v>27</v>
      </c>
      <c r="F780" s="1" t="s">
        <v>2968</v>
      </c>
      <c r="G780" s="5">
        <v>45492</v>
      </c>
      <c r="H780" s="1" t="s">
        <v>5</v>
      </c>
      <c r="I780" s="8" t="s">
        <v>6</v>
      </c>
      <c r="J780" s="11" t="str" cm="1">
        <f t="array" ref="J780:N780">VLOOKUP(A780,'Product Details'!$C$1:$I$1001,{2,3,4,5,7},FALSE)</f>
        <v>Flipkart</v>
      </c>
      <c r="K780" s="1" t="str">
        <v>Headphones</v>
      </c>
      <c r="L780" s="1" t="str">
        <v>Bose Bluetooth</v>
      </c>
      <c r="M780" s="1">
        <v>1</v>
      </c>
      <c r="N780" s="8">
        <v>14500</v>
      </c>
      <c r="O780" s="11" t="str" cm="1">
        <f t="array" ref="O780:S780">_xlfn.XLOOKUP(A780,'Shipping Details'!$A$1:$A$1001,'Shipping Details'!$B$1:$F$1001)</f>
        <v>Noida</v>
      </c>
      <c r="P780" s="1" t="str">
        <v>UP</v>
      </c>
      <c r="Q780" s="1">
        <v>291999</v>
      </c>
      <c r="R780" s="1" t="str">
        <v>IN</v>
      </c>
      <c r="S780" s="8" t="b">
        <v>1</v>
      </c>
      <c r="T780" s="1">
        <f t="shared" si="36"/>
        <v>14500</v>
      </c>
      <c r="U780" s="1">
        <f t="shared" si="37"/>
        <v>14500</v>
      </c>
      <c r="V780" s="1">
        <f t="shared" si="38"/>
        <v>0</v>
      </c>
    </row>
    <row r="781" spans="1:22" x14ac:dyDescent="0.3">
      <c r="A781" s="1" t="s">
        <v>338</v>
      </c>
      <c r="B781" s="1">
        <v>3249600</v>
      </c>
      <c r="C781" s="1" t="s">
        <v>1125</v>
      </c>
      <c r="D781" s="1" t="s">
        <v>3104</v>
      </c>
      <c r="E781" s="1">
        <v>63</v>
      </c>
      <c r="F781" s="1" t="s">
        <v>2950</v>
      </c>
      <c r="G781" s="5">
        <v>45608</v>
      </c>
      <c r="H781" s="1" t="s">
        <v>40</v>
      </c>
      <c r="I781" s="8" t="s">
        <v>10</v>
      </c>
      <c r="J781" s="11" t="str" cm="1">
        <f t="array" ref="J781:N781">VLOOKUP(A781,'Product Details'!$C$1:$I$1001,{2,3,4,5,7},FALSE)</f>
        <v>Ajio</v>
      </c>
      <c r="K781" s="1" t="str">
        <v>Laptop</v>
      </c>
      <c r="L781" s="1" t="str">
        <v>Dell Inspiron 15</v>
      </c>
      <c r="M781" s="1">
        <v>1</v>
      </c>
      <c r="N781" s="8">
        <v>49500</v>
      </c>
      <c r="O781" s="11" t="str" cm="1">
        <f t="array" ref="O781:S781">_xlfn.XLOOKUP(A781,'Shipping Details'!$A$1:$A$1001,'Shipping Details'!$B$1:$F$1001)</f>
        <v>Thanjavur</v>
      </c>
      <c r="P781" s="1" t="str">
        <v>Tamil Nadu</v>
      </c>
      <c r="Q781" s="1">
        <v>133795</v>
      </c>
      <c r="R781" s="1" t="str">
        <v>IN</v>
      </c>
      <c r="S781" s="8" t="b">
        <v>0</v>
      </c>
      <c r="T781" s="1">
        <f t="shared" si="36"/>
        <v>49500</v>
      </c>
      <c r="U781" s="1">
        <f t="shared" si="37"/>
        <v>0</v>
      </c>
      <c r="V781" s="1">
        <f t="shared" si="38"/>
        <v>0</v>
      </c>
    </row>
    <row r="782" spans="1:22" x14ac:dyDescent="0.3">
      <c r="A782" s="1" t="s">
        <v>349</v>
      </c>
      <c r="B782" s="1">
        <v>8164770</v>
      </c>
      <c r="C782" s="1" t="s">
        <v>1122</v>
      </c>
      <c r="D782" s="1" t="s">
        <v>3104</v>
      </c>
      <c r="E782" s="1">
        <v>34</v>
      </c>
      <c r="F782" s="1" t="s">
        <v>2991</v>
      </c>
      <c r="G782" s="5">
        <v>45554</v>
      </c>
      <c r="H782" s="1" t="s">
        <v>5</v>
      </c>
      <c r="I782" s="8" t="s">
        <v>6</v>
      </c>
      <c r="J782" s="11" t="str" cm="1">
        <f t="array" ref="J782:N782">VLOOKUP(A782,'Product Details'!$C$1:$I$1001,{2,3,4,5,7},FALSE)</f>
        <v>Amazon</v>
      </c>
      <c r="K782" s="1" t="str">
        <v>Washing Machine</v>
      </c>
      <c r="L782" s="1" t="str">
        <v>Whirlpool Fully Automatic</v>
      </c>
      <c r="M782" s="1">
        <v>1</v>
      </c>
      <c r="N782" s="8">
        <v>35000</v>
      </c>
      <c r="O782" s="11" t="str" cm="1">
        <f t="array" ref="O782:S782">_xlfn.XLOOKUP(A782,'Shipping Details'!$A$1:$A$1001,'Shipping Details'!$B$1:$F$1001)</f>
        <v>Lucknow</v>
      </c>
      <c r="P782" s="1" t="str">
        <v>UP</v>
      </c>
      <c r="Q782" s="1">
        <v>947228</v>
      </c>
      <c r="R782" s="1" t="str">
        <v>IN</v>
      </c>
      <c r="S782" s="8" t="b">
        <v>1</v>
      </c>
      <c r="T782" s="1">
        <f t="shared" si="36"/>
        <v>35000</v>
      </c>
      <c r="U782" s="1">
        <f t="shared" si="37"/>
        <v>35000</v>
      </c>
      <c r="V782" s="1">
        <f t="shared" si="38"/>
        <v>0</v>
      </c>
    </row>
    <row r="783" spans="1:22" x14ac:dyDescent="0.3">
      <c r="A783" s="1" t="s">
        <v>855</v>
      </c>
      <c r="B783" s="1">
        <v>2183202</v>
      </c>
      <c r="C783" s="1" t="s">
        <v>1170</v>
      </c>
      <c r="D783" s="1" t="s">
        <v>3105</v>
      </c>
      <c r="E783" s="1">
        <v>25</v>
      </c>
      <c r="F783" s="1" t="s">
        <v>2808</v>
      </c>
      <c r="G783" s="5">
        <v>45377</v>
      </c>
      <c r="H783" s="1" t="s">
        <v>8</v>
      </c>
      <c r="I783" s="8" t="s">
        <v>6</v>
      </c>
      <c r="J783" s="11" t="str" cm="1">
        <f t="array" ref="J783:N783">VLOOKUP(A783,'Product Details'!$C$1:$I$1001,{2,3,4,5,7},FALSE)</f>
        <v>Amazon</v>
      </c>
      <c r="K783" s="1" t="str">
        <v>Washing Machine</v>
      </c>
      <c r="L783" s="1" t="str">
        <v>Samsung Top Load 6.5kg</v>
      </c>
      <c r="M783" s="1">
        <v>1</v>
      </c>
      <c r="N783" s="8">
        <v>25000</v>
      </c>
      <c r="O783" s="11" t="str" cm="1">
        <f t="array" ref="O783:S783">_xlfn.XLOOKUP(A783,'Shipping Details'!$A$1:$A$1001,'Shipping Details'!$B$1:$F$1001)</f>
        <v>Mumbai</v>
      </c>
      <c r="P783" s="1" t="str">
        <v>Delhi</v>
      </c>
      <c r="Q783" s="1">
        <v>398641</v>
      </c>
      <c r="R783" s="1" t="str">
        <v>IN</v>
      </c>
      <c r="S783" s="8" t="b">
        <v>0</v>
      </c>
      <c r="T783" s="1">
        <f t="shared" si="36"/>
        <v>25000</v>
      </c>
      <c r="U783" s="1">
        <f t="shared" si="37"/>
        <v>0</v>
      </c>
      <c r="V783" s="1">
        <f t="shared" si="38"/>
        <v>25000</v>
      </c>
    </row>
    <row r="784" spans="1:22" x14ac:dyDescent="0.3">
      <c r="A784" s="1" t="s">
        <v>905</v>
      </c>
      <c r="B784" s="1">
        <v>4615080</v>
      </c>
      <c r="C784" s="1" t="s">
        <v>1114</v>
      </c>
      <c r="D784" s="1" t="s">
        <v>3105</v>
      </c>
      <c r="E784" s="1">
        <v>43</v>
      </c>
      <c r="F784" s="1" t="s">
        <v>2805</v>
      </c>
      <c r="G784" s="5">
        <v>45609</v>
      </c>
      <c r="H784" s="1" t="s">
        <v>5</v>
      </c>
      <c r="I784" s="8" t="s">
        <v>6</v>
      </c>
      <c r="J784" s="11" t="str" cm="1">
        <f t="array" ref="J784:N784">VLOOKUP(A784,'Product Details'!$C$1:$I$1001,{2,3,4,5,7},FALSE)</f>
        <v>Ajio</v>
      </c>
      <c r="K784" s="1" t="str">
        <v>Laptop</v>
      </c>
      <c r="L784" s="1" t="str">
        <v>HP Pavilion</v>
      </c>
      <c r="M784" s="1">
        <v>1</v>
      </c>
      <c r="N784" s="8">
        <v>44000</v>
      </c>
      <c r="O784" s="11" t="str" cm="1">
        <f t="array" ref="O784:S784">_xlfn.XLOOKUP(A784,'Shipping Details'!$A$1:$A$1001,'Shipping Details'!$B$1:$F$1001)</f>
        <v>Kolkata</v>
      </c>
      <c r="P784" s="1" t="str">
        <v>Punjab</v>
      </c>
      <c r="Q784" s="1">
        <v>704777</v>
      </c>
      <c r="R784" s="1" t="str">
        <v>IN</v>
      </c>
      <c r="S784" s="8" t="b">
        <v>0</v>
      </c>
      <c r="T784" s="1">
        <f t="shared" si="36"/>
        <v>44000</v>
      </c>
      <c r="U784" s="1">
        <f t="shared" si="37"/>
        <v>44000</v>
      </c>
      <c r="V784" s="1">
        <f t="shared" si="38"/>
        <v>0</v>
      </c>
    </row>
    <row r="785" spans="1:22" x14ac:dyDescent="0.3">
      <c r="A785" s="1" t="s">
        <v>212</v>
      </c>
      <c r="B785" s="1">
        <v>6880098</v>
      </c>
      <c r="C785" s="1" t="s">
        <v>1130</v>
      </c>
      <c r="D785" s="1" t="s">
        <v>3104</v>
      </c>
      <c r="E785" s="1">
        <v>68</v>
      </c>
      <c r="F785" s="1" t="s">
        <v>2913</v>
      </c>
      <c r="G785" s="5">
        <v>45346</v>
      </c>
      <c r="H785" s="1" t="s">
        <v>5</v>
      </c>
      <c r="I785" s="8" t="s">
        <v>6</v>
      </c>
      <c r="J785" s="11" t="str" cm="1">
        <f t="array" ref="J785:N785">VLOOKUP(A785,'Product Details'!$C$1:$I$1001,{2,3,4,5,7},FALSE)</f>
        <v>Amazon</v>
      </c>
      <c r="K785" s="1" t="str">
        <v>Laptop</v>
      </c>
      <c r="L785" s="1" t="str">
        <v>MacBook Pro</v>
      </c>
      <c r="M785" s="1">
        <v>1</v>
      </c>
      <c r="N785" s="8">
        <v>128000</v>
      </c>
      <c r="O785" s="11" t="str" cm="1">
        <f t="array" ref="O785:S785">_xlfn.XLOOKUP(A785,'Shipping Details'!$A$1:$A$1001,'Shipping Details'!$B$1:$F$1001)</f>
        <v>Kolkata</v>
      </c>
      <c r="P785" s="1" t="str">
        <v>Delhi</v>
      </c>
      <c r="Q785" s="1">
        <v>617033</v>
      </c>
      <c r="R785" s="1" t="str">
        <v>IN</v>
      </c>
      <c r="S785" s="8" t="b">
        <v>1</v>
      </c>
      <c r="T785" s="1">
        <f t="shared" si="36"/>
        <v>128000</v>
      </c>
      <c r="U785" s="1">
        <f t="shared" si="37"/>
        <v>128000</v>
      </c>
      <c r="V785" s="1">
        <f t="shared" si="38"/>
        <v>0</v>
      </c>
    </row>
    <row r="786" spans="1:22" x14ac:dyDescent="0.3">
      <c r="A786" s="1" t="s">
        <v>244</v>
      </c>
      <c r="B786" s="1">
        <v>3674211</v>
      </c>
      <c r="C786" s="1" t="s">
        <v>1078</v>
      </c>
      <c r="D786" s="1" t="s">
        <v>3105</v>
      </c>
      <c r="E786" s="1">
        <v>44</v>
      </c>
      <c r="F786" s="1" t="s">
        <v>2794</v>
      </c>
      <c r="G786" s="5">
        <v>45581</v>
      </c>
      <c r="H786" s="1" t="s">
        <v>5</v>
      </c>
      <c r="I786" s="8" t="s">
        <v>6</v>
      </c>
      <c r="J786" s="11" t="str" cm="1">
        <f t="array" ref="J786:N786">VLOOKUP(A786,'Product Details'!$C$1:$I$1001,{2,3,4,5,7},FALSE)</f>
        <v>Amazon</v>
      </c>
      <c r="K786" s="1" t="str">
        <v>Washing Machine</v>
      </c>
      <c r="L786" s="1" t="str">
        <v>Samsung Top Load 6.5kg</v>
      </c>
      <c r="M786" s="1">
        <v>1</v>
      </c>
      <c r="N786" s="8">
        <v>25000</v>
      </c>
      <c r="O786" s="11" t="str" cm="1">
        <f t="array" ref="O786:S786">_xlfn.XLOOKUP(A786,'Shipping Details'!$A$1:$A$1001,'Shipping Details'!$B$1:$F$1001)</f>
        <v>Mohali</v>
      </c>
      <c r="P786" s="1" t="str">
        <v>West Bengal</v>
      </c>
      <c r="Q786" s="1">
        <v>606545</v>
      </c>
      <c r="R786" s="1" t="str">
        <v>IN</v>
      </c>
      <c r="S786" s="8" t="b">
        <v>0</v>
      </c>
      <c r="T786" s="1">
        <f t="shared" si="36"/>
        <v>25000</v>
      </c>
      <c r="U786" s="1">
        <f t="shared" si="37"/>
        <v>25000</v>
      </c>
      <c r="V786" s="1">
        <f t="shared" si="38"/>
        <v>0</v>
      </c>
    </row>
    <row r="787" spans="1:22" x14ac:dyDescent="0.3">
      <c r="A787" s="1" t="s">
        <v>470</v>
      </c>
      <c r="B787" s="1">
        <v>1449886</v>
      </c>
      <c r="C787" s="1" t="s">
        <v>1092</v>
      </c>
      <c r="D787" s="1" t="s">
        <v>3105</v>
      </c>
      <c r="E787" s="1">
        <v>48</v>
      </c>
      <c r="F787" s="1" t="s">
        <v>2986</v>
      </c>
      <c r="G787" s="5">
        <v>45601</v>
      </c>
      <c r="H787" s="1" t="s">
        <v>5</v>
      </c>
      <c r="I787" s="8" t="s">
        <v>6</v>
      </c>
      <c r="J787" s="11" t="str" cm="1">
        <f t="array" ref="J787:N787">VLOOKUP(A787,'Product Details'!$C$1:$I$1001,{2,3,4,5,7},FALSE)</f>
        <v>Ajio</v>
      </c>
      <c r="K787" s="1" t="str">
        <v>Washing Machine</v>
      </c>
      <c r="L787" s="1" t="str">
        <v>LG Front Load 7kg</v>
      </c>
      <c r="M787" s="1">
        <v>1</v>
      </c>
      <c r="N787" s="8">
        <v>29500</v>
      </c>
      <c r="O787" s="11" t="str" cm="1">
        <f t="array" ref="O787:S787">_xlfn.XLOOKUP(A787,'Shipping Details'!$A$1:$A$1001,'Shipping Details'!$B$1:$F$1001)</f>
        <v>Mumbai</v>
      </c>
      <c r="P787" s="1" t="str">
        <v>UP</v>
      </c>
      <c r="Q787" s="1">
        <v>255362</v>
      </c>
      <c r="R787" s="1" t="str">
        <v>IN</v>
      </c>
      <c r="S787" s="8" t="b">
        <v>0</v>
      </c>
      <c r="T787" s="1">
        <f t="shared" si="36"/>
        <v>29500</v>
      </c>
      <c r="U787" s="1">
        <f t="shared" si="37"/>
        <v>29500</v>
      </c>
      <c r="V787" s="1">
        <f t="shared" si="38"/>
        <v>0</v>
      </c>
    </row>
    <row r="788" spans="1:22" x14ac:dyDescent="0.3">
      <c r="A788" s="1" t="s">
        <v>200</v>
      </c>
      <c r="B788" s="1">
        <v>4607450</v>
      </c>
      <c r="C788" s="1" t="s">
        <v>1134</v>
      </c>
      <c r="D788" s="1" t="s">
        <v>3104</v>
      </c>
      <c r="E788" s="1">
        <v>27</v>
      </c>
      <c r="F788" s="1" t="s">
        <v>2925</v>
      </c>
      <c r="G788" s="5">
        <v>45345</v>
      </c>
      <c r="H788" s="1" t="s">
        <v>5</v>
      </c>
      <c r="I788" s="8" t="s">
        <v>6</v>
      </c>
      <c r="J788" s="11" t="str" cm="1">
        <f t="array" ref="J788:N788">VLOOKUP(A788,'Product Details'!$C$1:$I$1001,{2,3,4,5,7},FALSE)</f>
        <v>Ajio</v>
      </c>
      <c r="K788" s="1" t="str">
        <v>Washing Machine</v>
      </c>
      <c r="L788" s="1" t="str">
        <v>LG Front Load 7kg</v>
      </c>
      <c r="M788" s="1">
        <v>1</v>
      </c>
      <c r="N788" s="8">
        <v>29500</v>
      </c>
      <c r="O788" s="11" t="str" cm="1">
        <f t="array" ref="O788:S788">_xlfn.XLOOKUP(A788,'Shipping Details'!$A$1:$A$1001,'Shipping Details'!$B$1:$F$1001)</f>
        <v>Mumbai</v>
      </c>
      <c r="P788" s="1" t="str">
        <v>West Bengal</v>
      </c>
      <c r="Q788" s="1">
        <v>132591</v>
      </c>
      <c r="R788" s="1" t="str">
        <v>IN</v>
      </c>
      <c r="S788" s="8" t="b">
        <v>0</v>
      </c>
      <c r="T788" s="1">
        <f t="shared" si="36"/>
        <v>29500</v>
      </c>
      <c r="U788" s="1">
        <f t="shared" si="37"/>
        <v>29500</v>
      </c>
      <c r="V788" s="1">
        <f t="shared" si="38"/>
        <v>0</v>
      </c>
    </row>
    <row r="789" spans="1:22" x14ac:dyDescent="0.3">
      <c r="A789" s="1" t="s">
        <v>34</v>
      </c>
      <c r="B789" s="1">
        <v>3135534</v>
      </c>
      <c r="C789" s="1" t="s">
        <v>1078</v>
      </c>
      <c r="D789" s="1" t="s">
        <v>3105</v>
      </c>
      <c r="E789" s="1">
        <v>44</v>
      </c>
      <c r="F789" s="1" t="s">
        <v>2805</v>
      </c>
      <c r="G789" s="5">
        <v>45609</v>
      </c>
      <c r="H789" s="1" t="s">
        <v>8</v>
      </c>
      <c r="I789" s="8" t="s">
        <v>6</v>
      </c>
      <c r="J789" s="11" t="str" cm="1">
        <f t="array" ref="J789:N789">VLOOKUP(A789,'Product Details'!$C$1:$I$1001,{2,3,4,5,7},FALSE)</f>
        <v>TataCliq</v>
      </c>
      <c r="K789" s="1" t="str">
        <v>Washing Machine</v>
      </c>
      <c r="L789" s="1" t="str">
        <v>Samsung Top Load 6.5kg</v>
      </c>
      <c r="M789" s="1">
        <v>1</v>
      </c>
      <c r="N789" s="8">
        <v>25000</v>
      </c>
      <c r="O789" s="11" t="str" cm="1">
        <f t="array" ref="O789:S789">_xlfn.XLOOKUP(A789,'Shipping Details'!$A$1:$A$1001,'Shipping Details'!$B$1:$F$1001)</f>
        <v>Mohali</v>
      </c>
      <c r="P789" s="1" t="str">
        <v>Maharashtra</v>
      </c>
      <c r="Q789" s="1">
        <v>400850</v>
      </c>
      <c r="R789" s="1" t="str">
        <v>IN</v>
      </c>
      <c r="S789" s="8" t="b">
        <v>0</v>
      </c>
      <c r="T789" s="1">
        <f t="shared" si="36"/>
        <v>25000</v>
      </c>
      <c r="U789" s="1">
        <f t="shared" si="37"/>
        <v>0</v>
      </c>
      <c r="V789" s="1">
        <f t="shared" si="38"/>
        <v>25000</v>
      </c>
    </row>
    <row r="790" spans="1:22" x14ac:dyDescent="0.3">
      <c r="A790" s="1" t="s">
        <v>53</v>
      </c>
      <c r="B790" s="1">
        <v>9235577</v>
      </c>
      <c r="C790" s="1" t="s">
        <v>1096</v>
      </c>
      <c r="D790" s="1" t="s">
        <v>3105</v>
      </c>
      <c r="E790" s="1">
        <v>73</v>
      </c>
      <c r="F790" s="1" t="s">
        <v>2823</v>
      </c>
      <c r="G790" s="5">
        <v>45310</v>
      </c>
      <c r="H790" s="1" t="s">
        <v>5</v>
      </c>
      <c r="I790" s="8" t="s">
        <v>6</v>
      </c>
      <c r="J790" s="11" t="str" cm="1">
        <f t="array" ref="J790:N790">VLOOKUP(A790,'Product Details'!$C$1:$I$1001,{2,3,4,5,7},FALSE)</f>
        <v>Ajio</v>
      </c>
      <c r="K790" s="1" t="str">
        <v>Laptop</v>
      </c>
      <c r="L790" s="1" t="str">
        <v>HP Pavilion</v>
      </c>
      <c r="M790" s="1">
        <v>1</v>
      </c>
      <c r="N790" s="8">
        <v>44000</v>
      </c>
      <c r="O790" s="11" t="str" cm="1">
        <f t="array" ref="O790:S790">_xlfn.XLOOKUP(A790,'Shipping Details'!$A$1:$A$1001,'Shipping Details'!$B$1:$F$1001)</f>
        <v>Mohali</v>
      </c>
      <c r="P790" s="1" t="str">
        <v>Maharashtra</v>
      </c>
      <c r="Q790" s="1">
        <v>600935</v>
      </c>
      <c r="R790" s="1" t="str">
        <v>IN</v>
      </c>
      <c r="S790" s="8" t="b">
        <v>1</v>
      </c>
      <c r="T790" s="1">
        <f t="shared" si="36"/>
        <v>44000</v>
      </c>
      <c r="U790" s="1">
        <f t="shared" si="37"/>
        <v>44000</v>
      </c>
      <c r="V790" s="1">
        <f t="shared" si="38"/>
        <v>0</v>
      </c>
    </row>
    <row r="791" spans="1:22" x14ac:dyDescent="0.3">
      <c r="A791" s="1" t="s">
        <v>207</v>
      </c>
      <c r="B791" s="1">
        <v>1473227</v>
      </c>
      <c r="C791" s="1" t="s">
        <v>1098</v>
      </c>
      <c r="D791" s="1" t="s">
        <v>3104</v>
      </c>
      <c r="E791" s="1">
        <v>54</v>
      </c>
      <c r="F791" s="1" t="s">
        <v>2914</v>
      </c>
      <c r="G791" s="5">
        <v>45570</v>
      </c>
      <c r="H791" s="1" t="s">
        <v>8</v>
      </c>
      <c r="I791" s="8" t="s">
        <v>6</v>
      </c>
      <c r="J791" s="11" t="str" cm="1">
        <f t="array" ref="J791:N791">VLOOKUP(A791,'Product Details'!$C$1:$I$1001,{2,3,4,5,7},FALSE)</f>
        <v>Ajio</v>
      </c>
      <c r="K791" s="1" t="str">
        <v>Washing Machine</v>
      </c>
      <c r="L791" s="1" t="str">
        <v>Samsung Top Load 6.5kg</v>
      </c>
      <c r="M791" s="1">
        <v>1</v>
      </c>
      <c r="N791" s="8">
        <v>24500</v>
      </c>
      <c r="O791" s="11" t="str" cm="1">
        <f t="array" ref="O791:S791">_xlfn.XLOOKUP(A791,'Shipping Details'!$A$1:$A$1001,'Shipping Details'!$B$1:$F$1001)</f>
        <v>Lucknow</v>
      </c>
      <c r="P791" s="1" t="str">
        <v>Punjab</v>
      </c>
      <c r="Q791" s="1">
        <v>194641</v>
      </c>
      <c r="R791" s="1" t="str">
        <v>IN</v>
      </c>
      <c r="S791" s="8" t="b">
        <v>0</v>
      </c>
      <c r="T791" s="1">
        <f t="shared" si="36"/>
        <v>24500</v>
      </c>
      <c r="U791" s="1">
        <f t="shared" si="37"/>
        <v>0</v>
      </c>
      <c r="V791" s="1">
        <f t="shared" si="38"/>
        <v>24500</v>
      </c>
    </row>
    <row r="792" spans="1:22" x14ac:dyDescent="0.3">
      <c r="A792" s="1" t="s">
        <v>284</v>
      </c>
      <c r="B792" s="1">
        <v>2682396</v>
      </c>
      <c r="C792" s="1" t="s">
        <v>1116</v>
      </c>
      <c r="D792" s="1" t="s">
        <v>3105</v>
      </c>
      <c r="E792" s="1">
        <v>50</v>
      </c>
      <c r="F792" s="1" t="s">
        <v>2967</v>
      </c>
      <c r="G792" s="5">
        <v>45499</v>
      </c>
      <c r="H792" s="1" t="s">
        <v>8</v>
      </c>
      <c r="I792" s="8" t="s">
        <v>6</v>
      </c>
      <c r="J792" s="11" t="str" cm="1">
        <f t="array" ref="J792:N792">VLOOKUP(A792,'Product Details'!$C$1:$I$1001,{2,3,4,5,7},FALSE)</f>
        <v>Amazon</v>
      </c>
      <c r="K792" s="1" t="str">
        <v>Laptop</v>
      </c>
      <c r="L792" s="1" t="str">
        <v>MacBook Pro</v>
      </c>
      <c r="M792" s="1">
        <v>1</v>
      </c>
      <c r="N792" s="8">
        <v>130000</v>
      </c>
      <c r="O792" s="11" t="str" cm="1">
        <f t="array" ref="O792:S792">_xlfn.XLOOKUP(A792,'Shipping Details'!$A$1:$A$1001,'Shipping Details'!$B$1:$F$1001)</f>
        <v>Gurugram</v>
      </c>
      <c r="P792" s="1" t="str">
        <v>West Bengal</v>
      </c>
      <c r="Q792" s="1">
        <v>594580</v>
      </c>
      <c r="R792" s="1" t="str">
        <v>IN</v>
      </c>
      <c r="S792" s="8" t="b">
        <v>0</v>
      </c>
      <c r="T792" s="1">
        <f t="shared" si="36"/>
        <v>130000</v>
      </c>
      <c r="U792" s="1">
        <f t="shared" si="37"/>
        <v>0</v>
      </c>
      <c r="V792" s="1">
        <f t="shared" si="38"/>
        <v>130000</v>
      </c>
    </row>
    <row r="793" spans="1:22" x14ac:dyDescent="0.3">
      <c r="A793" s="1" t="s">
        <v>754</v>
      </c>
      <c r="B793" s="1">
        <v>5512234</v>
      </c>
      <c r="C793" s="1" t="s">
        <v>1116</v>
      </c>
      <c r="D793" s="1" t="s">
        <v>3105</v>
      </c>
      <c r="E793" s="1">
        <v>50</v>
      </c>
      <c r="F793" s="1" t="s">
        <v>2898</v>
      </c>
      <c r="G793" s="5">
        <v>45391</v>
      </c>
      <c r="H793" s="1" t="s">
        <v>5</v>
      </c>
      <c r="I793" s="8" t="s">
        <v>6</v>
      </c>
      <c r="J793" s="11" t="str" cm="1">
        <f t="array" ref="J793:N793">VLOOKUP(A793,'Product Details'!$C$1:$I$1001,{2,3,4,5,7},FALSE)</f>
        <v>Myntra</v>
      </c>
      <c r="K793" s="1" t="str">
        <v>LED TV</v>
      </c>
      <c r="L793" s="1" t="str">
        <v>Sony Bravia 43"</v>
      </c>
      <c r="M793" s="1">
        <v>1</v>
      </c>
      <c r="N793" s="8">
        <v>40200</v>
      </c>
      <c r="O793" s="11" t="str" cm="1">
        <f t="array" ref="O793:S793">_xlfn.XLOOKUP(A793,'Shipping Details'!$A$1:$A$1001,'Shipping Details'!$B$1:$F$1001)</f>
        <v>Kolkata</v>
      </c>
      <c r="P793" s="1" t="str">
        <v>UP</v>
      </c>
      <c r="Q793" s="1">
        <v>246606</v>
      </c>
      <c r="R793" s="1" t="str">
        <v>IN</v>
      </c>
      <c r="S793" s="8" t="b">
        <v>0</v>
      </c>
      <c r="T793" s="1">
        <f t="shared" si="36"/>
        <v>40200</v>
      </c>
      <c r="U793" s="1">
        <f t="shared" si="37"/>
        <v>40200</v>
      </c>
      <c r="V793" s="1">
        <f t="shared" si="38"/>
        <v>0</v>
      </c>
    </row>
    <row r="794" spans="1:22" x14ac:dyDescent="0.3">
      <c r="A794" s="1" t="s">
        <v>482</v>
      </c>
      <c r="B794" s="1">
        <v>6262932</v>
      </c>
      <c r="C794" s="1" t="s">
        <v>1147</v>
      </c>
      <c r="D794" s="1" t="s">
        <v>3104</v>
      </c>
      <c r="E794" s="1">
        <v>18</v>
      </c>
      <c r="F794" s="1" t="s">
        <v>3014</v>
      </c>
      <c r="G794" s="5">
        <v>45429</v>
      </c>
      <c r="H794" s="1" t="s">
        <v>8</v>
      </c>
      <c r="I794" s="8" t="s">
        <v>6</v>
      </c>
      <c r="J794" s="11" t="str" cm="1">
        <f t="array" ref="J794:N794">VLOOKUP(A794,'Product Details'!$C$1:$I$1001,{2,3,4,5,7},FALSE)</f>
        <v>Amazon</v>
      </c>
      <c r="K794" s="1" t="str">
        <v>Laptop</v>
      </c>
      <c r="L794" s="1" t="str">
        <v>MacBook Pro</v>
      </c>
      <c r="M794" s="1">
        <v>1</v>
      </c>
      <c r="N794" s="8">
        <v>128000</v>
      </c>
      <c r="O794" s="11" t="str" cm="1">
        <f t="array" ref="O794:S794">_xlfn.XLOOKUP(A794,'Shipping Details'!$A$1:$A$1001,'Shipping Details'!$B$1:$F$1001)</f>
        <v>Lucknow</v>
      </c>
      <c r="P794" s="1" t="str">
        <v>Karnataka</v>
      </c>
      <c r="Q794" s="1">
        <v>951266</v>
      </c>
      <c r="R794" s="1" t="str">
        <v>IN</v>
      </c>
      <c r="S794" s="8" t="b">
        <v>1</v>
      </c>
      <c r="T794" s="1">
        <f t="shared" si="36"/>
        <v>128000</v>
      </c>
      <c r="U794" s="1">
        <f t="shared" si="37"/>
        <v>0</v>
      </c>
      <c r="V794" s="1">
        <f t="shared" si="38"/>
        <v>128000</v>
      </c>
    </row>
    <row r="795" spans="1:22" x14ac:dyDescent="0.3">
      <c r="A795" s="1" t="s">
        <v>191</v>
      </c>
      <c r="B795" s="1">
        <v>3748655</v>
      </c>
      <c r="C795" s="1" t="s">
        <v>1135</v>
      </c>
      <c r="D795" s="1" t="s">
        <v>3104</v>
      </c>
      <c r="E795" s="1">
        <v>40</v>
      </c>
      <c r="F795" s="1" t="s">
        <v>2892</v>
      </c>
      <c r="G795" s="5">
        <v>45552</v>
      </c>
      <c r="H795" s="1" t="s">
        <v>5</v>
      </c>
      <c r="I795" s="8" t="s">
        <v>6</v>
      </c>
      <c r="J795" s="11" t="str" cm="1">
        <f t="array" ref="J795:N795">VLOOKUP(A795,'Product Details'!$C$1:$I$1001,{2,3,4,5,7},FALSE)</f>
        <v>Amazon</v>
      </c>
      <c r="K795" s="1" t="str">
        <v>Headphones</v>
      </c>
      <c r="L795" s="1" t="str">
        <v>JBL Bluetooth</v>
      </c>
      <c r="M795" s="1">
        <v>1</v>
      </c>
      <c r="N795" s="8">
        <v>10000</v>
      </c>
      <c r="O795" s="11" t="str" cm="1">
        <f t="array" ref="O795:S795">_xlfn.XLOOKUP(A795,'Shipping Details'!$A$1:$A$1001,'Shipping Details'!$B$1:$F$1001)</f>
        <v>Gurugram</v>
      </c>
      <c r="P795" s="1" t="str">
        <v>Punjab</v>
      </c>
      <c r="Q795" s="1">
        <v>451284</v>
      </c>
      <c r="R795" s="1" t="str">
        <v>IN</v>
      </c>
      <c r="S795" s="8" t="b">
        <v>0</v>
      </c>
      <c r="T795" s="1">
        <f t="shared" si="36"/>
        <v>10000</v>
      </c>
      <c r="U795" s="1">
        <f t="shared" si="37"/>
        <v>10000</v>
      </c>
      <c r="V795" s="1">
        <f t="shared" si="38"/>
        <v>0</v>
      </c>
    </row>
    <row r="796" spans="1:22" x14ac:dyDescent="0.3">
      <c r="A796" s="1" t="s">
        <v>12</v>
      </c>
      <c r="B796" s="1">
        <v>3871230</v>
      </c>
      <c r="C796" s="1" t="s">
        <v>1067</v>
      </c>
      <c r="D796" s="1" t="s">
        <v>3105</v>
      </c>
      <c r="E796" s="1">
        <v>28</v>
      </c>
      <c r="F796" s="1" t="s">
        <v>2784</v>
      </c>
      <c r="G796" s="5">
        <v>45517</v>
      </c>
      <c r="H796" s="1" t="s">
        <v>5</v>
      </c>
      <c r="I796" s="8" t="s">
        <v>6</v>
      </c>
      <c r="J796" s="11" t="str" cm="1">
        <f t="array" ref="J796:N796">VLOOKUP(A796,'Product Details'!$C$1:$I$1001,{2,3,4,5,7},FALSE)</f>
        <v>Myntra</v>
      </c>
      <c r="K796" s="1" t="str">
        <v>LED TV</v>
      </c>
      <c r="L796" s="1" t="str">
        <v>Sony Bravia 43"</v>
      </c>
      <c r="M796" s="1">
        <v>1</v>
      </c>
      <c r="N796" s="8">
        <v>40200</v>
      </c>
      <c r="O796" s="11" t="str" cm="1">
        <f t="array" ref="O796:S796">_xlfn.XLOOKUP(A796,'Shipping Details'!$A$1:$A$1001,'Shipping Details'!$B$1:$F$1001)</f>
        <v>Bengaluru</v>
      </c>
      <c r="P796" s="1" t="str">
        <v>Delhi</v>
      </c>
      <c r="Q796" s="1">
        <v>380746</v>
      </c>
      <c r="R796" s="1" t="str">
        <v>IN</v>
      </c>
      <c r="S796" s="8" t="b">
        <v>0</v>
      </c>
      <c r="T796" s="1">
        <f t="shared" si="36"/>
        <v>40200</v>
      </c>
      <c r="U796" s="1">
        <f t="shared" si="37"/>
        <v>40200</v>
      </c>
      <c r="V796" s="1">
        <f t="shared" si="38"/>
        <v>0</v>
      </c>
    </row>
    <row r="797" spans="1:22" x14ac:dyDescent="0.3">
      <c r="A797" s="1" t="s">
        <v>82</v>
      </c>
      <c r="B797" s="1">
        <v>4607488</v>
      </c>
      <c r="C797" s="1" t="s">
        <v>1087</v>
      </c>
      <c r="D797" s="1" t="s">
        <v>3104</v>
      </c>
      <c r="E797" s="1">
        <v>46</v>
      </c>
      <c r="F797" s="1" t="s">
        <v>2844</v>
      </c>
      <c r="G797" s="5">
        <v>45396</v>
      </c>
      <c r="H797" s="1" t="s">
        <v>5</v>
      </c>
      <c r="I797" s="8" t="s">
        <v>6</v>
      </c>
      <c r="J797" s="11" t="str" cm="1">
        <f t="array" ref="J797:N797">VLOOKUP(A797,'Product Details'!$C$1:$I$1001,{2,3,4,5,7},FALSE)</f>
        <v>Amazon</v>
      </c>
      <c r="K797" s="1" t="str">
        <v>Laptop</v>
      </c>
      <c r="L797" s="1" t="str">
        <v>MacBook Pro</v>
      </c>
      <c r="M797" s="1">
        <v>1</v>
      </c>
      <c r="N797" s="8">
        <v>128000</v>
      </c>
      <c r="O797" s="11" t="str" cm="1">
        <f t="array" ref="O797:S797">_xlfn.XLOOKUP(A797,'Shipping Details'!$A$1:$A$1001,'Shipping Details'!$B$1:$F$1001)</f>
        <v>Bengaluru</v>
      </c>
      <c r="P797" s="1" t="str">
        <v>Delhi</v>
      </c>
      <c r="Q797" s="1">
        <v>427704</v>
      </c>
      <c r="R797" s="1" t="str">
        <v>IN</v>
      </c>
      <c r="S797" s="8" t="b">
        <v>1</v>
      </c>
      <c r="T797" s="1">
        <f t="shared" si="36"/>
        <v>128000</v>
      </c>
      <c r="U797" s="1">
        <f t="shared" si="37"/>
        <v>128000</v>
      </c>
      <c r="V797" s="1">
        <f t="shared" si="38"/>
        <v>0</v>
      </c>
    </row>
    <row r="798" spans="1:22" x14ac:dyDescent="0.3">
      <c r="A798" s="1" t="s">
        <v>623</v>
      </c>
      <c r="B798" s="1">
        <v>6558596</v>
      </c>
      <c r="C798" s="1" t="s">
        <v>1076</v>
      </c>
      <c r="D798" s="1" t="s">
        <v>3104</v>
      </c>
      <c r="E798" s="1">
        <v>75</v>
      </c>
      <c r="F798" s="1" t="s">
        <v>3065</v>
      </c>
      <c r="G798" s="5">
        <v>45643</v>
      </c>
      <c r="H798" s="1" t="s">
        <v>8</v>
      </c>
      <c r="I798" s="8" t="s">
        <v>6</v>
      </c>
      <c r="J798" s="11" t="str" cm="1">
        <f t="array" ref="J798:N798">VLOOKUP(A798,'Product Details'!$C$1:$I$1001,{2,3,4,5,7},FALSE)</f>
        <v>Flipkart</v>
      </c>
      <c r="K798" s="1" t="str">
        <v>Washing Machine</v>
      </c>
      <c r="L798" s="1" t="str">
        <v>Samsung Top Load 6.5kg</v>
      </c>
      <c r="M798" s="1">
        <v>1</v>
      </c>
      <c r="N798" s="8">
        <v>25500</v>
      </c>
      <c r="O798" s="11" t="str" cm="1">
        <f t="array" ref="O798:S798">_xlfn.XLOOKUP(A798,'Shipping Details'!$A$1:$A$1001,'Shipping Details'!$B$1:$F$1001)</f>
        <v>Mohali</v>
      </c>
      <c r="P798" s="1" t="str">
        <v>Maharashtra</v>
      </c>
      <c r="Q798" s="1">
        <v>269054</v>
      </c>
      <c r="R798" s="1" t="str">
        <v>IN</v>
      </c>
      <c r="S798" s="8" t="b">
        <v>0</v>
      </c>
      <c r="T798" s="1">
        <f t="shared" si="36"/>
        <v>25500</v>
      </c>
      <c r="U798" s="1">
        <f t="shared" si="37"/>
        <v>0</v>
      </c>
      <c r="V798" s="1">
        <f t="shared" si="38"/>
        <v>25500</v>
      </c>
    </row>
    <row r="799" spans="1:22" x14ac:dyDescent="0.3">
      <c r="A799" s="1" t="s">
        <v>907</v>
      </c>
      <c r="B799" s="1">
        <v>4884275</v>
      </c>
      <c r="C799" s="1" t="s">
        <v>1121</v>
      </c>
      <c r="D799" s="1" t="s">
        <v>3105</v>
      </c>
      <c r="E799" s="1">
        <v>36</v>
      </c>
      <c r="F799" s="1" t="s">
        <v>3037</v>
      </c>
      <c r="G799" s="5">
        <v>45446</v>
      </c>
      <c r="H799" s="1" t="s">
        <v>8</v>
      </c>
      <c r="I799" s="8" t="s">
        <v>10</v>
      </c>
      <c r="J799" s="11" t="str" cm="1">
        <f t="array" ref="J799:N799">VLOOKUP(A799,'Product Details'!$C$1:$I$1001,{2,3,4,5,7},FALSE)</f>
        <v>Amazon</v>
      </c>
      <c r="K799" s="1" t="str">
        <v>Laptop</v>
      </c>
      <c r="L799" s="1" t="str">
        <v>MacBook Pro</v>
      </c>
      <c r="M799" s="1">
        <v>1</v>
      </c>
      <c r="N799" s="8">
        <v>128000</v>
      </c>
      <c r="O799" s="11" t="str" cm="1">
        <f t="array" ref="O799:S799">_xlfn.XLOOKUP(A799,'Shipping Details'!$A$1:$A$1001,'Shipping Details'!$B$1:$F$1001)</f>
        <v>Bengaluru</v>
      </c>
      <c r="P799" s="1" t="str">
        <v>Karnataka</v>
      </c>
      <c r="Q799" s="1">
        <v>861474</v>
      </c>
      <c r="R799" s="1" t="str">
        <v>IN</v>
      </c>
      <c r="S799" s="8" t="b">
        <v>0</v>
      </c>
      <c r="T799" s="1">
        <f t="shared" si="36"/>
        <v>128000</v>
      </c>
      <c r="U799" s="1">
        <f t="shared" si="37"/>
        <v>0</v>
      </c>
      <c r="V799" s="1">
        <f t="shared" si="38"/>
        <v>0</v>
      </c>
    </row>
    <row r="800" spans="1:22" x14ac:dyDescent="0.3">
      <c r="A800" s="1" t="s">
        <v>799</v>
      </c>
      <c r="B800" s="1">
        <v>5191722</v>
      </c>
      <c r="C800" s="1" t="s">
        <v>1065</v>
      </c>
      <c r="D800" s="1" t="s">
        <v>3104</v>
      </c>
      <c r="E800" s="1">
        <v>56</v>
      </c>
      <c r="F800" s="1" t="s">
        <v>2983</v>
      </c>
      <c r="G800" s="5">
        <v>45578</v>
      </c>
      <c r="H800" s="1" t="s">
        <v>5</v>
      </c>
      <c r="I800" s="8" t="s">
        <v>6</v>
      </c>
      <c r="J800" s="11" t="str" cm="1">
        <f t="array" ref="J800:N800">VLOOKUP(A800,'Product Details'!$C$1:$I$1001,{2,3,4,5,7},FALSE)</f>
        <v>Flipkart</v>
      </c>
      <c r="K800" s="1" t="str">
        <v>Headphones</v>
      </c>
      <c r="L800" s="1" t="str">
        <v>Sony Bluetooth</v>
      </c>
      <c r="M800" s="1">
        <v>1</v>
      </c>
      <c r="N800" s="8">
        <v>11800</v>
      </c>
      <c r="O800" s="11" t="str" cm="1">
        <f t="array" ref="O800:S800">_xlfn.XLOOKUP(A800,'Shipping Details'!$A$1:$A$1001,'Shipping Details'!$B$1:$F$1001)</f>
        <v>Bengaluru</v>
      </c>
      <c r="P800" s="1" t="str">
        <v>UP</v>
      </c>
      <c r="Q800" s="1">
        <v>398042</v>
      </c>
      <c r="R800" s="1" t="str">
        <v>IN</v>
      </c>
      <c r="S800" s="8" t="b">
        <v>1</v>
      </c>
      <c r="T800" s="1">
        <f t="shared" si="36"/>
        <v>11800</v>
      </c>
      <c r="U800" s="1">
        <f t="shared" si="37"/>
        <v>11800</v>
      </c>
      <c r="V800" s="1">
        <f t="shared" si="38"/>
        <v>0</v>
      </c>
    </row>
    <row r="801" spans="1:22" x14ac:dyDescent="0.3">
      <c r="A801" s="1" t="s">
        <v>33</v>
      </c>
      <c r="B801" s="1">
        <v>1028374</v>
      </c>
      <c r="C801" s="1" t="s">
        <v>1071</v>
      </c>
      <c r="D801" s="1" t="s">
        <v>3105</v>
      </c>
      <c r="E801" s="1">
        <v>41</v>
      </c>
      <c r="F801" s="1" t="s">
        <v>2804</v>
      </c>
      <c r="G801" s="5">
        <v>45476</v>
      </c>
      <c r="H801" s="1" t="s">
        <v>5</v>
      </c>
      <c r="I801" s="8" t="s">
        <v>6</v>
      </c>
      <c r="J801" s="11" t="str" cm="1">
        <f t="array" ref="J801:N801">VLOOKUP(A801,'Product Details'!$C$1:$I$1001,{2,3,4,5,7},FALSE)</f>
        <v>TataCliq</v>
      </c>
      <c r="K801" s="1" t="str">
        <v>Headphones</v>
      </c>
      <c r="L801" s="1" t="str">
        <v>Bose Bluetooth</v>
      </c>
      <c r="M801" s="1">
        <v>1</v>
      </c>
      <c r="N801" s="8">
        <v>14800</v>
      </c>
      <c r="O801" s="11" t="str" cm="1">
        <f t="array" ref="O801:S801">_xlfn.XLOOKUP(A801,'Shipping Details'!$A$1:$A$1001,'Shipping Details'!$B$1:$F$1001)</f>
        <v>Mumbai</v>
      </c>
      <c r="P801" s="1" t="str">
        <v>Maharashtra</v>
      </c>
      <c r="Q801" s="1">
        <v>799287</v>
      </c>
      <c r="R801" s="1" t="str">
        <v>IN</v>
      </c>
      <c r="S801" s="8" t="b">
        <v>1</v>
      </c>
      <c r="T801" s="1">
        <f t="shared" si="36"/>
        <v>14800</v>
      </c>
      <c r="U801" s="1">
        <f t="shared" si="37"/>
        <v>14800</v>
      </c>
      <c r="V801" s="1">
        <f t="shared" si="38"/>
        <v>0</v>
      </c>
    </row>
    <row r="802" spans="1:22" x14ac:dyDescent="0.3">
      <c r="A802" s="1" t="s">
        <v>736</v>
      </c>
      <c r="B802" s="1">
        <v>9630721</v>
      </c>
      <c r="C802" s="1" t="s">
        <v>1136</v>
      </c>
      <c r="D802" s="1" t="s">
        <v>3105</v>
      </c>
      <c r="E802" s="1">
        <v>24</v>
      </c>
      <c r="F802" s="1" t="s">
        <v>2995</v>
      </c>
      <c r="G802" s="5">
        <v>45496</v>
      </c>
      <c r="H802" s="1" t="s">
        <v>5</v>
      </c>
      <c r="I802" s="8" t="s">
        <v>6</v>
      </c>
      <c r="J802" s="11" t="str" cm="1">
        <f t="array" ref="J802:N802">VLOOKUP(A802,'Product Details'!$C$1:$I$1001,{2,3,4,5,7},FALSE)</f>
        <v>Amazon</v>
      </c>
      <c r="K802" s="1" t="str">
        <v>LED TV</v>
      </c>
      <c r="L802" s="1" t="str">
        <v>Sony Bravia 43"</v>
      </c>
      <c r="M802" s="1">
        <v>1</v>
      </c>
      <c r="N802" s="8">
        <v>40000</v>
      </c>
      <c r="O802" s="11" t="str" cm="1">
        <f t="array" ref="O802:S802">_xlfn.XLOOKUP(A802,'Shipping Details'!$A$1:$A$1001,'Shipping Details'!$B$1:$F$1001)</f>
        <v>Gurugram</v>
      </c>
      <c r="P802" s="1" t="str">
        <v>West Bengal</v>
      </c>
      <c r="Q802" s="1">
        <v>306954</v>
      </c>
      <c r="R802" s="1" t="str">
        <v>IN</v>
      </c>
      <c r="S802" s="8" t="b">
        <v>1</v>
      </c>
      <c r="T802" s="1">
        <f t="shared" si="36"/>
        <v>40000</v>
      </c>
      <c r="U802" s="1">
        <f t="shared" si="37"/>
        <v>40000</v>
      </c>
      <c r="V802" s="1">
        <f t="shared" si="38"/>
        <v>0</v>
      </c>
    </row>
    <row r="803" spans="1:22" x14ac:dyDescent="0.3">
      <c r="A803" s="1" t="s">
        <v>117</v>
      </c>
      <c r="B803" s="1">
        <v>6805303</v>
      </c>
      <c r="C803" s="1" t="s">
        <v>1103</v>
      </c>
      <c r="D803" s="1" t="s">
        <v>3104</v>
      </c>
      <c r="E803" s="1">
        <v>72</v>
      </c>
      <c r="F803" s="1" t="s">
        <v>2830</v>
      </c>
      <c r="G803" s="5">
        <v>45331</v>
      </c>
      <c r="H803" s="1" t="s">
        <v>5</v>
      </c>
      <c r="I803" s="8" t="s">
        <v>6</v>
      </c>
      <c r="J803" s="11" t="str" cm="1">
        <f t="array" ref="J803:N803">VLOOKUP(A803,'Product Details'!$C$1:$I$1001,{2,3,4,5,7},FALSE)</f>
        <v>Amazon</v>
      </c>
      <c r="K803" s="1" t="str">
        <v>Headphones</v>
      </c>
      <c r="L803" s="1" t="str">
        <v>Bose Bluetooth</v>
      </c>
      <c r="M803" s="1">
        <v>1</v>
      </c>
      <c r="N803" s="8">
        <v>15000</v>
      </c>
      <c r="O803" s="11" t="str" cm="1">
        <f t="array" ref="O803:S803">_xlfn.XLOOKUP(A803,'Shipping Details'!$A$1:$A$1001,'Shipping Details'!$B$1:$F$1001)</f>
        <v>Gurugram</v>
      </c>
      <c r="P803" s="1" t="str">
        <v>West Bengal</v>
      </c>
      <c r="Q803" s="1">
        <v>720556</v>
      </c>
      <c r="R803" s="1" t="str">
        <v>IN</v>
      </c>
      <c r="S803" s="8" t="b">
        <v>0</v>
      </c>
      <c r="T803" s="1">
        <f t="shared" si="36"/>
        <v>15000</v>
      </c>
      <c r="U803" s="1">
        <f t="shared" si="37"/>
        <v>15000</v>
      </c>
      <c r="V803" s="1">
        <f t="shared" si="38"/>
        <v>0</v>
      </c>
    </row>
    <row r="804" spans="1:22" x14ac:dyDescent="0.3">
      <c r="A804" s="1" t="s">
        <v>228</v>
      </c>
      <c r="B804" s="1">
        <v>8110298</v>
      </c>
      <c r="C804" s="1" t="s">
        <v>1103</v>
      </c>
      <c r="D804" s="1" t="s">
        <v>3104</v>
      </c>
      <c r="E804" s="1">
        <v>72</v>
      </c>
      <c r="F804" s="1" t="s">
        <v>2942</v>
      </c>
      <c r="G804" s="5">
        <v>45458</v>
      </c>
      <c r="H804" s="1" t="s">
        <v>5</v>
      </c>
      <c r="I804" s="8" t="s">
        <v>6</v>
      </c>
      <c r="J804" s="11" t="str" cm="1">
        <f t="array" ref="J804:N804">VLOOKUP(A804,'Product Details'!$C$1:$I$1001,{2,3,4,5,7},FALSE)</f>
        <v>Ajio</v>
      </c>
      <c r="K804" s="1" t="str">
        <v>Headphones</v>
      </c>
      <c r="L804" s="1" t="str">
        <v>Bose Bluetooth</v>
      </c>
      <c r="M804" s="1">
        <v>2</v>
      </c>
      <c r="N804" s="8">
        <v>14000</v>
      </c>
      <c r="O804" s="11" t="str" cm="1">
        <f t="array" ref="O804:S804">_xlfn.XLOOKUP(A804,'Shipping Details'!$A$1:$A$1001,'Shipping Details'!$B$1:$F$1001)</f>
        <v>Noida</v>
      </c>
      <c r="P804" s="1" t="str">
        <v>Haryana</v>
      </c>
      <c r="Q804" s="1">
        <v>107704</v>
      </c>
      <c r="R804" s="1" t="str">
        <v>IN</v>
      </c>
      <c r="S804" s="8" t="b">
        <v>0</v>
      </c>
      <c r="T804" s="1">
        <f t="shared" si="36"/>
        <v>28000</v>
      </c>
      <c r="U804" s="1">
        <f t="shared" si="37"/>
        <v>28000</v>
      </c>
      <c r="V804" s="1">
        <f t="shared" si="38"/>
        <v>0</v>
      </c>
    </row>
    <row r="805" spans="1:22" x14ac:dyDescent="0.3">
      <c r="A805" s="1" t="s">
        <v>459</v>
      </c>
      <c r="B805" s="1">
        <v>8679933</v>
      </c>
      <c r="C805" s="1" t="s">
        <v>1073</v>
      </c>
      <c r="D805" s="1" t="s">
        <v>3104</v>
      </c>
      <c r="E805" s="1">
        <v>25</v>
      </c>
      <c r="F805" s="1" t="s">
        <v>2882</v>
      </c>
      <c r="G805" s="5">
        <v>45654</v>
      </c>
      <c r="H805" s="1" t="s">
        <v>8</v>
      </c>
      <c r="I805" s="8" t="s">
        <v>6</v>
      </c>
      <c r="J805" s="11" t="str" cm="1">
        <f t="array" ref="J805:N805">VLOOKUP(A805,'Product Details'!$C$1:$I$1001,{2,3,4,5,7},FALSE)</f>
        <v>Myntra</v>
      </c>
      <c r="K805" s="1" t="str">
        <v>LED TV</v>
      </c>
      <c r="L805" s="1" t="str">
        <v>Sony Bravia 43"</v>
      </c>
      <c r="M805" s="1">
        <v>1</v>
      </c>
      <c r="N805" s="8">
        <v>40200</v>
      </c>
      <c r="O805" s="11" t="str" cm="1">
        <f t="array" ref="O805:S805">_xlfn.XLOOKUP(A805,'Shipping Details'!$A$1:$A$1001,'Shipping Details'!$B$1:$F$1001)</f>
        <v>Kolkata</v>
      </c>
      <c r="P805" s="1" t="str">
        <v>West Bengal</v>
      </c>
      <c r="Q805" s="1">
        <v>886365</v>
      </c>
      <c r="R805" s="1" t="str">
        <v>IN</v>
      </c>
      <c r="S805" s="8" t="b">
        <v>1</v>
      </c>
      <c r="T805" s="1">
        <f t="shared" si="36"/>
        <v>40200</v>
      </c>
      <c r="U805" s="1">
        <f t="shared" si="37"/>
        <v>0</v>
      </c>
      <c r="V805" s="1">
        <f t="shared" si="38"/>
        <v>40200</v>
      </c>
    </row>
    <row r="806" spans="1:22" x14ac:dyDescent="0.3">
      <c r="A806" s="1" t="s">
        <v>968</v>
      </c>
      <c r="B806" s="1">
        <v>7258302</v>
      </c>
      <c r="C806" s="1" t="s">
        <v>1147</v>
      </c>
      <c r="D806" s="1" t="s">
        <v>3104</v>
      </c>
      <c r="E806" s="1">
        <v>18</v>
      </c>
      <c r="F806" s="1" t="s">
        <v>3077</v>
      </c>
      <c r="G806" s="5">
        <v>45338</v>
      </c>
      <c r="H806" s="1" t="s">
        <v>5</v>
      </c>
      <c r="I806" s="8" t="s">
        <v>6</v>
      </c>
      <c r="J806" s="11" t="str" cm="1">
        <f t="array" ref="J806:N806">VLOOKUP(A806,'Product Details'!$C$1:$I$1001,{2,3,4,5,7},FALSE)</f>
        <v>Amazon</v>
      </c>
      <c r="K806" s="1" t="str">
        <v>Smartphone</v>
      </c>
      <c r="L806" s="1" t="str">
        <v>Apple iPhone 12</v>
      </c>
      <c r="M806" s="1">
        <v>4</v>
      </c>
      <c r="N806" s="8">
        <v>55000</v>
      </c>
      <c r="O806" s="11" t="str" cm="1">
        <f t="array" ref="O806:S806">_xlfn.XLOOKUP(A806,'Shipping Details'!$A$1:$A$1001,'Shipping Details'!$B$1:$F$1001)</f>
        <v>Mumbai</v>
      </c>
      <c r="P806" s="1" t="str">
        <v>Delhi</v>
      </c>
      <c r="Q806" s="1">
        <v>654418</v>
      </c>
      <c r="R806" s="1" t="str">
        <v>IN</v>
      </c>
      <c r="S806" s="8" t="b">
        <v>0</v>
      </c>
      <c r="T806" s="1">
        <f t="shared" si="36"/>
        <v>220000</v>
      </c>
      <c r="U806" s="1">
        <f t="shared" si="37"/>
        <v>220000</v>
      </c>
      <c r="V806" s="1">
        <f t="shared" si="38"/>
        <v>0</v>
      </c>
    </row>
    <row r="807" spans="1:22" x14ac:dyDescent="0.3">
      <c r="A807" s="1" t="s">
        <v>364</v>
      </c>
      <c r="B807" s="1">
        <v>2918019</v>
      </c>
      <c r="C807" s="1" t="s">
        <v>1089</v>
      </c>
      <c r="D807" s="1" t="s">
        <v>3104</v>
      </c>
      <c r="E807" s="1">
        <v>38</v>
      </c>
      <c r="F807" s="1" t="s">
        <v>2958</v>
      </c>
      <c r="G807" s="5">
        <v>45539</v>
      </c>
      <c r="H807" s="1" t="s">
        <v>5</v>
      </c>
      <c r="I807" s="8" t="s">
        <v>6</v>
      </c>
      <c r="J807" s="11" t="str" cm="1">
        <f t="array" ref="J807:N807">VLOOKUP(A807,'Product Details'!$C$1:$I$1001,{2,3,4,5,7},FALSE)</f>
        <v>Myntra</v>
      </c>
      <c r="K807" s="1" t="str">
        <v>Laptop</v>
      </c>
      <c r="L807" s="1" t="str">
        <v>Dell Inspiron 15</v>
      </c>
      <c r="M807" s="1">
        <v>1</v>
      </c>
      <c r="N807" s="8">
        <v>50500</v>
      </c>
      <c r="O807" s="11" t="str" cm="1">
        <f t="array" ref="O807:S807">_xlfn.XLOOKUP(A807,'Shipping Details'!$A$1:$A$1001,'Shipping Details'!$B$1:$F$1001)</f>
        <v>Gurugram</v>
      </c>
      <c r="P807" s="1" t="str">
        <v>Delhi</v>
      </c>
      <c r="Q807" s="1">
        <v>443312</v>
      </c>
      <c r="R807" s="1" t="str">
        <v>IN</v>
      </c>
      <c r="S807" s="8" t="b">
        <v>0</v>
      </c>
      <c r="T807" s="1">
        <f t="shared" si="36"/>
        <v>50500</v>
      </c>
      <c r="U807" s="1">
        <f t="shared" si="37"/>
        <v>50500</v>
      </c>
      <c r="V807" s="1">
        <f t="shared" si="38"/>
        <v>0</v>
      </c>
    </row>
    <row r="808" spans="1:22" x14ac:dyDescent="0.3">
      <c r="A808" s="1" t="s">
        <v>765</v>
      </c>
      <c r="B808" s="1">
        <v>9976215</v>
      </c>
      <c r="C808" s="1" t="s">
        <v>1073</v>
      </c>
      <c r="D808" s="1" t="s">
        <v>3104</v>
      </c>
      <c r="E808" s="1">
        <v>25</v>
      </c>
      <c r="F808" s="1" t="s">
        <v>3038</v>
      </c>
      <c r="G808" s="5">
        <v>45365</v>
      </c>
      <c r="H808" s="1" t="s">
        <v>5</v>
      </c>
      <c r="I808" s="8" t="s">
        <v>6</v>
      </c>
      <c r="J808" s="11" t="str" cm="1">
        <f t="array" ref="J808:N808">VLOOKUP(A808,'Product Details'!$C$1:$I$1001,{2,3,4,5,7},FALSE)</f>
        <v>Flipkart</v>
      </c>
      <c r="K808" s="1" t="str">
        <v>Smartphone</v>
      </c>
      <c r="L808" s="1" t="str">
        <v>Samsung Galaxy S9</v>
      </c>
      <c r="M808" s="1">
        <v>1</v>
      </c>
      <c r="N808" s="8">
        <v>30500</v>
      </c>
      <c r="O808" s="11" t="str" cm="1">
        <f t="array" ref="O808:S808">_xlfn.XLOOKUP(A808,'Shipping Details'!$A$1:$A$1001,'Shipping Details'!$B$1:$F$1001)</f>
        <v>Mumbai</v>
      </c>
      <c r="P808" s="1" t="str">
        <v>Tamil Nadu</v>
      </c>
      <c r="Q808" s="1">
        <v>639907</v>
      </c>
      <c r="R808" s="1" t="str">
        <v>IN</v>
      </c>
      <c r="S808" s="8" t="b">
        <v>0</v>
      </c>
      <c r="T808" s="1">
        <f t="shared" si="36"/>
        <v>30500</v>
      </c>
      <c r="U808" s="1">
        <f t="shared" si="37"/>
        <v>30500</v>
      </c>
      <c r="V808" s="1">
        <f t="shared" si="38"/>
        <v>0</v>
      </c>
    </row>
    <row r="809" spans="1:22" x14ac:dyDescent="0.3">
      <c r="A809" s="1" t="s">
        <v>472</v>
      </c>
      <c r="B809" s="1">
        <v>7974052</v>
      </c>
      <c r="C809" s="1" t="s">
        <v>1177</v>
      </c>
      <c r="D809" s="1" t="s">
        <v>3104</v>
      </c>
      <c r="E809" s="1">
        <v>65</v>
      </c>
      <c r="F809" s="1" t="s">
        <v>2887</v>
      </c>
      <c r="G809" s="5">
        <v>45585</v>
      </c>
      <c r="H809" s="1" t="s">
        <v>5</v>
      </c>
      <c r="I809" s="8" t="s">
        <v>6</v>
      </c>
      <c r="J809" s="11" t="str" cm="1">
        <f t="array" ref="J809:N809">VLOOKUP(A809,'Product Details'!$C$1:$I$1001,{2,3,4,5,7},FALSE)</f>
        <v>Flipkart</v>
      </c>
      <c r="K809" s="1" t="str">
        <v>Laptop</v>
      </c>
      <c r="L809" s="1" t="str">
        <v>HP Pavilion</v>
      </c>
      <c r="M809" s="1">
        <v>1</v>
      </c>
      <c r="N809" s="8">
        <v>46000</v>
      </c>
      <c r="O809" s="11" t="str" cm="1">
        <f t="array" ref="O809:S809">_xlfn.XLOOKUP(A809,'Shipping Details'!$A$1:$A$1001,'Shipping Details'!$B$1:$F$1001)</f>
        <v>Lucknow</v>
      </c>
      <c r="P809" s="1" t="str">
        <v>Tamil Nadu</v>
      </c>
      <c r="Q809" s="1">
        <v>848987</v>
      </c>
      <c r="R809" s="1" t="str">
        <v>IN</v>
      </c>
      <c r="S809" s="8" t="b">
        <v>0</v>
      </c>
      <c r="T809" s="1">
        <f t="shared" si="36"/>
        <v>46000</v>
      </c>
      <c r="U809" s="1">
        <f t="shared" si="37"/>
        <v>46000</v>
      </c>
      <c r="V809" s="1">
        <f t="shared" si="38"/>
        <v>0</v>
      </c>
    </row>
    <row r="810" spans="1:22" x14ac:dyDescent="0.3">
      <c r="A810" s="1" t="s">
        <v>785</v>
      </c>
      <c r="B810" s="1">
        <v>6112711</v>
      </c>
      <c r="C810" s="1" t="s">
        <v>1125</v>
      </c>
      <c r="D810" s="1" t="s">
        <v>3104</v>
      </c>
      <c r="E810" s="1">
        <v>63</v>
      </c>
      <c r="F810" s="1" t="s">
        <v>2997</v>
      </c>
      <c r="G810" s="5">
        <v>45526</v>
      </c>
      <c r="H810" s="1" t="s">
        <v>40</v>
      </c>
      <c r="I810" s="8" t="s">
        <v>6</v>
      </c>
      <c r="J810" s="11" t="str" cm="1">
        <f t="array" ref="J810:N810">VLOOKUP(A810,'Product Details'!$C$1:$I$1001,{2,3,4,5,7},FALSE)</f>
        <v>Amazon</v>
      </c>
      <c r="K810" s="1" t="str">
        <v>Smartphone</v>
      </c>
      <c r="L810" s="1" t="str">
        <v>OnePlus Nord</v>
      </c>
      <c r="M810" s="1">
        <v>1</v>
      </c>
      <c r="N810" s="8">
        <v>25000</v>
      </c>
      <c r="O810" s="11" t="str" cm="1">
        <f t="array" ref="O810:S810">_xlfn.XLOOKUP(A810,'Shipping Details'!$A$1:$A$1001,'Shipping Details'!$B$1:$F$1001)</f>
        <v>Noida</v>
      </c>
      <c r="P810" s="1">
        <v>0</v>
      </c>
      <c r="Q810" s="1">
        <v>767693</v>
      </c>
      <c r="R810" s="1" t="str">
        <v>IN</v>
      </c>
      <c r="S810" s="8" t="b">
        <v>0</v>
      </c>
      <c r="T810" s="1">
        <f t="shared" si="36"/>
        <v>25000</v>
      </c>
      <c r="U810" s="1">
        <f t="shared" si="37"/>
        <v>0</v>
      </c>
      <c r="V810" s="1">
        <f t="shared" si="38"/>
        <v>25000</v>
      </c>
    </row>
    <row r="811" spans="1:22" x14ac:dyDescent="0.3">
      <c r="A811" s="1" t="s">
        <v>931</v>
      </c>
      <c r="B811" s="1">
        <v>8702071</v>
      </c>
      <c r="C811" s="1" t="s">
        <v>1134</v>
      </c>
      <c r="D811" s="1" t="s">
        <v>3104</v>
      </c>
      <c r="E811" s="1">
        <v>27</v>
      </c>
      <c r="F811" s="1" t="s">
        <v>2978</v>
      </c>
      <c r="G811" s="5">
        <v>45432</v>
      </c>
      <c r="H811" s="1" t="s">
        <v>40</v>
      </c>
      <c r="I811" s="8" t="s">
        <v>10</v>
      </c>
      <c r="J811" s="11" t="str" cm="1">
        <f t="array" ref="J811:N811">VLOOKUP(A811,'Product Details'!$C$1:$I$1001,{2,3,4,5,7},FALSE)</f>
        <v>Flipkart</v>
      </c>
      <c r="K811" s="1" t="str">
        <v>Laptop</v>
      </c>
      <c r="L811" s="1" t="str">
        <v>MacBook Pro</v>
      </c>
      <c r="M811" s="1">
        <v>1</v>
      </c>
      <c r="N811" s="8">
        <v>132000</v>
      </c>
      <c r="O811" s="11" t="str" cm="1">
        <f t="array" ref="O811:S811">_xlfn.XLOOKUP(A811,'Shipping Details'!$A$1:$A$1001,'Shipping Details'!$B$1:$F$1001)</f>
        <v>Mohali</v>
      </c>
      <c r="P811" s="1" t="str">
        <v>Haryana</v>
      </c>
      <c r="Q811" s="1">
        <v>298105</v>
      </c>
      <c r="R811" s="1" t="str">
        <v>IN</v>
      </c>
      <c r="S811" s="8" t="b">
        <v>0</v>
      </c>
      <c r="T811" s="1">
        <f t="shared" si="36"/>
        <v>132000</v>
      </c>
      <c r="U811" s="1">
        <f t="shared" si="37"/>
        <v>0</v>
      </c>
      <c r="V811" s="1">
        <f t="shared" si="38"/>
        <v>0</v>
      </c>
    </row>
    <row r="812" spans="1:22" x14ac:dyDescent="0.3">
      <c r="A812" s="1" t="s">
        <v>652</v>
      </c>
      <c r="B812" s="1">
        <v>4586506</v>
      </c>
      <c r="C812" s="1" t="s">
        <v>1098</v>
      </c>
      <c r="D812" s="1" t="s">
        <v>3104</v>
      </c>
      <c r="E812" s="1">
        <v>54</v>
      </c>
      <c r="F812" s="1" t="s">
        <v>3072</v>
      </c>
      <c r="G812" s="5">
        <v>45451</v>
      </c>
      <c r="H812" s="1" t="s">
        <v>8</v>
      </c>
      <c r="I812" s="8" t="s">
        <v>6</v>
      </c>
      <c r="J812" s="11" t="str" cm="1">
        <f t="array" ref="J812:N812">VLOOKUP(A812,'Product Details'!$C$1:$I$1001,{2,3,4,5,7},FALSE)</f>
        <v>Ajio</v>
      </c>
      <c r="K812" s="1" t="str">
        <v>Headphones</v>
      </c>
      <c r="L812" s="1" t="str">
        <v>Bose Bluetooth</v>
      </c>
      <c r="M812" s="1">
        <v>7</v>
      </c>
      <c r="N812" s="8">
        <v>14000</v>
      </c>
      <c r="O812" s="11" t="str" cm="1">
        <f t="array" ref="O812:S812">_xlfn.XLOOKUP(A812,'Shipping Details'!$A$1:$A$1001,'Shipping Details'!$B$1:$F$1001)</f>
        <v>Thanjavur</v>
      </c>
      <c r="P812" s="1" t="str">
        <v>Haryana</v>
      </c>
      <c r="Q812" s="1">
        <v>688207</v>
      </c>
      <c r="R812" s="1" t="str">
        <v>IN</v>
      </c>
      <c r="S812" s="8" t="b">
        <v>1</v>
      </c>
      <c r="T812" s="1">
        <f t="shared" si="36"/>
        <v>98000</v>
      </c>
      <c r="U812" s="1">
        <f t="shared" si="37"/>
        <v>0</v>
      </c>
      <c r="V812" s="1">
        <f t="shared" si="38"/>
        <v>98000</v>
      </c>
    </row>
    <row r="813" spans="1:22" x14ac:dyDescent="0.3">
      <c r="A813" s="1" t="s">
        <v>481</v>
      </c>
      <c r="B813" s="1">
        <v>2167378</v>
      </c>
      <c r="C813" s="1" t="s">
        <v>1165</v>
      </c>
      <c r="D813" s="1" t="s">
        <v>3105</v>
      </c>
      <c r="E813" s="1">
        <v>39</v>
      </c>
      <c r="F813" s="1" t="s">
        <v>3035</v>
      </c>
      <c r="G813" s="5">
        <v>45456</v>
      </c>
      <c r="H813" s="1" t="s">
        <v>40</v>
      </c>
      <c r="I813" s="8" t="s">
        <v>10</v>
      </c>
      <c r="J813" s="11" t="str" cm="1">
        <f t="array" ref="J813:N813">VLOOKUP(A813,'Product Details'!$C$1:$I$1001,{2,3,4,5,7},FALSE)</f>
        <v>Flipkart</v>
      </c>
      <c r="K813" s="1" t="str">
        <v>Laptop</v>
      </c>
      <c r="L813" s="1" t="str">
        <v>Dell Inspiron 15</v>
      </c>
      <c r="M813" s="1">
        <v>1</v>
      </c>
      <c r="N813" s="8">
        <v>51000</v>
      </c>
      <c r="O813" s="11" t="str" cm="1">
        <f t="array" ref="O813:S813">_xlfn.XLOOKUP(A813,'Shipping Details'!$A$1:$A$1001,'Shipping Details'!$B$1:$F$1001)</f>
        <v>Mohali</v>
      </c>
      <c r="P813" s="1" t="str">
        <v>Maharashtra</v>
      </c>
      <c r="Q813" s="1">
        <v>539673</v>
      </c>
      <c r="R813" s="1" t="str">
        <v>IN</v>
      </c>
      <c r="S813" s="8" t="b">
        <v>0</v>
      </c>
      <c r="T813" s="1">
        <f t="shared" si="36"/>
        <v>51000</v>
      </c>
      <c r="U813" s="1">
        <f t="shared" si="37"/>
        <v>0</v>
      </c>
      <c r="V813" s="1">
        <f t="shared" si="38"/>
        <v>0</v>
      </c>
    </row>
    <row r="814" spans="1:22" x14ac:dyDescent="0.3">
      <c r="A814" s="1" t="s">
        <v>685</v>
      </c>
      <c r="B814" s="1">
        <v>8708824</v>
      </c>
      <c r="C814" s="1" t="s">
        <v>1074</v>
      </c>
      <c r="D814" s="1" t="s">
        <v>3105</v>
      </c>
      <c r="E814" s="1">
        <v>35</v>
      </c>
      <c r="F814" s="1" t="s">
        <v>3006</v>
      </c>
      <c r="G814" s="5">
        <v>45606</v>
      </c>
      <c r="H814" s="1" t="s">
        <v>5</v>
      </c>
      <c r="I814" s="8" t="s">
        <v>6</v>
      </c>
      <c r="J814" s="11" t="str" cm="1">
        <f t="array" ref="J814:N814">VLOOKUP(A814,'Product Details'!$C$1:$I$1001,{2,3,4,5,7},FALSE)</f>
        <v>Ajio</v>
      </c>
      <c r="K814" s="1" t="str">
        <v>Laptop</v>
      </c>
      <c r="L814" s="1" t="str">
        <v>HP Pavilion</v>
      </c>
      <c r="M814" s="1">
        <v>1</v>
      </c>
      <c r="N814" s="8">
        <v>44000</v>
      </c>
      <c r="O814" s="11" t="str" cm="1">
        <f t="array" ref="O814:S814">_xlfn.XLOOKUP(A814,'Shipping Details'!$A$1:$A$1001,'Shipping Details'!$B$1:$F$1001)</f>
        <v>Mumbai</v>
      </c>
      <c r="P814" s="1" t="str">
        <v>West Bengal</v>
      </c>
      <c r="Q814" s="1">
        <v>831663</v>
      </c>
      <c r="R814" s="1" t="str">
        <v>IN</v>
      </c>
      <c r="S814" s="8" t="b">
        <v>0</v>
      </c>
      <c r="T814" s="1">
        <f t="shared" si="36"/>
        <v>44000</v>
      </c>
      <c r="U814" s="1">
        <f t="shared" si="37"/>
        <v>44000</v>
      </c>
      <c r="V814" s="1">
        <f t="shared" si="38"/>
        <v>0</v>
      </c>
    </row>
    <row r="815" spans="1:22" x14ac:dyDescent="0.3">
      <c r="A815" s="1" t="s">
        <v>703</v>
      </c>
      <c r="B815" s="1">
        <v>5363765</v>
      </c>
      <c r="C815" s="1" t="s">
        <v>1112</v>
      </c>
      <c r="D815" s="1" t="s">
        <v>3105</v>
      </c>
      <c r="E815" s="1">
        <v>42</v>
      </c>
      <c r="F815" s="1" t="s">
        <v>2891</v>
      </c>
      <c r="G815" s="5">
        <v>45528</v>
      </c>
      <c r="H815" s="1" t="s">
        <v>5</v>
      </c>
      <c r="I815" s="8" t="s">
        <v>6</v>
      </c>
      <c r="J815" s="11" t="str" cm="1">
        <f t="array" ref="J815:N815">VLOOKUP(A815,'Product Details'!$C$1:$I$1001,{2,3,4,5,7},FALSE)</f>
        <v>Flipkart</v>
      </c>
      <c r="K815" s="1" t="str">
        <v>Headphones</v>
      </c>
      <c r="L815" s="1" t="str">
        <v>Bose Bluetooth</v>
      </c>
      <c r="M815" s="1">
        <v>1</v>
      </c>
      <c r="N815" s="8">
        <v>14500</v>
      </c>
      <c r="O815" s="11" t="str" cm="1">
        <f t="array" ref="O815:S815">_xlfn.XLOOKUP(A815,'Shipping Details'!$A$1:$A$1001,'Shipping Details'!$B$1:$F$1001)</f>
        <v>Gurugram</v>
      </c>
      <c r="P815" s="1" t="str">
        <v>Tamil Nadu</v>
      </c>
      <c r="Q815" s="1">
        <v>908807</v>
      </c>
      <c r="R815" s="1" t="str">
        <v>IN</v>
      </c>
      <c r="S815" s="8" t="b">
        <v>0</v>
      </c>
      <c r="T815" s="1">
        <f t="shared" si="36"/>
        <v>14500</v>
      </c>
      <c r="U815" s="1">
        <f t="shared" si="37"/>
        <v>14500</v>
      </c>
      <c r="V815" s="1">
        <f t="shared" si="38"/>
        <v>0</v>
      </c>
    </row>
    <row r="816" spans="1:22" x14ac:dyDescent="0.3">
      <c r="A816" s="1" t="s">
        <v>491</v>
      </c>
      <c r="B816" s="1">
        <v>3324018</v>
      </c>
      <c r="C816" s="1" t="s">
        <v>1159</v>
      </c>
      <c r="D816" s="1" t="s">
        <v>3104</v>
      </c>
      <c r="E816" s="1">
        <v>66</v>
      </c>
      <c r="F816" s="1" t="s">
        <v>2997</v>
      </c>
      <c r="G816" s="5">
        <v>45526</v>
      </c>
      <c r="H816" s="1" t="s">
        <v>5</v>
      </c>
      <c r="I816" s="8" t="s">
        <v>6</v>
      </c>
      <c r="J816" s="11" t="str" cm="1">
        <f t="array" ref="J816:N816">VLOOKUP(A816,'Product Details'!$C$1:$I$1001,{2,3,4,5,7},FALSE)</f>
        <v>Myntra</v>
      </c>
      <c r="K816" s="1" t="str">
        <v>LED TV</v>
      </c>
      <c r="L816" s="1" t="str">
        <v>Samsung Smart TV 50"</v>
      </c>
      <c r="M816" s="1">
        <v>1</v>
      </c>
      <c r="N816" s="8">
        <v>60500</v>
      </c>
      <c r="O816" s="11" t="str" cm="1">
        <f t="array" ref="O816:S816">_xlfn.XLOOKUP(A816,'Shipping Details'!$A$1:$A$1001,'Shipping Details'!$B$1:$F$1001)</f>
        <v>Noida</v>
      </c>
      <c r="P816" s="1" t="str">
        <v>Tamil Nadu</v>
      </c>
      <c r="Q816" s="1">
        <v>514603</v>
      </c>
      <c r="R816" s="1" t="str">
        <v>IN</v>
      </c>
      <c r="S816" s="8" t="b">
        <v>0</v>
      </c>
      <c r="T816" s="1">
        <f t="shared" si="36"/>
        <v>60500</v>
      </c>
      <c r="U816" s="1">
        <f t="shared" si="37"/>
        <v>60500</v>
      </c>
      <c r="V816" s="1">
        <f t="shared" si="38"/>
        <v>0</v>
      </c>
    </row>
    <row r="817" spans="1:22" x14ac:dyDescent="0.3">
      <c r="A817" s="1" t="s">
        <v>396</v>
      </c>
      <c r="B817" s="1">
        <v>7016144</v>
      </c>
      <c r="C817" s="1" t="s">
        <v>1168</v>
      </c>
      <c r="D817" s="1" t="s">
        <v>3104</v>
      </c>
      <c r="E817" s="1">
        <v>30</v>
      </c>
      <c r="F817" s="1" t="s">
        <v>2985</v>
      </c>
      <c r="G817" s="5">
        <v>45448</v>
      </c>
      <c r="H817" s="1" t="s">
        <v>8</v>
      </c>
      <c r="I817" s="8" t="s">
        <v>6</v>
      </c>
      <c r="J817" s="11" t="str" cm="1">
        <f t="array" ref="J817:N817">VLOOKUP(A817,'Product Details'!$C$1:$I$1001,{2,3,4,5,7},FALSE)</f>
        <v>Myntra</v>
      </c>
      <c r="K817" s="1" t="str">
        <v>Smartphone</v>
      </c>
      <c r="L817" s="1" t="str">
        <v>Samsung Galaxy S9</v>
      </c>
      <c r="M817" s="1">
        <v>1</v>
      </c>
      <c r="N817" s="8">
        <v>30200</v>
      </c>
      <c r="O817" s="11" t="str" cm="1">
        <f t="array" ref="O817:S817">_xlfn.XLOOKUP(A817,'Shipping Details'!$A$1:$A$1001,'Shipping Details'!$B$1:$F$1001)</f>
        <v>Lucknow</v>
      </c>
      <c r="P817" s="1" t="str">
        <v>Delhi</v>
      </c>
      <c r="Q817" s="1">
        <v>279517</v>
      </c>
      <c r="R817" s="1" t="str">
        <v>IN</v>
      </c>
      <c r="S817" s="8" t="b">
        <v>1</v>
      </c>
      <c r="T817" s="1">
        <f t="shared" si="36"/>
        <v>30200</v>
      </c>
      <c r="U817" s="1">
        <f t="shared" si="37"/>
        <v>0</v>
      </c>
      <c r="V817" s="1">
        <f t="shared" si="38"/>
        <v>30200</v>
      </c>
    </row>
    <row r="818" spans="1:22" x14ac:dyDescent="0.3">
      <c r="A818" s="1" t="s">
        <v>738</v>
      </c>
      <c r="B818" s="1">
        <v>9765761</v>
      </c>
      <c r="C818" s="1" t="s">
        <v>1129</v>
      </c>
      <c r="D818" s="1" t="s">
        <v>3104</v>
      </c>
      <c r="E818" s="1">
        <v>57</v>
      </c>
      <c r="F818" s="1" t="s">
        <v>3080</v>
      </c>
      <c r="G818" s="5">
        <v>45462</v>
      </c>
      <c r="H818" s="1" t="s">
        <v>8</v>
      </c>
      <c r="I818" s="8" t="s">
        <v>6</v>
      </c>
      <c r="J818" s="11" t="str" cm="1">
        <f t="array" ref="J818:N818">VLOOKUP(A818,'Product Details'!$C$1:$I$1001,{2,3,4,5,7},FALSE)</f>
        <v>Amazon</v>
      </c>
      <c r="K818" s="1" t="str">
        <v>Headphones</v>
      </c>
      <c r="L818" s="1" t="str">
        <v>Bose Bluetooth</v>
      </c>
      <c r="M818" s="1">
        <v>1</v>
      </c>
      <c r="N818" s="8">
        <v>15000</v>
      </c>
      <c r="O818" s="11" t="str" cm="1">
        <f t="array" ref="O818:S818">_xlfn.XLOOKUP(A818,'Shipping Details'!$A$1:$A$1001,'Shipping Details'!$B$1:$F$1001)</f>
        <v>Bengaluru</v>
      </c>
      <c r="P818" s="1" t="str">
        <v>Maharashtra</v>
      </c>
      <c r="Q818" s="1">
        <v>595043</v>
      </c>
      <c r="R818" s="1" t="str">
        <v>IN</v>
      </c>
      <c r="S818" s="8" t="b">
        <v>0</v>
      </c>
      <c r="T818" s="1">
        <f t="shared" si="36"/>
        <v>15000</v>
      </c>
      <c r="U818" s="1">
        <f t="shared" si="37"/>
        <v>0</v>
      </c>
      <c r="V818" s="1">
        <f t="shared" si="38"/>
        <v>15000</v>
      </c>
    </row>
    <row r="819" spans="1:22" x14ac:dyDescent="0.3">
      <c r="A819" s="1" t="s">
        <v>194</v>
      </c>
      <c r="B819" s="1">
        <v>5550953</v>
      </c>
      <c r="C819" s="1" t="s">
        <v>1128</v>
      </c>
      <c r="D819" s="1" t="s">
        <v>3105</v>
      </c>
      <c r="E819" s="1">
        <v>54</v>
      </c>
      <c r="F819" s="1" t="s">
        <v>2857</v>
      </c>
      <c r="G819" s="5">
        <v>45447</v>
      </c>
      <c r="H819" s="1" t="s">
        <v>5</v>
      </c>
      <c r="I819" s="8" t="s">
        <v>6</v>
      </c>
      <c r="J819" s="11" t="str" cm="1">
        <f t="array" ref="J819:N819">VLOOKUP(A819,'Product Details'!$C$1:$I$1001,{2,3,4,5,7},FALSE)</f>
        <v>Amazon</v>
      </c>
      <c r="K819" s="1" t="str">
        <v>Smartphone</v>
      </c>
      <c r="L819" s="1" t="str">
        <v>OnePlus Nord</v>
      </c>
      <c r="M819" s="1">
        <v>1</v>
      </c>
      <c r="N819" s="8">
        <v>25000</v>
      </c>
      <c r="O819" s="11" t="str" cm="1">
        <f t="array" ref="O819:S819">_xlfn.XLOOKUP(A819,'Shipping Details'!$A$1:$A$1001,'Shipping Details'!$B$1:$F$1001)</f>
        <v>Noida</v>
      </c>
      <c r="P819" s="1" t="str">
        <v>Haryana</v>
      </c>
      <c r="Q819" s="1">
        <v>587686</v>
      </c>
      <c r="R819" s="1" t="str">
        <v>IN</v>
      </c>
      <c r="S819" s="8" t="b">
        <v>1</v>
      </c>
      <c r="T819" s="1">
        <f t="shared" si="36"/>
        <v>25000</v>
      </c>
      <c r="U819" s="1">
        <f t="shared" si="37"/>
        <v>25000</v>
      </c>
      <c r="V819" s="1">
        <f t="shared" si="38"/>
        <v>0</v>
      </c>
    </row>
    <row r="820" spans="1:22" x14ac:dyDescent="0.3">
      <c r="A820" s="1" t="s">
        <v>296</v>
      </c>
      <c r="B820" s="1">
        <v>4956154</v>
      </c>
      <c r="C820" s="1" t="s">
        <v>1103</v>
      </c>
      <c r="D820" s="1" t="s">
        <v>3104</v>
      </c>
      <c r="E820" s="1">
        <v>72</v>
      </c>
      <c r="F820" s="1" t="s">
        <v>2971</v>
      </c>
      <c r="G820" s="5">
        <v>45480</v>
      </c>
      <c r="H820" s="1" t="s">
        <v>5</v>
      </c>
      <c r="I820" s="8" t="s">
        <v>6</v>
      </c>
      <c r="J820" s="11" t="str" cm="1">
        <f t="array" ref="J820:N820">VLOOKUP(A820,'Product Details'!$C$1:$I$1001,{2,3,4,5,7},FALSE)</f>
        <v>Ajio</v>
      </c>
      <c r="K820" s="1" t="str">
        <v>LED TV</v>
      </c>
      <c r="L820" s="1" t="str">
        <v>Sony Bravia 43"</v>
      </c>
      <c r="M820" s="1">
        <v>1</v>
      </c>
      <c r="N820" s="8">
        <v>39500</v>
      </c>
      <c r="O820" s="11" t="str" cm="1">
        <f t="array" ref="O820:S820">_xlfn.XLOOKUP(A820,'Shipping Details'!$A$1:$A$1001,'Shipping Details'!$B$1:$F$1001)</f>
        <v>Lucknow</v>
      </c>
      <c r="P820" s="1" t="str">
        <v>West Bengal</v>
      </c>
      <c r="Q820" s="1">
        <v>990649</v>
      </c>
      <c r="R820" s="1" t="str">
        <v>IN</v>
      </c>
      <c r="S820" s="8" t="b">
        <v>0</v>
      </c>
      <c r="T820" s="1">
        <f t="shared" si="36"/>
        <v>39500</v>
      </c>
      <c r="U820" s="1">
        <f t="shared" si="37"/>
        <v>39500</v>
      </c>
      <c r="V820" s="1">
        <f t="shared" si="38"/>
        <v>0</v>
      </c>
    </row>
    <row r="821" spans="1:22" x14ac:dyDescent="0.3">
      <c r="A821" s="1" t="s">
        <v>833</v>
      </c>
      <c r="B821" s="1">
        <v>7812644</v>
      </c>
      <c r="C821" s="1" t="s">
        <v>1129</v>
      </c>
      <c r="D821" s="1" t="s">
        <v>3104</v>
      </c>
      <c r="E821" s="1">
        <v>57</v>
      </c>
      <c r="F821" s="1" t="s">
        <v>2888</v>
      </c>
      <c r="G821" s="5">
        <v>45525</v>
      </c>
      <c r="H821" s="1" t="s">
        <v>5</v>
      </c>
      <c r="I821" s="8" t="s">
        <v>6</v>
      </c>
      <c r="J821" s="11" t="str" cm="1">
        <f t="array" ref="J821:N821">VLOOKUP(A821,'Product Details'!$C$1:$I$1001,{2,3,4,5,7},FALSE)</f>
        <v>Amazon</v>
      </c>
      <c r="K821" s="1" t="str">
        <v>Headphones</v>
      </c>
      <c r="L821" s="1" t="str">
        <v>Bose Bluetooth</v>
      </c>
      <c r="M821" s="1">
        <v>1</v>
      </c>
      <c r="N821" s="8">
        <v>15000</v>
      </c>
      <c r="O821" s="11" t="str" cm="1">
        <f t="array" ref="O821:S821">_xlfn.XLOOKUP(A821,'Shipping Details'!$A$1:$A$1001,'Shipping Details'!$B$1:$F$1001)</f>
        <v>Bengaluru</v>
      </c>
      <c r="P821" s="1" t="str">
        <v>Karnataka</v>
      </c>
      <c r="Q821" s="1">
        <v>945044</v>
      </c>
      <c r="R821" s="1" t="str">
        <v>IN</v>
      </c>
      <c r="S821" s="8" t="b">
        <v>0</v>
      </c>
      <c r="T821" s="1">
        <f t="shared" si="36"/>
        <v>15000</v>
      </c>
      <c r="U821" s="1">
        <f t="shared" si="37"/>
        <v>15000</v>
      </c>
      <c r="V821" s="1">
        <f t="shared" si="38"/>
        <v>0</v>
      </c>
    </row>
    <row r="822" spans="1:22" x14ac:dyDescent="0.3">
      <c r="A822" s="1" t="s">
        <v>684</v>
      </c>
      <c r="B822" s="1">
        <v>5645678</v>
      </c>
      <c r="C822" s="1" t="s">
        <v>1067</v>
      </c>
      <c r="D822" s="1" t="s">
        <v>3105</v>
      </c>
      <c r="E822" s="1">
        <v>28</v>
      </c>
      <c r="F822" s="1" t="s">
        <v>2876</v>
      </c>
      <c r="G822" s="5">
        <v>45460</v>
      </c>
      <c r="H822" s="1" t="s">
        <v>5</v>
      </c>
      <c r="I822" s="8" t="s">
        <v>6</v>
      </c>
      <c r="J822" s="11" t="str" cm="1">
        <f t="array" ref="J822:N822">VLOOKUP(A822,'Product Details'!$C$1:$I$1001,{2,3,4,5,7},FALSE)</f>
        <v>Myntra</v>
      </c>
      <c r="K822" s="1" t="str">
        <v>Washing Machine</v>
      </c>
      <c r="L822" s="1" t="str">
        <v>Samsung Top Load 6.5kg</v>
      </c>
      <c r="M822" s="1">
        <v>1</v>
      </c>
      <c r="N822" s="8">
        <v>25200</v>
      </c>
      <c r="O822" s="11" t="str" cm="1">
        <f t="array" ref="O822:S822">_xlfn.XLOOKUP(A822,'Shipping Details'!$A$1:$A$1001,'Shipping Details'!$B$1:$F$1001)</f>
        <v>Gurugram</v>
      </c>
      <c r="P822" s="1" t="str">
        <v>West Bengal</v>
      </c>
      <c r="Q822" s="1">
        <v>787781</v>
      </c>
      <c r="R822" s="1" t="str">
        <v>IN</v>
      </c>
      <c r="S822" s="8" t="b">
        <v>1</v>
      </c>
      <c r="T822" s="1">
        <f t="shared" si="36"/>
        <v>25200</v>
      </c>
      <c r="U822" s="1">
        <f t="shared" si="37"/>
        <v>25200</v>
      </c>
      <c r="V822" s="1">
        <f t="shared" si="38"/>
        <v>0</v>
      </c>
    </row>
    <row r="823" spans="1:22" x14ac:dyDescent="0.3">
      <c r="A823" s="1" t="s">
        <v>769</v>
      </c>
      <c r="B823" s="1">
        <v>7407436</v>
      </c>
      <c r="C823" s="1" t="s">
        <v>1165</v>
      </c>
      <c r="D823" s="1" t="s">
        <v>3105</v>
      </c>
      <c r="E823" s="1">
        <v>39</v>
      </c>
      <c r="F823" s="1" t="s">
        <v>3058</v>
      </c>
      <c r="G823" s="5">
        <v>45620</v>
      </c>
      <c r="H823" s="1" t="s">
        <v>5</v>
      </c>
      <c r="I823" s="8" t="s">
        <v>6</v>
      </c>
      <c r="J823" s="11" t="str" cm="1">
        <f t="array" ref="J823:N823">VLOOKUP(A823,'Product Details'!$C$1:$I$1001,{2,3,4,5,7},FALSE)</f>
        <v>Ajio</v>
      </c>
      <c r="K823" s="1" t="str">
        <v>LED TV</v>
      </c>
      <c r="L823" s="1" t="str">
        <v>Sony Bravia 43"</v>
      </c>
      <c r="M823" s="1">
        <v>1</v>
      </c>
      <c r="N823" s="8">
        <v>39500</v>
      </c>
      <c r="O823" s="11" t="str" cm="1">
        <f t="array" ref="O823:S823">_xlfn.XLOOKUP(A823,'Shipping Details'!$A$1:$A$1001,'Shipping Details'!$B$1:$F$1001)</f>
        <v>Gurugram</v>
      </c>
      <c r="P823" s="1" t="str">
        <v>Delhi</v>
      </c>
      <c r="Q823" s="1">
        <v>222080</v>
      </c>
      <c r="R823" s="1" t="str">
        <v>IN</v>
      </c>
      <c r="S823" s="8" t="b">
        <v>0</v>
      </c>
      <c r="T823" s="1">
        <f t="shared" si="36"/>
        <v>39500</v>
      </c>
      <c r="U823" s="1">
        <f t="shared" si="37"/>
        <v>39500</v>
      </c>
      <c r="V823" s="1">
        <f t="shared" si="38"/>
        <v>0</v>
      </c>
    </row>
    <row r="824" spans="1:22" x14ac:dyDescent="0.3">
      <c r="A824" s="1" t="s">
        <v>940</v>
      </c>
      <c r="B824" s="1">
        <v>8115851</v>
      </c>
      <c r="C824" s="1" t="s">
        <v>1145</v>
      </c>
      <c r="D824" s="1" t="s">
        <v>3105</v>
      </c>
      <c r="E824" s="1">
        <v>45</v>
      </c>
      <c r="F824" s="1" t="s">
        <v>2846</v>
      </c>
      <c r="G824" s="5">
        <v>45424</v>
      </c>
      <c r="H824" s="1" t="s">
        <v>40</v>
      </c>
      <c r="I824" s="8" t="s">
        <v>10</v>
      </c>
      <c r="J824" s="11" t="str" cm="1">
        <f t="array" ref="J824:N824">VLOOKUP(A824,'Product Details'!$C$1:$I$1001,{2,3,4,5,7},FALSE)</f>
        <v>Myntra</v>
      </c>
      <c r="K824" s="1" t="str">
        <v>Headphones</v>
      </c>
      <c r="L824" s="1" t="str">
        <v>Sony Bluetooth</v>
      </c>
      <c r="M824" s="1">
        <v>1</v>
      </c>
      <c r="N824" s="8">
        <v>12200</v>
      </c>
      <c r="O824" s="11" t="str" cm="1">
        <f t="array" ref="O824:S824">_xlfn.XLOOKUP(A824,'Shipping Details'!$A$1:$A$1001,'Shipping Details'!$B$1:$F$1001)</f>
        <v>Kolkata</v>
      </c>
      <c r="P824" s="1" t="str">
        <v>Tamil Nadu</v>
      </c>
      <c r="Q824" s="1">
        <v>995113</v>
      </c>
      <c r="R824" s="1" t="str">
        <v>IN</v>
      </c>
      <c r="S824" s="8" t="b">
        <v>1</v>
      </c>
      <c r="T824" s="1">
        <f t="shared" si="36"/>
        <v>12200</v>
      </c>
      <c r="U824" s="1">
        <f t="shared" si="37"/>
        <v>0</v>
      </c>
      <c r="V824" s="1">
        <f t="shared" si="38"/>
        <v>0</v>
      </c>
    </row>
    <row r="825" spans="1:22" x14ac:dyDescent="0.3">
      <c r="A825" s="1" t="s">
        <v>700</v>
      </c>
      <c r="B825" s="1">
        <v>1601759</v>
      </c>
      <c r="C825" s="1" t="s">
        <v>1157</v>
      </c>
      <c r="D825" s="1" t="s">
        <v>3105</v>
      </c>
      <c r="E825" s="1">
        <v>62</v>
      </c>
      <c r="F825" s="1" t="s">
        <v>2888</v>
      </c>
      <c r="G825" s="5">
        <v>45525</v>
      </c>
      <c r="H825" s="1" t="s">
        <v>40</v>
      </c>
      <c r="I825" s="8" t="s">
        <v>6</v>
      </c>
      <c r="J825" s="11" t="str" cm="1">
        <f t="array" ref="J825:N825">VLOOKUP(A825,'Product Details'!$C$1:$I$1001,{2,3,4,5,7},FALSE)</f>
        <v>Flipkart</v>
      </c>
      <c r="K825" s="1" t="str">
        <v>Laptop</v>
      </c>
      <c r="L825" s="1" t="str">
        <v>Dell Inspiron 15</v>
      </c>
      <c r="M825" s="1">
        <v>1</v>
      </c>
      <c r="N825" s="8">
        <v>51000</v>
      </c>
      <c r="O825" s="11" t="str" cm="1">
        <f t="array" ref="O825:S825">_xlfn.XLOOKUP(A825,'Shipping Details'!$A$1:$A$1001,'Shipping Details'!$B$1:$F$1001)</f>
        <v>Mumbai</v>
      </c>
      <c r="P825" s="1" t="str">
        <v>Delhi</v>
      </c>
      <c r="Q825" s="1">
        <v>415005</v>
      </c>
      <c r="R825" s="1" t="str">
        <v>IN</v>
      </c>
      <c r="S825" s="8" t="b">
        <v>0</v>
      </c>
      <c r="T825" s="1">
        <f t="shared" si="36"/>
        <v>51000</v>
      </c>
      <c r="U825" s="1">
        <f t="shared" si="37"/>
        <v>0</v>
      </c>
      <c r="V825" s="1">
        <f t="shared" si="38"/>
        <v>51000</v>
      </c>
    </row>
    <row r="826" spans="1:22" x14ac:dyDescent="0.3">
      <c r="A826" s="1" t="s">
        <v>379</v>
      </c>
      <c r="B826" s="1">
        <v>5226115</v>
      </c>
      <c r="C826" s="1" t="s">
        <v>1088</v>
      </c>
      <c r="D826" s="1" t="s">
        <v>3105</v>
      </c>
      <c r="E826" s="1">
        <v>20</v>
      </c>
      <c r="F826" s="1" t="s">
        <v>3005</v>
      </c>
      <c r="G826" s="5">
        <v>45311</v>
      </c>
      <c r="H826" s="1" t="s">
        <v>5</v>
      </c>
      <c r="I826" s="8" t="s">
        <v>6</v>
      </c>
      <c r="J826" s="11" t="str" cm="1">
        <f t="array" ref="J826:N826">VLOOKUP(A826,'Product Details'!$C$1:$I$1001,{2,3,4,5,7},FALSE)</f>
        <v>TataCliq</v>
      </c>
      <c r="K826" s="1" t="str">
        <v>Smartphone</v>
      </c>
      <c r="L826" s="1" t="str">
        <v>OnePlus Nord</v>
      </c>
      <c r="M826" s="1">
        <v>2</v>
      </c>
      <c r="N826" s="8">
        <v>25000</v>
      </c>
      <c r="O826" s="11" t="str" cm="1">
        <f t="array" ref="O826:S826">_xlfn.XLOOKUP(A826,'Shipping Details'!$A$1:$A$1001,'Shipping Details'!$B$1:$F$1001)</f>
        <v>Gurugram</v>
      </c>
      <c r="P826" s="1" t="str">
        <v>Haryana</v>
      </c>
      <c r="Q826" s="1">
        <v>998043</v>
      </c>
      <c r="R826" s="1" t="str">
        <v>IN</v>
      </c>
      <c r="S826" s="8" t="b">
        <v>0</v>
      </c>
      <c r="T826" s="1">
        <f t="shared" si="36"/>
        <v>50000</v>
      </c>
      <c r="U826" s="1">
        <f t="shared" si="37"/>
        <v>50000</v>
      </c>
      <c r="V826" s="1">
        <f t="shared" si="38"/>
        <v>0</v>
      </c>
    </row>
    <row r="827" spans="1:22" x14ac:dyDescent="0.3">
      <c r="A827" s="1" t="s">
        <v>220</v>
      </c>
      <c r="B827" s="1">
        <v>2460078</v>
      </c>
      <c r="C827" s="1" t="s">
        <v>1082</v>
      </c>
      <c r="D827" s="1" t="s">
        <v>3104</v>
      </c>
      <c r="E827" s="1">
        <v>53</v>
      </c>
      <c r="F827" s="1" t="s">
        <v>2937</v>
      </c>
      <c r="G827" s="5">
        <v>45491</v>
      </c>
      <c r="H827" s="1" t="s">
        <v>5</v>
      </c>
      <c r="I827" s="8" t="s">
        <v>6</v>
      </c>
      <c r="J827" s="11" t="str" cm="1">
        <f t="array" ref="J827:N827">VLOOKUP(A827,'Product Details'!$C$1:$I$1001,{2,3,4,5,7},FALSE)</f>
        <v>TataCliq</v>
      </c>
      <c r="K827" s="1" t="str">
        <v>Laptop</v>
      </c>
      <c r="L827" s="1" t="str">
        <v>Dell Inspiron 15</v>
      </c>
      <c r="M827" s="1">
        <v>1</v>
      </c>
      <c r="N827" s="8">
        <v>50000</v>
      </c>
      <c r="O827" s="11" t="str" cm="1">
        <f t="array" ref="O827:S827">_xlfn.XLOOKUP(A827,'Shipping Details'!$A$1:$A$1001,'Shipping Details'!$B$1:$F$1001)</f>
        <v>Noida</v>
      </c>
      <c r="P827" s="1" t="str">
        <v>Haryana</v>
      </c>
      <c r="Q827" s="1">
        <v>534574</v>
      </c>
      <c r="R827" s="1" t="str">
        <v>IN</v>
      </c>
      <c r="S827" s="8" t="b">
        <v>0</v>
      </c>
      <c r="T827" s="1">
        <f t="shared" si="36"/>
        <v>50000</v>
      </c>
      <c r="U827" s="1">
        <f t="shared" si="37"/>
        <v>50000</v>
      </c>
      <c r="V827" s="1">
        <f t="shared" si="38"/>
        <v>0</v>
      </c>
    </row>
    <row r="828" spans="1:22" x14ac:dyDescent="0.3">
      <c r="A828" s="1" t="s">
        <v>104</v>
      </c>
      <c r="B828" s="1">
        <v>8101036</v>
      </c>
      <c r="C828" s="1" t="s">
        <v>1120</v>
      </c>
      <c r="D828" s="1" t="s">
        <v>3105</v>
      </c>
      <c r="E828" s="1">
        <v>67</v>
      </c>
      <c r="F828" s="1" t="s">
        <v>2865</v>
      </c>
      <c r="G828" s="5">
        <v>45420</v>
      </c>
      <c r="H828" s="1" t="s">
        <v>5</v>
      </c>
      <c r="I828" s="8" t="s">
        <v>6</v>
      </c>
      <c r="J828" s="11" t="str" cm="1">
        <f t="array" ref="J828:N828">VLOOKUP(A828,'Product Details'!$C$1:$I$1001,{2,3,4,5,7},FALSE)</f>
        <v>Flipkart</v>
      </c>
      <c r="K828" s="1" t="str">
        <v>Smartphone</v>
      </c>
      <c r="L828" s="1" t="str">
        <v>Apple iPhone 12</v>
      </c>
      <c r="M828" s="1">
        <v>1</v>
      </c>
      <c r="N828" s="8">
        <v>55500</v>
      </c>
      <c r="O828" s="11" t="str" cm="1">
        <f t="array" ref="O828:S828">_xlfn.XLOOKUP(A828,'Shipping Details'!$A$1:$A$1001,'Shipping Details'!$B$1:$F$1001)</f>
        <v>Gurugram</v>
      </c>
      <c r="P828" s="1" t="str">
        <v>Haryana</v>
      </c>
      <c r="Q828" s="1">
        <v>977330</v>
      </c>
      <c r="R828" s="1" t="str">
        <v>IN</v>
      </c>
      <c r="S828" s="8" t="b">
        <v>1</v>
      </c>
      <c r="T828" s="1">
        <f t="shared" si="36"/>
        <v>55500</v>
      </c>
      <c r="U828" s="1">
        <f t="shared" si="37"/>
        <v>55500</v>
      </c>
      <c r="V828" s="1">
        <f t="shared" si="38"/>
        <v>0</v>
      </c>
    </row>
    <row r="829" spans="1:22" x14ac:dyDescent="0.3">
      <c r="A829" s="1" t="s">
        <v>505</v>
      </c>
      <c r="B829" s="1">
        <v>4218734</v>
      </c>
      <c r="C829" s="1" t="s">
        <v>1157</v>
      </c>
      <c r="D829" s="1" t="s">
        <v>3105</v>
      </c>
      <c r="E829" s="1">
        <v>62</v>
      </c>
      <c r="F829" s="1" t="s">
        <v>2884</v>
      </c>
      <c r="G829" s="5">
        <v>45614</v>
      </c>
      <c r="H829" s="1" t="s">
        <v>5</v>
      </c>
      <c r="I829" s="8" t="s">
        <v>6</v>
      </c>
      <c r="J829" s="11" t="str" cm="1">
        <f t="array" ref="J829:N829">VLOOKUP(A829,'Product Details'!$C$1:$I$1001,{2,3,4,5,7},FALSE)</f>
        <v>TataCliq</v>
      </c>
      <c r="K829" s="1" t="str">
        <v>Laptop</v>
      </c>
      <c r="L829" s="1" t="str">
        <v>Dell Inspiron 15</v>
      </c>
      <c r="M829" s="1">
        <v>1</v>
      </c>
      <c r="N829" s="8">
        <v>50000</v>
      </c>
      <c r="O829" s="11" t="str" cm="1">
        <f t="array" ref="O829:S829">_xlfn.XLOOKUP(A829,'Shipping Details'!$A$1:$A$1001,'Shipping Details'!$B$1:$F$1001)</f>
        <v>Mohali</v>
      </c>
      <c r="P829" s="1" t="str">
        <v>Karnataka</v>
      </c>
      <c r="Q829" s="1">
        <v>553559</v>
      </c>
      <c r="R829" s="1" t="str">
        <v>IN</v>
      </c>
      <c r="S829" s="8" t="b">
        <v>0</v>
      </c>
      <c r="T829" s="1">
        <f t="shared" si="36"/>
        <v>50000</v>
      </c>
      <c r="U829" s="1">
        <f t="shared" si="37"/>
        <v>50000</v>
      </c>
      <c r="V829" s="1">
        <f t="shared" si="38"/>
        <v>0</v>
      </c>
    </row>
    <row r="830" spans="1:22" x14ac:dyDescent="0.3">
      <c r="A830" s="1" t="s">
        <v>865</v>
      </c>
      <c r="B830" s="1">
        <v>8774158</v>
      </c>
      <c r="C830" s="1" t="s">
        <v>1160</v>
      </c>
      <c r="D830" s="1" t="s">
        <v>3104</v>
      </c>
      <c r="E830" s="1">
        <v>41</v>
      </c>
      <c r="F830" s="1" t="s">
        <v>3006</v>
      </c>
      <c r="G830" s="5">
        <v>45606</v>
      </c>
      <c r="H830" s="1" t="s">
        <v>5</v>
      </c>
      <c r="I830" s="8" t="s">
        <v>6</v>
      </c>
      <c r="J830" s="11" t="str" cm="1">
        <f t="array" ref="J830:N830">VLOOKUP(A830,'Product Details'!$C$1:$I$1001,{2,3,4,5,7},FALSE)</f>
        <v>Amazon</v>
      </c>
      <c r="K830" s="1" t="str">
        <v>Laptop</v>
      </c>
      <c r="L830" s="1" t="str">
        <v>Dell Inspiron 15</v>
      </c>
      <c r="M830" s="1">
        <v>1</v>
      </c>
      <c r="N830" s="8">
        <v>50000</v>
      </c>
      <c r="O830" s="11" t="str" cm="1">
        <f t="array" ref="O830:S830">_xlfn.XLOOKUP(A830,'Shipping Details'!$A$1:$A$1001,'Shipping Details'!$B$1:$F$1001)</f>
        <v>Lucknow</v>
      </c>
      <c r="P830" s="1" t="str">
        <v>Maharashtra</v>
      </c>
      <c r="Q830" s="1">
        <v>973346</v>
      </c>
      <c r="R830" s="1" t="str">
        <v>IN</v>
      </c>
      <c r="S830" s="8" t="b">
        <v>0</v>
      </c>
      <c r="T830" s="1">
        <f t="shared" si="36"/>
        <v>50000</v>
      </c>
      <c r="U830" s="1">
        <f t="shared" si="37"/>
        <v>50000</v>
      </c>
      <c r="V830" s="1">
        <f t="shared" si="38"/>
        <v>0</v>
      </c>
    </row>
    <row r="831" spans="1:22" x14ac:dyDescent="0.3">
      <c r="A831" s="1" t="s">
        <v>142</v>
      </c>
      <c r="B831" s="1">
        <v>7282411</v>
      </c>
      <c r="C831" s="1" t="s">
        <v>1087</v>
      </c>
      <c r="D831" s="1" t="s">
        <v>3104</v>
      </c>
      <c r="E831" s="1">
        <v>46</v>
      </c>
      <c r="F831" s="1" t="s">
        <v>2811</v>
      </c>
      <c r="G831" s="5">
        <v>45486</v>
      </c>
      <c r="H831" s="1" t="s">
        <v>5</v>
      </c>
      <c r="I831" s="8" t="s">
        <v>6</v>
      </c>
      <c r="J831" s="11" t="str" cm="1">
        <f t="array" ref="J831:N831">VLOOKUP(A831,'Product Details'!$C$1:$I$1001,{2,3,4,5,7},FALSE)</f>
        <v>Myntra</v>
      </c>
      <c r="K831" s="1" t="str">
        <v>LED TV</v>
      </c>
      <c r="L831" s="1" t="str">
        <v>Sony Bravia 43"</v>
      </c>
      <c r="M831" s="1">
        <v>1</v>
      </c>
      <c r="N831" s="8">
        <v>40200</v>
      </c>
      <c r="O831" s="11" t="str" cm="1">
        <f t="array" ref="O831:S831">_xlfn.XLOOKUP(A831,'Shipping Details'!$A$1:$A$1001,'Shipping Details'!$B$1:$F$1001)</f>
        <v>Noida</v>
      </c>
      <c r="P831" s="1" t="str">
        <v>West Bengal</v>
      </c>
      <c r="Q831" s="1">
        <v>863214</v>
      </c>
      <c r="R831" s="1" t="str">
        <v>IN</v>
      </c>
      <c r="S831" s="8" t="b">
        <v>1</v>
      </c>
      <c r="T831" s="1">
        <f t="shared" si="36"/>
        <v>40200</v>
      </c>
      <c r="U831" s="1">
        <f t="shared" si="37"/>
        <v>40200</v>
      </c>
      <c r="V831" s="1">
        <f t="shared" si="38"/>
        <v>0</v>
      </c>
    </row>
    <row r="832" spans="1:22" x14ac:dyDescent="0.3">
      <c r="A832" s="1" t="s">
        <v>969</v>
      </c>
      <c r="B832" s="1">
        <v>8632836</v>
      </c>
      <c r="C832" s="1" t="s">
        <v>1141</v>
      </c>
      <c r="D832" s="1" t="s">
        <v>3104</v>
      </c>
      <c r="E832" s="1">
        <v>52</v>
      </c>
      <c r="F832" s="1" t="s">
        <v>2860</v>
      </c>
      <c r="G832" s="5">
        <v>45506</v>
      </c>
      <c r="H832" s="1" t="s">
        <v>5</v>
      </c>
      <c r="I832" s="8" t="s">
        <v>6</v>
      </c>
      <c r="J832" s="11" t="str" cm="1">
        <f t="array" ref="J832:N832">VLOOKUP(A832,'Product Details'!$C$1:$I$1001,{2,3,4,5,7},FALSE)</f>
        <v>Flipkart</v>
      </c>
      <c r="K832" s="1" t="str">
        <v>Laptop</v>
      </c>
      <c r="L832" s="1" t="str">
        <v>MacBook Pro</v>
      </c>
      <c r="M832" s="1">
        <v>1</v>
      </c>
      <c r="N832" s="8">
        <v>132000</v>
      </c>
      <c r="O832" s="11" t="str" cm="1">
        <f t="array" ref="O832:S832">_xlfn.XLOOKUP(A832,'Shipping Details'!$A$1:$A$1001,'Shipping Details'!$B$1:$F$1001)</f>
        <v>Lucknow</v>
      </c>
      <c r="P832" s="1" t="str">
        <v>Delhi</v>
      </c>
      <c r="Q832" s="1">
        <v>586060</v>
      </c>
      <c r="R832" s="1" t="str">
        <v>IN</v>
      </c>
      <c r="S832" s="8" t="b">
        <v>1</v>
      </c>
      <c r="T832" s="1">
        <f t="shared" si="36"/>
        <v>132000</v>
      </c>
      <c r="U832" s="1">
        <f t="shared" si="37"/>
        <v>132000</v>
      </c>
      <c r="V832" s="1">
        <f t="shared" si="38"/>
        <v>0</v>
      </c>
    </row>
    <row r="833" spans="1:22" x14ac:dyDescent="0.3">
      <c r="A833" s="1" t="s">
        <v>371</v>
      </c>
      <c r="B833" s="1">
        <v>5687895</v>
      </c>
      <c r="C833" s="1" t="s">
        <v>1162</v>
      </c>
      <c r="D833" s="1" t="s">
        <v>3104</v>
      </c>
      <c r="E833" s="1">
        <v>51</v>
      </c>
      <c r="F833" s="1" t="s">
        <v>3001</v>
      </c>
      <c r="G833" s="5">
        <v>45339</v>
      </c>
      <c r="H833" s="1" t="s">
        <v>5</v>
      </c>
      <c r="I833" s="8" t="s">
        <v>6</v>
      </c>
      <c r="J833" s="11" t="str" cm="1">
        <f t="array" ref="J833:N833">VLOOKUP(A833,'Product Details'!$C$1:$I$1001,{2,3,4,5,7},FALSE)</f>
        <v>Amazon</v>
      </c>
      <c r="K833" s="1" t="str">
        <v>Laptop</v>
      </c>
      <c r="L833" s="1" t="str">
        <v>MacBook Pro</v>
      </c>
      <c r="M833" s="1">
        <v>1</v>
      </c>
      <c r="N833" s="8">
        <v>130000</v>
      </c>
      <c r="O833" s="11" t="str" cm="1">
        <f t="array" ref="O833:S833">_xlfn.XLOOKUP(A833,'Shipping Details'!$A$1:$A$1001,'Shipping Details'!$B$1:$F$1001)</f>
        <v>Mumbai</v>
      </c>
      <c r="P833" s="1" t="str">
        <v>Punjab</v>
      </c>
      <c r="Q833" s="1">
        <v>460234</v>
      </c>
      <c r="R833" s="1" t="str">
        <v>IN</v>
      </c>
      <c r="S833" s="8" t="b">
        <v>1</v>
      </c>
      <c r="T833" s="1">
        <f t="shared" si="36"/>
        <v>130000</v>
      </c>
      <c r="U833" s="1">
        <f t="shared" si="37"/>
        <v>130000</v>
      </c>
      <c r="V833" s="1">
        <f t="shared" si="38"/>
        <v>0</v>
      </c>
    </row>
    <row r="834" spans="1:22" x14ac:dyDescent="0.3">
      <c r="A834" s="1" t="s">
        <v>720</v>
      </c>
      <c r="B834" s="1">
        <v>6934456</v>
      </c>
      <c r="C834" s="1" t="s">
        <v>1164</v>
      </c>
      <c r="D834" s="1" t="s">
        <v>3105</v>
      </c>
      <c r="E834" s="1">
        <v>65</v>
      </c>
      <c r="F834" s="1" t="s">
        <v>2946</v>
      </c>
      <c r="G834" s="5">
        <v>45406</v>
      </c>
      <c r="H834" s="1" t="s">
        <v>5</v>
      </c>
      <c r="I834" s="8" t="s">
        <v>6</v>
      </c>
      <c r="J834" s="11" t="str" cm="1">
        <f t="array" ref="J834:N834">VLOOKUP(A834,'Product Details'!$C$1:$I$1001,{2,3,4,5,7},FALSE)</f>
        <v>Amazon</v>
      </c>
      <c r="K834" s="1" t="str">
        <v>Washing Machine</v>
      </c>
      <c r="L834" s="1" t="str">
        <v>Samsung Top Load 6.5kg</v>
      </c>
      <c r="M834" s="1">
        <v>1</v>
      </c>
      <c r="N834" s="8">
        <v>25000</v>
      </c>
      <c r="O834" s="11" t="str" cm="1">
        <f t="array" ref="O834:S834">_xlfn.XLOOKUP(A834,'Shipping Details'!$A$1:$A$1001,'Shipping Details'!$B$1:$F$1001)</f>
        <v>Lucknow</v>
      </c>
      <c r="P834" s="1" t="str">
        <v>Haryana</v>
      </c>
      <c r="Q834" s="1">
        <v>841143</v>
      </c>
      <c r="R834" s="1" t="str">
        <v>IN</v>
      </c>
      <c r="S834" s="8" t="b">
        <v>0</v>
      </c>
      <c r="T834" s="1">
        <f t="shared" si="36"/>
        <v>25000</v>
      </c>
      <c r="U834" s="1">
        <f t="shared" si="37"/>
        <v>25000</v>
      </c>
      <c r="V834" s="1">
        <f t="shared" si="38"/>
        <v>0</v>
      </c>
    </row>
    <row r="835" spans="1:22" x14ac:dyDescent="0.3">
      <c r="A835" s="1" t="s">
        <v>462</v>
      </c>
      <c r="B835" s="1">
        <v>4546147</v>
      </c>
      <c r="C835" s="1" t="s">
        <v>1138</v>
      </c>
      <c r="D835" s="1" t="s">
        <v>3105</v>
      </c>
      <c r="E835" s="1">
        <v>69</v>
      </c>
      <c r="F835" s="1" t="s">
        <v>3006</v>
      </c>
      <c r="G835" s="5">
        <v>45606</v>
      </c>
      <c r="H835" s="1" t="s">
        <v>5</v>
      </c>
      <c r="I835" s="8" t="s">
        <v>6</v>
      </c>
      <c r="J835" s="11" t="str" cm="1">
        <f t="array" ref="J835:N835">VLOOKUP(A835,'Product Details'!$C$1:$I$1001,{2,3,4,5,7},FALSE)</f>
        <v>Flipkart</v>
      </c>
      <c r="K835" s="1" t="str">
        <v>Washing Machine</v>
      </c>
      <c r="L835" s="1" t="str">
        <v>Whirlpool Fully Automatic</v>
      </c>
      <c r="M835" s="1">
        <v>1</v>
      </c>
      <c r="N835" s="8">
        <v>35500</v>
      </c>
      <c r="O835" s="11" t="str" cm="1">
        <f t="array" ref="O835:S835">_xlfn.XLOOKUP(A835,'Shipping Details'!$A$1:$A$1001,'Shipping Details'!$B$1:$F$1001)</f>
        <v>Gurugram</v>
      </c>
      <c r="P835" s="1" t="str">
        <v>Delhi</v>
      </c>
      <c r="Q835" s="1">
        <v>367558</v>
      </c>
      <c r="R835" s="1" t="str">
        <v>IN</v>
      </c>
      <c r="S835" s="8" t="b">
        <v>0</v>
      </c>
      <c r="T835" s="1">
        <f t="shared" si="36"/>
        <v>35500</v>
      </c>
      <c r="U835" s="1">
        <f t="shared" si="37"/>
        <v>35500</v>
      </c>
      <c r="V835" s="1">
        <f t="shared" si="38"/>
        <v>0</v>
      </c>
    </row>
    <row r="836" spans="1:22" x14ac:dyDescent="0.3">
      <c r="A836" s="1" t="s">
        <v>319</v>
      </c>
      <c r="B836" s="1">
        <v>6098672</v>
      </c>
      <c r="C836" s="1" t="s">
        <v>1100</v>
      </c>
      <c r="D836" s="1" t="s">
        <v>3105</v>
      </c>
      <c r="E836" s="1">
        <v>31</v>
      </c>
      <c r="F836" s="1" t="s">
        <v>2958</v>
      </c>
      <c r="G836" s="5">
        <v>45539</v>
      </c>
      <c r="H836" s="1" t="s">
        <v>8</v>
      </c>
      <c r="I836" s="8" t="s">
        <v>6</v>
      </c>
      <c r="J836" s="11" t="str" cm="1">
        <f t="array" ref="J836:N836">VLOOKUP(A836,'Product Details'!$C$1:$I$1001,{2,3,4,5,7},FALSE)</f>
        <v>TataCliq</v>
      </c>
      <c r="K836" s="1" t="str">
        <v>Laptop</v>
      </c>
      <c r="L836" s="1" t="str">
        <v>Dell Inspiron 15</v>
      </c>
      <c r="M836" s="1">
        <v>1</v>
      </c>
      <c r="N836" s="8">
        <v>50000</v>
      </c>
      <c r="O836" s="11" t="str" cm="1">
        <f t="array" ref="O836:S836">_xlfn.XLOOKUP(A836,'Shipping Details'!$A$1:$A$1001,'Shipping Details'!$B$1:$F$1001)</f>
        <v>Thanjavur</v>
      </c>
      <c r="P836" s="1" t="str">
        <v>West Bengal</v>
      </c>
      <c r="Q836" s="1">
        <v>685549</v>
      </c>
      <c r="R836" s="1" t="str">
        <v>IN</v>
      </c>
      <c r="S836" s="8" t="b">
        <v>1</v>
      </c>
      <c r="T836" s="1">
        <f t="shared" ref="T836:T899" si="39">N836*M836</f>
        <v>50000</v>
      </c>
      <c r="U836" s="1">
        <f t="shared" ref="U836:U899" si="40">IF(H836="Delivered",T836,0)</f>
        <v>0</v>
      </c>
      <c r="V836" s="1">
        <f t="shared" ref="V836:V899" si="41">IF(AND(OR(H836="Cancelled",H836="Returned"),I836="Paid"),T836,0)</f>
        <v>50000</v>
      </c>
    </row>
    <row r="837" spans="1:22" x14ac:dyDescent="0.3">
      <c r="A837" s="1" t="s">
        <v>748</v>
      </c>
      <c r="B837" s="1">
        <v>3208690</v>
      </c>
      <c r="C837" s="1" t="s">
        <v>1078</v>
      </c>
      <c r="D837" s="1" t="s">
        <v>3105</v>
      </c>
      <c r="E837" s="1">
        <v>44</v>
      </c>
      <c r="F837" s="1" t="s">
        <v>2934</v>
      </c>
      <c r="G837" s="5">
        <v>45324</v>
      </c>
      <c r="H837" s="1" t="s">
        <v>5</v>
      </c>
      <c r="I837" s="8" t="s">
        <v>6</v>
      </c>
      <c r="J837" s="11" t="str" cm="1">
        <f t="array" ref="J837:N837">VLOOKUP(A837,'Product Details'!$C$1:$I$1001,{2,3,4,5,7},FALSE)</f>
        <v>Myntra</v>
      </c>
      <c r="K837" s="1" t="str">
        <v>LED TV</v>
      </c>
      <c r="L837" s="1" t="str">
        <v>Samsung Smart TV 50"</v>
      </c>
      <c r="M837" s="1">
        <v>1</v>
      </c>
      <c r="N837" s="8">
        <v>60500</v>
      </c>
      <c r="O837" s="11" t="str" cm="1">
        <f t="array" ref="O837:S837">_xlfn.XLOOKUP(A837,'Shipping Details'!$A$1:$A$1001,'Shipping Details'!$B$1:$F$1001)</f>
        <v>Thanjavur</v>
      </c>
      <c r="P837" s="1" t="str">
        <v>Punjab</v>
      </c>
      <c r="Q837" s="1">
        <v>448824</v>
      </c>
      <c r="R837" s="1" t="str">
        <v>IN</v>
      </c>
      <c r="S837" s="8" t="b">
        <v>0</v>
      </c>
      <c r="T837" s="1">
        <f t="shared" si="39"/>
        <v>60500</v>
      </c>
      <c r="U837" s="1">
        <f t="shared" si="40"/>
        <v>60500</v>
      </c>
      <c r="V837" s="1">
        <f t="shared" si="41"/>
        <v>0</v>
      </c>
    </row>
    <row r="838" spans="1:22" x14ac:dyDescent="0.3">
      <c r="A838" s="1" t="s">
        <v>883</v>
      </c>
      <c r="B838" s="1">
        <v>8039672</v>
      </c>
      <c r="C838" s="1" t="s">
        <v>1096</v>
      </c>
      <c r="D838" s="1" t="s">
        <v>3105</v>
      </c>
      <c r="E838" s="1">
        <v>73</v>
      </c>
      <c r="F838" s="1" t="s">
        <v>2808</v>
      </c>
      <c r="G838" s="5">
        <v>45377</v>
      </c>
      <c r="H838" s="1" t="s">
        <v>5</v>
      </c>
      <c r="I838" s="8" t="s">
        <v>6</v>
      </c>
      <c r="J838" s="11" t="str" cm="1">
        <f t="array" ref="J838:N838">VLOOKUP(A838,'Product Details'!$C$1:$I$1001,{2,3,4,5,7},FALSE)</f>
        <v>Amazon</v>
      </c>
      <c r="K838" s="1" t="str">
        <v>Laptop</v>
      </c>
      <c r="L838" s="1" t="str">
        <v>HP Pavilion</v>
      </c>
      <c r="M838" s="1">
        <v>1</v>
      </c>
      <c r="N838" s="8">
        <v>45000</v>
      </c>
      <c r="O838" s="11" t="str" cm="1">
        <f t="array" ref="O838:S838">_xlfn.XLOOKUP(A838,'Shipping Details'!$A$1:$A$1001,'Shipping Details'!$B$1:$F$1001)</f>
        <v>Noida</v>
      </c>
      <c r="P838" s="1" t="str">
        <v>West Bengal</v>
      </c>
      <c r="Q838" s="1">
        <v>258375</v>
      </c>
      <c r="R838" s="1" t="str">
        <v>IN</v>
      </c>
      <c r="S838" s="8" t="b">
        <v>1</v>
      </c>
      <c r="T838" s="1">
        <f t="shared" si="39"/>
        <v>45000</v>
      </c>
      <c r="U838" s="1">
        <f t="shared" si="40"/>
        <v>45000</v>
      </c>
      <c r="V838" s="1">
        <f t="shared" si="41"/>
        <v>0</v>
      </c>
    </row>
    <row r="839" spans="1:22" x14ac:dyDescent="0.3">
      <c r="A839" s="1" t="s">
        <v>389</v>
      </c>
      <c r="B839" s="1">
        <v>6439759</v>
      </c>
      <c r="C839" s="1" t="s">
        <v>1083</v>
      </c>
      <c r="D839" s="1" t="s">
        <v>3105</v>
      </c>
      <c r="E839" s="1">
        <v>61</v>
      </c>
      <c r="F839" s="1" t="s">
        <v>2855</v>
      </c>
      <c r="G839" s="5">
        <v>45583</v>
      </c>
      <c r="H839" s="1" t="s">
        <v>40</v>
      </c>
      <c r="I839" s="8" t="s">
        <v>10</v>
      </c>
      <c r="J839" s="11" t="str" cm="1">
        <f t="array" ref="J839:N839">VLOOKUP(A839,'Product Details'!$C$1:$I$1001,{2,3,4,5,7},FALSE)</f>
        <v>Amazon</v>
      </c>
      <c r="K839" s="1" t="str">
        <v>LED TV</v>
      </c>
      <c r="L839" s="1" t="str">
        <v>Samsung Smart TV 50"</v>
      </c>
      <c r="M839" s="1">
        <v>1</v>
      </c>
      <c r="N839" s="8">
        <v>60000</v>
      </c>
      <c r="O839" s="11" t="str" cm="1">
        <f t="array" ref="O839:S839">_xlfn.XLOOKUP(A839,'Shipping Details'!$A$1:$A$1001,'Shipping Details'!$B$1:$F$1001)</f>
        <v>Bengaluru</v>
      </c>
      <c r="P839" s="1" t="str">
        <v>Haryana</v>
      </c>
      <c r="Q839" s="1">
        <v>226610</v>
      </c>
      <c r="R839" s="1" t="str">
        <v>IN</v>
      </c>
      <c r="S839" s="8" t="b">
        <v>0</v>
      </c>
      <c r="T839" s="1">
        <f t="shared" si="39"/>
        <v>60000</v>
      </c>
      <c r="U839" s="1">
        <f t="shared" si="40"/>
        <v>0</v>
      </c>
      <c r="V839" s="1">
        <f t="shared" si="41"/>
        <v>0</v>
      </c>
    </row>
    <row r="840" spans="1:22" x14ac:dyDescent="0.3">
      <c r="A840" s="1" t="s">
        <v>689</v>
      </c>
      <c r="B840" s="1">
        <v>8282368</v>
      </c>
      <c r="C840" s="1" t="s">
        <v>1127</v>
      </c>
      <c r="D840" s="1" t="s">
        <v>3105</v>
      </c>
      <c r="E840" s="1">
        <v>23</v>
      </c>
      <c r="F840" s="1" t="s">
        <v>2841</v>
      </c>
      <c r="G840" s="5">
        <v>45566</v>
      </c>
      <c r="H840" s="1" t="s">
        <v>5</v>
      </c>
      <c r="I840" s="8" t="s">
        <v>6</v>
      </c>
      <c r="J840" s="11" t="str" cm="1">
        <f t="array" ref="J840:N840">VLOOKUP(A840,'Product Details'!$C$1:$I$1001,{2,3,4,5,7},FALSE)</f>
        <v>Amazon</v>
      </c>
      <c r="K840" s="1" t="str">
        <v>LED TV</v>
      </c>
      <c r="L840" s="1" t="str">
        <v>Sony Bravia 43"</v>
      </c>
      <c r="M840" s="1">
        <v>1</v>
      </c>
      <c r="N840" s="8">
        <v>40000</v>
      </c>
      <c r="O840" s="11" t="str" cm="1">
        <f t="array" ref="O840:S840">_xlfn.XLOOKUP(A840,'Shipping Details'!$A$1:$A$1001,'Shipping Details'!$B$1:$F$1001)</f>
        <v>Bengaluru</v>
      </c>
      <c r="P840" s="1" t="str">
        <v>Delhi</v>
      </c>
      <c r="Q840" s="1">
        <v>695900</v>
      </c>
      <c r="R840" s="1" t="str">
        <v>IN</v>
      </c>
      <c r="S840" s="8" t="b">
        <v>1</v>
      </c>
      <c r="T840" s="1">
        <f t="shared" si="39"/>
        <v>40000</v>
      </c>
      <c r="U840" s="1">
        <f t="shared" si="40"/>
        <v>40000</v>
      </c>
      <c r="V840" s="1">
        <f t="shared" si="41"/>
        <v>0</v>
      </c>
    </row>
    <row r="841" spans="1:22" x14ac:dyDescent="0.3">
      <c r="A841" s="1" t="s">
        <v>596</v>
      </c>
      <c r="B841" s="1">
        <v>4556393</v>
      </c>
      <c r="C841" s="1" t="s">
        <v>1173</v>
      </c>
      <c r="D841" s="1" t="s">
        <v>3104</v>
      </c>
      <c r="E841" s="1">
        <v>48</v>
      </c>
      <c r="F841" s="1" t="s">
        <v>2978</v>
      </c>
      <c r="G841" s="5">
        <v>45432</v>
      </c>
      <c r="H841" s="1" t="s">
        <v>8</v>
      </c>
      <c r="I841" s="8" t="s">
        <v>10</v>
      </c>
      <c r="J841" s="11" t="str" cm="1">
        <f t="array" ref="J841:N841">VLOOKUP(A841,'Product Details'!$C$1:$I$1001,{2,3,4,5,7},FALSE)</f>
        <v>Amazon</v>
      </c>
      <c r="K841" s="1" t="str">
        <v>Headphones</v>
      </c>
      <c r="L841" s="1" t="str">
        <v>Sony Bluetooth</v>
      </c>
      <c r="M841" s="1">
        <v>1</v>
      </c>
      <c r="N841" s="8">
        <v>12000</v>
      </c>
      <c r="O841" s="11" t="str" cm="1">
        <f t="array" ref="O841:S841">_xlfn.XLOOKUP(A841,'Shipping Details'!$A$1:$A$1001,'Shipping Details'!$B$1:$F$1001)</f>
        <v>Bengaluru</v>
      </c>
      <c r="P841" s="1" t="str">
        <v>Maharashtra</v>
      </c>
      <c r="Q841" s="1">
        <v>216946</v>
      </c>
      <c r="R841" s="1" t="str">
        <v>IN</v>
      </c>
      <c r="S841" s="8" t="b">
        <v>0</v>
      </c>
      <c r="T841" s="1">
        <f t="shared" si="39"/>
        <v>12000</v>
      </c>
      <c r="U841" s="1">
        <f t="shared" si="40"/>
        <v>0</v>
      </c>
      <c r="V841" s="1">
        <f t="shared" si="41"/>
        <v>0</v>
      </c>
    </row>
    <row r="842" spans="1:22" x14ac:dyDescent="0.3">
      <c r="A842" s="1" t="s">
        <v>51</v>
      </c>
      <c r="B842" s="1">
        <v>6902401</v>
      </c>
      <c r="C842" s="1" t="s">
        <v>1095</v>
      </c>
      <c r="D842" s="1" t="s">
        <v>3104</v>
      </c>
      <c r="E842" s="1">
        <v>35</v>
      </c>
      <c r="F842" s="1" t="s">
        <v>2821</v>
      </c>
      <c r="G842" s="5">
        <v>45421</v>
      </c>
      <c r="H842" s="1" t="s">
        <v>8</v>
      </c>
      <c r="I842" s="8" t="s">
        <v>6</v>
      </c>
      <c r="J842" s="11" t="str" cm="1">
        <f t="array" ref="J842:N842">VLOOKUP(A842,'Product Details'!$C$1:$I$1001,{2,3,4,5,7},FALSE)</f>
        <v>Amazon</v>
      </c>
      <c r="K842" s="1" t="str">
        <v>Headphones</v>
      </c>
      <c r="L842" s="1" t="str">
        <v>JBL Bluetooth</v>
      </c>
      <c r="M842" s="1">
        <v>1</v>
      </c>
      <c r="N842" s="8">
        <v>10000</v>
      </c>
      <c r="O842" s="11" t="str" cm="1">
        <f t="array" ref="O842:S842">_xlfn.XLOOKUP(A842,'Shipping Details'!$A$1:$A$1001,'Shipping Details'!$B$1:$F$1001)</f>
        <v>Kolkata</v>
      </c>
      <c r="P842" s="1" t="str">
        <v>Tamil Nadu</v>
      </c>
      <c r="Q842" s="1">
        <v>326895</v>
      </c>
      <c r="R842" s="1" t="str">
        <v>IN</v>
      </c>
      <c r="S842" s="8" t="b">
        <v>0</v>
      </c>
      <c r="T842" s="1">
        <f t="shared" si="39"/>
        <v>10000</v>
      </c>
      <c r="U842" s="1">
        <f t="shared" si="40"/>
        <v>0</v>
      </c>
      <c r="V842" s="1">
        <f t="shared" si="41"/>
        <v>10000</v>
      </c>
    </row>
    <row r="843" spans="1:22" x14ac:dyDescent="0.3">
      <c r="A843" s="1" t="s">
        <v>67</v>
      </c>
      <c r="B843" s="1">
        <v>8280833</v>
      </c>
      <c r="C843" s="1" t="s">
        <v>1069</v>
      </c>
      <c r="D843" s="1" t="s">
        <v>3105</v>
      </c>
      <c r="E843" s="1">
        <v>66</v>
      </c>
      <c r="F843" s="1" t="s">
        <v>2834</v>
      </c>
      <c r="G843" s="5">
        <v>45619</v>
      </c>
      <c r="H843" s="1" t="s">
        <v>40</v>
      </c>
      <c r="I843" s="8" t="s">
        <v>10</v>
      </c>
      <c r="J843" s="11" t="str" cm="1">
        <f t="array" ref="J843:N843">VLOOKUP(A843,'Product Details'!$C$1:$I$1001,{2,3,4,5,7},FALSE)</f>
        <v>Amazon</v>
      </c>
      <c r="K843" s="1" t="str">
        <v>Headphones</v>
      </c>
      <c r="L843" s="1" t="str">
        <v>JBL Bluetooth</v>
      </c>
      <c r="M843" s="1">
        <v>1</v>
      </c>
      <c r="N843" s="8">
        <v>10000</v>
      </c>
      <c r="O843" s="11" t="str" cm="1">
        <f t="array" ref="O843:S843">_xlfn.XLOOKUP(A843,'Shipping Details'!$A$1:$A$1001,'Shipping Details'!$B$1:$F$1001)</f>
        <v>Bengaluru</v>
      </c>
      <c r="P843" s="1" t="str">
        <v>Punjab</v>
      </c>
      <c r="Q843" s="1">
        <v>407618</v>
      </c>
      <c r="R843" s="1" t="str">
        <v>IN</v>
      </c>
      <c r="S843" s="8" t="b">
        <v>1</v>
      </c>
      <c r="T843" s="1">
        <f t="shared" si="39"/>
        <v>10000</v>
      </c>
      <c r="U843" s="1">
        <f t="shared" si="40"/>
        <v>0</v>
      </c>
      <c r="V843" s="1">
        <f t="shared" si="41"/>
        <v>0</v>
      </c>
    </row>
    <row r="844" spans="1:22" x14ac:dyDescent="0.3">
      <c r="A844" s="1" t="s">
        <v>986</v>
      </c>
      <c r="B844" s="1">
        <v>3150688</v>
      </c>
      <c r="C844" s="1" t="s">
        <v>1133</v>
      </c>
      <c r="D844" s="1" t="s">
        <v>3105</v>
      </c>
      <c r="E844" s="1">
        <v>70</v>
      </c>
      <c r="F844" s="1" t="s">
        <v>2795</v>
      </c>
      <c r="G844" s="5">
        <v>45615</v>
      </c>
      <c r="H844" s="1" t="s">
        <v>8</v>
      </c>
      <c r="I844" s="8" t="s">
        <v>6</v>
      </c>
      <c r="J844" s="11" t="str" cm="1">
        <f t="array" ref="J844:N844">VLOOKUP(A844,'Product Details'!$C$1:$I$1001,{2,3,4,5,7},FALSE)</f>
        <v>Amazon</v>
      </c>
      <c r="K844" s="1" t="str">
        <v>LED TV</v>
      </c>
      <c r="L844" s="1" t="str">
        <v>Sony Bravia 43"</v>
      </c>
      <c r="M844" s="1">
        <v>1</v>
      </c>
      <c r="N844" s="8">
        <v>40000</v>
      </c>
      <c r="O844" s="11" t="str" cm="1">
        <f t="array" ref="O844:S844">_xlfn.XLOOKUP(A844,'Shipping Details'!$A$1:$A$1001,'Shipping Details'!$B$1:$F$1001)</f>
        <v>Mohali</v>
      </c>
      <c r="P844" s="1" t="str">
        <v>Haryana</v>
      </c>
      <c r="Q844" s="1">
        <v>817297</v>
      </c>
      <c r="R844" s="1" t="str">
        <v>IN</v>
      </c>
      <c r="S844" s="8" t="b">
        <v>0</v>
      </c>
      <c r="T844" s="1">
        <f t="shared" si="39"/>
        <v>40000</v>
      </c>
      <c r="U844" s="1">
        <f t="shared" si="40"/>
        <v>0</v>
      </c>
      <c r="V844" s="1">
        <f t="shared" si="41"/>
        <v>40000</v>
      </c>
    </row>
    <row r="845" spans="1:22" x14ac:dyDescent="0.3">
      <c r="A845" s="1" t="s">
        <v>851</v>
      </c>
      <c r="B845" s="1">
        <v>6262234</v>
      </c>
      <c r="C845" s="1" t="s">
        <v>1154</v>
      </c>
      <c r="D845" s="1" t="s">
        <v>3105</v>
      </c>
      <c r="E845" s="1">
        <v>52</v>
      </c>
      <c r="F845" s="1" t="s">
        <v>3041</v>
      </c>
      <c r="G845" s="5">
        <v>45293</v>
      </c>
      <c r="H845" s="1" t="s">
        <v>5</v>
      </c>
      <c r="I845" s="8" t="s">
        <v>6</v>
      </c>
      <c r="J845" s="11" t="str" cm="1">
        <f t="array" ref="J845:N845">VLOOKUP(A845,'Product Details'!$C$1:$I$1001,{2,3,4,5,7},FALSE)</f>
        <v>Amazon</v>
      </c>
      <c r="K845" s="1" t="str">
        <v>Headphones</v>
      </c>
      <c r="L845" s="1" t="str">
        <v>Bose Bluetooth</v>
      </c>
      <c r="M845" s="1">
        <v>1</v>
      </c>
      <c r="N845" s="8">
        <v>15000</v>
      </c>
      <c r="O845" s="11" t="str" cm="1">
        <f t="array" ref="O845:S845">_xlfn.XLOOKUP(A845,'Shipping Details'!$A$1:$A$1001,'Shipping Details'!$B$1:$F$1001)</f>
        <v>Noida</v>
      </c>
      <c r="P845" s="1" t="str">
        <v>West Bengal</v>
      </c>
      <c r="Q845" s="1">
        <v>633458</v>
      </c>
      <c r="R845" s="1" t="str">
        <v>IN</v>
      </c>
      <c r="S845" s="8" t="b">
        <v>1</v>
      </c>
      <c r="T845" s="1">
        <f t="shared" si="39"/>
        <v>15000</v>
      </c>
      <c r="U845" s="1">
        <f t="shared" si="40"/>
        <v>15000</v>
      </c>
      <c r="V845" s="1">
        <f t="shared" si="41"/>
        <v>0</v>
      </c>
    </row>
    <row r="846" spans="1:22" x14ac:dyDescent="0.3">
      <c r="A846" s="1" t="s">
        <v>131</v>
      </c>
      <c r="B846" s="1">
        <v>4590102</v>
      </c>
      <c r="C846" s="1" t="s">
        <v>1133</v>
      </c>
      <c r="D846" s="1" t="s">
        <v>3105</v>
      </c>
      <c r="E846" s="1">
        <v>70</v>
      </c>
      <c r="F846" s="1" t="s">
        <v>2885</v>
      </c>
      <c r="G846" s="5">
        <v>45544</v>
      </c>
      <c r="H846" s="1" t="s">
        <v>5</v>
      </c>
      <c r="I846" s="8" t="s">
        <v>6</v>
      </c>
      <c r="J846" s="11" t="str" cm="1">
        <f t="array" ref="J846:N846">VLOOKUP(A846,'Product Details'!$C$1:$I$1001,{2,3,4,5,7},FALSE)</f>
        <v>Amazon</v>
      </c>
      <c r="K846" s="1" t="str">
        <v>LED TV</v>
      </c>
      <c r="L846" s="1" t="str">
        <v>Samsung Smart TV 50"</v>
      </c>
      <c r="M846" s="1">
        <v>1</v>
      </c>
      <c r="N846" s="8">
        <v>60000</v>
      </c>
      <c r="O846" s="11" t="str" cm="1">
        <f t="array" ref="O846:S846">_xlfn.XLOOKUP(A846,'Shipping Details'!$A$1:$A$1001,'Shipping Details'!$B$1:$F$1001)</f>
        <v>Thanjavur</v>
      </c>
      <c r="P846" s="1" t="str">
        <v>Tamil Nadu</v>
      </c>
      <c r="Q846" s="1">
        <v>153231</v>
      </c>
      <c r="R846" s="1" t="str">
        <v>IN</v>
      </c>
      <c r="S846" s="8" t="b">
        <v>0</v>
      </c>
      <c r="T846" s="1">
        <f t="shared" si="39"/>
        <v>60000</v>
      </c>
      <c r="U846" s="1">
        <f t="shared" si="40"/>
        <v>60000</v>
      </c>
      <c r="V846" s="1">
        <f t="shared" si="41"/>
        <v>0</v>
      </c>
    </row>
    <row r="847" spans="1:22" x14ac:dyDescent="0.3">
      <c r="A847" s="1" t="s">
        <v>800</v>
      </c>
      <c r="B847" s="1">
        <v>6444970</v>
      </c>
      <c r="C847" s="1" t="s">
        <v>1072</v>
      </c>
      <c r="D847" s="1" t="s">
        <v>3104</v>
      </c>
      <c r="E847" s="1">
        <v>70</v>
      </c>
      <c r="F847" s="1" t="s">
        <v>2870</v>
      </c>
      <c r="G847" s="5">
        <v>45379</v>
      </c>
      <c r="H847" s="1" t="s">
        <v>5</v>
      </c>
      <c r="I847" s="8" t="s">
        <v>6</v>
      </c>
      <c r="J847" s="11" t="str" cm="1">
        <f t="array" ref="J847:N847">VLOOKUP(A847,'Product Details'!$C$1:$I$1001,{2,3,4,5,7},FALSE)</f>
        <v>TataCliq</v>
      </c>
      <c r="K847" s="1" t="str">
        <v>Smartphone</v>
      </c>
      <c r="L847" s="1" t="str">
        <v>OnePlus Nord</v>
      </c>
      <c r="M847" s="1">
        <v>1</v>
      </c>
      <c r="N847" s="8">
        <v>25000</v>
      </c>
      <c r="O847" s="11" t="str" cm="1">
        <f t="array" ref="O847:S847">_xlfn.XLOOKUP(A847,'Shipping Details'!$A$1:$A$1001,'Shipping Details'!$B$1:$F$1001)</f>
        <v>Lucknow</v>
      </c>
      <c r="P847" s="1" t="str">
        <v>Tamil Nadu</v>
      </c>
      <c r="Q847" s="1">
        <v>443767</v>
      </c>
      <c r="R847" s="1" t="str">
        <v>IN</v>
      </c>
      <c r="S847" s="8" t="b">
        <v>0</v>
      </c>
      <c r="T847" s="1">
        <f t="shared" si="39"/>
        <v>25000</v>
      </c>
      <c r="U847" s="1">
        <f t="shared" si="40"/>
        <v>25000</v>
      </c>
      <c r="V847" s="1">
        <f t="shared" si="41"/>
        <v>0</v>
      </c>
    </row>
    <row r="848" spans="1:22" x14ac:dyDescent="0.3">
      <c r="A848" s="1" t="s">
        <v>916</v>
      </c>
      <c r="B848" s="1">
        <v>5049661</v>
      </c>
      <c r="C848" s="1" t="s">
        <v>1086</v>
      </c>
      <c r="D848" s="1" t="s">
        <v>3104</v>
      </c>
      <c r="E848" s="1">
        <v>20</v>
      </c>
      <c r="F848" s="1" t="s">
        <v>3095</v>
      </c>
      <c r="G848" s="5">
        <v>45453</v>
      </c>
      <c r="H848" s="1" t="s">
        <v>5</v>
      </c>
      <c r="I848" s="8" t="s">
        <v>6</v>
      </c>
      <c r="J848" s="11" t="str" cm="1">
        <f t="array" ref="J848:N848">VLOOKUP(A848,'Product Details'!$C$1:$I$1001,{2,3,4,5,7},FALSE)</f>
        <v>Amazon</v>
      </c>
      <c r="K848" s="1" t="str">
        <v>Washing Machine</v>
      </c>
      <c r="L848" s="1" t="str">
        <v>Samsung Top Load 6.5kg</v>
      </c>
      <c r="M848" s="1">
        <v>1</v>
      </c>
      <c r="N848" s="8">
        <v>25000</v>
      </c>
      <c r="O848" s="11" t="str" cm="1">
        <f t="array" ref="O848:S848">_xlfn.XLOOKUP(A848,'Shipping Details'!$A$1:$A$1001,'Shipping Details'!$B$1:$F$1001)</f>
        <v>Mohali</v>
      </c>
      <c r="P848" s="1" t="str">
        <v>West Bengal</v>
      </c>
      <c r="Q848" s="1">
        <v>722255</v>
      </c>
      <c r="R848" s="1" t="str">
        <v>IN</v>
      </c>
      <c r="S848" s="8" t="b">
        <v>0</v>
      </c>
      <c r="T848" s="1">
        <f t="shared" si="39"/>
        <v>25000</v>
      </c>
      <c r="U848" s="1">
        <f t="shared" si="40"/>
        <v>25000</v>
      </c>
      <c r="V848" s="1">
        <f t="shared" si="41"/>
        <v>0</v>
      </c>
    </row>
    <row r="849" spans="1:22" x14ac:dyDescent="0.3">
      <c r="A849" s="1" t="s">
        <v>774</v>
      </c>
      <c r="B849" s="1">
        <v>8574899</v>
      </c>
      <c r="C849" s="1" t="s">
        <v>1111</v>
      </c>
      <c r="D849" s="1" t="s">
        <v>3104</v>
      </c>
      <c r="E849" s="1">
        <v>19</v>
      </c>
      <c r="F849" s="1" t="s">
        <v>3083</v>
      </c>
      <c r="G849" s="5">
        <v>45371</v>
      </c>
      <c r="H849" s="1" t="s">
        <v>5</v>
      </c>
      <c r="I849" s="8" t="s">
        <v>6</v>
      </c>
      <c r="J849" s="11" t="str" cm="1">
        <f t="array" ref="J849:N849">VLOOKUP(A849,'Product Details'!$C$1:$I$1001,{2,3,4,5,7},FALSE)</f>
        <v>TataCliq</v>
      </c>
      <c r="K849" s="1" t="str">
        <v>Headphones</v>
      </c>
      <c r="L849" s="1" t="str">
        <v>Bose Bluetooth</v>
      </c>
      <c r="M849" s="1">
        <v>4</v>
      </c>
      <c r="N849" s="8">
        <v>14800</v>
      </c>
      <c r="O849" s="11" t="str" cm="1">
        <f t="array" ref="O849:S849">_xlfn.XLOOKUP(A849,'Shipping Details'!$A$1:$A$1001,'Shipping Details'!$B$1:$F$1001)</f>
        <v>Noida</v>
      </c>
      <c r="P849" s="1" t="str">
        <v>Punjab</v>
      </c>
      <c r="Q849" s="1">
        <v>887887</v>
      </c>
      <c r="R849" s="1" t="str">
        <v>IN</v>
      </c>
      <c r="S849" s="8" t="b">
        <v>1</v>
      </c>
      <c r="T849" s="1">
        <f t="shared" si="39"/>
        <v>59200</v>
      </c>
      <c r="U849" s="1">
        <f t="shared" si="40"/>
        <v>59200</v>
      </c>
      <c r="V849" s="1">
        <f t="shared" si="41"/>
        <v>0</v>
      </c>
    </row>
    <row r="850" spans="1:22" x14ac:dyDescent="0.3">
      <c r="A850" s="1" t="s">
        <v>84</v>
      </c>
      <c r="B850" s="1">
        <v>1863121</v>
      </c>
      <c r="C850" s="1" t="s">
        <v>1065</v>
      </c>
      <c r="D850" s="1" t="s">
        <v>3104</v>
      </c>
      <c r="E850" s="1">
        <v>56</v>
      </c>
      <c r="F850" s="1" t="s">
        <v>2846</v>
      </c>
      <c r="G850" s="5">
        <v>45424</v>
      </c>
      <c r="H850" s="1" t="s">
        <v>40</v>
      </c>
      <c r="I850" s="8" t="s">
        <v>6</v>
      </c>
      <c r="J850" s="11" t="str" cm="1">
        <f t="array" ref="J850:N850">VLOOKUP(A850,'Product Details'!$C$1:$I$1001,{2,3,4,5,7},FALSE)</f>
        <v>Amazon</v>
      </c>
      <c r="K850" s="1" t="str">
        <v>Laptop</v>
      </c>
      <c r="L850" s="1" t="str">
        <v>Dell Inspiron 15</v>
      </c>
      <c r="M850" s="1">
        <v>1</v>
      </c>
      <c r="N850" s="8">
        <v>50000</v>
      </c>
      <c r="O850" s="11" t="str" cm="1">
        <f t="array" ref="O850:S850">_xlfn.XLOOKUP(A850,'Shipping Details'!$A$1:$A$1001,'Shipping Details'!$B$1:$F$1001)</f>
        <v>Bengaluru</v>
      </c>
      <c r="P850" s="1" t="str">
        <v>Karnataka</v>
      </c>
      <c r="Q850" s="1">
        <v>220465</v>
      </c>
      <c r="R850" s="1" t="str">
        <v>IN</v>
      </c>
      <c r="S850" s="8" t="b">
        <v>1</v>
      </c>
      <c r="T850" s="1">
        <f t="shared" si="39"/>
        <v>50000</v>
      </c>
      <c r="U850" s="1">
        <f t="shared" si="40"/>
        <v>0</v>
      </c>
      <c r="V850" s="1">
        <f t="shared" si="41"/>
        <v>50000</v>
      </c>
    </row>
    <row r="851" spans="1:22" x14ac:dyDescent="0.3">
      <c r="A851" s="1" t="s">
        <v>354</v>
      </c>
      <c r="B851" s="1">
        <v>6276424</v>
      </c>
      <c r="C851" s="1" t="s">
        <v>1074</v>
      </c>
      <c r="D851" s="1" t="s">
        <v>3105</v>
      </c>
      <c r="E851" s="1">
        <v>35</v>
      </c>
      <c r="F851" s="1" t="s">
        <v>2804</v>
      </c>
      <c r="G851" s="5">
        <v>45476</v>
      </c>
      <c r="H851" s="1" t="s">
        <v>5</v>
      </c>
      <c r="I851" s="8" t="s">
        <v>6</v>
      </c>
      <c r="J851" s="11" t="str" cm="1">
        <f t="array" ref="J851:N851">VLOOKUP(A851,'Product Details'!$C$1:$I$1001,{2,3,4,5,7},FALSE)</f>
        <v>Myntra</v>
      </c>
      <c r="K851" s="1" t="str">
        <v>Laptop</v>
      </c>
      <c r="L851" s="1" t="str">
        <v>HP Pavilion</v>
      </c>
      <c r="M851" s="1">
        <v>1</v>
      </c>
      <c r="N851" s="8">
        <v>45500</v>
      </c>
      <c r="O851" s="11" t="str" cm="1">
        <f t="array" ref="O851:S851">_xlfn.XLOOKUP(A851,'Shipping Details'!$A$1:$A$1001,'Shipping Details'!$B$1:$F$1001)</f>
        <v>Mumbai</v>
      </c>
      <c r="P851" s="1" t="str">
        <v>West Bengal</v>
      </c>
      <c r="Q851" s="1">
        <v>217683</v>
      </c>
      <c r="R851" s="1" t="str">
        <v>IN</v>
      </c>
      <c r="S851" s="8" t="b">
        <v>0</v>
      </c>
      <c r="T851" s="1">
        <f t="shared" si="39"/>
        <v>45500</v>
      </c>
      <c r="U851" s="1">
        <f t="shared" si="40"/>
        <v>45500</v>
      </c>
      <c r="V851" s="1">
        <f t="shared" si="41"/>
        <v>0</v>
      </c>
    </row>
    <row r="852" spans="1:22" x14ac:dyDescent="0.3">
      <c r="A852" s="1" t="s">
        <v>762</v>
      </c>
      <c r="B852" s="1">
        <v>2296369</v>
      </c>
      <c r="C852" s="1" t="s">
        <v>1158</v>
      </c>
      <c r="D852" s="1" t="s">
        <v>3105</v>
      </c>
      <c r="E852" s="1">
        <v>26</v>
      </c>
      <c r="F852" s="1" t="s">
        <v>2872</v>
      </c>
      <c r="G852" s="5">
        <v>45511</v>
      </c>
      <c r="H852" s="1" t="s">
        <v>40</v>
      </c>
      <c r="I852" s="8" t="s">
        <v>6</v>
      </c>
      <c r="J852" s="11" t="str" cm="1">
        <f t="array" ref="J852:N852">VLOOKUP(A852,'Product Details'!$C$1:$I$1001,{2,3,4,5,7},FALSE)</f>
        <v>Myntra</v>
      </c>
      <c r="K852" s="1" t="str">
        <v>Laptop</v>
      </c>
      <c r="L852" s="1" t="str">
        <v>Dell Inspiron 15</v>
      </c>
      <c r="M852" s="1">
        <v>1</v>
      </c>
      <c r="N852" s="8">
        <v>50500</v>
      </c>
      <c r="O852" s="11" t="str" cm="1">
        <f t="array" ref="O852:S852">_xlfn.XLOOKUP(A852,'Shipping Details'!$A$1:$A$1001,'Shipping Details'!$B$1:$F$1001)</f>
        <v>Noida</v>
      </c>
      <c r="P852" s="1" t="str">
        <v>West Bengal</v>
      </c>
      <c r="Q852" s="1">
        <v>546390</v>
      </c>
      <c r="R852" s="1" t="str">
        <v>IN</v>
      </c>
      <c r="S852" s="8" t="b">
        <v>0</v>
      </c>
      <c r="T852" s="1">
        <f t="shared" si="39"/>
        <v>50500</v>
      </c>
      <c r="U852" s="1">
        <f t="shared" si="40"/>
        <v>0</v>
      </c>
      <c r="V852" s="1">
        <f t="shared" si="41"/>
        <v>50500</v>
      </c>
    </row>
    <row r="853" spans="1:22" x14ac:dyDescent="0.3">
      <c r="A853" s="1" t="s">
        <v>171</v>
      </c>
      <c r="B853" s="1">
        <v>2707116</v>
      </c>
      <c r="C853" s="1" t="s">
        <v>1071</v>
      </c>
      <c r="D853" s="1" t="s">
        <v>3105</v>
      </c>
      <c r="E853" s="1">
        <v>41</v>
      </c>
      <c r="F853" s="1" t="s">
        <v>2798</v>
      </c>
      <c r="G853" s="5">
        <v>45450</v>
      </c>
      <c r="H853" s="1" t="s">
        <v>5</v>
      </c>
      <c r="I853" s="8" t="s">
        <v>6</v>
      </c>
      <c r="J853" s="11" t="str" cm="1">
        <f t="array" ref="J853:N853">VLOOKUP(A853,'Product Details'!$C$1:$I$1001,{2,3,4,5,7},FALSE)</f>
        <v>Myntra</v>
      </c>
      <c r="K853" s="1" t="str">
        <v>Laptop</v>
      </c>
      <c r="L853" s="1" t="str">
        <v>MacBook Pro</v>
      </c>
      <c r="M853" s="1">
        <v>1</v>
      </c>
      <c r="N853" s="8">
        <v>131500</v>
      </c>
      <c r="O853" s="11" t="str" cm="1">
        <f t="array" ref="O853:S853">_xlfn.XLOOKUP(A853,'Shipping Details'!$A$1:$A$1001,'Shipping Details'!$B$1:$F$1001)</f>
        <v>Noida</v>
      </c>
      <c r="P853" s="1" t="str">
        <v>Delhi</v>
      </c>
      <c r="Q853" s="1">
        <v>715519</v>
      </c>
      <c r="R853" s="1" t="str">
        <v>IN</v>
      </c>
      <c r="S853" s="8" t="b">
        <v>1</v>
      </c>
      <c r="T853" s="1">
        <f t="shared" si="39"/>
        <v>131500</v>
      </c>
      <c r="U853" s="1">
        <f t="shared" si="40"/>
        <v>131500</v>
      </c>
      <c r="V853" s="1">
        <f t="shared" si="41"/>
        <v>0</v>
      </c>
    </row>
    <row r="854" spans="1:22" x14ac:dyDescent="0.3">
      <c r="A854" s="1" t="s">
        <v>375</v>
      </c>
      <c r="B854" s="1">
        <v>7428475</v>
      </c>
      <c r="C854" s="1" t="s">
        <v>1149</v>
      </c>
      <c r="D854" s="1" t="s">
        <v>3105</v>
      </c>
      <c r="E854" s="1">
        <v>60</v>
      </c>
      <c r="F854" s="1" t="s">
        <v>2891</v>
      </c>
      <c r="G854" s="5">
        <v>45528</v>
      </c>
      <c r="H854" s="1" t="s">
        <v>5</v>
      </c>
      <c r="I854" s="8" t="s">
        <v>6</v>
      </c>
      <c r="J854" s="11" t="str" cm="1">
        <f t="array" ref="J854:N854">VLOOKUP(A854,'Product Details'!$C$1:$I$1001,{2,3,4,5,7},FALSE)</f>
        <v>Amazon</v>
      </c>
      <c r="K854" s="1" t="str">
        <v>Washing Machine</v>
      </c>
      <c r="L854" s="1" t="str">
        <v>Whirlpool Fully Automatic</v>
      </c>
      <c r="M854" s="1">
        <v>1</v>
      </c>
      <c r="N854" s="8">
        <v>35000</v>
      </c>
      <c r="O854" s="11" t="str" cm="1">
        <f t="array" ref="O854:S854">_xlfn.XLOOKUP(A854,'Shipping Details'!$A$1:$A$1001,'Shipping Details'!$B$1:$F$1001)</f>
        <v>Mohali</v>
      </c>
      <c r="P854" s="1" t="str">
        <v>Maharashtra</v>
      </c>
      <c r="Q854" s="1">
        <v>892182</v>
      </c>
      <c r="R854" s="1" t="str">
        <v>IN</v>
      </c>
      <c r="S854" s="8" t="b">
        <v>1</v>
      </c>
      <c r="T854" s="1">
        <f t="shared" si="39"/>
        <v>35000</v>
      </c>
      <c r="U854" s="1">
        <f t="shared" si="40"/>
        <v>35000</v>
      </c>
      <c r="V854" s="1">
        <f t="shared" si="41"/>
        <v>0</v>
      </c>
    </row>
    <row r="855" spans="1:22" x14ac:dyDescent="0.3">
      <c r="A855" s="1" t="s">
        <v>326</v>
      </c>
      <c r="B855" s="1">
        <v>2511341</v>
      </c>
      <c r="C855" s="1" t="s">
        <v>1145</v>
      </c>
      <c r="D855" s="1" t="s">
        <v>3105</v>
      </c>
      <c r="E855" s="1">
        <v>45</v>
      </c>
      <c r="F855" s="1" t="s">
        <v>2782</v>
      </c>
      <c r="G855" s="5">
        <v>45438</v>
      </c>
      <c r="H855" s="1" t="s">
        <v>5</v>
      </c>
      <c r="I855" s="8" t="s">
        <v>6</v>
      </c>
      <c r="J855" s="11" t="str" cm="1">
        <f t="array" ref="J855:N855">VLOOKUP(A855,'Product Details'!$C$1:$I$1001,{2,3,4,5,7},FALSE)</f>
        <v>Amazon</v>
      </c>
      <c r="K855" s="1" t="str">
        <v>Headphones</v>
      </c>
      <c r="L855" s="1" t="str">
        <v>JBL Bluetooth</v>
      </c>
      <c r="M855" s="1">
        <v>1</v>
      </c>
      <c r="N855" s="8">
        <v>10000</v>
      </c>
      <c r="O855" s="11" t="str" cm="1">
        <f t="array" ref="O855:S855">_xlfn.XLOOKUP(A855,'Shipping Details'!$A$1:$A$1001,'Shipping Details'!$B$1:$F$1001)</f>
        <v>Mohali</v>
      </c>
      <c r="P855" s="1" t="str">
        <v>Delhi</v>
      </c>
      <c r="Q855" s="1">
        <v>375311</v>
      </c>
      <c r="R855" s="1" t="str">
        <v>IN</v>
      </c>
      <c r="S855" s="8" t="b">
        <v>0</v>
      </c>
      <c r="T855" s="1">
        <f t="shared" si="39"/>
        <v>10000</v>
      </c>
      <c r="U855" s="1">
        <f t="shared" si="40"/>
        <v>10000</v>
      </c>
      <c r="V855" s="1">
        <f t="shared" si="41"/>
        <v>0</v>
      </c>
    </row>
    <row r="856" spans="1:22" x14ac:dyDescent="0.3">
      <c r="A856" s="1" t="s">
        <v>633</v>
      </c>
      <c r="B856" s="1">
        <v>3760410</v>
      </c>
      <c r="C856" s="1" t="s">
        <v>1142</v>
      </c>
      <c r="D856" s="1" t="s">
        <v>3105</v>
      </c>
      <c r="E856" s="1">
        <v>40</v>
      </c>
      <c r="F856" s="1" t="s">
        <v>2849</v>
      </c>
      <c r="G856" s="5">
        <v>45489</v>
      </c>
      <c r="H856" s="1" t="s">
        <v>40</v>
      </c>
      <c r="I856" s="8" t="s">
        <v>6</v>
      </c>
      <c r="J856" s="11" t="str" cm="1">
        <f t="array" ref="J856:N856">VLOOKUP(A856,'Product Details'!$C$1:$I$1001,{2,3,4,5,7},FALSE)</f>
        <v>Ajio</v>
      </c>
      <c r="K856" s="1" t="str">
        <v>Headphones</v>
      </c>
      <c r="L856" s="1" t="str">
        <v>Bose Bluetooth</v>
      </c>
      <c r="M856" s="1">
        <v>1</v>
      </c>
      <c r="N856" s="8">
        <v>14000</v>
      </c>
      <c r="O856" s="11" t="str" cm="1">
        <f t="array" ref="O856:S856">_xlfn.XLOOKUP(A856,'Shipping Details'!$A$1:$A$1001,'Shipping Details'!$B$1:$F$1001)</f>
        <v>Noida</v>
      </c>
      <c r="P856" s="1" t="str">
        <v>Punjab</v>
      </c>
      <c r="Q856" s="1">
        <v>688155</v>
      </c>
      <c r="R856" s="1" t="str">
        <v>IN</v>
      </c>
      <c r="S856" s="8" t="b">
        <v>0</v>
      </c>
      <c r="T856" s="1">
        <f t="shared" si="39"/>
        <v>14000</v>
      </c>
      <c r="U856" s="1">
        <f t="shared" si="40"/>
        <v>0</v>
      </c>
      <c r="V856" s="1">
        <f t="shared" si="41"/>
        <v>14000</v>
      </c>
    </row>
    <row r="857" spans="1:22" x14ac:dyDescent="0.3">
      <c r="A857" s="1" t="s">
        <v>998</v>
      </c>
      <c r="B857" s="1">
        <v>3756401</v>
      </c>
      <c r="C857" s="1" t="s">
        <v>1164</v>
      </c>
      <c r="D857" s="1" t="s">
        <v>3105</v>
      </c>
      <c r="E857" s="1">
        <v>65</v>
      </c>
      <c r="F857" s="1" t="s">
        <v>2886</v>
      </c>
      <c r="G857" s="5">
        <v>45343</v>
      </c>
      <c r="H857" s="1" t="s">
        <v>5</v>
      </c>
      <c r="I857" s="8" t="s">
        <v>6</v>
      </c>
      <c r="J857" s="11" t="str" cm="1">
        <f t="array" ref="J857:N857">VLOOKUP(A857,'Product Details'!$C$1:$I$1001,{2,3,4,5,7},FALSE)</f>
        <v>Myntra</v>
      </c>
      <c r="K857" s="1" t="str">
        <v>Smartphone</v>
      </c>
      <c r="L857" s="1" t="str">
        <v>Samsung Galaxy S9</v>
      </c>
      <c r="M857" s="1">
        <v>1</v>
      </c>
      <c r="N857" s="8">
        <v>30200</v>
      </c>
      <c r="O857" s="11" t="str" cm="1">
        <f t="array" ref="O857:S857">_xlfn.XLOOKUP(A857,'Shipping Details'!$A$1:$A$1001,'Shipping Details'!$B$1:$F$1001)</f>
        <v>Thanjavur</v>
      </c>
      <c r="P857" s="1" t="str">
        <v>Punjab</v>
      </c>
      <c r="Q857" s="1">
        <v>868019</v>
      </c>
      <c r="R857" s="1" t="str">
        <v>IN</v>
      </c>
      <c r="S857" s="8" t="b">
        <v>0</v>
      </c>
      <c r="T857" s="1">
        <f t="shared" si="39"/>
        <v>30200</v>
      </c>
      <c r="U857" s="1">
        <f t="shared" si="40"/>
        <v>30200</v>
      </c>
      <c r="V857" s="1">
        <f t="shared" si="41"/>
        <v>0</v>
      </c>
    </row>
    <row r="858" spans="1:22" x14ac:dyDescent="0.3">
      <c r="A858" s="1" t="s">
        <v>834</v>
      </c>
      <c r="B858" s="1">
        <v>3827685</v>
      </c>
      <c r="C858" s="1" t="s">
        <v>1111</v>
      </c>
      <c r="D858" s="1" t="s">
        <v>3104</v>
      </c>
      <c r="E858" s="1">
        <v>19</v>
      </c>
      <c r="F858" s="1" t="s">
        <v>3019</v>
      </c>
      <c r="G858" s="5">
        <v>45329</v>
      </c>
      <c r="H858" s="1" t="s">
        <v>40</v>
      </c>
      <c r="I858" s="8" t="s">
        <v>10</v>
      </c>
      <c r="J858" s="11" t="str" cm="1">
        <f t="array" ref="J858:N858">VLOOKUP(A858,'Product Details'!$C$1:$I$1001,{2,3,4,5,7},FALSE)</f>
        <v>TataCliq</v>
      </c>
      <c r="K858" s="1" t="str">
        <v>Washing Machine</v>
      </c>
      <c r="L858" s="1" t="str">
        <v>Samsung Top Load 6.5kg</v>
      </c>
      <c r="M858" s="1">
        <v>1</v>
      </c>
      <c r="N858" s="8">
        <v>25000</v>
      </c>
      <c r="O858" s="11" t="str" cm="1">
        <f t="array" ref="O858:S858">_xlfn.XLOOKUP(A858,'Shipping Details'!$A$1:$A$1001,'Shipping Details'!$B$1:$F$1001)</f>
        <v>Kolkata</v>
      </c>
      <c r="P858" s="1" t="str">
        <v>Delhi</v>
      </c>
      <c r="Q858" s="1">
        <v>748513</v>
      </c>
      <c r="R858" s="1" t="str">
        <v>IN</v>
      </c>
      <c r="S858" s="8" t="b">
        <v>0</v>
      </c>
      <c r="T858" s="1">
        <f t="shared" si="39"/>
        <v>25000</v>
      </c>
      <c r="U858" s="1">
        <f t="shared" si="40"/>
        <v>0</v>
      </c>
      <c r="V858" s="1">
        <f t="shared" si="41"/>
        <v>0</v>
      </c>
    </row>
    <row r="859" spans="1:22" x14ac:dyDescent="0.3">
      <c r="A859" s="1" t="s">
        <v>149</v>
      </c>
      <c r="B859" s="1">
        <v>5070038</v>
      </c>
      <c r="C859" s="1" t="s">
        <v>1114</v>
      </c>
      <c r="D859" s="1" t="s">
        <v>3105</v>
      </c>
      <c r="E859" s="1">
        <v>43</v>
      </c>
      <c r="F859" s="1" t="s">
        <v>2883</v>
      </c>
      <c r="G859" s="5">
        <v>45400</v>
      </c>
      <c r="H859" s="1" t="s">
        <v>5</v>
      </c>
      <c r="I859" s="8" t="s">
        <v>6</v>
      </c>
      <c r="J859" s="11" t="str" cm="1">
        <f t="array" ref="J859:N859">VLOOKUP(A859,'Product Details'!$C$1:$I$1001,{2,3,4,5,7},FALSE)</f>
        <v>Amazon</v>
      </c>
      <c r="K859" s="1" t="str">
        <v>Laptop</v>
      </c>
      <c r="L859" s="1" t="str">
        <v>MacBook Pro</v>
      </c>
      <c r="M859" s="1">
        <v>1</v>
      </c>
      <c r="N859" s="8">
        <v>128000</v>
      </c>
      <c r="O859" s="11" t="str" cm="1">
        <f t="array" ref="O859:S859">_xlfn.XLOOKUP(A859,'Shipping Details'!$A$1:$A$1001,'Shipping Details'!$B$1:$F$1001)</f>
        <v>Mumbai</v>
      </c>
      <c r="P859" s="1" t="str">
        <v>Maharashtra</v>
      </c>
      <c r="Q859" s="1">
        <v>477114</v>
      </c>
      <c r="R859" s="1" t="str">
        <v>IN</v>
      </c>
      <c r="S859" s="8" t="b">
        <v>0</v>
      </c>
      <c r="T859" s="1">
        <f t="shared" si="39"/>
        <v>128000</v>
      </c>
      <c r="U859" s="1">
        <f t="shared" si="40"/>
        <v>128000</v>
      </c>
      <c r="V859" s="1">
        <f t="shared" si="41"/>
        <v>0</v>
      </c>
    </row>
    <row r="860" spans="1:22" x14ac:dyDescent="0.3">
      <c r="A860" s="1" t="s">
        <v>478</v>
      </c>
      <c r="B860" s="1">
        <v>2776570</v>
      </c>
      <c r="C860" s="1" t="s">
        <v>1133</v>
      </c>
      <c r="D860" s="1" t="s">
        <v>3105</v>
      </c>
      <c r="E860" s="1">
        <v>70</v>
      </c>
      <c r="F860" s="1" t="s">
        <v>3034</v>
      </c>
      <c r="G860" s="5">
        <v>45537</v>
      </c>
      <c r="H860" s="1" t="s">
        <v>5</v>
      </c>
      <c r="I860" s="8" t="s">
        <v>6</v>
      </c>
      <c r="J860" s="11" t="str" cm="1">
        <f t="array" ref="J860:N860">VLOOKUP(A860,'Product Details'!$C$1:$I$1001,{2,3,4,5,7},FALSE)</f>
        <v>Amazon</v>
      </c>
      <c r="K860" s="1" t="str">
        <v>LED TV</v>
      </c>
      <c r="L860" s="1" t="str">
        <v>Sony Bravia 43"</v>
      </c>
      <c r="M860" s="1">
        <v>1</v>
      </c>
      <c r="N860" s="8">
        <v>40000</v>
      </c>
      <c r="O860" s="11" t="str" cm="1">
        <f t="array" ref="O860:S860">_xlfn.XLOOKUP(A860,'Shipping Details'!$A$1:$A$1001,'Shipping Details'!$B$1:$F$1001)</f>
        <v>Kolkata</v>
      </c>
      <c r="P860" s="1" t="str">
        <v>Maharashtra</v>
      </c>
      <c r="Q860" s="1">
        <v>842563</v>
      </c>
      <c r="R860" s="1" t="str">
        <v>IN</v>
      </c>
      <c r="S860" s="8" t="b">
        <v>1</v>
      </c>
      <c r="T860" s="1">
        <f t="shared" si="39"/>
        <v>40000</v>
      </c>
      <c r="U860" s="1">
        <f t="shared" si="40"/>
        <v>40000</v>
      </c>
      <c r="V860" s="1">
        <f t="shared" si="41"/>
        <v>0</v>
      </c>
    </row>
    <row r="861" spans="1:22" x14ac:dyDescent="0.3">
      <c r="A861" s="1" t="s">
        <v>415</v>
      </c>
      <c r="B861" s="1">
        <v>4342987</v>
      </c>
      <c r="C861" s="1" t="s">
        <v>1090</v>
      </c>
      <c r="D861" s="1" t="s">
        <v>3105</v>
      </c>
      <c r="E861" s="1">
        <v>71</v>
      </c>
      <c r="F861" s="1" t="s">
        <v>3017</v>
      </c>
      <c r="G861" s="5">
        <v>45483</v>
      </c>
      <c r="H861" s="1" t="s">
        <v>40</v>
      </c>
      <c r="I861" s="8" t="s">
        <v>10</v>
      </c>
      <c r="J861" s="11" t="str" cm="1">
        <f t="array" ref="J861:N861">VLOOKUP(A861,'Product Details'!$C$1:$I$1001,{2,3,4,5,7},FALSE)</f>
        <v>Flipkart</v>
      </c>
      <c r="K861" s="1" t="str">
        <v>Headphones</v>
      </c>
      <c r="L861" s="1" t="str">
        <v>Bose Bluetooth</v>
      </c>
      <c r="M861" s="1">
        <v>8</v>
      </c>
      <c r="N861" s="8">
        <v>14500</v>
      </c>
      <c r="O861" s="11" t="str" cm="1">
        <f t="array" ref="O861:S861">_xlfn.XLOOKUP(A861,'Shipping Details'!$A$1:$A$1001,'Shipping Details'!$B$1:$F$1001)</f>
        <v>Lucknow</v>
      </c>
      <c r="P861" s="1" t="str">
        <v>UP</v>
      </c>
      <c r="Q861" s="1">
        <v>335426</v>
      </c>
      <c r="R861" s="1" t="str">
        <v>IN</v>
      </c>
      <c r="S861" s="8" t="b">
        <v>0</v>
      </c>
      <c r="T861" s="1">
        <f t="shared" si="39"/>
        <v>116000</v>
      </c>
      <c r="U861" s="1">
        <f t="shared" si="40"/>
        <v>0</v>
      </c>
      <c r="V861" s="1">
        <f t="shared" si="41"/>
        <v>0</v>
      </c>
    </row>
    <row r="862" spans="1:22" x14ac:dyDescent="0.3">
      <c r="A862" s="1" t="s">
        <v>183</v>
      </c>
      <c r="B862" s="1">
        <v>8201300</v>
      </c>
      <c r="C862" s="1" t="s">
        <v>1081</v>
      </c>
      <c r="D862" s="1" t="s">
        <v>3105</v>
      </c>
      <c r="E862" s="1">
        <v>63</v>
      </c>
      <c r="F862" s="1" t="s">
        <v>2919</v>
      </c>
      <c r="G862" s="5">
        <v>45323</v>
      </c>
      <c r="H862" s="1" t="s">
        <v>5</v>
      </c>
      <c r="I862" s="8" t="s">
        <v>6</v>
      </c>
      <c r="J862" s="11" t="str" cm="1">
        <f t="array" ref="J862:N862">VLOOKUP(A862,'Product Details'!$C$1:$I$1001,{2,3,4,5,7},FALSE)</f>
        <v>Flipkart</v>
      </c>
      <c r="K862" s="1" t="str">
        <v>Smartphone</v>
      </c>
      <c r="L862" s="1" t="str">
        <v>OnePlus Nord</v>
      </c>
      <c r="M862" s="1">
        <v>1</v>
      </c>
      <c r="N862" s="8">
        <v>25500</v>
      </c>
      <c r="O862" s="11" t="str" cm="1">
        <f t="array" ref="O862:S862">_xlfn.XLOOKUP(A862,'Shipping Details'!$A$1:$A$1001,'Shipping Details'!$B$1:$F$1001)</f>
        <v>Lucknow</v>
      </c>
      <c r="P862" s="1" t="str">
        <v>Punjab</v>
      </c>
      <c r="Q862" s="1">
        <v>108454</v>
      </c>
      <c r="R862" s="1" t="str">
        <v>IN</v>
      </c>
      <c r="S862" s="8" t="b">
        <v>1</v>
      </c>
      <c r="T862" s="1">
        <f t="shared" si="39"/>
        <v>25500</v>
      </c>
      <c r="U862" s="1">
        <f t="shared" si="40"/>
        <v>25500</v>
      </c>
      <c r="V862" s="1">
        <f t="shared" si="41"/>
        <v>0</v>
      </c>
    </row>
    <row r="863" spans="1:22" x14ac:dyDescent="0.3">
      <c r="A863" s="1" t="s">
        <v>143</v>
      </c>
      <c r="B863" s="1">
        <v>6005700</v>
      </c>
      <c r="C863" s="1" t="s">
        <v>1118</v>
      </c>
      <c r="D863" s="1" t="s">
        <v>3104</v>
      </c>
      <c r="E863" s="1">
        <v>61</v>
      </c>
      <c r="F863" s="1" t="s">
        <v>2895</v>
      </c>
      <c r="G863" s="5">
        <v>45644</v>
      </c>
      <c r="H863" s="1" t="s">
        <v>40</v>
      </c>
      <c r="I863" s="8" t="s">
        <v>10</v>
      </c>
      <c r="J863" s="11" t="str" cm="1">
        <f t="array" ref="J863:N863">VLOOKUP(A863,'Product Details'!$C$1:$I$1001,{2,3,4,5,7},FALSE)</f>
        <v>Amazon</v>
      </c>
      <c r="K863" s="1" t="str">
        <v>Smartphone</v>
      </c>
      <c r="L863" s="1" t="str">
        <v>Apple iPhone 12</v>
      </c>
      <c r="M863" s="1">
        <v>1</v>
      </c>
      <c r="N863" s="8">
        <v>55000</v>
      </c>
      <c r="O863" s="11" t="str" cm="1">
        <f t="array" ref="O863:S863">_xlfn.XLOOKUP(A863,'Shipping Details'!$A$1:$A$1001,'Shipping Details'!$B$1:$F$1001)</f>
        <v>Kolkata</v>
      </c>
      <c r="P863" s="1" t="str">
        <v>Maharashtra</v>
      </c>
      <c r="Q863" s="1">
        <v>297636</v>
      </c>
      <c r="R863" s="1" t="str">
        <v>IN</v>
      </c>
      <c r="S863" s="8" t="b">
        <v>0</v>
      </c>
      <c r="T863" s="1">
        <f t="shared" si="39"/>
        <v>55000</v>
      </c>
      <c r="U863" s="1">
        <f t="shared" si="40"/>
        <v>0</v>
      </c>
      <c r="V863" s="1">
        <f t="shared" si="41"/>
        <v>0</v>
      </c>
    </row>
    <row r="864" spans="1:22" x14ac:dyDescent="0.3">
      <c r="A864" s="1" t="s">
        <v>176</v>
      </c>
      <c r="B864" s="1">
        <v>8404902</v>
      </c>
      <c r="C864" s="1" t="s">
        <v>1145</v>
      </c>
      <c r="D864" s="1" t="s">
        <v>3105</v>
      </c>
      <c r="E864" s="1">
        <v>45</v>
      </c>
      <c r="F864" s="1" t="s">
        <v>2913</v>
      </c>
      <c r="G864" s="5">
        <v>45346</v>
      </c>
      <c r="H864" s="1" t="s">
        <v>8</v>
      </c>
      <c r="I864" s="8" t="s">
        <v>6</v>
      </c>
      <c r="J864" s="11" t="str" cm="1">
        <f t="array" ref="J864:N864">VLOOKUP(A864,'Product Details'!$C$1:$I$1001,{2,3,4,5,7},FALSE)</f>
        <v>Myntra</v>
      </c>
      <c r="K864" s="1" t="str">
        <v>LED TV</v>
      </c>
      <c r="L864" s="1" t="str">
        <v>Mi LED TV 32"</v>
      </c>
      <c r="M864" s="1">
        <v>1</v>
      </c>
      <c r="N864" s="8">
        <v>20200</v>
      </c>
      <c r="O864" s="11" t="str" cm="1">
        <f t="array" ref="O864:S864">_xlfn.XLOOKUP(A864,'Shipping Details'!$A$1:$A$1001,'Shipping Details'!$B$1:$F$1001)</f>
        <v>Bengaluru</v>
      </c>
      <c r="P864" s="1" t="str">
        <v>Haryana</v>
      </c>
      <c r="Q864" s="1">
        <v>560398</v>
      </c>
      <c r="R864" s="1" t="str">
        <v>IN</v>
      </c>
      <c r="S864" s="8" t="b">
        <v>0</v>
      </c>
      <c r="T864" s="1">
        <f t="shared" si="39"/>
        <v>20200</v>
      </c>
      <c r="U864" s="1">
        <f t="shared" si="40"/>
        <v>0</v>
      </c>
      <c r="V864" s="1">
        <f t="shared" si="41"/>
        <v>20200</v>
      </c>
    </row>
    <row r="865" spans="1:22" x14ac:dyDescent="0.3">
      <c r="A865" s="1" t="s">
        <v>224</v>
      </c>
      <c r="B865" s="1">
        <v>7273172</v>
      </c>
      <c r="C865" s="1" t="s">
        <v>1116</v>
      </c>
      <c r="D865" s="1" t="s">
        <v>3105</v>
      </c>
      <c r="E865" s="1">
        <v>50</v>
      </c>
      <c r="F865" s="1" t="s">
        <v>2843</v>
      </c>
      <c r="G865" s="5">
        <v>45354</v>
      </c>
      <c r="H865" s="1" t="s">
        <v>5</v>
      </c>
      <c r="I865" s="8" t="s">
        <v>6</v>
      </c>
      <c r="J865" s="11" t="str" cm="1">
        <f t="array" ref="J865:N865">VLOOKUP(A865,'Product Details'!$C$1:$I$1001,{2,3,4,5,7},FALSE)</f>
        <v>Amazon</v>
      </c>
      <c r="K865" s="1" t="str">
        <v>Washing Machine</v>
      </c>
      <c r="L865" s="1" t="str">
        <v>Whirlpool Fully Automatic</v>
      </c>
      <c r="M865" s="1">
        <v>1</v>
      </c>
      <c r="N865" s="8">
        <v>35000</v>
      </c>
      <c r="O865" s="11" t="str" cm="1">
        <f t="array" ref="O865:S865">_xlfn.XLOOKUP(A865,'Shipping Details'!$A$1:$A$1001,'Shipping Details'!$B$1:$F$1001)</f>
        <v>Kolkata</v>
      </c>
      <c r="P865" s="1" t="str">
        <v>Tamil Nadu</v>
      </c>
      <c r="Q865" s="1">
        <v>973390</v>
      </c>
      <c r="R865" s="1" t="str">
        <v>IN</v>
      </c>
      <c r="S865" s="8" t="b">
        <v>0</v>
      </c>
      <c r="T865" s="1">
        <f t="shared" si="39"/>
        <v>35000</v>
      </c>
      <c r="U865" s="1">
        <f t="shared" si="40"/>
        <v>35000</v>
      </c>
      <c r="V865" s="1">
        <f t="shared" si="41"/>
        <v>0</v>
      </c>
    </row>
    <row r="866" spans="1:22" x14ac:dyDescent="0.3">
      <c r="A866" s="1" t="s">
        <v>982</v>
      </c>
      <c r="B866" s="1">
        <v>5986295</v>
      </c>
      <c r="C866" s="1" t="s">
        <v>1105</v>
      </c>
      <c r="D866" s="1" t="s">
        <v>3104</v>
      </c>
      <c r="E866" s="1">
        <v>24</v>
      </c>
      <c r="F866" s="1" t="s">
        <v>3044</v>
      </c>
      <c r="G866" s="5">
        <v>45498</v>
      </c>
      <c r="H866" s="1" t="s">
        <v>5</v>
      </c>
      <c r="I866" s="8" t="s">
        <v>6</v>
      </c>
      <c r="J866" s="11" t="str" cm="1">
        <f t="array" ref="J866:N866">VLOOKUP(A866,'Product Details'!$C$1:$I$1001,{2,3,4,5,7},FALSE)</f>
        <v>Amazon</v>
      </c>
      <c r="K866" s="1" t="str">
        <v>LED TV</v>
      </c>
      <c r="L866" s="1" t="str">
        <v>Samsung Smart TV 50"</v>
      </c>
      <c r="M866" s="1">
        <v>4</v>
      </c>
      <c r="N866" s="8">
        <v>58000</v>
      </c>
      <c r="O866" s="11" t="str" cm="1">
        <f t="array" ref="O866:S866">_xlfn.XLOOKUP(A866,'Shipping Details'!$A$1:$A$1001,'Shipping Details'!$B$1:$F$1001)</f>
        <v>Mumbai</v>
      </c>
      <c r="P866" s="1" t="str">
        <v>Punjab</v>
      </c>
      <c r="Q866" s="1">
        <v>243541</v>
      </c>
      <c r="R866" s="1" t="str">
        <v>IN</v>
      </c>
      <c r="S866" s="8" t="b">
        <v>1</v>
      </c>
      <c r="T866" s="1">
        <f t="shared" si="39"/>
        <v>232000</v>
      </c>
      <c r="U866" s="1">
        <f t="shared" si="40"/>
        <v>232000</v>
      </c>
      <c r="V866" s="1">
        <f t="shared" si="41"/>
        <v>0</v>
      </c>
    </row>
    <row r="867" spans="1:22" x14ac:dyDescent="0.3">
      <c r="A867" s="1" t="s">
        <v>403</v>
      </c>
      <c r="B867" s="1">
        <v>6376490</v>
      </c>
      <c r="C867" s="1" t="s">
        <v>1076</v>
      </c>
      <c r="D867" s="1" t="s">
        <v>3104</v>
      </c>
      <c r="E867" s="1">
        <v>75</v>
      </c>
      <c r="F867" s="1" t="s">
        <v>3014</v>
      </c>
      <c r="G867" s="5">
        <v>45429</v>
      </c>
      <c r="H867" s="1" t="s">
        <v>8</v>
      </c>
      <c r="I867" s="8" t="s">
        <v>10</v>
      </c>
      <c r="J867" s="11" t="str" cm="1">
        <f t="array" ref="J867:N867">VLOOKUP(A867,'Product Details'!$C$1:$I$1001,{2,3,4,5,7},FALSE)</f>
        <v>Myntra</v>
      </c>
      <c r="K867" s="1" t="str">
        <v>LED TV</v>
      </c>
      <c r="L867" s="1" t="str">
        <v>Sony Bravia 43"</v>
      </c>
      <c r="M867" s="1">
        <v>1</v>
      </c>
      <c r="N867" s="8">
        <v>40200</v>
      </c>
      <c r="O867" s="11" t="str" cm="1">
        <f t="array" ref="O867:S867">_xlfn.XLOOKUP(A867,'Shipping Details'!$A$1:$A$1001,'Shipping Details'!$B$1:$F$1001)</f>
        <v>Bengaluru</v>
      </c>
      <c r="P867" s="1" t="str">
        <v>UP</v>
      </c>
      <c r="Q867" s="1">
        <v>609845</v>
      </c>
      <c r="R867" s="1" t="str">
        <v>IN</v>
      </c>
      <c r="S867" s="8" t="b">
        <v>1</v>
      </c>
      <c r="T867" s="1">
        <f t="shared" si="39"/>
        <v>40200</v>
      </c>
      <c r="U867" s="1">
        <f t="shared" si="40"/>
        <v>0</v>
      </c>
      <c r="V867" s="1">
        <f t="shared" si="41"/>
        <v>0</v>
      </c>
    </row>
    <row r="868" spans="1:22" x14ac:dyDescent="0.3">
      <c r="A868" s="1" t="s">
        <v>426</v>
      </c>
      <c r="B868" s="1">
        <v>3073922</v>
      </c>
      <c r="C868" s="1" t="s">
        <v>1073</v>
      </c>
      <c r="D868" s="1" t="s">
        <v>3104</v>
      </c>
      <c r="E868" s="1">
        <v>25</v>
      </c>
      <c r="F868" s="1" t="s">
        <v>2874</v>
      </c>
      <c r="G868" s="5">
        <v>45540</v>
      </c>
      <c r="H868" s="1" t="s">
        <v>5</v>
      </c>
      <c r="I868" s="8" t="s">
        <v>6</v>
      </c>
      <c r="J868" s="11" t="str" cm="1">
        <f t="array" ref="J868:N868">VLOOKUP(A868,'Product Details'!$C$1:$I$1001,{2,3,4,5,7},FALSE)</f>
        <v>Myntra</v>
      </c>
      <c r="K868" s="1" t="str">
        <v>Washing Machine</v>
      </c>
      <c r="L868" s="1" t="str">
        <v>Whirlpool Fully Automatic</v>
      </c>
      <c r="M868" s="1">
        <v>1</v>
      </c>
      <c r="N868" s="8">
        <v>35200</v>
      </c>
      <c r="O868" s="11" t="str" cm="1">
        <f t="array" ref="O868:S868">_xlfn.XLOOKUP(A868,'Shipping Details'!$A$1:$A$1001,'Shipping Details'!$B$1:$F$1001)</f>
        <v>Gurugram</v>
      </c>
      <c r="P868" s="1" t="str">
        <v>Karnataka</v>
      </c>
      <c r="Q868" s="1">
        <v>617695</v>
      </c>
      <c r="R868" s="1" t="str">
        <v>IN</v>
      </c>
      <c r="S868" s="8" t="b">
        <v>0</v>
      </c>
      <c r="T868" s="1">
        <f t="shared" si="39"/>
        <v>35200</v>
      </c>
      <c r="U868" s="1">
        <f t="shared" si="40"/>
        <v>35200</v>
      </c>
      <c r="V868" s="1">
        <f t="shared" si="41"/>
        <v>0</v>
      </c>
    </row>
    <row r="869" spans="1:22" x14ac:dyDescent="0.3">
      <c r="A869" s="1" t="s">
        <v>380</v>
      </c>
      <c r="B869" s="1">
        <v>2859671</v>
      </c>
      <c r="C869" s="1" t="s">
        <v>1150</v>
      </c>
      <c r="D869" s="1" t="s">
        <v>3105</v>
      </c>
      <c r="E869" s="1">
        <v>34</v>
      </c>
      <c r="F869" s="1" t="s">
        <v>2974</v>
      </c>
      <c r="G869" s="5">
        <v>45427</v>
      </c>
      <c r="H869" s="1" t="s">
        <v>8</v>
      </c>
      <c r="I869" s="8" t="s">
        <v>6</v>
      </c>
      <c r="J869" s="11" t="str" cm="1">
        <f t="array" ref="J869:N869">VLOOKUP(A869,'Product Details'!$C$1:$I$1001,{2,3,4,5,7},FALSE)</f>
        <v>Ajio</v>
      </c>
      <c r="K869" s="1" t="str">
        <v>Headphones</v>
      </c>
      <c r="L869" s="1" t="str">
        <v>Sony Bluetooth</v>
      </c>
      <c r="M869" s="1">
        <v>1</v>
      </c>
      <c r="N869" s="8">
        <v>11500</v>
      </c>
      <c r="O869" s="11" t="str" cm="1">
        <f t="array" ref="O869:S869">_xlfn.XLOOKUP(A869,'Shipping Details'!$A$1:$A$1001,'Shipping Details'!$B$1:$F$1001)</f>
        <v>Mumbai</v>
      </c>
      <c r="P869" s="1" t="str">
        <v>West Bengal</v>
      </c>
      <c r="Q869" s="1">
        <v>918656</v>
      </c>
      <c r="R869" s="1" t="str">
        <v>IN</v>
      </c>
      <c r="S869" s="8" t="b">
        <v>0</v>
      </c>
      <c r="T869" s="1">
        <f t="shared" si="39"/>
        <v>11500</v>
      </c>
      <c r="U869" s="1">
        <f t="shared" si="40"/>
        <v>0</v>
      </c>
      <c r="V869" s="1">
        <f t="shared" si="41"/>
        <v>11500</v>
      </c>
    </row>
    <row r="870" spans="1:22" x14ac:dyDescent="0.3">
      <c r="A870" s="1" t="s">
        <v>824</v>
      </c>
      <c r="B870" s="1">
        <v>7563888</v>
      </c>
      <c r="C870" s="1" t="s">
        <v>1171</v>
      </c>
      <c r="D870" s="1" t="s">
        <v>3105</v>
      </c>
      <c r="E870" s="1">
        <v>59</v>
      </c>
      <c r="F870" s="1" t="s">
        <v>2811</v>
      </c>
      <c r="G870" s="5">
        <v>45486</v>
      </c>
      <c r="H870" s="1" t="s">
        <v>8</v>
      </c>
      <c r="I870" s="8" t="s">
        <v>6</v>
      </c>
      <c r="J870" s="11" t="str" cm="1">
        <f t="array" ref="J870:N870">VLOOKUP(A870,'Product Details'!$C$1:$I$1001,{2,3,4,5,7},FALSE)</f>
        <v>Amazon</v>
      </c>
      <c r="K870" s="1" t="str">
        <v>Headphones</v>
      </c>
      <c r="L870" s="1" t="str">
        <v>JBL Bluetooth</v>
      </c>
      <c r="M870" s="1">
        <v>1</v>
      </c>
      <c r="N870" s="8">
        <v>10000</v>
      </c>
      <c r="O870" s="11" t="str" cm="1">
        <f t="array" ref="O870:S870">_xlfn.XLOOKUP(A870,'Shipping Details'!$A$1:$A$1001,'Shipping Details'!$B$1:$F$1001)</f>
        <v>Mumbai</v>
      </c>
      <c r="P870" s="1" t="str">
        <v>West Bengal</v>
      </c>
      <c r="Q870" s="1">
        <v>520940</v>
      </c>
      <c r="R870" s="1" t="str">
        <v>IN</v>
      </c>
      <c r="S870" s="8" t="b">
        <v>0</v>
      </c>
      <c r="T870" s="1">
        <f t="shared" si="39"/>
        <v>10000</v>
      </c>
      <c r="U870" s="1">
        <f t="shared" si="40"/>
        <v>0</v>
      </c>
      <c r="V870" s="1">
        <f t="shared" si="41"/>
        <v>10000</v>
      </c>
    </row>
    <row r="871" spans="1:22" x14ac:dyDescent="0.3">
      <c r="A871" s="1" t="s">
        <v>881</v>
      </c>
      <c r="B871" s="1">
        <v>1201308</v>
      </c>
      <c r="C871" s="1" t="s">
        <v>1099</v>
      </c>
      <c r="D871" s="1" t="s">
        <v>3105</v>
      </c>
      <c r="E871" s="1">
        <v>38</v>
      </c>
      <c r="F871" s="1" t="s">
        <v>2998</v>
      </c>
      <c r="G871" s="5">
        <v>45590</v>
      </c>
      <c r="H871" s="1" t="s">
        <v>5</v>
      </c>
      <c r="I871" s="8" t="s">
        <v>6</v>
      </c>
      <c r="J871" s="11" t="str" cm="1">
        <f t="array" ref="J871:N871">VLOOKUP(A871,'Product Details'!$C$1:$I$1001,{2,3,4,5,7},FALSE)</f>
        <v>TataCliq</v>
      </c>
      <c r="K871" s="1" t="str">
        <v>Headphones</v>
      </c>
      <c r="L871" s="1" t="str">
        <v>Bose Bluetooth</v>
      </c>
      <c r="M871" s="1">
        <v>1</v>
      </c>
      <c r="N871" s="8">
        <v>14800</v>
      </c>
      <c r="O871" s="11" t="str" cm="1">
        <f t="array" ref="O871:S871">_xlfn.XLOOKUP(A871,'Shipping Details'!$A$1:$A$1001,'Shipping Details'!$B$1:$F$1001)</f>
        <v>Lucknow</v>
      </c>
      <c r="P871" s="1" t="str">
        <v>Karnataka</v>
      </c>
      <c r="Q871" s="1">
        <v>878245</v>
      </c>
      <c r="R871" s="1" t="str">
        <v>IN</v>
      </c>
      <c r="S871" s="8" t="b">
        <v>0</v>
      </c>
      <c r="T871" s="1">
        <f t="shared" si="39"/>
        <v>14800</v>
      </c>
      <c r="U871" s="1">
        <f t="shared" si="40"/>
        <v>14800</v>
      </c>
      <c r="V871" s="1">
        <f t="shared" si="41"/>
        <v>0</v>
      </c>
    </row>
    <row r="872" spans="1:22" x14ac:dyDescent="0.3">
      <c r="A872" s="1" t="s">
        <v>293</v>
      </c>
      <c r="B872" s="1">
        <v>5702093</v>
      </c>
      <c r="C872" s="1" t="s">
        <v>1064</v>
      </c>
      <c r="D872" s="1" t="s">
        <v>3104</v>
      </c>
      <c r="E872" s="1">
        <v>32</v>
      </c>
      <c r="F872" s="1" t="s">
        <v>2914</v>
      </c>
      <c r="G872" s="5">
        <v>45570</v>
      </c>
      <c r="H872" s="1" t="s">
        <v>40</v>
      </c>
      <c r="I872" s="8" t="s">
        <v>10</v>
      </c>
      <c r="J872" s="11" t="str" cm="1">
        <f t="array" ref="J872:N872">VLOOKUP(A872,'Product Details'!$C$1:$I$1001,{2,3,4,5,7},FALSE)</f>
        <v>Ajio</v>
      </c>
      <c r="K872" s="1" t="str">
        <v>Washing Machine</v>
      </c>
      <c r="L872" s="1" t="str">
        <v>LG Front Load 7kg</v>
      </c>
      <c r="M872" s="1">
        <v>1</v>
      </c>
      <c r="N872" s="8">
        <v>29500</v>
      </c>
      <c r="O872" s="11" t="str" cm="1">
        <f t="array" ref="O872:S872">_xlfn.XLOOKUP(A872,'Shipping Details'!$A$1:$A$1001,'Shipping Details'!$B$1:$F$1001)</f>
        <v>Bengaluru</v>
      </c>
      <c r="P872" s="1" t="str">
        <v>Delhi</v>
      </c>
      <c r="Q872" s="1">
        <v>819678</v>
      </c>
      <c r="R872" s="1" t="str">
        <v>IN</v>
      </c>
      <c r="S872" s="8" t="b">
        <v>0</v>
      </c>
      <c r="T872" s="1">
        <f t="shared" si="39"/>
        <v>29500</v>
      </c>
      <c r="U872" s="1">
        <f t="shared" si="40"/>
        <v>0</v>
      </c>
      <c r="V872" s="1">
        <f t="shared" si="41"/>
        <v>0</v>
      </c>
    </row>
    <row r="873" spans="1:22" x14ac:dyDescent="0.3">
      <c r="A873" s="1" t="s">
        <v>693</v>
      </c>
      <c r="B873" s="1">
        <v>3336875</v>
      </c>
      <c r="C873" s="1" t="s">
        <v>1126</v>
      </c>
      <c r="D873" s="1" t="s">
        <v>3105</v>
      </c>
      <c r="E873" s="1">
        <v>53</v>
      </c>
      <c r="F873" s="1" t="s">
        <v>2956</v>
      </c>
      <c r="G873" s="5">
        <v>45637</v>
      </c>
      <c r="H873" s="1" t="s">
        <v>5</v>
      </c>
      <c r="I873" s="8" t="s">
        <v>6</v>
      </c>
      <c r="J873" s="11" t="str" cm="1">
        <f t="array" ref="J873:N873">VLOOKUP(A873,'Product Details'!$C$1:$I$1001,{2,3,4,5,7},FALSE)</f>
        <v>Amazon</v>
      </c>
      <c r="K873" s="1" t="str">
        <v>Laptop</v>
      </c>
      <c r="L873" s="1" t="str">
        <v>Dell Inspiron 15</v>
      </c>
      <c r="M873" s="1">
        <v>1</v>
      </c>
      <c r="N873" s="8">
        <v>50000</v>
      </c>
      <c r="O873" s="11" t="str" cm="1">
        <f t="array" ref="O873:S873">_xlfn.XLOOKUP(A873,'Shipping Details'!$A$1:$A$1001,'Shipping Details'!$B$1:$F$1001)</f>
        <v>Mohali</v>
      </c>
      <c r="P873" s="1" t="str">
        <v>Karnataka</v>
      </c>
      <c r="Q873" s="1">
        <v>174200</v>
      </c>
      <c r="R873" s="1" t="str">
        <v>IN</v>
      </c>
      <c r="S873" s="8" t="b">
        <v>0</v>
      </c>
      <c r="T873" s="1">
        <f t="shared" si="39"/>
        <v>50000</v>
      </c>
      <c r="U873" s="1">
        <f t="shared" si="40"/>
        <v>50000</v>
      </c>
      <c r="V873" s="1">
        <f t="shared" si="41"/>
        <v>0</v>
      </c>
    </row>
    <row r="874" spans="1:22" x14ac:dyDescent="0.3">
      <c r="A874" s="1" t="s">
        <v>357</v>
      </c>
      <c r="B874" s="1">
        <v>1377156</v>
      </c>
      <c r="C874" s="1" t="s">
        <v>1123</v>
      </c>
      <c r="D874" s="1" t="s">
        <v>3104</v>
      </c>
      <c r="E874" s="1">
        <v>58</v>
      </c>
      <c r="F874" s="1" t="s">
        <v>2996</v>
      </c>
      <c r="G874" s="5">
        <v>45393</v>
      </c>
      <c r="H874" s="1" t="s">
        <v>5</v>
      </c>
      <c r="I874" s="8" t="s">
        <v>6</v>
      </c>
      <c r="J874" s="11" t="str" cm="1">
        <f t="array" ref="J874:N874">VLOOKUP(A874,'Product Details'!$C$1:$I$1001,{2,3,4,5,7},FALSE)</f>
        <v>Myntra</v>
      </c>
      <c r="K874" s="1" t="str">
        <v>Headphones</v>
      </c>
      <c r="L874" s="1" t="str">
        <v>Bose Bluetooth</v>
      </c>
      <c r="M874" s="1">
        <v>1</v>
      </c>
      <c r="N874" s="8">
        <v>15200</v>
      </c>
      <c r="O874" s="11" t="str" cm="1">
        <f t="array" ref="O874:S874">_xlfn.XLOOKUP(A874,'Shipping Details'!$A$1:$A$1001,'Shipping Details'!$B$1:$F$1001)</f>
        <v>Lucknow</v>
      </c>
      <c r="P874" s="1" t="str">
        <v>Haryana</v>
      </c>
      <c r="Q874" s="1">
        <v>385898</v>
      </c>
      <c r="R874" s="1" t="str">
        <v>IN</v>
      </c>
      <c r="S874" s="8" t="b">
        <v>0</v>
      </c>
      <c r="T874" s="1">
        <f t="shared" si="39"/>
        <v>15200</v>
      </c>
      <c r="U874" s="1">
        <f t="shared" si="40"/>
        <v>15200</v>
      </c>
      <c r="V874" s="1">
        <f t="shared" si="41"/>
        <v>0</v>
      </c>
    </row>
    <row r="875" spans="1:22" x14ac:dyDescent="0.3">
      <c r="A875" s="1" t="s">
        <v>320</v>
      </c>
      <c r="B875" s="1">
        <v>8696054</v>
      </c>
      <c r="C875" s="1" t="s">
        <v>1151</v>
      </c>
      <c r="D875" s="1" t="s">
        <v>3104</v>
      </c>
      <c r="E875" s="1">
        <v>74</v>
      </c>
      <c r="F875" s="1" t="s">
        <v>2889</v>
      </c>
      <c r="G875" s="5">
        <v>45328</v>
      </c>
      <c r="H875" s="1" t="s">
        <v>5</v>
      </c>
      <c r="I875" s="8" t="s">
        <v>6</v>
      </c>
      <c r="J875" s="11" t="str" cm="1">
        <f t="array" ref="J875:N875">VLOOKUP(A875,'Product Details'!$C$1:$I$1001,{2,3,4,5,7},FALSE)</f>
        <v>TataCliq</v>
      </c>
      <c r="K875" s="1" t="str">
        <v>Headphones</v>
      </c>
      <c r="L875" s="1" t="str">
        <v>Bose Bluetooth</v>
      </c>
      <c r="M875" s="1">
        <v>1</v>
      </c>
      <c r="N875" s="8">
        <v>14800</v>
      </c>
      <c r="O875" s="11" t="str" cm="1">
        <f t="array" ref="O875:S875">_xlfn.XLOOKUP(A875,'Shipping Details'!$A$1:$A$1001,'Shipping Details'!$B$1:$F$1001)</f>
        <v>Lucknow</v>
      </c>
      <c r="P875" s="1" t="str">
        <v>Karnataka</v>
      </c>
      <c r="Q875" s="1">
        <v>430463</v>
      </c>
      <c r="R875" s="1" t="str">
        <v>IN</v>
      </c>
      <c r="S875" s="8" t="b">
        <v>1</v>
      </c>
      <c r="T875" s="1">
        <f t="shared" si="39"/>
        <v>14800</v>
      </c>
      <c r="U875" s="1">
        <f t="shared" si="40"/>
        <v>14800</v>
      </c>
      <c r="V875" s="1">
        <f t="shared" si="41"/>
        <v>0</v>
      </c>
    </row>
    <row r="876" spans="1:22" x14ac:dyDescent="0.3">
      <c r="A876" s="1" t="s">
        <v>741</v>
      </c>
      <c r="B876" s="1">
        <v>5273985</v>
      </c>
      <c r="C876" s="1" t="s">
        <v>1093</v>
      </c>
      <c r="D876" s="1" t="s">
        <v>3105</v>
      </c>
      <c r="E876" s="1">
        <v>22</v>
      </c>
      <c r="F876" s="1" t="s">
        <v>2914</v>
      </c>
      <c r="G876" s="5">
        <v>45570</v>
      </c>
      <c r="H876" s="1" t="s">
        <v>5</v>
      </c>
      <c r="I876" s="8" t="s">
        <v>6</v>
      </c>
      <c r="J876" s="11" t="str" cm="1">
        <f t="array" ref="J876:N876">VLOOKUP(A876,'Product Details'!$C$1:$I$1001,{2,3,4,5,7},FALSE)</f>
        <v>Myntra</v>
      </c>
      <c r="K876" s="1" t="str">
        <v>Smartphone</v>
      </c>
      <c r="L876" s="1" t="str">
        <v>Apple iPhone 12</v>
      </c>
      <c r="M876" s="1">
        <v>1</v>
      </c>
      <c r="N876" s="8">
        <v>55200</v>
      </c>
      <c r="O876" s="11" t="str" cm="1">
        <f t="array" ref="O876:S876">_xlfn.XLOOKUP(A876,'Shipping Details'!$A$1:$A$1001,'Shipping Details'!$B$1:$F$1001)</f>
        <v>Gurugram</v>
      </c>
      <c r="P876" s="1" t="str">
        <v>West Bengal</v>
      </c>
      <c r="Q876" s="1">
        <v>935593</v>
      </c>
      <c r="R876" s="1" t="str">
        <v>IN</v>
      </c>
      <c r="S876" s="8" t="b">
        <v>1</v>
      </c>
      <c r="T876" s="1">
        <f t="shared" si="39"/>
        <v>55200</v>
      </c>
      <c r="U876" s="1">
        <f t="shared" si="40"/>
        <v>55200</v>
      </c>
      <c r="V876" s="1">
        <f t="shared" si="41"/>
        <v>0</v>
      </c>
    </row>
    <row r="877" spans="1:22" x14ac:dyDescent="0.3">
      <c r="A877" s="1" t="s">
        <v>542</v>
      </c>
      <c r="B877" s="1">
        <v>2708148</v>
      </c>
      <c r="C877" s="1" t="s">
        <v>1150</v>
      </c>
      <c r="D877" s="1" t="s">
        <v>3105</v>
      </c>
      <c r="E877" s="1">
        <v>34</v>
      </c>
      <c r="F877" s="1" t="s">
        <v>2803</v>
      </c>
      <c r="G877" s="5">
        <v>45342</v>
      </c>
      <c r="H877" s="1" t="s">
        <v>5</v>
      </c>
      <c r="I877" s="8" t="s">
        <v>6</v>
      </c>
      <c r="J877" s="11" t="str" cm="1">
        <f t="array" ref="J877:N877">VLOOKUP(A877,'Product Details'!$C$1:$I$1001,{2,3,4,5,7},FALSE)</f>
        <v>Amazon</v>
      </c>
      <c r="K877" s="1" t="str">
        <v>Headphones</v>
      </c>
      <c r="L877" s="1" t="str">
        <v>JBL Bluetooth</v>
      </c>
      <c r="M877" s="1">
        <v>1</v>
      </c>
      <c r="N877" s="8">
        <v>10000</v>
      </c>
      <c r="O877" s="11" t="str" cm="1">
        <f t="array" ref="O877:S877">_xlfn.XLOOKUP(A877,'Shipping Details'!$A$1:$A$1001,'Shipping Details'!$B$1:$F$1001)</f>
        <v>Lucknow</v>
      </c>
      <c r="P877" s="1" t="str">
        <v>Haryana</v>
      </c>
      <c r="Q877" s="1">
        <v>451383</v>
      </c>
      <c r="R877" s="1" t="str">
        <v>IN</v>
      </c>
      <c r="S877" s="8" t="b">
        <v>0</v>
      </c>
      <c r="T877" s="1">
        <f t="shared" si="39"/>
        <v>10000</v>
      </c>
      <c r="U877" s="1">
        <f t="shared" si="40"/>
        <v>10000</v>
      </c>
      <c r="V877" s="1">
        <f t="shared" si="41"/>
        <v>0</v>
      </c>
    </row>
    <row r="878" spans="1:22" x14ac:dyDescent="0.3">
      <c r="A878" s="1" t="s">
        <v>495</v>
      </c>
      <c r="B878" s="1">
        <v>3587505</v>
      </c>
      <c r="C878" s="1" t="s">
        <v>1137</v>
      </c>
      <c r="D878" s="1" t="s">
        <v>3104</v>
      </c>
      <c r="E878" s="1">
        <v>44</v>
      </c>
      <c r="F878" s="1" t="s">
        <v>2856</v>
      </c>
      <c r="G878" s="5">
        <v>45602</v>
      </c>
      <c r="H878" s="1" t="s">
        <v>8</v>
      </c>
      <c r="I878" s="8" t="s">
        <v>10</v>
      </c>
      <c r="J878" s="11" t="str" cm="1">
        <f t="array" ref="J878:N878">VLOOKUP(A878,'Product Details'!$C$1:$I$1001,{2,3,4,5,7},FALSE)</f>
        <v>Amazon</v>
      </c>
      <c r="K878" s="1" t="str">
        <v>LED TV</v>
      </c>
      <c r="L878" s="1" t="str">
        <v>Samsung Smart TV 50"</v>
      </c>
      <c r="M878" s="1">
        <v>1</v>
      </c>
      <c r="N878" s="8">
        <v>60000</v>
      </c>
      <c r="O878" s="11" t="str" cm="1">
        <f t="array" ref="O878:S878">_xlfn.XLOOKUP(A878,'Shipping Details'!$A$1:$A$1001,'Shipping Details'!$B$1:$F$1001)</f>
        <v>Mumbai</v>
      </c>
      <c r="P878" s="1" t="str">
        <v>Delhi</v>
      </c>
      <c r="Q878" s="1">
        <v>203540</v>
      </c>
      <c r="R878" s="1" t="str">
        <v>IN</v>
      </c>
      <c r="S878" s="8" t="b">
        <v>1</v>
      </c>
      <c r="T878" s="1">
        <f t="shared" si="39"/>
        <v>60000</v>
      </c>
      <c r="U878" s="1">
        <f t="shared" si="40"/>
        <v>0</v>
      </c>
      <c r="V878" s="1">
        <f t="shared" si="41"/>
        <v>0</v>
      </c>
    </row>
    <row r="879" spans="1:22" x14ac:dyDescent="0.3">
      <c r="A879" s="1" t="s">
        <v>525</v>
      </c>
      <c r="B879" s="1">
        <v>4198449</v>
      </c>
      <c r="C879" s="1" t="s">
        <v>1066</v>
      </c>
      <c r="D879" s="1" t="s">
        <v>3105</v>
      </c>
      <c r="E879" s="1">
        <v>72</v>
      </c>
      <c r="F879" s="1" t="s">
        <v>3025</v>
      </c>
      <c r="G879" s="5">
        <v>45650</v>
      </c>
      <c r="H879" s="1" t="s">
        <v>5</v>
      </c>
      <c r="I879" s="8" t="s">
        <v>6</v>
      </c>
      <c r="J879" s="11" t="str" cm="1">
        <f t="array" ref="J879:N879">VLOOKUP(A879,'Product Details'!$C$1:$I$1001,{2,3,4,5,7},FALSE)</f>
        <v>Flipkart</v>
      </c>
      <c r="K879" s="1" t="str">
        <v>Headphones</v>
      </c>
      <c r="L879" s="1" t="str">
        <v>Sony Bluetooth</v>
      </c>
      <c r="M879" s="1">
        <v>1</v>
      </c>
      <c r="N879" s="8">
        <v>11800</v>
      </c>
      <c r="O879" s="11" t="str" cm="1">
        <f t="array" ref="O879:S879">_xlfn.XLOOKUP(A879,'Shipping Details'!$A$1:$A$1001,'Shipping Details'!$B$1:$F$1001)</f>
        <v>Noida</v>
      </c>
      <c r="P879" s="1" t="str">
        <v>Delhi</v>
      </c>
      <c r="Q879" s="1">
        <v>961784</v>
      </c>
      <c r="R879" s="1" t="str">
        <v>IN</v>
      </c>
      <c r="S879" s="8" t="b">
        <v>0</v>
      </c>
      <c r="T879" s="1">
        <f t="shared" si="39"/>
        <v>11800</v>
      </c>
      <c r="U879" s="1">
        <f t="shared" si="40"/>
        <v>11800</v>
      </c>
      <c r="V879" s="1">
        <f t="shared" si="41"/>
        <v>0</v>
      </c>
    </row>
    <row r="880" spans="1:22" x14ac:dyDescent="0.3">
      <c r="A880" s="1" t="s">
        <v>906</v>
      </c>
      <c r="B880" s="1">
        <v>5723937</v>
      </c>
      <c r="C880" s="1" t="s">
        <v>1168</v>
      </c>
      <c r="D880" s="1" t="s">
        <v>3104</v>
      </c>
      <c r="E880" s="1">
        <v>30</v>
      </c>
      <c r="F880" s="1" t="s">
        <v>2825</v>
      </c>
      <c r="G880" s="5">
        <v>45413</v>
      </c>
      <c r="H880" s="1" t="s">
        <v>40</v>
      </c>
      <c r="I880" s="8" t="s">
        <v>10</v>
      </c>
      <c r="J880" s="11" t="str" cm="1">
        <f t="array" ref="J880:N880">VLOOKUP(A880,'Product Details'!$C$1:$I$1001,{2,3,4,5,7},FALSE)</f>
        <v>Amazon</v>
      </c>
      <c r="K880" s="1" t="str">
        <v>Smartphone</v>
      </c>
      <c r="L880" s="1" t="str">
        <v>OnePlus Nord</v>
      </c>
      <c r="M880" s="1">
        <v>1</v>
      </c>
      <c r="N880" s="8">
        <v>25000</v>
      </c>
      <c r="O880" s="11" t="str" cm="1">
        <f t="array" ref="O880:S880">_xlfn.XLOOKUP(A880,'Shipping Details'!$A$1:$A$1001,'Shipping Details'!$B$1:$F$1001)</f>
        <v>Mohali</v>
      </c>
      <c r="P880" s="1" t="str">
        <v>Punjab</v>
      </c>
      <c r="Q880" s="1">
        <v>690570</v>
      </c>
      <c r="R880" s="1" t="str">
        <v>IN</v>
      </c>
      <c r="S880" s="8" t="b">
        <v>0</v>
      </c>
      <c r="T880" s="1">
        <f t="shared" si="39"/>
        <v>25000</v>
      </c>
      <c r="U880" s="1">
        <f t="shared" si="40"/>
        <v>0</v>
      </c>
      <c r="V880" s="1">
        <f t="shared" si="41"/>
        <v>0</v>
      </c>
    </row>
    <row r="881" spans="1:22" x14ac:dyDescent="0.3">
      <c r="A881" s="1" t="s">
        <v>832</v>
      </c>
      <c r="B881" s="1">
        <v>7733046</v>
      </c>
      <c r="C881" s="1" t="s">
        <v>1070</v>
      </c>
      <c r="D881" s="1" t="s">
        <v>3104</v>
      </c>
      <c r="E881" s="1">
        <v>67</v>
      </c>
      <c r="F881" s="1" t="s">
        <v>2870</v>
      </c>
      <c r="G881" s="5">
        <v>45379</v>
      </c>
      <c r="H881" s="1" t="s">
        <v>5</v>
      </c>
      <c r="I881" s="8" t="s">
        <v>6</v>
      </c>
      <c r="J881" s="11" t="str" cm="1">
        <f t="array" ref="J881:N881">VLOOKUP(A881,'Product Details'!$C$1:$I$1001,{2,3,4,5,7},FALSE)</f>
        <v>Myntra</v>
      </c>
      <c r="K881" s="1" t="str">
        <v>Headphones</v>
      </c>
      <c r="L881" s="1" t="str">
        <v>Bose Bluetooth</v>
      </c>
      <c r="M881" s="1">
        <v>5</v>
      </c>
      <c r="N881" s="8">
        <v>15200</v>
      </c>
      <c r="O881" s="11" t="str" cm="1">
        <f t="array" ref="O881:S881">_xlfn.XLOOKUP(A881,'Shipping Details'!$A$1:$A$1001,'Shipping Details'!$B$1:$F$1001)</f>
        <v>Thanjavur</v>
      </c>
      <c r="P881" s="1" t="str">
        <v>Karnataka</v>
      </c>
      <c r="Q881" s="1">
        <v>968937</v>
      </c>
      <c r="R881" s="1" t="str">
        <v>IN</v>
      </c>
      <c r="S881" s="8" t="b">
        <v>1</v>
      </c>
      <c r="T881" s="1">
        <f t="shared" si="39"/>
        <v>76000</v>
      </c>
      <c r="U881" s="1">
        <f t="shared" si="40"/>
        <v>76000</v>
      </c>
      <c r="V881" s="1">
        <f t="shared" si="41"/>
        <v>0</v>
      </c>
    </row>
    <row r="882" spans="1:22" x14ac:dyDescent="0.3">
      <c r="A882" s="1" t="s">
        <v>463</v>
      </c>
      <c r="B882" s="1">
        <v>2496331</v>
      </c>
      <c r="C882" s="1" t="s">
        <v>1066</v>
      </c>
      <c r="D882" s="1" t="s">
        <v>3105</v>
      </c>
      <c r="E882" s="1">
        <v>72</v>
      </c>
      <c r="F882" s="1" t="s">
        <v>3029</v>
      </c>
      <c r="G882" s="5">
        <v>45388</v>
      </c>
      <c r="H882" s="1" t="s">
        <v>40</v>
      </c>
      <c r="I882" s="8" t="s">
        <v>10</v>
      </c>
      <c r="J882" s="11" t="str" cm="1">
        <f t="array" ref="J882:N882">VLOOKUP(A882,'Product Details'!$C$1:$I$1001,{2,3,4,5,7},FALSE)</f>
        <v>Myntra</v>
      </c>
      <c r="K882" s="1" t="str">
        <v>Smartphone</v>
      </c>
      <c r="L882" s="1" t="str">
        <v>Samsung Galaxy S9</v>
      </c>
      <c r="M882" s="1">
        <v>1</v>
      </c>
      <c r="N882" s="8">
        <v>30200</v>
      </c>
      <c r="O882" s="11" t="str" cm="1">
        <f t="array" ref="O882:S882">_xlfn.XLOOKUP(A882,'Shipping Details'!$A$1:$A$1001,'Shipping Details'!$B$1:$F$1001)</f>
        <v>Lucknow</v>
      </c>
      <c r="P882" s="1" t="str">
        <v>Delhi</v>
      </c>
      <c r="Q882" s="1">
        <v>871635</v>
      </c>
      <c r="R882" s="1" t="str">
        <v>IN</v>
      </c>
      <c r="S882" s="8" t="b">
        <v>0</v>
      </c>
      <c r="T882" s="1">
        <f t="shared" si="39"/>
        <v>30200</v>
      </c>
      <c r="U882" s="1">
        <f t="shared" si="40"/>
        <v>0</v>
      </c>
      <c r="V882" s="1">
        <f t="shared" si="41"/>
        <v>0</v>
      </c>
    </row>
    <row r="883" spans="1:22" x14ac:dyDescent="0.3">
      <c r="A883" s="1" t="s">
        <v>730</v>
      </c>
      <c r="B883" s="1">
        <v>1566701</v>
      </c>
      <c r="C883" s="1" t="s">
        <v>1177</v>
      </c>
      <c r="D883" s="1" t="s">
        <v>3104</v>
      </c>
      <c r="E883" s="1">
        <v>65</v>
      </c>
      <c r="F883" s="1" t="s">
        <v>2900</v>
      </c>
      <c r="G883" s="5">
        <v>45349</v>
      </c>
      <c r="H883" s="1" t="s">
        <v>5</v>
      </c>
      <c r="I883" s="8" t="s">
        <v>6</v>
      </c>
      <c r="J883" s="11" t="str" cm="1">
        <f t="array" ref="J883:N883">VLOOKUP(A883,'Product Details'!$C$1:$I$1001,{2,3,4,5,7},FALSE)</f>
        <v>Amazon</v>
      </c>
      <c r="K883" s="1" t="str">
        <v>Headphones</v>
      </c>
      <c r="L883" s="1" t="str">
        <v>JBL Bluetooth</v>
      </c>
      <c r="M883" s="1">
        <v>1</v>
      </c>
      <c r="N883" s="8">
        <v>10000</v>
      </c>
      <c r="O883" s="11" t="str" cm="1">
        <f t="array" ref="O883:S883">_xlfn.XLOOKUP(A883,'Shipping Details'!$A$1:$A$1001,'Shipping Details'!$B$1:$F$1001)</f>
        <v>Gurugram</v>
      </c>
      <c r="P883" s="1" t="str">
        <v>Delhi</v>
      </c>
      <c r="Q883" s="1">
        <v>121133</v>
      </c>
      <c r="R883" s="1" t="str">
        <v>IN</v>
      </c>
      <c r="S883" s="8" t="b">
        <v>0</v>
      </c>
      <c r="T883" s="1">
        <f t="shared" si="39"/>
        <v>10000</v>
      </c>
      <c r="U883" s="1">
        <f t="shared" si="40"/>
        <v>10000</v>
      </c>
      <c r="V883" s="1">
        <f t="shared" si="41"/>
        <v>0</v>
      </c>
    </row>
    <row r="884" spans="1:22" x14ac:dyDescent="0.3">
      <c r="A884" s="1" t="s">
        <v>742</v>
      </c>
      <c r="B884" s="1">
        <v>8942448</v>
      </c>
      <c r="C884" s="1" t="s">
        <v>1067</v>
      </c>
      <c r="D884" s="1" t="s">
        <v>3105</v>
      </c>
      <c r="E884" s="1">
        <v>28</v>
      </c>
      <c r="F884" s="1" t="s">
        <v>2836</v>
      </c>
      <c r="G884" s="5">
        <v>45317</v>
      </c>
      <c r="H884" s="1" t="s">
        <v>8</v>
      </c>
      <c r="I884" s="8" t="s">
        <v>6</v>
      </c>
      <c r="J884" s="11" t="str" cm="1">
        <f t="array" ref="J884:N884">VLOOKUP(A884,'Product Details'!$C$1:$I$1001,{2,3,4,5,7},FALSE)</f>
        <v>Flipkart</v>
      </c>
      <c r="K884" s="1" t="str">
        <v>Washing Machine</v>
      </c>
      <c r="L884" s="1" t="str">
        <v>LG Front Load 7kg</v>
      </c>
      <c r="M884" s="1">
        <v>1</v>
      </c>
      <c r="N884" s="8">
        <v>30500</v>
      </c>
      <c r="O884" s="11" t="str" cm="1">
        <f t="array" ref="O884:S884">_xlfn.XLOOKUP(A884,'Shipping Details'!$A$1:$A$1001,'Shipping Details'!$B$1:$F$1001)</f>
        <v>Kolkata</v>
      </c>
      <c r="P884" s="1" t="str">
        <v>UP</v>
      </c>
      <c r="Q884" s="1">
        <v>100258</v>
      </c>
      <c r="R884" s="1" t="str">
        <v>IN</v>
      </c>
      <c r="S884" s="8" t="b">
        <v>0</v>
      </c>
      <c r="T884" s="1">
        <f t="shared" si="39"/>
        <v>30500</v>
      </c>
      <c r="U884" s="1">
        <f t="shared" si="40"/>
        <v>0</v>
      </c>
      <c r="V884" s="1">
        <f t="shared" si="41"/>
        <v>30500</v>
      </c>
    </row>
    <row r="885" spans="1:22" x14ac:dyDescent="0.3">
      <c r="A885" s="1" t="s">
        <v>96</v>
      </c>
      <c r="B885" s="1">
        <v>1878547</v>
      </c>
      <c r="C885" s="1" t="s">
        <v>1115</v>
      </c>
      <c r="D885" s="1" t="s">
        <v>3104</v>
      </c>
      <c r="E885" s="1">
        <v>22</v>
      </c>
      <c r="F885" s="1" t="s">
        <v>2857</v>
      </c>
      <c r="G885" s="5">
        <v>45447</v>
      </c>
      <c r="H885" s="1" t="s">
        <v>40</v>
      </c>
      <c r="I885" s="8" t="s">
        <v>10</v>
      </c>
      <c r="J885" s="11" t="str" cm="1">
        <f t="array" ref="J885:N885">VLOOKUP(A885,'Product Details'!$C$1:$I$1001,{2,3,4,5,7},FALSE)</f>
        <v>Myntra</v>
      </c>
      <c r="K885" s="1" t="str">
        <v>Headphones</v>
      </c>
      <c r="L885" s="1" t="str">
        <v>Bose Bluetooth</v>
      </c>
      <c r="M885" s="1">
        <v>1</v>
      </c>
      <c r="N885" s="8">
        <v>15200</v>
      </c>
      <c r="O885" s="11" t="str" cm="1">
        <f t="array" ref="O885:S885">_xlfn.XLOOKUP(A885,'Shipping Details'!$A$1:$A$1001,'Shipping Details'!$B$1:$F$1001)</f>
        <v>Kolkata</v>
      </c>
      <c r="P885" s="1" t="str">
        <v>Karnataka</v>
      </c>
      <c r="Q885" s="1">
        <v>185461</v>
      </c>
      <c r="R885" s="1" t="str">
        <v>IN</v>
      </c>
      <c r="S885" s="8" t="b">
        <v>0</v>
      </c>
      <c r="T885" s="1">
        <f t="shared" si="39"/>
        <v>15200</v>
      </c>
      <c r="U885" s="1">
        <f t="shared" si="40"/>
        <v>0</v>
      </c>
      <c r="V885" s="1">
        <f t="shared" si="41"/>
        <v>0</v>
      </c>
    </row>
    <row r="886" spans="1:22" x14ac:dyDescent="0.3">
      <c r="A886" s="1" t="s">
        <v>128</v>
      </c>
      <c r="B886" s="1">
        <v>2044906</v>
      </c>
      <c r="C886" s="1" t="s">
        <v>1131</v>
      </c>
      <c r="D886" s="1" t="s">
        <v>3105</v>
      </c>
      <c r="E886" s="1">
        <v>51</v>
      </c>
      <c r="F886" s="1" t="s">
        <v>2883</v>
      </c>
      <c r="G886" s="5">
        <v>45400</v>
      </c>
      <c r="H886" s="1" t="s">
        <v>5</v>
      </c>
      <c r="I886" s="8" t="s">
        <v>6</v>
      </c>
      <c r="J886" s="11" t="str" cm="1">
        <f t="array" ref="J886:N886">VLOOKUP(A886,'Product Details'!$C$1:$I$1001,{2,3,4,5,7},FALSE)</f>
        <v>TataCliq</v>
      </c>
      <c r="K886" s="1" t="str">
        <v>Laptop</v>
      </c>
      <c r="L886" s="1" t="str">
        <v>HP Pavilion</v>
      </c>
      <c r="M886" s="1">
        <v>1</v>
      </c>
      <c r="N886" s="8">
        <v>45000</v>
      </c>
      <c r="O886" s="11" t="str" cm="1">
        <f t="array" ref="O886:S886">_xlfn.XLOOKUP(A886,'Shipping Details'!$A$1:$A$1001,'Shipping Details'!$B$1:$F$1001)</f>
        <v>Lucknow</v>
      </c>
      <c r="P886" s="1" t="str">
        <v>Karnataka</v>
      </c>
      <c r="Q886" s="1">
        <v>672808</v>
      </c>
      <c r="R886" s="1" t="str">
        <v>IN</v>
      </c>
      <c r="S886" s="8" t="b">
        <v>0</v>
      </c>
      <c r="T886" s="1">
        <f t="shared" si="39"/>
        <v>45000</v>
      </c>
      <c r="U886" s="1">
        <f t="shared" si="40"/>
        <v>45000</v>
      </c>
      <c r="V886" s="1">
        <f t="shared" si="41"/>
        <v>0</v>
      </c>
    </row>
    <row r="887" spans="1:22" x14ac:dyDescent="0.3">
      <c r="A887" s="1" t="s">
        <v>927</v>
      </c>
      <c r="B887" s="1">
        <v>1670225</v>
      </c>
      <c r="C887" s="1" t="s">
        <v>1095</v>
      </c>
      <c r="D887" s="1" t="s">
        <v>3104</v>
      </c>
      <c r="E887" s="1">
        <v>35</v>
      </c>
      <c r="F887" s="1" t="s">
        <v>3082</v>
      </c>
      <c r="G887" s="5">
        <v>45482</v>
      </c>
      <c r="H887" s="1" t="s">
        <v>5</v>
      </c>
      <c r="I887" s="8" t="s">
        <v>6</v>
      </c>
      <c r="J887" s="11" t="str" cm="1">
        <f t="array" ref="J887:N887">VLOOKUP(A887,'Product Details'!$C$1:$I$1001,{2,3,4,5,7},FALSE)</f>
        <v>Myntra</v>
      </c>
      <c r="K887" s="1" t="str">
        <v>Washing Machine</v>
      </c>
      <c r="L887" s="1" t="str">
        <v>Whirlpool Fully Automatic</v>
      </c>
      <c r="M887" s="1">
        <v>1</v>
      </c>
      <c r="N887" s="8">
        <v>35200</v>
      </c>
      <c r="O887" s="11" t="str" cm="1">
        <f t="array" ref="O887:S887">_xlfn.XLOOKUP(A887,'Shipping Details'!$A$1:$A$1001,'Shipping Details'!$B$1:$F$1001)</f>
        <v>Mumbai</v>
      </c>
      <c r="P887" s="1" t="str">
        <v>UP</v>
      </c>
      <c r="Q887" s="1">
        <v>636283</v>
      </c>
      <c r="R887" s="1" t="str">
        <v>IN</v>
      </c>
      <c r="S887" s="8" t="b">
        <v>0</v>
      </c>
      <c r="T887" s="1">
        <f t="shared" si="39"/>
        <v>35200</v>
      </c>
      <c r="U887" s="1">
        <f t="shared" si="40"/>
        <v>35200</v>
      </c>
      <c r="V887" s="1">
        <f t="shared" si="41"/>
        <v>0</v>
      </c>
    </row>
    <row r="888" spans="1:22" x14ac:dyDescent="0.3">
      <c r="A888" s="1" t="s">
        <v>355</v>
      </c>
      <c r="B888" s="1">
        <v>2553639</v>
      </c>
      <c r="C888" s="1" t="s">
        <v>1152</v>
      </c>
      <c r="D888" s="1" t="s">
        <v>3104</v>
      </c>
      <c r="E888" s="1">
        <v>50</v>
      </c>
      <c r="F888" s="1" t="s">
        <v>2836</v>
      </c>
      <c r="G888" s="5">
        <v>45317</v>
      </c>
      <c r="H888" s="1" t="s">
        <v>5</v>
      </c>
      <c r="I888" s="8" t="s">
        <v>6</v>
      </c>
      <c r="J888" s="11" t="str" cm="1">
        <f t="array" ref="J888:N888">VLOOKUP(A888,'Product Details'!$C$1:$I$1001,{2,3,4,5,7},FALSE)</f>
        <v>Amazon</v>
      </c>
      <c r="K888" s="1" t="str">
        <v>Headphones</v>
      </c>
      <c r="L888" s="1" t="str">
        <v>Sony Bluetooth</v>
      </c>
      <c r="M888" s="1">
        <v>1</v>
      </c>
      <c r="N888" s="8">
        <v>12000</v>
      </c>
      <c r="O888" s="11" t="str" cm="1">
        <f t="array" ref="O888:S888">_xlfn.XLOOKUP(A888,'Shipping Details'!$A$1:$A$1001,'Shipping Details'!$B$1:$F$1001)</f>
        <v>Mumbai</v>
      </c>
      <c r="P888" s="1" t="str">
        <v>Karnataka</v>
      </c>
      <c r="Q888" s="1">
        <v>250255</v>
      </c>
      <c r="R888" s="1" t="str">
        <v>IN</v>
      </c>
      <c r="S888" s="8" t="b">
        <v>0</v>
      </c>
      <c r="T888" s="1">
        <f t="shared" si="39"/>
        <v>12000</v>
      </c>
      <c r="U888" s="1">
        <f t="shared" si="40"/>
        <v>12000</v>
      </c>
      <c r="V888" s="1">
        <f t="shared" si="41"/>
        <v>0</v>
      </c>
    </row>
    <row r="889" spans="1:22" x14ac:dyDescent="0.3">
      <c r="A889" s="1" t="s">
        <v>535</v>
      </c>
      <c r="B889" s="1">
        <v>7880270</v>
      </c>
      <c r="C889" s="1" t="s">
        <v>1139</v>
      </c>
      <c r="D889" s="1" t="s">
        <v>3104</v>
      </c>
      <c r="E889" s="1">
        <v>28</v>
      </c>
      <c r="F889" s="1" t="s">
        <v>2853</v>
      </c>
      <c r="G889" s="5">
        <v>45419</v>
      </c>
      <c r="H889" s="1" t="s">
        <v>5</v>
      </c>
      <c r="I889" s="8" t="s">
        <v>6</v>
      </c>
      <c r="J889" s="11" t="str" cm="1">
        <f t="array" ref="J889:N889">VLOOKUP(A889,'Product Details'!$C$1:$I$1001,{2,3,4,5,7},FALSE)</f>
        <v>Ajio</v>
      </c>
      <c r="K889" s="1" t="str">
        <v>LED TV</v>
      </c>
      <c r="L889" s="1" t="str">
        <v>Sony Bravia 43"</v>
      </c>
      <c r="M889" s="1">
        <v>1</v>
      </c>
      <c r="N889" s="8">
        <v>39500</v>
      </c>
      <c r="O889" s="11" t="str" cm="1">
        <f t="array" ref="O889:S889">_xlfn.XLOOKUP(A889,'Shipping Details'!$A$1:$A$1001,'Shipping Details'!$B$1:$F$1001)</f>
        <v>Noida</v>
      </c>
      <c r="P889" s="1" t="str">
        <v>Karnataka</v>
      </c>
      <c r="Q889" s="1">
        <v>882193</v>
      </c>
      <c r="R889" s="1" t="str">
        <v>IN</v>
      </c>
      <c r="S889" s="8" t="b">
        <v>0</v>
      </c>
      <c r="T889" s="1">
        <f t="shared" si="39"/>
        <v>39500</v>
      </c>
      <c r="U889" s="1">
        <f t="shared" si="40"/>
        <v>39500</v>
      </c>
      <c r="V889" s="1">
        <f t="shared" si="41"/>
        <v>0</v>
      </c>
    </row>
    <row r="890" spans="1:22" x14ac:dyDescent="0.3">
      <c r="A890" s="1" t="s">
        <v>205</v>
      </c>
      <c r="B890" s="1">
        <v>6771934</v>
      </c>
      <c r="C890" s="1" t="s">
        <v>1140</v>
      </c>
      <c r="D890" s="1" t="s">
        <v>3104</v>
      </c>
      <c r="E890" s="1">
        <v>42</v>
      </c>
      <c r="F890" s="1" t="s">
        <v>2928</v>
      </c>
      <c r="G890" s="5">
        <v>45418</v>
      </c>
      <c r="H890" s="1" t="s">
        <v>5</v>
      </c>
      <c r="I890" s="8" t="s">
        <v>6</v>
      </c>
      <c r="J890" s="11" t="str" cm="1">
        <f t="array" ref="J890:N890">VLOOKUP(A890,'Product Details'!$C$1:$I$1001,{2,3,4,5,7},FALSE)</f>
        <v>TataCliq</v>
      </c>
      <c r="K890" s="1" t="str">
        <v>Smartphone</v>
      </c>
      <c r="L890" s="1" t="str">
        <v>Samsung Galaxy S9</v>
      </c>
      <c r="M890" s="1">
        <v>1</v>
      </c>
      <c r="N890" s="8">
        <v>30000</v>
      </c>
      <c r="O890" s="11" t="str" cm="1">
        <f t="array" ref="O890:S890">_xlfn.XLOOKUP(A890,'Shipping Details'!$A$1:$A$1001,'Shipping Details'!$B$1:$F$1001)</f>
        <v>Mohali</v>
      </c>
      <c r="P890" s="1" t="str">
        <v>UP</v>
      </c>
      <c r="Q890" s="1">
        <v>655149</v>
      </c>
      <c r="R890" s="1" t="str">
        <v>IN</v>
      </c>
      <c r="S890" s="8" t="b">
        <v>0</v>
      </c>
      <c r="T890" s="1">
        <f t="shared" si="39"/>
        <v>30000</v>
      </c>
      <c r="U890" s="1">
        <f t="shared" si="40"/>
        <v>30000</v>
      </c>
      <c r="V890" s="1">
        <f t="shared" si="41"/>
        <v>0</v>
      </c>
    </row>
    <row r="891" spans="1:22" x14ac:dyDescent="0.3">
      <c r="A891" s="1" t="s">
        <v>726</v>
      </c>
      <c r="B891" s="1">
        <v>2020109</v>
      </c>
      <c r="C891" s="1" t="s">
        <v>1122</v>
      </c>
      <c r="D891" s="1" t="s">
        <v>3104</v>
      </c>
      <c r="E891" s="1">
        <v>34</v>
      </c>
      <c r="F891" s="1" t="s">
        <v>2787</v>
      </c>
      <c r="G891" s="5">
        <v>45607</v>
      </c>
      <c r="H891" s="1" t="s">
        <v>5</v>
      </c>
      <c r="I891" s="8" t="s">
        <v>6</v>
      </c>
      <c r="J891" s="11" t="str" cm="1">
        <f t="array" ref="J891:N891">VLOOKUP(A891,'Product Details'!$C$1:$I$1001,{2,3,4,5,7},FALSE)</f>
        <v>Ajio</v>
      </c>
      <c r="K891" s="1" t="str">
        <v>Laptop</v>
      </c>
      <c r="L891" s="1" t="str">
        <v>HP Pavilion</v>
      </c>
      <c r="M891" s="1">
        <v>1</v>
      </c>
      <c r="N891" s="8">
        <v>44000</v>
      </c>
      <c r="O891" s="11" t="str" cm="1">
        <f t="array" ref="O891:S891">_xlfn.XLOOKUP(A891,'Shipping Details'!$A$1:$A$1001,'Shipping Details'!$B$1:$F$1001)</f>
        <v>Mohali</v>
      </c>
      <c r="P891" s="1" t="str">
        <v>Maharashtra</v>
      </c>
      <c r="Q891" s="1">
        <v>609089</v>
      </c>
      <c r="R891" s="1" t="str">
        <v>IN</v>
      </c>
      <c r="S891" s="8" t="b">
        <v>0</v>
      </c>
      <c r="T891" s="1">
        <f t="shared" si="39"/>
        <v>44000</v>
      </c>
      <c r="U891" s="1">
        <f t="shared" si="40"/>
        <v>44000</v>
      </c>
      <c r="V891" s="1">
        <f t="shared" si="41"/>
        <v>0</v>
      </c>
    </row>
    <row r="892" spans="1:22" x14ac:dyDescent="0.3">
      <c r="A892" s="1" t="s">
        <v>240</v>
      </c>
      <c r="B892" s="1">
        <v>9350675</v>
      </c>
      <c r="C892" s="1" t="s">
        <v>1155</v>
      </c>
      <c r="D892" s="1" t="s">
        <v>3105</v>
      </c>
      <c r="E892" s="1">
        <v>56</v>
      </c>
      <c r="F892" s="1" t="s">
        <v>2947</v>
      </c>
      <c r="G892" s="5">
        <v>45407</v>
      </c>
      <c r="H892" s="1" t="s">
        <v>5</v>
      </c>
      <c r="I892" s="8" t="s">
        <v>6</v>
      </c>
      <c r="J892" s="11" t="str" cm="1">
        <f t="array" ref="J892:N892">VLOOKUP(A892,'Product Details'!$C$1:$I$1001,{2,3,4,5,7},FALSE)</f>
        <v>Myntra</v>
      </c>
      <c r="K892" s="1" t="str">
        <v>Laptop</v>
      </c>
      <c r="L892" s="1" t="str">
        <v>HP Pavilion</v>
      </c>
      <c r="M892" s="1">
        <v>1</v>
      </c>
      <c r="N892" s="8">
        <v>45500</v>
      </c>
      <c r="O892" s="11" t="str" cm="1">
        <f t="array" ref="O892:S892">_xlfn.XLOOKUP(A892,'Shipping Details'!$A$1:$A$1001,'Shipping Details'!$B$1:$F$1001)</f>
        <v>Mohali</v>
      </c>
      <c r="P892" s="1" t="str">
        <v>UP</v>
      </c>
      <c r="Q892" s="1">
        <v>317782</v>
      </c>
      <c r="R892" s="1" t="str">
        <v>IN</v>
      </c>
      <c r="S892" s="8" t="b">
        <v>0</v>
      </c>
      <c r="T892" s="1">
        <f t="shared" si="39"/>
        <v>45500</v>
      </c>
      <c r="U892" s="1">
        <f t="shared" si="40"/>
        <v>45500</v>
      </c>
      <c r="V892" s="1">
        <f t="shared" si="41"/>
        <v>0</v>
      </c>
    </row>
    <row r="893" spans="1:22" x14ac:dyDescent="0.3">
      <c r="A893" s="1" t="s">
        <v>674</v>
      </c>
      <c r="B893" s="1">
        <v>3601089</v>
      </c>
      <c r="C893" s="1" t="s">
        <v>1081</v>
      </c>
      <c r="D893" s="1" t="s">
        <v>3105</v>
      </c>
      <c r="E893" s="1">
        <v>63</v>
      </c>
      <c r="F893" s="1" t="s">
        <v>2896</v>
      </c>
      <c r="G893" s="5">
        <v>45417</v>
      </c>
      <c r="H893" s="1" t="s">
        <v>5</v>
      </c>
      <c r="I893" s="8" t="s">
        <v>6</v>
      </c>
      <c r="J893" s="11" t="str" cm="1">
        <f t="array" ref="J893:N893">VLOOKUP(A893,'Product Details'!$C$1:$I$1001,{2,3,4,5,7},FALSE)</f>
        <v>Ajio</v>
      </c>
      <c r="K893" s="1" t="str">
        <v>Washing Machine</v>
      </c>
      <c r="L893" s="1" t="str">
        <v>LG Front Load 7kg</v>
      </c>
      <c r="M893" s="1">
        <v>1</v>
      </c>
      <c r="N893" s="8">
        <v>29500</v>
      </c>
      <c r="O893" s="11" t="str" cm="1">
        <f t="array" ref="O893:S893">_xlfn.XLOOKUP(A893,'Shipping Details'!$A$1:$A$1001,'Shipping Details'!$B$1:$F$1001)</f>
        <v>Thanjavur</v>
      </c>
      <c r="P893" s="1" t="str">
        <v>Punjab</v>
      </c>
      <c r="Q893" s="1">
        <v>596162</v>
      </c>
      <c r="R893" s="1" t="str">
        <v>IN</v>
      </c>
      <c r="S893" s="8" t="b">
        <v>0</v>
      </c>
      <c r="T893" s="1">
        <f t="shared" si="39"/>
        <v>29500</v>
      </c>
      <c r="U893" s="1">
        <f t="shared" si="40"/>
        <v>29500</v>
      </c>
      <c r="V893" s="1">
        <f t="shared" si="41"/>
        <v>0</v>
      </c>
    </row>
    <row r="894" spans="1:22" x14ac:dyDescent="0.3">
      <c r="A894" s="1" t="s">
        <v>545</v>
      </c>
      <c r="B894" s="1">
        <v>9738796</v>
      </c>
      <c r="C894" s="1" t="s">
        <v>1166</v>
      </c>
      <c r="D894" s="1" t="s">
        <v>3104</v>
      </c>
      <c r="E894" s="1">
        <v>59</v>
      </c>
      <c r="F894" s="1" t="s">
        <v>3051</v>
      </c>
      <c r="G894" s="5">
        <v>45437</v>
      </c>
      <c r="H894" s="1" t="s">
        <v>5</v>
      </c>
      <c r="I894" s="8" t="s">
        <v>6</v>
      </c>
      <c r="J894" s="11" t="str" cm="1">
        <f t="array" ref="J894:N894">VLOOKUP(A894,'Product Details'!$C$1:$I$1001,{2,3,4,5,7},FALSE)</f>
        <v>Myntra</v>
      </c>
      <c r="K894" s="1" t="str">
        <v>Headphones</v>
      </c>
      <c r="L894" s="1" t="str">
        <v>JBL Bluetooth</v>
      </c>
      <c r="M894" s="1">
        <v>1</v>
      </c>
      <c r="N894" s="8">
        <v>10200</v>
      </c>
      <c r="O894" s="11" t="str" cm="1">
        <f t="array" ref="O894:S894">_xlfn.XLOOKUP(A894,'Shipping Details'!$A$1:$A$1001,'Shipping Details'!$B$1:$F$1001)</f>
        <v>Mohali</v>
      </c>
      <c r="P894" s="1" t="str">
        <v>Tamil Nadu</v>
      </c>
      <c r="Q894" s="1">
        <v>940383</v>
      </c>
      <c r="R894" s="1" t="str">
        <v>IN</v>
      </c>
      <c r="S894" s="8" t="b">
        <v>1</v>
      </c>
      <c r="T894" s="1">
        <f t="shared" si="39"/>
        <v>10200</v>
      </c>
      <c r="U894" s="1">
        <f t="shared" si="40"/>
        <v>10200</v>
      </c>
      <c r="V894" s="1">
        <f t="shared" si="41"/>
        <v>0</v>
      </c>
    </row>
    <row r="895" spans="1:22" x14ac:dyDescent="0.3">
      <c r="A895" s="1" t="s">
        <v>911</v>
      </c>
      <c r="B895" s="1">
        <v>9207078</v>
      </c>
      <c r="C895" s="1" t="s">
        <v>1099</v>
      </c>
      <c r="D895" s="1" t="s">
        <v>3105</v>
      </c>
      <c r="E895" s="1">
        <v>38</v>
      </c>
      <c r="F895" s="1" t="s">
        <v>2881</v>
      </c>
      <c r="G895" s="5">
        <v>45653</v>
      </c>
      <c r="H895" s="1" t="s">
        <v>5</v>
      </c>
      <c r="I895" s="8" t="s">
        <v>6</v>
      </c>
      <c r="J895" s="11" t="str" cm="1">
        <f t="array" ref="J895:N895">VLOOKUP(A895,'Product Details'!$C$1:$I$1001,{2,3,4,5,7},FALSE)</f>
        <v>TataCliq</v>
      </c>
      <c r="K895" s="1" t="str">
        <v>Laptop</v>
      </c>
      <c r="L895" s="1" t="str">
        <v>Dell Inspiron 15</v>
      </c>
      <c r="M895" s="1">
        <v>1</v>
      </c>
      <c r="N895" s="8">
        <v>50000</v>
      </c>
      <c r="O895" s="11" t="str" cm="1">
        <f t="array" ref="O895:S895">_xlfn.XLOOKUP(A895,'Shipping Details'!$A$1:$A$1001,'Shipping Details'!$B$1:$F$1001)</f>
        <v>Bengaluru</v>
      </c>
      <c r="P895" s="1" t="str">
        <v>Delhi</v>
      </c>
      <c r="Q895" s="1">
        <v>821211</v>
      </c>
      <c r="R895" s="1" t="str">
        <v>IN</v>
      </c>
      <c r="S895" s="8" t="b">
        <v>0</v>
      </c>
      <c r="T895" s="1">
        <f t="shared" si="39"/>
        <v>50000</v>
      </c>
      <c r="U895" s="1">
        <f t="shared" si="40"/>
        <v>50000</v>
      </c>
      <c r="V895" s="1">
        <f t="shared" si="41"/>
        <v>0</v>
      </c>
    </row>
    <row r="896" spans="1:22" x14ac:dyDescent="0.3">
      <c r="A896" s="1" t="s">
        <v>579</v>
      </c>
      <c r="B896" s="1">
        <v>7357590</v>
      </c>
      <c r="C896" s="1" t="s">
        <v>1155</v>
      </c>
      <c r="D896" s="1" t="s">
        <v>3105</v>
      </c>
      <c r="E896" s="1">
        <v>56</v>
      </c>
      <c r="F896" s="1" t="s">
        <v>3011</v>
      </c>
      <c r="G896" s="5">
        <v>45385</v>
      </c>
      <c r="H896" s="1" t="s">
        <v>5</v>
      </c>
      <c r="I896" s="8" t="s">
        <v>6</v>
      </c>
      <c r="J896" s="11" t="str" cm="1">
        <f t="array" ref="J896:N896">VLOOKUP(A896,'Product Details'!$C$1:$I$1001,{2,3,4,5,7},FALSE)</f>
        <v>TataCliq</v>
      </c>
      <c r="K896" s="1" t="str">
        <v>LED TV</v>
      </c>
      <c r="L896" s="1" t="str">
        <v>Samsung Smart TV 50"</v>
      </c>
      <c r="M896" s="1">
        <v>1</v>
      </c>
      <c r="N896" s="8">
        <v>60000</v>
      </c>
      <c r="O896" s="11" t="str" cm="1">
        <f t="array" ref="O896:S896">_xlfn.XLOOKUP(A896,'Shipping Details'!$A$1:$A$1001,'Shipping Details'!$B$1:$F$1001)</f>
        <v>Noida</v>
      </c>
      <c r="P896" s="1" t="str">
        <v>Haryana</v>
      </c>
      <c r="Q896" s="1">
        <v>445356</v>
      </c>
      <c r="R896" s="1" t="str">
        <v>IN</v>
      </c>
      <c r="S896" s="8" t="b">
        <v>1</v>
      </c>
      <c r="T896" s="1">
        <f t="shared" si="39"/>
        <v>60000</v>
      </c>
      <c r="U896" s="1">
        <f t="shared" si="40"/>
        <v>60000</v>
      </c>
      <c r="V896" s="1">
        <f t="shared" si="41"/>
        <v>0</v>
      </c>
    </row>
    <row r="897" spans="1:22" x14ac:dyDescent="0.3">
      <c r="A897" s="1" t="s">
        <v>290</v>
      </c>
      <c r="B897" s="1">
        <v>4857587</v>
      </c>
      <c r="C897" s="1" t="s">
        <v>1137</v>
      </c>
      <c r="D897" s="1" t="s">
        <v>3104</v>
      </c>
      <c r="E897" s="1">
        <v>44</v>
      </c>
      <c r="F897" s="1" t="s">
        <v>2876</v>
      </c>
      <c r="G897" s="5">
        <v>45460</v>
      </c>
      <c r="H897" s="1" t="s">
        <v>5</v>
      </c>
      <c r="I897" s="8" t="s">
        <v>6</v>
      </c>
      <c r="J897" s="11" t="str" cm="1">
        <f t="array" ref="J897:N897">VLOOKUP(A897,'Product Details'!$C$1:$I$1001,{2,3,4,5,7},FALSE)</f>
        <v>Myntra</v>
      </c>
      <c r="K897" s="1" t="str">
        <v>Smartphone</v>
      </c>
      <c r="L897" s="1" t="str">
        <v>Apple iPhone 12</v>
      </c>
      <c r="M897" s="1">
        <v>1</v>
      </c>
      <c r="N897" s="8">
        <v>55200</v>
      </c>
      <c r="O897" s="11" t="str" cm="1">
        <f t="array" ref="O897:S897">_xlfn.XLOOKUP(A897,'Shipping Details'!$A$1:$A$1001,'Shipping Details'!$B$1:$F$1001)</f>
        <v>Noida</v>
      </c>
      <c r="P897" s="1" t="str">
        <v>Karnataka</v>
      </c>
      <c r="Q897" s="1">
        <v>179721</v>
      </c>
      <c r="R897" s="1" t="str">
        <v>IN</v>
      </c>
      <c r="S897" s="8" t="b">
        <v>0</v>
      </c>
      <c r="T897" s="1">
        <f t="shared" si="39"/>
        <v>55200</v>
      </c>
      <c r="U897" s="1">
        <f t="shared" si="40"/>
        <v>55200</v>
      </c>
      <c r="V897" s="1">
        <f t="shared" si="41"/>
        <v>0</v>
      </c>
    </row>
    <row r="898" spans="1:22" x14ac:dyDescent="0.3">
      <c r="A898" s="1" t="s">
        <v>79</v>
      </c>
      <c r="B898" s="1">
        <v>6431983</v>
      </c>
      <c r="C898" s="1" t="s">
        <v>1109</v>
      </c>
      <c r="D898" s="1" t="s">
        <v>3105</v>
      </c>
      <c r="E898" s="1">
        <v>29</v>
      </c>
      <c r="F898" s="1" t="s">
        <v>2842</v>
      </c>
      <c r="G898" s="5">
        <v>45414</v>
      </c>
      <c r="H898" s="1" t="s">
        <v>40</v>
      </c>
      <c r="I898" s="8" t="s">
        <v>10</v>
      </c>
      <c r="J898" s="11" t="str" cm="1">
        <f t="array" ref="J898:N898">VLOOKUP(A898,'Product Details'!$C$1:$I$1001,{2,3,4,5,7},FALSE)</f>
        <v>TataCliq</v>
      </c>
      <c r="K898" s="1" t="str">
        <v>LED TV</v>
      </c>
      <c r="L898" s="1" t="str">
        <v>Samsung Smart TV 50"</v>
      </c>
      <c r="M898" s="1">
        <v>1</v>
      </c>
      <c r="N898" s="8">
        <v>60000</v>
      </c>
      <c r="O898" s="11" t="str" cm="1">
        <f t="array" ref="O898:S898">_xlfn.XLOOKUP(A898,'Shipping Details'!$A$1:$A$1001,'Shipping Details'!$B$1:$F$1001)</f>
        <v>Lucknow</v>
      </c>
      <c r="P898" s="1" t="str">
        <v>UP</v>
      </c>
      <c r="Q898" s="1">
        <v>915809</v>
      </c>
      <c r="R898" s="1" t="str">
        <v>IN</v>
      </c>
      <c r="S898" s="8" t="b">
        <v>0</v>
      </c>
      <c r="T898" s="1">
        <f t="shared" si="39"/>
        <v>60000</v>
      </c>
      <c r="U898" s="1">
        <f t="shared" si="40"/>
        <v>0</v>
      </c>
      <c r="V898" s="1">
        <f t="shared" si="41"/>
        <v>0</v>
      </c>
    </row>
    <row r="899" spans="1:22" x14ac:dyDescent="0.3">
      <c r="A899" s="1" t="s">
        <v>407</v>
      </c>
      <c r="B899" s="1">
        <v>3881270</v>
      </c>
      <c r="C899" s="1" t="s">
        <v>1064</v>
      </c>
      <c r="D899" s="1" t="s">
        <v>3104</v>
      </c>
      <c r="E899" s="1">
        <v>32</v>
      </c>
      <c r="F899" s="1" t="s">
        <v>2868</v>
      </c>
      <c r="G899" s="5">
        <v>45516</v>
      </c>
      <c r="H899" s="1" t="s">
        <v>5</v>
      </c>
      <c r="I899" s="8" t="s">
        <v>6</v>
      </c>
      <c r="J899" s="11" t="str" cm="1">
        <f t="array" ref="J899:N899">VLOOKUP(A899,'Product Details'!$C$1:$I$1001,{2,3,4,5,7},FALSE)</f>
        <v>Amazon</v>
      </c>
      <c r="K899" s="1" t="str">
        <v>Headphones</v>
      </c>
      <c r="L899" s="1" t="str">
        <v>Sony Bluetooth</v>
      </c>
      <c r="M899" s="1">
        <v>1</v>
      </c>
      <c r="N899" s="8">
        <v>12000</v>
      </c>
      <c r="O899" s="11" t="str" cm="1">
        <f t="array" ref="O899:S899">_xlfn.XLOOKUP(A899,'Shipping Details'!$A$1:$A$1001,'Shipping Details'!$B$1:$F$1001)</f>
        <v>Kolkata</v>
      </c>
      <c r="P899" s="1" t="str">
        <v>West Bengal</v>
      </c>
      <c r="Q899" s="1">
        <v>846389</v>
      </c>
      <c r="R899" s="1" t="str">
        <v>IN</v>
      </c>
      <c r="S899" s="8" t="b">
        <v>1</v>
      </c>
      <c r="T899" s="1">
        <f t="shared" si="39"/>
        <v>12000</v>
      </c>
      <c r="U899" s="1">
        <f t="shared" si="40"/>
        <v>12000</v>
      </c>
      <c r="V899" s="1">
        <f t="shared" si="41"/>
        <v>0</v>
      </c>
    </row>
    <row r="900" spans="1:22" x14ac:dyDescent="0.3">
      <c r="A900" s="1" t="s">
        <v>779</v>
      </c>
      <c r="B900" s="1">
        <v>9578785</v>
      </c>
      <c r="C900" s="1" t="s">
        <v>1066</v>
      </c>
      <c r="D900" s="1" t="s">
        <v>3105</v>
      </c>
      <c r="E900" s="1">
        <v>72</v>
      </c>
      <c r="F900" s="1" t="s">
        <v>3026</v>
      </c>
      <c r="G900" s="5">
        <v>45366</v>
      </c>
      <c r="H900" s="1" t="s">
        <v>5</v>
      </c>
      <c r="I900" s="8" t="s">
        <v>6</v>
      </c>
      <c r="J900" s="11" t="str" cm="1">
        <f t="array" ref="J900:N900">VLOOKUP(A900,'Product Details'!$C$1:$I$1001,{2,3,4,5,7},FALSE)</f>
        <v>Amazon</v>
      </c>
      <c r="K900" s="1" t="str">
        <v>Laptop</v>
      </c>
      <c r="L900" s="1" t="str">
        <v>MacBook Pro</v>
      </c>
      <c r="M900" s="1">
        <v>1</v>
      </c>
      <c r="N900" s="8">
        <v>130000</v>
      </c>
      <c r="O900" s="11" t="str" cm="1">
        <f t="array" ref="O900:S900">_xlfn.XLOOKUP(A900,'Shipping Details'!$A$1:$A$1001,'Shipping Details'!$B$1:$F$1001)</f>
        <v>Bengaluru</v>
      </c>
      <c r="P900" s="1" t="str">
        <v>West Bengal</v>
      </c>
      <c r="Q900" s="1">
        <v>407213</v>
      </c>
      <c r="R900" s="1" t="str">
        <v>IN</v>
      </c>
      <c r="S900" s="8" t="b">
        <v>0</v>
      </c>
      <c r="T900" s="1">
        <f t="shared" ref="T900:T963" si="42">N900*M900</f>
        <v>130000</v>
      </c>
      <c r="U900" s="1">
        <f t="shared" ref="U900:U963" si="43">IF(H900="Delivered",T900,0)</f>
        <v>130000</v>
      </c>
      <c r="V900" s="1">
        <f t="shared" ref="V900:V963" si="44">IF(AND(OR(H900="Cancelled",H900="Returned"),I900="Paid"),T900,0)</f>
        <v>0</v>
      </c>
    </row>
    <row r="901" spans="1:22" x14ac:dyDescent="0.3">
      <c r="A901" s="1" t="s">
        <v>351</v>
      </c>
      <c r="B901" s="1">
        <v>6163566</v>
      </c>
      <c r="C901" s="1" t="s">
        <v>1152</v>
      </c>
      <c r="D901" s="1" t="s">
        <v>3104</v>
      </c>
      <c r="E901" s="1">
        <v>50</v>
      </c>
      <c r="F901" s="1" t="s">
        <v>2993</v>
      </c>
      <c r="G901" s="5">
        <v>45546</v>
      </c>
      <c r="H901" s="1" t="s">
        <v>40</v>
      </c>
      <c r="I901" s="8" t="s">
        <v>6</v>
      </c>
      <c r="J901" s="11" t="str" cm="1">
        <f t="array" ref="J901:N901">VLOOKUP(A901,'Product Details'!$C$1:$I$1001,{2,3,4,5,7},FALSE)</f>
        <v>Myntra</v>
      </c>
      <c r="K901" s="1" t="str">
        <v>Headphones</v>
      </c>
      <c r="L901" s="1" t="str">
        <v>Sony Bluetooth</v>
      </c>
      <c r="M901" s="1">
        <v>1</v>
      </c>
      <c r="N901" s="8">
        <v>12200</v>
      </c>
      <c r="O901" s="11" t="str" cm="1">
        <f t="array" ref="O901:S901">_xlfn.XLOOKUP(A901,'Shipping Details'!$A$1:$A$1001,'Shipping Details'!$B$1:$F$1001)</f>
        <v>Mohali</v>
      </c>
      <c r="P901" s="1" t="str">
        <v>West Bengal</v>
      </c>
      <c r="Q901" s="1">
        <v>303440</v>
      </c>
      <c r="R901" s="1" t="str">
        <v>IN</v>
      </c>
      <c r="S901" s="8" t="b">
        <v>1</v>
      </c>
      <c r="T901" s="1">
        <f t="shared" si="42"/>
        <v>12200</v>
      </c>
      <c r="U901" s="1">
        <f t="shared" si="43"/>
        <v>0</v>
      </c>
      <c r="V901" s="1">
        <f t="shared" si="44"/>
        <v>12200</v>
      </c>
    </row>
    <row r="902" spans="1:22" x14ac:dyDescent="0.3">
      <c r="A902" s="1" t="s">
        <v>622</v>
      </c>
      <c r="B902" s="1">
        <v>1766393</v>
      </c>
      <c r="C902" s="1" t="s">
        <v>1099</v>
      </c>
      <c r="D902" s="1" t="s">
        <v>3105</v>
      </c>
      <c r="E902" s="1">
        <v>38</v>
      </c>
      <c r="F902" s="1" t="s">
        <v>3064</v>
      </c>
      <c r="G902" s="5">
        <v>45332</v>
      </c>
      <c r="H902" s="1" t="s">
        <v>5</v>
      </c>
      <c r="I902" s="8" t="s">
        <v>6</v>
      </c>
      <c r="J902" s="11" t="str" cm="1">
        <f t="array" ref="J902:N902">VLOOKUP(A902,'Product Details'!$C$1:$I$1001,{2,3,4,5,7},FALSE)</f>
        <v>Myntra</v>
      </c>
      <c r="K902" s="1" t="str">
        <v>Laptop</v>
      </c>
      <c r="L902" s="1" t="str">
        <v>MacBook Pro</v>
      </c>
      <c r="M902" s="1">
        <v>1</v>
      </c>
      <c r="N902" s="8">
        <v>131500</v>
      </c>
      <c r="O902" s="11" t="str" cm="1">
        <f t="array" ref="O902:S902">_xlfn.XLOOKUP(A902,'Shipping Details'!$A$1:$A$1001,'Shipping Details'!$B$1:$F$1001)</f>
        <v>Bengaluru</v>
      </c>
      <c r="P902" s="1" t="str">
        <v>Delhi</v>
      </c>
      <c r="Q902" s="1">
        <v>860939</v>
      </c>
      <c r="R902" s="1" t="str">
        <v>IN</v>
      </c>
      <c r="S902" s="8" t="b">
        <v>0</v>
      </c>
      <c r="T902" s="1">
        <f t="shared" si="42"/>
        <v>131500</v>
      </c>
      <c r="U902" s="1">
        <f t="shared" si="43"/>
        <v>131500</v>
      </c>
      <c r="V902" s="1">
        <f t="shared" si="44"/>
        <v>0</v>
      </c>
    </row>
    <row r="903" spans="1:22" x14ac:dyDescent="0.3">
      <c r="A903" s="1" t="s">
        <v>910</v>
      </c>
      <c r="B903" s="1">
        <v>7649652</v>
      </c>
      <c r="C903" s="1" t="s">
        <v>1133</v>
      </c>
      <c r="D903" s="1" t="s">
        <v>3105</v>
      </c>
      <c r="E903" s="1">
        <v>70</v>
      </c>
      <c r="F903" s="1" t="s">
        <v>2975</v>
      </c>
      <c r="G903" s="5">
        <v>45477</v>
      </c>
      <c r="H903" s="1" t="s">
        <v>8</v>
      </c>
      <c r="I903" s="8" t="s">
        <v>6</v>
      </c>
      <c r="J903" s="11" t="str" cm="1">
        <f t="array" ref="J903:N903">VLOOKUP(A903,'Product Details'!$C$1:$I$1001,{2,3,4,5,7},FALSE)</f>
        <v>TataCliq</v>
      </c>
      <c r="K903" s="1" t="str">
        <v>LED TV</v>
      </c>
      <c r="L903" s="1" t="str">
        <v>Samsung Smart TV 50"</v>
      </c>
      <c r="M903" s="1">
        <v>1</v>
      </c>
      <c r="N903" s="8">
        <v>60000</v>
      </c>
      <c r="O903" s="11" t="str" cm="1">
        <f t="array" ref="O903:S903">_xlfn.XLOOKUP(A903,'Shipping Details'!$A$1:$A$1001,'Shipping Details'!$B$1:$F$1001)</f>
        <v>Mumbai</v>
      </c>
      <c r="P903" s="1" t="str">
        <v>West Bengal</v>
      </c>
      <c r="Q903" s="1">
        <v>875643</v>
      </c>
      <c r="R903" s="1" t="str">
        <v>IN</v>
      </c>
      <c r="S903" s="8" t="b">
        <v>0</v>
      </c>
      <c r="T903" s="1">
        <f t="shared" si="42"/>
        <v>60000</v>
      </c>
      <c r="U903" s="1">
        <f t="shared" si="43"/>
        <v>0</v>
      </c>
      <c r="V903" s="1">
        <f t="shared" si="44"/>
        <v>60000</v>
      </c>
    </row>
    <row r="904" spans="1:22" x14ac:dyDescent="0.3">
      <c r="A904" s="1" t="s">
        <v>124</v>
      </c>
      <c r="B904" s="1">
        <v>7133857</v>
      </c>
      <c r="C904" s="1" t="s">
        <v>1104</v>
      </c>
      <c r="D904" s="1" t="s">
        <v>3105</v>
      </c>
      <c r="E904" s="1">
        <v>30</v>
      </c>
      <c r="F904" s="1" t="s">
        <v>2880</v>
      </c>
      <c r="G904" s="5">
        <v>45582</v>
      </c>
      <c r="H904" s="1" t="s">
        <v>5</v>
      </c>
      <c r="I904" s="8" t="s">
        <v>6</v>
      </c>
      <c r="J904" s="11" t="str" cm="1">
        <f t="array" ref="J904:N904">VLOOKUP(A904,'Product Details'!$C$1:$I$1001,{2,3,4,5,7},FALSE)</f>
        <v>Flipkart</v>
      </c>
      <c r="K904" s="1" t="str">
        <v>LED TV</v>
      </c>
      <c r="L904" s="1" t="str">
        <v>Sony Bravia 43"</v>
      </c>
      <c r="M904" s="1">
        <v>1</v>
      </c>
      <c r="N904" s="8">
        <v>40500</v>
      </c>
      <c r="O904" s="11" t="str" cm="1">
        <f t="array" ref="O904:S904">_xlfn.XLOOKUP(A904,'Shipping Details'!$A$1:$A$1001,'Shipping Details'!$B$1:$F$1001)</f>
        <v>Lucknow</v>
      </c>
      <c r="P904" s="1" t="str">
        <v>UP</v>
      </c>
      <c r="Q904" s="1">
        <v>256175</v>
      </c>
      <c r="R904" s="1" t="str">
        <v>IN</v>
      </c>
      <c r="S904" s="8" t="b">
        <v>1</v>
      </c>
      <c r="T904" s="1">
        <f t="shared" si="42"/>
        <v>40500</v>
      </c>
      <c r="U904" s="1">
        <f t="shared" si="43"/>
        <v>40500</v>
      </c>
      <c r="V904" s="1">
        <f t="shared" si="44"/>
        <v>0</v>
      </c>
    </row>
    <row r="905" spans="1:22" x14ac:dyDescent="0.3">
      <c r="A905" s="1" t="s">
        <v>130</v>
      </c>
      <c r="B905" s="1">
        <v>5828304</v>
      </c>
      <c r="C905" s="1" t="s">
        <v>1128</v>
      </c>
      <c r="D905" s="1" t="s">
        <v>3105</v>
      </c>
      <c r="E905" s="1">
        <v>54</v>
      </c>
      <c r="F905" s="1" t="s">
        <v>2884</v>
      </c>
      <c r="G905" s="5">
        <v>45614</v>
      </c>
      <c r="H905" s="1" t="s">
        <v>5</v>
      </c>
      <c r="I905" s="8" t="s">
        <v>6</v>
      </c>
      <c r="J905" s="11" t="str" cm="1">
        <f t="array" ref="J905:N905">VLOOKUP(A905,'Product Details'!$C$1:$I$1001,{2,3,4,5,7},FALSE)</f>
        <v>Myntra</v>
      </c>
      <c r="K905" s="1" t="str">
        <v>Smartphone</v>
      </c>
      <c r="L905" s="1" t="str">
        <v>Apple iPhone 12</v>
      </c>
      <c r="M905" s="1">
        <v>1</v>
      </c>
      <c r="N905" s="8">
        <v>55200</v>
      </c>
      <c r="O905" s="11" t="str" cm="1">
        <f t="array" ref="O905:S905">_xlfn.XLOOKUP(A905,'Shipping Details'!$A$1:$A$1001,'Shipping Details'!$B$1:$F$1001)</f>
        <v>Mumbai</v>
      </c>
      <c r="P905" s="1" t="str">
        <v>Haryana</v>
      </c>
      <c r="Q905" s="1">
        <v>463188</v>
      </c>
      <c r="R905" s="1" t="str">
        <v>IN</v>
      </c>
      <c r="S905" s="8" t="b">
        <v>0</v>
      </c>
      <c r="T905" s="1">
        <f t="shared" si="42"/>
        <v>55200</v>
      </c>
      <c r="U905" s="1">
        <f t="shared" si="43"/>
        <v>55200</v>
      </c>
      <c r="V905" s="1">
        <f t="shared" si="44"/>
        <v>0</v>
      </c>
    </row>
    <row r="906" spans="1:22" x14ac:dyDescent="0.3">
      <c r="A906" s="1" t="s">
        <v>640</v>
      </c>
      <c r="B906" s="1">
        <v>5052611</v>
      </c>
      <c r="C906" s="1" t="s">
        <v>1148</v>
      </c>
      <c r="D906" s="1" t="s">
        <v>3105</v>
      </c>
      <c r="E906" s="1">
        <v>75</v>
      </c>
      <c r="F906" s="1" t="s">
        <v>2915</v>
      </c>
      <c r="G906" s="5">
        <v>45475</v>
      </c>
      <c r="H906" s="1" t="s">
        <v>8</v>
      </c>
      <c r="I906" s="8" t="s">
        <v>6</v>
      </c>
      <c r="J906" s="11" t="str" cm="1">
        <f t="array" ref="J906:N906">VLOOKUP(A906,'Product Details'!$C$1:$I$1001,{2,3,4,5,7},FALSE)</f>
        <v>Amazon</v>
      </c>
      <c r="K906" s="1" t="str">
        <v>Headphones</v>
      </c>
      <c r="L906" s="1" t="str">
        <v>Bose Bluetooth</v>
      </c>
      <c r="M906" s="1">
        <v>1</v>
      </c>
      <c r="N906" s="8">
        <v>15000</v>
      </c>
      <c r="O906" s="11" t="str" cm="1">
        <f t="array" ref="O906:S906">_xlfn.XLOOKUP(A906,'Shipping Details'!$A$1:$A$1001,'Shipping Details'!$B$1:$F$1001)</f>
        <v>Bengaluru</v>
      </c>
      <c r="P906" s="1" t="str">
        <v>Karnataka</v>
      </c>
      <c r="Q906" s="1">
        <v>278688</v>
      </c>
      <c r="R906" s="1" t="str">
        <v>IN</v>
      </c>
      <c r="S906" s="8" t="b">
        <v>0</v>
      </c>
      <c r="T906" s="1">
        <f t="shared" si="42"/>
        <v>15000</v>
      </c>
      <c r="U906" s="1">
        <f t="shared" si="43"/>
        <v>0</v>
      </c>
      <c r="V906" s="1">
        <f t="shared" si="44"/>
        <v>15000</v>
      </c>
    </row>
    <row r="907" spans="1:22" x14ac:dyDescent="0.3">
      <c r="A907" s="1" t="s">
        <v>29</v>
      </c>
      <c r="B907" s="1">
        <v>7003042</v>
      </c>
      <c r="C907" s="1" t="s">
        <v>1083</v>
      </c>
      <c r="D907" s="1" t="s">
        <v>3105</v>
      </c>
      <c r="E907" s="1">
        <v>61</v>
      </c>
      <c r="F907" s="1" t="s">
        <v>2800</v>
      </c>
      <c r="G907" s="5">
        <v>45404</v>
      </c>
      <c r="H907" s="1" t="s">
        <v>5</v>
      </c>
      <c r="I907" s="8" t="s">
        <v>6</v>
      </c>
      <c r="J907" s="11" t="str" cm="1">
        <f t="array" ref="J907:N907">VLOOKUP(A907,'Product Details'!$C$1:$I$1001,{2,3,4,5,7},FALSE)</f>
        <v>Flipkart</v>
      </c>
      <c r="K907" s="1" t="str">
        <v>Laptop</v>
      </c>
      <c r="L907" s="1" t="str">
        <v>MacBook Pro</v>
      </c>
      <c r="M907" s="1">
        <v>1</v>
      </c>
      <c r="N907" s="8">
        <v>130000</v>
      </c>
      <c r="O907" s="11" t="str" cm="1">
        <f t="array" ref="O907:S907">_xlfn.XLOOKUP(A907,'Shipping Details'!$A$1:$A$1001,'Shipping Details'!$B$1:$F$1001)</f>
        <v>Thanjavur</v>
      </c>
      <c r="P907" s="1" t="str">
        <v>West Bengal</v>
      </c>
      <c r="Q907" s="1">
        <v>938742</v>
      </c>
      <c r="R907" s="1" t="str">
        <v>IN</v>
      </c>
      <c r="S907" s="8" t="b">
        <v>0</v>
      </c>
      <c r="T907" s="1">
        <f t="shared" si="42"/>
        <v>130000</v>
      </c>
      <c r="U907" s="1">
        <f t="shared" si="43"/>
        <v>130000</v>
      </c>
      <c r="V907" s="1">
        <f t="shared" si="44"/>
        <v>0</v>
      </c>
    </row>
    <row r="908" spans="1:22" x14ac:dyDescent="0.3">
      <c r="A908" s="1" t="s">
        <v>626</v>
      </c>
      <c r="B908" s="1">
        <v>9370358</v>
      </c>
      <c r="C908" s="1" t="s">
        <v>1163</v>
      </c>
      <c r="D908" s="1" t="s">
        <v>3105</v>
      </c>
      <c r="E908" s="1">
        <v>47</v>
      </c>
      <c r="F908" s="1" t="s">
        <v>2949</v>
      </c>
      <c r="G908" s="5">
        <v>45449</v>
      </c>
      <c r="H908" s="1" t="s">
        <v>5</v>
      </c>
      <c r="I908" s="8" t="s">
        <v>6</v>
      </c>
      <c r="J908" s="11" t="str" cm="1">
        <f t="array" ref="J908:N908">VLOOKUP(A908,'Product Details'!$C$1:$I$1001,{2,3,4,5,7},FALSE)</f>
        <v>Flipkart</v>
      </c>
      <c r="K908" s="1" t="str">
        <v>Headphones</v>
      </c>
      <c r="L908" s="1" t="str">
        <v>Bose Bluetooth</v>
      </c>
      <c r="M908" s="1">
        <v>1</v>
      </c>
      <c r="N908" s="8">
        <v>14500</v>
      </c>
      <c r="O908" s="11" t="str" cm="1">
        <f t="array" ref="O908:S908">_xlfn.XLOOKUP(A908,'Shipping Details'!$A$1:$A$1001,'Shipping Details'!$B$1:$F$1001)</f>
        <v>Bengaluru</v>
      </c>
      <c r="P908" s="1" t="str">
        <v>Haryana</v>
      </c>
      <c r="Q908" s="1">
        <v>174589</v>
      </c>
      <c r="R908" s="1" t="str">
        <v>IN</v>
      </c>
      <c r="S908" s="8" t="b">
        <v>0</v>
      </c>
      <c r="T908" s="1">
        <f t="shared" si="42"/>
        <v>14500</v>
      </c>
      <c r="U908" s="1">
        <f t="shared" si="43"/>
        <v>14500</v>
      </c>
      <c r="V908" s="1">
        <f t="shared" si="44"/>
        <v>0</v>
      </c>
    </row>
    <row r="909" spans="1:22" x14ac:dyDescent="0.3">
      <c r="A909" s="1" t="s">
        <v>399</v>
      </c>
      <c r="B909" s="1">
        <v>8590706</v>
      </c>
      <c r="C909" s="1" t="s">
        <v>1063</v>
      </c>
      <c r="D909" s="1" t="s">
        <v>3104</v>
      </c>
      <c r="E909" s="1">
        <v>33</v>
      </c>
      <c r="F909" s="1" t="s">
        <v>2924</v>
      </c>
      <c r="G909" s="5">
        <v>45340</v>
      </c>
      <c r="H909" s="1" t="s">
        <v>5</v>
      </c>
      <c r="I909" s="8" t="s">
        <v>6</v>
      </c>
      <c r="J909" s="11" t="str" cm="1">
        <f t="array" ref="J909:N909">VLOOKUP(A909,'Product Details'!$C$1:$I$1001,{2,3,4,5,7},FALSE)</f>
        <v>Amazon</v>
      </c>
      <c r="K909" s="1" t="str">
        <v>Smartphone</v>
      </c>
      <c r="L909" s="1" t="str">
        <v>Apple iPhone 12</v>
      </c>
      <c r="M909" s="1">
        <v>1</v>
      </c>
      <c r="N909" s="8">
        <v>55000</v>
      </c>
      <c r="O909" s="11" t="str" cm="1">
        <f t="array" ref="O909:S909">_xlfn.XLOOKUP(A909,'Shipping Details'!$A$1:$A$1001,'Shipping Details'!$B$1:$F$1001)</f>
        <v>Thanjavur</v>
      </c>
      <c r="P909" s="1" t="str">
        <v>Haryana</v>
      </c>
      <c r="Q909" s="1">
        <v>116703</v>
      </c>
      <c r="R909" s="1" t="str">
        <v>IN</v>
      </c>
      <c r="S909" s="8" t="b">
        <v>1</v>
      </c>
      <c r="T909" s="1">
        <f t="shared" si="42"/>
        <v>55000</v>
      </c>
      <c r="U909" s="1">
        <f t="shared" si="43"/>
        <v>55000</v>
      </c>
      <c r="V909" s="1">
        <f t="shared" si="44"/>
        <v>0</v>
      </c>
    </row>
    <row r="910" spans="1:22" x14ac:dyDescent="0.3">
      <c r="A910" s="1" t="s">
        <v>583</v>
      </c>
      <c r="B910" s="1">
        <v>9426008</v>
      </c>
      <c r="C910" s="1" t="s">
        <v>1095</v>
      </c>
      <c r="D910" s="1" t="s">
        <v>3104</v>
      </c>
      <c r="E910" s="1">
        <v>35</v>
      </c>
      <c r="F910" s="1" t="s">
        <v>3059</v>
      </c>
      <c r="G910" s="5">
        <v>45490</v>
      </c>
      <c r="H910" s="1" t="s">
        <v>5</v>
      </c>
      <c r="I910" s="8" t="s">
        <v>6</v>
      </c>
      <c r="J910" s="11" t="str" cm="1">
        <f t="array" ref="J910:N910">VLOOKUP(A910,'Product Details'!$C$1:$I$1001,{2,3,4,5,7},FALSE)</f>
        <v>Myntra</v>
      </c>
      <c r="K910" s="1" t="str">
        <v>LED TV</v>
      </c>
      <c r="L910" s="1" t="str">
        <v>Mi LED TV 32"</v>
      </c>
      <c r="M910" s="1">
        <v>1</v>
      </c>
      <c r="N910" s="8">
        <v>20200</v>
      </c>
      <c r="O910" s="11" t="str" cm="1">
        <f t="array" ref="O910:S910">_xlfn.XLOOKUP(A910,'Shipping Details'!$A$1:$A$1001,'Shipping Details'!$B$1:$F$1001)</f>
        <v>Bengaluru</v>
      </c>
      <c r="P910" s="1" t="str">
        <v>Haryana</v>
      </c>
      <c r="Q910" s="1">
        <v>765506</v>
      </c>
      <c r="R910" s="1" t="str">
        <v>IN</v>
      </c>
      <c r="S910" s="8" t="b">
        <v>0</v>
      </c>
      <c r="T910" s="1">
        <f t="shared" si="42"/>
        <v>20200</v>
      </c>
      <c r="U910" s="1">
        <f t="shared" si="43"/>
        <v>20200</v>
      </c>
      <c r="V910" s="1">
        <f t="shared" si="44"/>
        <v>0</v>
      </c>
    </row>
    <row r="911" spans="1:22" x14ac:dyDescent="0.3">
      <c r="A911" s="1" t="s">
        <v>475</v>
      </c>
      <c r="B911" s="1">
        <v>4476383</v>
      </c>
      <c r="C911" s="1" t="s">
        <v>1119</v>
      </c>
      <c r="D911" s="1" t="s">
        <v>3104</v>
      </c>
      <c r="E911" s="1">
        <v>62</v>
      </c>
      <c r="F911" s="1" t="s">
        <v>2894</v>
      </c>
      <c r="G911" s="5">
        <v>45629</v>
      </c>
      <c r="H911" s="1" t="s">
        <v>8</v>
      </c>
      <c r="I911" s="8" t="s">
        <v>10</v>
      </c>
      <c r="J911" s="11" t="str" cm="1">
        <f t="array" ref="J911:N911">VLOOKUP(A911,'Product Details'!$C$1:$I$1001,{2,3,4,5,7},FALSE)</f>
        <v>Amazon</v>
      </c>
      <c r="K911" s="1" t="str">
        <v>Smartphone</v>
      </c>
      <c r="L911" s="1" t="str">
        <v>Samsung Galaxy S9</v>
      </c>
      <c r="M911" s="1">
        <v>1</v>
      </c>
      <c r="N911" s="8">
        <v>30000</v>
      </c>
      <c r="O911" s="11" t="str" cm="1">
        <f t="array" ref="O911:S911">_xlfn.XLOOKUP(A911,'Shipping Details'!$A$1:$A$1001,'Shipping Details'!$B$1:$F$1001)</f>
        <v>Lucknow</v>
      </c>
      <c r="P911" s="1" t="str">
        <v>Haryana</v>
      </c>
      <c r="Q911" s="1">
        <v>932026</v>
      </c>
      <c r="R911" s="1" t="str">
        <v>IN</v>
      </c>
      <c r="S911" s="8" t="b">
        <v>0</v>
      </c>
      <c r="T911" s="1">
        <f t="shared" si="42"/>
        <v>30000</v>
      </c>
      <c r="U911" s="1">
        <f t="shared" si="43"/>
        <v>0</v>
      </c>
      <c r="V911" s="1">
        <f t="shared" si="44"/>
        <v>0</v>
      </c>
    </row>
    <row r="912" spans="1:22" x14ac:dyDescent="0.3">
      <c r="A912" s="1" t="s">
        <v>904</v>
      </c>
      <c r="B912" s="1">
        <v>3018718</v>
      </c>
      <c r="C912" s="1" t="s">
        <v>1172</v>
      </c>
      <c r="D912" s="1" t="s">
        <v>3105</v>
      </c>
      <c r="E912" s="1">
        <v>74</v>
      </c>
      <c r="F912" s="1" t="s">
        <v>2813</v>
      </c>
      <c r="G912" s="5">
        <v>45510</v>
      </c>
      <c r="H912" s="1" t="s">
        <v>5</v>
      </c>
      <c r="I912" s="8" t="s">
        <v>6</v>
      </c>
      <c r="J912" s="11" t="str" cm="1">
        <f t="array" ref="J912:N912">VLOOKUP(A912,'Product Details'!$C$1:$I$1001,{2,3,4,5,7},FALSE)</f>
        <v>Flipkart</v>
      </c>
      <c r="K912" s="1" t="str">
        <v>Smartphone</v>
      </c>
      <c r="L912" s="1" t="str">
        <v>Apple iPhone 12</v>
      </c>
      <c r="M912" s="1">
        <v>8</v>
      </c>
      <c r="N912" s="8">
        <v>55500</v>
      </c>
      <c r="O912" s="11" t="str" cm="1">
        <f t="array" ref="O912:S912">_xlfn.XLOOKUP(A912,'Shipping Details'!$A$1:$A$1001,'Shipping Details'!$B$1:$F$1001)</f>
        <v>Mumbai</v>
      </c>
      <c r="P912" s="1" t="str">
        <v>Maharashtra</v>
      </c>
      <c r="Q912" s="1">
        <v>123654</v>
      </c>
      <c r="R912" s="1" t="str">
        <v>IN</v>
      </c>
      <c r="S912" s="8" t="b">
        <v>0</v>
      </c>
      <c r="T912" s="1">
        <f t="shared" si="42"/>
        <v>444000</v>
      </c>
      <c r="U912" s="1">
        <f t="shared" si="43"/>
        <v>444000</v>
      </c>
      <c r="V912" s="1">
        <f t="shared" si="44"/>
        <v>0</v>
      </c>
    </row>
    <row r="913" spans="1:22" x14ac:dyDescent="0.3">
      <c r="A913" s="1" t="s">
        <v>867</v>
      </c>
      <c r="B913" s="1">
        <v>3528045</v>
      </c>
      <c r="C913" s="1" t="s">
        <v>1089</v>
      </c>
      <c r="D913" s="1" t="s">
        <v>3104</v>
      </c>
      <c r="E913" s="1">
        <v>38</v>
      </c>
      <c r="F913" s="1" t="s">
        <v>2961</v>
      </c>
      <c r="G913" s="5">
        <v>45512</v>
      </c>
      <c r="H913" s="1" t="s">
        <v>8</v>
      </c>
      <c r="I913" s="8" t="s">
        <v>6</v>
      </c>
      <c r="J913" s="11" t="str" cm="1">
        <f t="array" ref="J913:N913">VLOOKUP(A913,'Product Details'!$C$1:$I$1001,{2,3,4,5,7},FALSE)</f>
        <v>Ajio</v>
      </c>
      <c r="K913" s="1" t="str">
        <v>Headphones</v>
      </c>
      <c r="L913" s="1" t="str">
        <v>Bose Bluetooth</v>
      </c>
      <c r="M913" s="1">
        <v>1</v>
      </c>
      <c r="N913" s="8">
        <v>14000</v>
      </c>
      <c r="O913" s="11" t="str" cm="1">
        <f t="array" ref="O913:S913">_xlfn.XLOOKUP(A913,'Shipping Details'!$A$1:$A$1001,'Shipping Details'!$B$1:$F$1001)</f>
        <v>Mohali</v>
      </c>
      <c r="P913" s="1" t="str">
        <v>Haryana</v>
      </c>
      <c r="Q913" s="1">
        <v>925189</v>
      </c>
      <c r="R913" s="1" t="str">
        <v>IN</v>
      </c>
      <c r="S913" s="8" t="b">
        <v>1</v>
      </c>
      <c r="T913" s="1">
        <f t="shared" si="42"/>
        <v>14000</v>
      </c>
      <c r="U913" s="1">
        <f t="shared" si="43"/>
        <v>0</v>
      </c>
      <c r="V913" s="1">
        <f t="shared" si="44"/>
        <v>14000</v>
      </c>
    </row>
    <row r="914" spans="1:22" x14ac:dyDescent="0.3">
      <c r="A914" s="1" t="s">
        <v>466</v>
      </c>
      <c r="B914" s="1">
        <v>6039762</v>
      </c>
      <c r="C914" s="1" t="s">
        <v>1158</v>
      </c>
      <c r="D914" s="1" t="s">
        <v>3105</v>
      </c>
      <c r="E914" s="1">
        <v>26</v>
      </c>
      <c r="F914" s="1" t="s">
        <v>3006</v>
      </c>
      <c r="G914" s="5">
        <v>45606</v>
      </c>
      <c r="H914" s="1" t="s">
        <v>8</v>
      </c>
      <c r="I914" s="8" t="s">
        <v>10</v>
      </c>
      <c r="J914" s="11" t="str" cm="1">
        <f t="array" ref="J914:N914">VLOOKUP(A914,'Product Details'!$C$1:$I$1001,{2,3,4,5,7},FALSE)</f>
        <v>Myntra</v>
      </c>
      <c r="K914" s="1" t="str">
        <v>Washing Machine</v>
      </c>
      <c r="L914" s="1" t="str">
        <v>LG Front Load 7kg</v>
      </c>
      <c r="M914" s="1">
        <v>1</v>
      </c>
      <c r="N914" s="8">
        <v>30200</v>
      </c>
      <c r="O914" s="11" t="str" cm="1">
        <f t="array" ref="O914:S914">_xlfn.XLOOKUP(A914,'Shipping Details'!$A$1:$A$1001,'Shipping Details'!$B$1:$F$1001)</f>
        <v>Gurugram</v>
      </c>
      <c r="P914" s="1" t="str">
        <v>Punjab</v>
      </c>
      <c r="Q914" s="1">
        <v>638354</v>
      </c>
      <c r="R914" s="1" t="str">
        <v>IN</v>
      </c>
      <c r="S914" s="8" t="b">
        <v>0</v>
      </c>
      <c r="T914" s="1">
        <f t="shared" si="42"/>
        <v>30200</v>
      </c>
      <c r="U914" s="1">
        <f t="shared" si="43"/>
        <v>0</v>
      </c>
      <c r="V914" s="1">
        <f t="shared" si="44"/>
        <v>0</v>
      </c>
    </row>
    <row r="915" spans="1:22" x14ac:dyDescent="0.3">
      <c r="A915" s="1" t="s">
        <v>831</v>
      </c>
      <c r="B915" s="1">
        <v>8660865</v>
      </c>
      <c r="C915" s="1" t="s">
        <v>1135</v>
      </c>
      <c r="D915" s="1" t="s">
        <v>3104</v>
      </c>
      <c r="E915" s="1">
        <v>40</v>
      </c>
      <c r="F915" s="1" t="s">
        <v>2950</v>
      </c>
      <c r="G915" s="5">
        <v>45608</v>
      </c>
      <c r="H915" s="1" t="s">
        <v>8</v>
      </c>
      <c r="I915" s="8" t="s">
        <v>6</v>
      </c>
      <c r="J915" s="11" t="str" cm="1">
        <f t="array" ref="J915:N915">VLOOKUP(A915,'Product Details'!$C$1:$I$1001,{2,3,4,5,7},FALSE)</f>
        <v>Myntra</v>
      </c>
      <c r="K915" s="1" t="str">
        <v>Laptop</v>
      </c>
      <c r="L915" s="1" t="str">
        <v>Dell Inspiron 15</v>
      </c>
      <c r="M915" s="1">
        <v>1</v>
      </c>
      <c r="N915" s="8">
        <v>50500</v>
      </c>
      <c r="O915" s="11" t="str" cm="1">
        <f t="array" ref="O915:S915">_xlfn.XLOOKUP(A915,'Shipping Details'!$A$1:$A$1001,'Shipping Details'!$B$1:$F$1001)</f>
        <v>Lucknow</v>
      </c>
      <c r="P915" s="1" t="str">
        <v>Maharashtra</v>
      </c>
      <c r="Q915" s="1">
        <v>905947</v>
      </c>
      <c r="R915" s="1" t="str">
        <v>IN</v>
      </c>
      <c r="S915" s="8" t="b">
        <v>1</v>
      </c>
      <c r="T915" s="1">
        <f t="shared" si="42"/>
        <v>50500</v>
      </c>
      <c r="U915" s="1">
        <f t="shared" si="43"/>
        <v>0</v>
      </c>
      <c r="V915" s="1">
        <f t="shared" si="44"/>
        <v>50500</v>
      </c>
    </row>
    <row r="916" spans="1:22" x14ac:dyDescent="0.3">
      <c r="A916" s="1" t="s">
        <v>150</v>
      </c>
      <c r="B916" s="1">
        <v>6372622</v>
      </c>
      <c r="C916" s="1" t="s">
        <v>1071</v>
      </c>
      <c r="D916" s="1" t="s">
        <v>3105</v>
      </c>
      <c r="E916" s="1">
        <v>41</v>
      </c>
      <c r="F916" s="1" t="s">
        <v>2826</v>
      </c>
      <c r="G916" s="5">
        <v>45457</v>
      </c>
      <c r="H916" s="1" t="s">
        <v>40</v>
      </c>
      <c r="I916" s="8" t="s">
        <v>6</v>
      </c>
      <c r="J916" s="11" t="str" cm="1">
        <f t="array" ref="J916:N916">VLOOKUP(A916,'Product Details'!$C$1:$I$1001,{2,3,4,5,7},FALSE)</f>
        <v>Amazon</v>
      </c>
      <c r="K916" s="1" t="str">
        <v>LED TV</v>
      </c>
      <c r="L916" s="1" t="str">
        <v>Mi LED TV 32"</v>
      </c>
      <c r="M916" s="1">
        <v>1</v>
      </c>
      <c r="N916" s="8">
        <v>20000</v>
      </c>
      <c r="O916" s="11" t="str" cm="1">
        <f t="array" ref="O916:S916">_xlfn.XLOOKUP(A916,'Shipping Details'!$A$1:$A$1001,'Shipping Details'!$B$1:$F$1001)</f>
        <v>Noida</v>
      </c>
      <c r="P916" s="1" t="str">
        <v>Maharashtra</v>
      </c>
      <c r="Q916" s="1">
        <v>259814</v>
      </c>
      <c r="R916" s="1" t="str">
        <v>IN</v>
      </c>
      <c r="S916" s="8" t="b">
        <v>1</v>
      </c>
      <c r="T916" s="1">
        <f t="shared" si="42"/>
        <v>20000</v>
      </c>
      <c r="U916" s="1">
        <f t="shared" si="43"/>
        <v>0</v>
      </c>
      <c r="V916" s="1">
        <f t="shared" si="44"/>
        <v>20000</v>
      </c>
    </row>
    <row r="917" spans="1:22" x14ac:dyDescent="0.3">
      <c r="A917" s="1" t="s">
        <v>1007</v>
      </c>
      <c r="B917" s="1">
        <v>8364846</v>
      </c>
      <c r="C917" s="1" t="s">
        <v>1153</v>
      </c>
      <c r="D917" s="1" t="s">
        <v>3104</v>
      </c>
      <c r="E917" s="1">
        <v>21</v>
      </c>
      <c r="F917" s="1" t="s">
        <v>3058</v>
      </c>
      <c r="G917" s="5">
        <v>45620</v>
      </c>
      <c r="H917" s="1" t="s">
        <v>5</v>
      </c>
      <c r="I917" s="8" t="s">
        <v>6</v>
      </c>
      <c r="J917" s="11" t="str" cm="1">
        <f t="array" ref="J917:N917">VLOOKUP(A917,'Product Details'!$C$1:$I$1001,{2,3,4,5,7},FALSE)</f>
        <v>Amazon</v>
      </c>
      <c r="K917" s="1" t="str">
        <v>Headphones</v>
      </c>
      <c r="L917" s="1" t="str">
        <v>Sony Bluetooth</v>
      </c>
      <c r="M917" s="1">
        <v>1</v>
      </c>
      <c r="N917" s="8">
        <v>12000</v>
      </c>
      <c r="O917" s="11" t="str" cm="1">
        <f t="array" ref="O917:S917">_xlfn.XLOOKUP(A917,'Shipping Details'!$A$1:$A$1001,'Shipping Details'!$B$1:$F$1001)</f>
        <v>Gurugram</v>
      </c>
      <c r="P917" s="1" t="str">
        <v>Maharashtra</v>
      </c>
      <c r="Q917" s="1">
        <v>889084</v>
      </c>
      <c r="R917" s="1" t="str">
        <v>IN</v>
      </c>
      <c r="S917" s="8" t="b">
        <v>0</v>
      </c>
      <c r="T917" s="1">
        <f t="shared" si="42"/>
        <v>12000</v>
      </c>
      <c r="U917" s="1">
        <f t="shared" si="43"/>
        <v>12000</v>
      </c>
      <c r="V917" s="1">
        <f t="shared" si="44"/>
        <v>0</v>
      </c>
    </row>
    <row r="918" spans="1:22" x14ac:dyDescent="0.3">
      <c r="A918" s="1" t="s">
        <v>230</v>
      </c>
      <c r="B918" s="1">
        <v>6361758</v>
      </c>
      <c r="C918" s="1" t="s">
        <v>1117</v>
      </c>
      <c r="D918" s="1" t="s">
        <v>3105</v>
      </c>
      <c r="E918" s="1">
        <v>64</v>
      </c>
      <c r="F918" s="1" t="s">
        <v>2875</v>
      </c>
      <c r="G918" s="5">
        <v>45312</v>
      </c>
      <c r="H918" s="1" t="s">
        <v>8</v>
      </c>
      <c r="I918" s="8" t="s">
        <v>10</v>
      </c>
      <c r="J918" s="11" t="str" cm="1">
        <f t="array" ref="J918:N918">VLOOKUP(A918,'Product Details'!$C$1:$I$1001,{2,3,4,5,7},FALSE)</f>
        <v>Myntra</v>
      </c>
      <c r="K918" s="1" t="str">
        <v>Laptop</v>
      </c>
      <c r="L918" s="1" t="str">
        <v>HP Pavilion</v>
      </c>
      <c r="M918" s="1">
        <v>1</v>
      </c>
      <c r="N918" s="8">
        <v>45500</v>
      </c>
      <c r="O918" s="11" t="str" cm="1">
        <f t="array" ref="O918:S918">_xlfn.XLOOKUP(A918,'Shipping Details'!$A$1:$A$1001,'Shipping Details'!$B$1:$F$1001)</f>
        <v>Mohali</v>
      </c>
      <c r="P918" s="1" t="str">
        <v>Tamil Nadu</v>
      </c>
      <c r="Q918" s="1">
        <v>459836</v>
      </c>
      <c r="R918" s="1" t="str">
        <v>IN</v>
      </c>
      <c r="S918" s="8" t="b">
        <v>0</v>
      </c>
      <c r="T918" s="1">
        <f t="shared" si="42"/>
        <v>45500</v>
      </c>
      <c r="U918" s="1">
        <f t="shared" si="43"/>
        <v>0</v>
      </c>
      <c r="V918" s="1">
        <f t="shared" si="44"/>
        <v>0</v>
      </c>
    </row>
    <row r="919" spans="1:22" x14ac:dyDescent="0.3">
      <c r="A919" s="1" t="s">
        <v>119</v>
      </c>
      <c r="B919" s="1">
        <v>5990112</v>
      </c>
      <c r="C919" s="1" t="s">
        <v>1115</v>
      </c>
      <c r="D919" s="1" t="s">
        <v>3104</v>
      </c>
      <c r="E919" s="1">
        <v>22</v>
      </c>
      <c r="F919" s="1" t="s">
        <v>2792</v>
      </c>
      <c r="G919" s="5">
        <v>45628</v>
      </c>
      <c r="H919" s="1" t="s">
        <v>8</v>
      </c>
      <c r="I919" s="8" t="s">
        <v>10</v>
      </c>
      <c r="J919" s="11" t="str" cm="1">
        <f t="array" ref="J919:N919">VLOOKUP(A919,'Product Details'!$C$1:$I$1001,{2,3,4,5,7},FALSE)</f>
        <v>Ajio</v>
      </c>
      <c r="K919" s="1" t="str">
        <v>Laptop</v>
      </c>
      <c r="L919" s="1" t="str">
        <v>HP Pavilion</v>
      </c>
      <c r="M919" s="1">
        <v>1</v>
      </c>
      <c r="N919" s="8">
        <v>44000</v>
      </c>
      <c r="O919" s="11" t="str" cm="1">
        <f t="array" ref="O919:S919">_xlfn.XLOOKUP(A919,'Shipping Details'!$A$1:$A$1001,'Shipping Details'!$B$1:$F$1001)</f>
        <v>Bengaluru</v>
      </c>
      <c r="P919" s="1" t="str">
        <v>West Bengal</v>
      </c>
      <c r="Q919" s="1">
        <v>427766</v>
      </c>
      <c r="R919" s="1" t="str">
        <v>IN</v>
      </c>
      <c r="S919" s="8" t="b">
        <v>1</v>
      </c>
      <c r="T919" s="1">
        <f t="shared" si="42"/>
        <v>44000</v>
      </c>
      <c r="U919" s="1">
        <f t="shared" si="43"/>
        <v>0</v>
      </c>
      <c r="V919" s="1">
        <f t="shared" si="44"/>
        <v>0</v>
      </c>
    </row>
    <row r="920" spans="1:22" x14ac:dyDescent="0.3">
      <c r="A920" s="1" t="s">
        <v>653</v>
      </c>
      <c r="B920" s="1">
        <v>8075793</v>
      </c>
      <c r="C920" s="1" t="s">
        <v>1089</v>
      </c>
      <c r="D920" s="1" t="s">
        <v>3104</v>
      </c>
      <c r="E920" s="1">
        <v>38</v>
      </c>
      <c r="F920" s="1" t="s">
        <v>2798</v>
      </c>
      <c r="G920" s="5">
        <v>45450</v>
      </c>
      <c r="H920" s="1" t="s">
        <v>5</v>
      </c>
      <c r="I920" s="8" t="s">
        <v>6</v>
      </c>
      <c r="J920" s="11" t="str" cm="1">
        <f t="array" ref="J920:N920">VLOOKUP(A920,'Product Details'!$C$1:$I$1001,{2,3,4,5,7},FALSE)</f>
        <v>Ajio</v>
      </c>
      <c r="K920" s="1" t="str">
        <v>Laptop</v>
      </c>
      <c r="L920" s="1" t="str">
        <v>Dell Inspiron 15</v>
      </c>
      <c r="M920" s="1">
        <v>1</v>
      </c>
      <c r="N920" s="8">
        <v>49500</v>
      </c>
      <c r="O920" s="11" t="str" cm="1">
        <f t="array" ref="O920:S920">_xlfn.XLOOKUP(A920,'Shipping Details'!$A$1:$A$1001,'Shipping Details'!$B$1:$F$1001)</f>
        <v>Noida</v>
      </c>
      <c r="P920" s="1" t="str">
        <v>Haryana</v>
      </c>
      <c r="Q920" s="1">
        <v>230120</v>
      </c>
      <c r="R920" s="1" t="str">
        <v>IN</v>
      </c>
      <c r="S920" s="8" t="b">
        <v>1</v>
      </c>
      <c r="T920" s="1">
        <f t="shared" si="42"/>
        <v>49500</v>
      </c>
      <c r="U920" s="1">
        <f t="shared" si="43"/>
        <v>49500</v>
      </c>
      <c r="V920" s="1">
        <f t="shared" si="44"/>
        <v>0</v>
      </c>
    </row>
    <row r="921" spans="1:22" x14ac:dyDescent="0.3">
      <c r="A921" s="1" t="s">
        <v>560</v>
      </c>
      <c r="B921" s="1">
        <v>8454220</v>
      </c>
      <c r="C921" s="1" t="s">
        <v>1155</v>
      </c>
      <c r="D921" s="1" t="s">
        <v>3105</v>
      </c>
      <c r="E921" s="1">
        <v>56</v>
      </c>
      <c r="F921" s="1" t="s">
        <v>2784</v>
      </c>
      <c r="G921" s="5">
        <v>45517</v>
      </c>
      <c r="H921" s="1" t="s">
        <v>5</v>
      </c>
      <c r="I921" s="8" t="s">
        <v>6</v>
      </c>
      <c r="J921" s="11" t="str" cm="1">
        <f t="array" ref="J921:N921">VLOOKUP(A921,'Product Details'!$C$1:$I$1001,{2,3,4,5,7},FALSE)</f>
        <v>Myntra</v>
      </c>
      <c r="K921" s="1" t="str">
        <v>Laptop</v>
      </c>
      <c r="L921" s="1" t="str">
        <v>HP Pavilion</v>
      </c>
      <c r="M921" s="1">
        <v>1</v>
      </c>
      <c r="N921" s="8">
        <v>45500</v>
      </c>
      <c r="O921" s="11" t="str" cm="1">
        <f t="array" ref="O921:S921">_xlfn.XLOOKUP(A921,'Shipping Details'!$A$1:$A$1001,'Shipping Details'!$B$1:$F$1001)</f>
        <v>Noida</v>
      </c>
      <c r="P921" s="1" t="str">
        <v>Maharashtra</v>
      </c>
      <c r="Q921" s="1">
        <v>736667</v>
      </c>
      <c r="R921" s="1" t="str">
        <v>IN</v>
      </c>
      <c r="S921" s="8" t="b">
        <v>1</v>
      </c>
      <c r="T921" s="1">
        <f t="shared" si="42"/>
        <v>45500</v>
      </c>
      <c r="U921" s="1">
        <f t="shared" si="43"/>
        <v>45500</v>
      </c>
      <c r="V921" s="1">
        <f t="shared" si="44"/>
        <v>0</v>
      </c>
    </row>
    <row r="922" spans="1:22" x14ac:dyDescent="0.3">
      <c r="A922" s="1" t="s">
        <v>85</v>
      </c>
      <c r="B922" s="1">
        <v>1440466</v>
      </c>
      <c r="C922" s="1" t="s">
        <v>1111</v>
      </c>
      <c r="D922" s="1" t="s">
        <v>3104</v>
      </c>
      <c r="E922" s="1">
        <v>19</v>
      </c>
      <c r="F922" s="1" t="s">
        <v>2847</v>
      </c>
      <c r="G922" s="5">
        <v>45360</v>
      </c>
      <c r="H922" s="1" t="s">
        <v>5</v>
      </c>
      <c r="I922" s="8" t="s">
        <v>6</v>
      </c>
      <c r="J922" s="11" t="str" cm="1">
        <f t="array" ref="J922:N922">VLOOKUP(A922,'Product Details'!$C$1:$I$1001,{2,3,4,5,7},FALSE)</f>
        <v>Myntra</v>
      </c>
      <c r="K922" s="1" t="str">
        <v>Headphones</v>
      </c>
      <c r="L922" s="1" t="str">
        <v>JBL Bluetooth</v>
      </c>
      <c r="M922" s="1">
        <v>3</v>
      </c>
      <c r="N922" s="8">
        <v>10200</v>
      </c>
      <c r="O922" s="11" t="str" cm="1">
        <f t="array" ref="O922:S922">_xlfn.XLOOKUP(A922,'Shipping Details'!$A$1:$A$1001,'Shipping Details'!$B$1:$F$1001)</f>
        <v>Kolkata</v>
      </c>
      <c r="P922" s="1" t="str">
        <v>Delhi</v>
      </c>
      <c r="Q922" s="1">
        <v>172965</v>
      </c>
      <c r="R922" s="1" t="str">
        <v>IN</v>
      </c>
      <c r="S922" s="8" t="b">
        <v>0</v>
      </c>
      <c r="T922" s="1">
        <f t="shared" si="42"/>
        <v>30600</v>
      </c>
      <c r="U922" s="1">
        <f t="shared" si="43"/>
        <v>30600</v>
      </c>
      <c r="V922" s="1">
        <f t="shared" si="44"/>
        <v>0</v>
      </c>
    </row>
    <row r="923" spans="1:22" x14ac:dyDescent="0.3">
      <c r="A923" s="1" t="s">
        <v>687</v>
      </c>
      <c r="B923" s="1">
        <v>2768852</v>
      </c>
      <c r="C923" s="1" t="s">
        <v>1117</v>
      </c>
      <c r="D923" s="1" t="s">
        <v>3105</v>
      </c>
      <c r="E923" s="1">
        <v>64</v>
      </c>
      <c r="F923" s="1" t="s">
        <v>3044</v>
      </c>
      <c r="G923" s="5">
        <v>45498</v>
      </c>
      <c r="H923" s="1" t="s">
        <v>5</v>
      </c>
      <c r="I923" s="8" t="s">
        <v>6</v>
      </c>
      <c r="J923" s="11" t="str" cm="1">
        <f t="array" ref="J923:N923">VLOOKUP(A923,'Product Details'!$C$1:$I$1001,{2,3,4,5,7},FALSE)</f>
        <v>Flipkart</v>
      </c>
      <c r="K923" s="1" t="str">
        <v>Washing Machine</v>
      </c>
      <c r="L923" s="1" t="str">
        <v>Samsung Top Load 6.5kg</v>
      </c>
      <c r="M923" s="1">
        <v>1</v>
      </c>
      <c r="N923" s="8">
        <v>25500</v>
      </c>
      <c r="O923" s="11" t="str" cm="1">
        <f t="array" ref="O923:S923">_xlfn.XLOOKUP(A923,'Shipping Details'!$A$1:$A$1001,'Shipping Details'!$B$1:$F$1001)</f>
        <v>Mohali</v>
      </c>
      <c r="P923" s="1" t="str">
        <v>Haryana</v>
      </c>
      <c r="Q923" s="1">
        <v>562976</v>
      </c>
      <c r="R923" s="1" t="str">
        <v>IN</v>
      </c>
      <c r="S923" s="8" t="b">
        <v>0</v>
      </c>
      <c r="T923" s="1">
        <f t="shared" si="42"/>
        <v>25500</v>
      </c>
      <c r="U923" s="1">
        <f t="shared" si="43"/>
        <v>25500</v>
      </c>
      <c r="V923" s="1">
        <f t="shared" si="44"/>
        <v>0</v>
      </c>
    </row>
    <row r="924" spans="1:22" x14ac:dyDescent="0.3">
      <c r="A924" s="1" t="s">
        <v>135</v>
      </c>
      <c r="B924" s="1">
        <v>6547958</v>
      </c>
      <c r="C924" s="1" t="s">
        <v>1117</v>
      </c>
      <c r="D924" s="1" t="s">
        <v>3105</v>
      </c>
      <c r="E924" s="1">
        <v>64</v>
      </c>
      <c r="F924" s="1" t="s">
        <v>2888</v>
      </c>
      <c r="G924" s="5">
        <v>45525</v>
      </c>
      <c r="H924" s="1" t="s">
        <v>5</v>
      </c>
      <c r="I924" s="8" t="s">
        <v>6</v>
      </c>
      <c r="J924" s="11" t="str" cm="1">
        <f t="array" ref="J924:N924">VLOOKUP(A924,'Product Details'!$C$1:$I$1001,{2,3,4,5,7},FALSE)</f>
        <v>Flipkart</v>
      </c>
      <c r="K924" s="1" t="str">
        <v>Headphones</v>
      </c>
      <c r="L924" s="1" t="str">
        <v>Sony Bluetooth</v>
      </c>
      <c r="M924" s="1">
        <v>1</v>
      </c>
      <c r="N924" s="8">
        <v>11800</v>
      </c>
      <c r="O924" s="11" t="str" cm="1">
        <f t="array" ref="O924:S924">_xlfn.XLOOKUP(A924,'Shipping Details'!$A$1:$A$1001,'Shipping Details'!$B$1:$F$1001)</f>
        <v>Thanjavur</v>
      </c>
      <c r="P924" s="1" t="str">
        <v>West Bengal</v>
      </c>
      <c r="Q924" s="1">
        <v>740632</v>
      </c>
      <c r="R924" s="1" t="str">
        <v>IN</v>
      </c>
      <c r="S924" s="8" t="b">
        <v>0</v>
      </c>
      <c r="T924" s="1">
        <f t="shared" si="42"/>
        <v>11800</v>
      </c>
      <c r="U924" s="1">
        <f t="shared" si="43"/>
        <v>11800</v>
      </c>
      <c r="V924" s="1">
        <f t="shared" si="44"/>
        <v>0</v>
      </c>
    </row>
    <row r="925" spans="1:22" x14ac:dyDescent="0.3">
      <c r="A925" s="1" t="s">
        <v>100</v>
      </c>
      <c r="B925" s="1">
        <v>4255051</v>
      </c>
      <c r="C925" s="1" t="s">
        <v>1118</v>
      </c>
      <c r="D925" s="1" t="s">
        <v>3104</v>
      </c>
      <c r="E925" s="1">
        <v>61</v>
      </c>
      <c r="F925" s="1" t="s">
        <v>2861</v>
      </c>
      <c r="G925" s="5">
        <v>45580</v>
      </c>
      <c r="H925" s="1" t="s">
        <v>40</v>
      </c>
      <c r="I925" s="8" t="s">
        <v>10</v>
      </c>
      <c r="J925" s="11" t="str" cm="1">
        <f t="array" ref="J925:N925">VLOOKUP(A925,'Product Details'!$C$1:$I$1001,{2,3,4,5,7},FALSE)</f>
        <v>Ajio</v>
      </c>
      <c r="K925" s="1" t="str">
        <v>Washing Machine</v>
      </c>
      <c r="L925" s="1" t="str">
        <v>Whirlpool Fully Automatic</v>
      </c>
      <c r="M925" s="1">
        <v>1</v>
      </c>
      <c r="N925" s="8">
        <v>34000</v>
      </c>
      <c r="O925" s="11" t="str" cm="1">
        <f t="array" ref="O925:S925">_xlfn.XLOOKUP(A925,'Shipping Details'!$A$1:$A$1001,'Shipping Details'!$B$1:$F$1001)</f>
        <v>Kolkata</v>
      </c>
      <c r="P925" s="1" t="str">
        <v>Tamil Nadu</v>
      </c>
      <c r="Q925" s="1">
        <v>940181</v>
      </c>
      <c r="R925" s="1" t="str">
        <v>IN</v>
      </c>
      <c r="S925" s="8" t="b">
        <v>0</v>
      </c>
      <c r="T925" s="1">
        <f t="shared" si="42"/>
        <v>34000</v>
      </c>
      <c r="U925" s="1">
        <f t="shared" si="43"/>
        <v>0</v>
      </c>
      <c r="V925" s="1">
        <f t="shared" si="44"/>
        <v>0</v>
      </c>
    </row>
    <row r="926" spans="1:22" x14ac:dyDescent="0.3">
      <c r="A926" s="1" t="s">
        <v>114</v>
      </c>
      <c r="B926" s="1">
        <v>6828829</v>
      </c>
      <c r="C926" s="1" t="s">
        <v>1126</v>
      </c>
      <c r="D926" s="1" t="s">
        <v>3105</v>
      </c>
      <c r="E926" s="1">
        <v>53</v>
      </c>
      <c r="F926" s="1" t="s">
        <v>2873</v>
      </c>
      <c r="G926" s="5">
        <v>45545</v>
      </c>
      <c r="H926" s="1" t="s">
        <v>5</v>
      </c>
      <c r="I926" s="8" t="s">
        <v>6</v>
      </c>
      <c r="J926" s="11" t="str" cm="1">
        <f t="array" ref="J926:N926">VLOOKUP(A926,'Product Details'!$C$1:$I$1001,{2,3,4,5,7},FALSE)</f>
        <v>Amazon</v>
      </c>
      <c r="K926" s="1" t="str">
        <v>Headphones</v>
      </c>
      <c r="L926" s="1" t="str">
        <v>Bose Bluetooth</v>
      </c>
      <c r="M926" s="1">
        <v>1</v>
      </c>
      <c r="N926" s="8">
        <v>15000</v>
      </c>
      <c r="O926" s="11" t="str" cm="1">
        <f t="array" ref="O926:S926">_xlfn.XLOOKUP(A926,'Shipping Details'!$A$1:$A$1001,'Shipping Details'!$B$1:$F$1001)</f>
        <v>Gurugram</v>
      </c>
      <c r="P926" s="1" t="str">
        <v>Tamil Nadu</v>
      </c>
      <c r="Q926" s="1">
        <v>930541</v>
      </c>
      <c r="R926" s="1" t="str">
        <v>IN</v>
      </c>
      <c r="S926" s="8" t="b">
        <v>0</v>
      </c>
      <c r="T926" s="1">
        <f t="shared" si="42"/>
        <v>15000</v>
      </c>
      <c r="U926" s="1">
        <f t="shared" si="43"/>
        <v>15000</v>
      </c>
      <c r="V926" s="1">
        <f t="shared" si="44"/>
        <v>0</v>
      </c>
    </row>
    <row r="927" spans="1:22" x14ac:dyDescent="0.3">
      <c r="A927" s="1" t="s">
        <v>979</v>
      </c>
      <c r="B927" s="1">
        <v>6319500</v>
      </c>
      <c r="C927" s="1" t="s">
        <v>1106</v>
      </c>
      <c r="D927" s="1" t="s">
        <v>3105</v>
      </c>
      <c r="E927" s="1">
        <v>37</v>
      </c>
      <c r="F927" s="1" t="s">
        <v>3062</v>
      </c>
      <c r="G927" s="5">
        <v>45562</v>
      </c>
      <c r="H927" s="1" t="s">
        <v>40</v>
      </c>
      <c r="I927" s="8" t="s">
        <v>10</v>
      </c>
      <c r="J927" s="11" t="str" cm="1">
        <f t="array" ref="J927:N927">VLOOKUP(A927,'Product Details'!$C$1:$I$1001,{2,3,4,5,7},FALSE)</f>
        <v>Flipkart</v>
      </c>
      <c r="K927" s="1" t="str">
        <v>LED TV</v>
      </c>
      <c r="L927" s="1" t="str">
        <v>Sony Bravia 43"</v>
      </c>
      <c r="M927" s="1">
        <v>1</v>
      </c>
      <c r="N927" s="8">
        <v>40500</v>
      </c>
      <c r="O927" s="11" t="str" cm="1">
        <f t="array" ref="O927:S927">_xlfn.XLOOKUP(A927,'Shipping Details'!$A$1:$A$1001,'Shipping Details'!$B$1:$F$1001)</f>
        <v>Kolkata</v>
      </c>
      <c r="P927" s="1" t="str">
        <v>Maharashtra</v>
      </c>
      <c r="Q927" s="1">
        <v>955316</v>
      </c>
      <c r="R927" s="1" t="str">
        <v>IN</v>
      </c>
      <c r="S927" s="8" t="b">
        <v>1</v>
      </c>
      <c r="T927" s="1">
        <f t="shared" si="42"/>
        <v>40500</v>
      </c>
      <c r="U927" s="1">
        <f t="shared" si="43"/>
        <v>0</v>
      </c>
      <c r="V927" s="1">
        <f t="shared" si="44"/>
        <v>0</v>
      </c>
    </row>
    <row r="928" spans="1:22" x14ac:dyDescent="0.3">
      <c r="A928" s="1" t="s">
        <v>612</v>
      </c>
      <c r="B928" s="1">
        <v>1036553</v>
      </c>
      <c r="C928" s="1" t="s">
        <v>1120</v>
      </c>
      <c r="D928" s="1" t="s">
        <v>3105</v>
      </c>
      <c r="E928" s="1">
        <v>67</v>
      </c>
      <c r="F928" s="1" t="s">
        <v>2986</v>
      </c>
      <c r="G928" s="5">
        <v>45601</v>
      </c>
      <c r="H928" s="1" t="s">
        <v>5</v>
      </c>
      <c r="I928" s="8" t="s">
        <v>6</v>
      </c>
      <c r="J928" s="11" t="str" cm="1">
        <f t="array" ref="J928:N928">VLOOKUP(A928,'Product Details'!$C$1:$I$1001,{2,3,4,5,7},FALSE)</f>
        <v>Amazon</v>
      </c>
      <c r="K928" s="1" t="str">
        <v>Laptop</v>
      </c>
      <c r="L928" s="1" t="str">
        <v>MacBook Pro</v>
      </c>
      <c r="M928" s="1">
        <v>1</v>
      </c>
      <c r="N928" s="8">
        <v>128000</v>
      </c>
      <c r="O928" s="11" t="str" cm="1">
        <f t="array" ref="O928:S928">_xlfn.XLOOKUP(A928,'Shipping Details'!$A$1:$A$1001,'Shipping Details'!$B$1:$F$1001)</f>
        <v>Gurugram</v>
      </c>
      <c r="P928" s="1" t="str">
        <v>Haryana</v>
      </c>
      <c r="Q928" s="1">
        <v>705912</v>
      </c>
      <c r="R928" s="1" t="str">
        <v>IN</v>
      </c>
      <c r="S928" s="8" t="b">
        <v>0</v>
      </c>
      <c r="T928" s="1">
        <f t="shared" si="42"/>
        <v>128000</v>
      </c>
      <c r="U928" s="1">
        <f t="shared" si="43"/>
        <v>128000</v>
      </c>
      <c r="V928" s="1">
        <f t="shared" si="44"/>
        <v>0</v>
      </c>
    </row>
    <row r="929" spans="1:22" x14ac:dyDescent="0.3">
      <c r="A929" s="1" t="s">
        <v>695</v>
      </c>
      <c r="B929" s="1">
        <v>9962151</v>
      </c>
      <c r="C929" s="1" t="s">
        <v>1118</v>
      </c>
      <c r="D929" s="1" t="s">
        <v>3104</v>
      </c>
      <c r="E929" s="1">
        <v>61</v>
      </c>
      <c r="F929" s="1" t="s">
        <v>3058</v>
      </c>
      <c r="G929" s="5">
        <v>45620</v>
      </c>
      <c r="H929" s="1" t="s">
        <v>8</v>
      </c>
      <c r="I929" s="8" t="s">
        <v>10</v>
      </c>
      <c r="J929" s="11" t="str" cm="1">
        <f t="array" ref="J929:N929">VLOOKUP(A929,'Product Details'!$C$1:$I$1001,{2,3,4,5,7},FALSE)</f>
        <v>Flipkart</v>
      </c>
      <c r="K929" s="1" t="str">
        <v>Laptop</v>
      </c>
      <c r="L929" s="1" t="str">
        <v>HP Pavilion</v>
      </c>
      <c r="M929" s="1">
        <v>1</v>
      </c>
      <c r="N929" s="8">
        <v>46000</v>
      </c>
      <c r="O929" s="11" t="str" cm="1">
        <f t="array" ref="O929:S929">_xlfn.XLOOKUP(A929,'Shipping Details'!$A$1:$A$1001,'Shipping Details'!$B$1:$F$1001)</f>
        <v>Noida</v>
      </c>
      <c r="P929" s="1" t="str">
        <v>Delhi</v>
      </c>
      <c r="Q929" s="1">
        <v>676239</v>
      </c>
      <c r="R929" s="1" t="str">
        <v>IN</v>
      </c>
      <c r="S929" s="8" t="b">
        <v>0</v>
      </c>
      <c r="T929" s="1">
        <f t="shared" si="42"/>
        <v>46000</v>
      </c>
      <c r="U929" s="1">
        <f t="shared" si="43"/>
        <v>0</v>
      </c>
      <c r="V929" s="1">
        <f t="shared" si="44"/>
        <v>0</v>
      </c>
    </row>
    <row r="930" spans="1:22" x14ac:dyDescent="0.3">
      <c r="A930" s="1" t="s">
        <v>78</v>
      </c>
      <c r="B930" s="1">
        <v>6512314</v>
      </c>
      <c r="C930" s="1" t="s">
        <v>1108</v>
      </c>
      <c r="D930" s="1" t="s">
        <v>3105</v>
      </c>
      <c r="E930" s="1">
        <v>68</v>
      </c>
      <c r="F930" s="1" t="s">
        <v>2841</v>
      </c>
      <c r="G930" s="5">
        <v>45566</v>
      </c>
      <c r="H930" s="1" t="s">
        <v>5</v>
      </c>
      <c r="I930" s="8" t="s">
        <v>6</v>
      </c>
      <c r="J930" s="11" t="str" cm="1">
        <f t="array" ref="J930:N930">VLOOKUP(A930,'Product Details'!$C$1:$I$1001,{2,3,4,5,7},FALSE)</f>
        <v>Amazon</v>
      </c>
      <c r="K930" s="1" t="str">
        <v>Washing Machine</v>
      </c>
      <c r="L930" s="1" t="str">
        <v>Samsung Top Load 6.5kg</v>
      </c>
      <c r="M930" s="1">
        <v>1</v>
      </c>
      <c r="N930" s="8">
        <v>25000</v>
      </c>
      <c r="O930" s="11" t="str" cm="1">
        <f t="array" ref="O930:S930">_xlfn.XLOOKUP(A930,'Shipping Details'!$A$1:$A$1001,'Shipping Details'!$B$1:$F$1001)</f>
        <v>Gurugram</v>
      </c>
      <c r="P930" s="1" t="str">
        <v>Punjab</v>
      </c>
      <c r="Q930" s="1">
        <v>238205</v>
      </c>
      <c r="R930" s="1" t="str">
        <v>IN</v>
      </c>
      <c r="S930" s="8" t="b">
        <v>0</v>
      </c>
      <c r="T930" s="1">
        <f t="shared" si="42"/>
        <v>25000</v>
      </c>
      <c r="U930" s="1">
        <f t="shared" si="43"/>
        <v>25000</v>
      </c>
      <c r="V930" s="1">
        <f t="shared" si="44"/>
        <v>0</v>
      </c>
    </row>
    <row r="931" spans="1:22" x14ac:dyDescent="0.3">
      <c r="A931" s="1" t="s">
        <v>107</v>
      </c>
      <c r="B931" s="1">
        <v>8795078</v>
      </c>
      <c r="C931" s="1" t="s">
        <v>1123</v>
      </c>
      <c r="D931" s="1" t="s">
        <v>3104</v>
      </c>
      <c r="E931" s="1">
        <v>58</v>
      </c>
      <c r="F931" s="1" t="s">
        <v>2808</v>
      </c>
      <c r="G931" s="5">
        <v>45377</v>
      </c>
      <c r="H931" s="1" t="s">
        <v>5</v>
      </c>
      <c r="I931" s="8" t="s">
        <v>6</v>
      </c>
      <c r="J931" s="11" t="str" cm="1">
        <f t="array" ref="J931:N931">VLOOKUP(A931,'Product Details'!$C$1:$I$1001,{2,3,4,5,7},FALSE)</f>
        <v>Ajio</v>
      </c>
      <c r="K931" s="1" t="str">
        <v>LED TV</v>
      </c>
      <c r="L931" s="1" t="str">
        <v>Mi LED TV 32"</v>
      </c>
      <c r="M931" s="1">
        <v>1</v>
      </c>
      <c r="N931" s="8">
        <v>19500</v>
      </c>
      <c r="O931" s="11" t="str" cm="1">
        <f t="array" ref="O931:S931">_xlfn.XLOOKUP(A931,'Shipping Details'!$A$1:$A$1001,'Shipping Details'!$B$1:$F$1001)</f>
        <v>Mohali</v>
      </c>
      <c r="P931" s="1" t="str">
        <v>Tamil Nadu</v>
      </c>
      <c r="Q931" s="1">
        <v>143941</v>
      </c>
      <c r="R931" s="1" t="str">
        <v>IN</v>
      </c>
      <c r="S931" s="8" t="b">
        <v>0</v>
      </c>
      <c r="T931" s="1">
        <f t="shared" si="42"/>
        <v>19500</v>
      </c>
      <c r="U931" s="1">
        <f t="shared" si="43"/>
        <v>19500</v>
      </c>
      <c r="V931" s="1">
        <f t="shared" si="44"/>
        <v>0</v>
      </c>
    </row>
    <row r="932" spans="1:22" x14ac:dyDescent="0.3">
      <c r="A932" s="1" t="s">
        <v>861</v>
      </c>
      <c r="B932" s="1">
        <v>3007261</v>
      </c>
      <c r="C932" s="1" t="s">
        <v>1069</v>
      </c>
      <c r="D932" s="1" t="s">
        <v>3105</v>
      </c>
      <c r="E932" s="1">
        <v>66</v>
      </c>
      <c r="F932" s="1" t="s">
        <v>2921</v>
      </c>
      <c r="G932" s="5">
        <v>45598</v>
      </c>
      <c r="H932" s="1" t="s">
        <v>5</v>
      </c>
      <c r="I932" s="8" t="s">
        <v>6</v>
      </c>
      <c r="J932" s="11" t="str" cm="1">
        <f t="array" ref="J932:N932">VLOOKUP(A932,'Product Details'!$C$1:$I$1001,{2,3,4,5,7},FALSE)</f>
        <v>Flipkart</v>
      </c>
      <c r="K932" s="1" t="str">
        <v>Laptop</v>
      </c>
      <c r="L932" s="1" t="str">
        <v>MacBook Pro</v>
      </c>
      <c r="M932" s="1">
        <v>1</v>
      </c>
      <c r="N932" s="8">
        <v>132000</v>
      </c>
      <c r="O932" s="11" t="str" cm="1">
        <f t="array" ref="O932:S932">_xlfn.XLOOKUP(A932,'Shipping Details'!$A$1:$A$1001,'Shipping Details'!$B$1:$F$1001)</f>
        <v>Mumbai</v>
      </c>
      <c r="P932" s="1" t="str">
        <v>Delhi</v>
      </c>
      <c r="Q932" s="1">
        <v>571514</v>
      </c>
      <c r="R932" s="1" t="str">
        <v>IN</v>
      </c>
      <c r="S932" s="8" t="b">
        <v>1</v>
      </c>
      <c r="T932" s="1">
        <f t="shared" si="42"/>
        <v>132000</v>
      </c>
      <c r="U932" s="1">
        <f t="shared" si="43"/>
        <v>132000</v>
      </c>
      <c r="V932" s="1">
        <f t="shared" si="44"/>
        <v>0</v>
      </c>
    </row>
    <row r="933" spans="1:22" x14ac:dyDescent="0.3">
      <c r="A933" s="1" t="s">
        <v>683</v>
      </c>
      <c r="B933" s="1">
        <v>3485821</v>
      </c>
      <c r="C933" s="1" t="s">
        <v>1121</v>
      </c>
      <c r="D933" s="1" t="s">
        <v>3105</v>
      </c>
      <c r="E933" s="1">
        <v>36</v>
      </c>
      <c r="F933" s="1" t="s">
        <v>2837</v>
      </c>
      <c r="G933" s="5">
        <v>45508</v>
      </c>
      <c r="H933" s="1" t="s">
        <v>5</v>
      </c>
      <c r="I933" s="8" t="s">
        <v>6</v>
      </c>
      <c r="J933" s="11" t="str" cm="1">
        <f t="array" ref="J933:N933">VLOOKUP(A933,'Product Details'!$C$1:$I$1001,{2,3,4,5,7},FALSE)</f>
        <v>Flipkart</v>
      </c>
      <c r="K933" s="1" t="str">
        <v>Washing Machine</v>
      </c>
      <c r="L933" s="1" t="str">
        <v>Samsung Top Load 6.5kg</v>
      </c>
      <c r="M933" s="1">
        <v>1</v>
      </c>
      <c r="N933" s="8">
        <v>25500</v>
      </c>
      <c r="O933" s="11" t="str" cm="1">
        <f t="array" ref="O933:S933">_xlfn.XLOOKUP(A933,'Shipping Details'!$A$1:$A$1001,'Shipping Details'!$B$1:$F$1001)</f>
        <v>Lucknow</v>
      </c>
      <c r="P933" s="1" t="str">
        <v>Punjab</v>
      </c>
      <c r="Q933" s="1">
        <v>471958</v>
      </c>
      <c r="R933" s="1" t="str">
        <v>IN</v>
      </c>
      <c r="S933" s="8" t="b">
        <v>0</v>
      </c>
      <c r="T933" s="1">
        <f t="shared" si="42"/>
        <v>25500</v>
      </c>
      <c r="U933" s="1">
        <f t="shared" si="43"/>
        <v>25500</v>
      </c>
      <c r="V933" s="1">
        <f t="shared" si="44"/>
        <v>0</v>
      </c>
    </row>
    <row r="934" spans="1:22" x14ac:dyDescent="0.3">
      <c r="A934" s="1" t="s">
        <v>288</v>
      </c>
      <c r="B934" s="1">
        <v>4796608</v>
      </c>
      <c r="C934" s="1" t="s">
        <v>1163</v>
      </c>
      <c r="D934" s="1" t="s">
        <v>3105</v>
      </c>
      <c r="E934" s="1">
        <v>47</v>
      </c>
      <c r="F934" s="1" t="s">
        <v>2968</v>
      </c>
      <c r="G934" s="5">
        <v>45492</v>
      </c>
      <c r="H934" s="1" t="s">
        <v>8</v>
      </c>
      <c r="I934" s="8" t="s">
        <v>10</v>
      </c>
      <c r="J934" s="11" t="str" cm="1">
        <f t="array" ref="J934:N934">VLOOKUP(A934,'Product Details'!$C$1:$I$1001,{2,3,4,5,7},FALSE)</f>
        <v>Amazon</v>
      </c>
      <c r="K934" s="1" t="str">
        <v>Laptop</v>
      </c>
      <c r="L934" s="1" t="str">
        <v>MacBook Pro</v>
      </c>
      <c r="M934" s="1">
        <v>1</v>
      </c>
      <c r="N934" s="8">
        <v>130000</v>
      </c>
      <c r="O934" s="11" t="str" cm="1">
        <f t="array" ref="O934:S934">_xlfn.XLOOKUP(A934,'Shipping Details'!$A$1:$A$1001,'Shipping Details'!$B$1:$F$1001)</f>
        <v>Gurugram</v>
      </c>
      <c r="P934" s="1" t="str">
        <v>Maharashtra</v>
      </c>
      <c r="Q934" s="1">
        <v>456480</v>
      </c>
      <c r="R934" s="1" t="str">
        <v>IN</v>
      </c>
      <c r="S934" s="8" t="b">
        <v>0</v>
      </c>
      <c r="T934" s="1">
        <f t="shared" si="42"/>
        <v>130000</v>
      </c>
      <c r="U934" s="1">
        <f t="shared" si="43"/>
        <v>0</v>
      </c>
      <c r="V934" s="1">
        <f t="shared" si="44"/>
        <v>0</v>
      </c>
    </row>
    <row r="935" spans="1:22" x14ac:dyDescent="0.3">
      <c r="A935" s="1" t="s">
        <v>566</v>
      </c>
      <c r="B935" s="1">
        <v>4672603</v>
      </c>
      <c r="C935" s="1" t="s">
        <v>1118</v>
      </c>
      <c r="D935" s="1" t="s">
        <v>3104</v>
      </c>
      <c r="E935" s="1">
        <v>61</v>
      </c>
      <c r="F935" s="1" t="s">
        <v>3055</v>
      </c>
      <c r="G935" s="5">
        <v>45509</v>
      </c>
      <c r="H935" s="1" t="s">
        <v>5</v>
      </c>
      <c r="I935" s="8" t="s">
        <v>6</v>
      </c>
      <c r="J935" s="11" t="str" cm="1">
        <f t="array" ref="J935:N935">VLOOKUP(A935,'Product Details'!$C$1:$I$1001,{2,3,4,5,7},FALSE)</f>
        <v>Amazon</v>
      </c>
      <c r="K935" s="1" t="str">
        <v>LED TV</v>
      </c>
      <c r="L935" s="1" t="str">
        <v>Samsung Smart TV 50"</v>
      </c>
      <c r="M935" s="1">
        <v>1</v>
      </c>
      <c r="N935" s="8">
        <v>60000</v>
      </c>
      <c r="O935" s="11" t="str" cm="1">
        <f t="array" ref="O935:S935">_xlfn.XLOOKUP(A935,'Shipping Details'!$A$1:$A$1001,'Shipping Details'!$B$1:$F$1001)</f>
        <v>Mumbai</v>
      </c>
      <c r="P935" s="1" t="str">
        <v>Haryana</v>
      </c>
      <c r="Q935" s="1">
        <v>386735</v>
      </c>
      <c r="R935" s="1" t="str">
        <v>IN</v>
      </c>
      <c r="S935" s="8" t="b">
        <v>1</v>
      </c>
      <c r="T935" s="1">
        <f t="shared" si="42"/>
        <v>60000</v>
      </c>
      <c r="U935" s="1">
        <f t="shared" si="43"/>
        <v>60000</v>
      </c>
      <c r="V935" s="1">
        <f t="shared" si="44"/>
        <v>0</v>
      </c>
    </row>
    <row r="936" spans="1:22" x14ac:dyDescent="0.3">
      <c r="A936" s="1" t="s">
        <v>801</v>
      </c>
      <c r="B936" s="1">
        <v>1366612</v>
      </c>
      <c r="C936" s="1" t="s">
        <v>1120</v>
      </c>
      <c r="D936" s="1" t="s">
        <v>3105</v>
      </c>
      <c r="E936" s="1">
        <v>67</v>
      </c>
      <c r="F936" s="1" t="s">
        <v>2832</v>
      </c>
      <c r="G936" s="5">
        <v>45350</v>
      </c>
      <c r="H936" s="1" t="s">
        <v>5</v>
      </c>
      <c r="I936" s="8" t="s">
        <v>6</v>
      </c>
      <c r="J936" s="11" t="str" cm="1">
        <f t="array" ref="J936:N936">VLOOKUP(A936,'Product Details'!$C$1:$I$1001,{2,3,4,5,7},FALSE)</f>
        <v>Myntra</v>
      </c>
      <c r="K936" s="1" t="str">
        <v>Laptop</v>
      </c>
      <c r="L936" s="1" t="str">
        <v>MacBook Pro</v>
      </c>
      <c r="M936" s="1">
        <v>1</v>
      </c>
      <c r="N936" s="8">
        <v>131500</v>
      </c>
      <c r="O936" s="11" t="str" cm="1">
        <f t="array" ref="O936:S936">_xlfn.XLOOKUP(A936,'Shipping Details'!$A$1:$A$1001,'Shipping Details'!$B$1:$F$1001)</f>
        <v>Kolkata</v>
      </c>
      <c r="P936" s="1" t="str">
        <v>Karnataka</v>
      </c>
      <c r="Q936" s="1">
        <v>591075</v>
      </c>
      <c r="R936" s="1" t="str">
        <v>IN</v>
      </c>
      <c r="S936" s="8" t="b">
        <v>0</v>
      </c>
      <c r="T936" s="1">
        <f t="shared" si="42"/>
        <v>131500</v>
      </c>
      <c r="U936" s="1">
        <f t="shared" si="43"/>
        <v>131500</v>
      </c>
      <c r="V936" s="1">
        <f t="shared" si="44"/>
        <v>0</v>
      </c>
    </row>
    <row r="937" spans="1:22" x14ac:dyDescent="0.3">
      <c r="A937" s="1" t="s">
        <v>668</v>
      </c>
      <c r="B937" s="1">
        <v>5876441</v>
      </c>
      <c r="C937" s="1" t="s">
        <v>1131</v>
      </c>
      <c r="D937" s="1" t="s">
        <v>3105</v>
      </c>
      <c r="E937" s="1">
        <v>51</v>
      </c>
      <c r="F937" s="1" t="s">
        <v>2977</v>
      </c>
      <c r="G937" s="5">
        <v>45541</v>
      </c>
      <c r="H937" s="1" t="s">
        <v>5</v>
      </c>
      <c r="I937" s="8" t="s">
        <v>6</v>
      </c>
      <c r="J937" s="11" t="str" cm="1">
        <f t="array" ref="J937:N937">VLOOKUP(A937,'Product Details'!$C$1:$I$1001,{2,3,4,5,7},FALSE)</f>
        <v>Flipkart</v>
      </c>
      <c r="K937" s="1" t="str">
        <v>Headphones</v>
      </c>
      <c r="L937" s="1" t="str">
        <v>Bose Bluetooth</v>
      </c>
      <c r="M937" s="1">
        <v>4</v>
      </c>
      <c r="N937" s="8">
        <v>14500</v>
      </c>
      <c r="O937" s="11" t="str" cm="1">
        <f t="array" ref="O937:S937">_xlfn.XLOOKUP(A937,'Shipping Details'!$A$1:$A$1001,'Shipping Details'!$B$1:$F$1001)</f>
        <v>Lucknow</v>
      </c>
      <c r="P937" s="1" t="str">
        <v>UP</v>
      </c>
      <c r="Q937" s="1">
        <v>870509</v>
      </c>
      <c r="R937" s="1" t="str">
        <v>IN</v>
      </c>
      <c r="S937" s="8" t="b">
        <v>1</v>
      </c>
      <c r="T937" s="1">
        <f t="shared" si="42"/>
        <v>58000</v>
      </c>
      <c r="U937" s="1">
        <f t="shared" si="43"/>
        <v>58000</v>
      </c>
      <c r="V937" s="1">
        <f t="shared" si="44"/>
        <v>0</v>
      </c>
    </row>
    <row r="938" spans="1:22" x14ac:dyDescent="0.3">
      <c r="A938" s="1" t="s">
        <v>727</v>
      </c>
      <c r="B938" s="1">
        <v>6175949</v>
      </c>
      <c r="C938" s="1" t="s">
        <v>1137</v>
      </c>
      <c r="D938" s="1" t="s">
        <v>3104</v>
      </c>
      <c r="E938" s="1">
        <v>44</v>
      </c>
      <c r="F938" s="1" t="s">
        <v>3010</v>
      </c>
      <c r="G938" s="5">
        <v>45401</v>
      </c>
      <c r="H938" s="1" t="s">
        <v>5</v>
      </c>
      <c r="I938" s="8" t="s">
        <v>6</v>
      </c>
      <c r="J938" s="11" t="str" cm="1">
        <f t="array" ref="J938:N938">VLOOKUP(A938,'Product Details'!$C$1:$I$1001,{2,3,4,5,7},FALSE)</f>
        <v>Flipkart</v>
      </c>
      <c r="K938" s="1" t="str">
        <v>Washing Machine</v>
      </c>
      <c r="L938" s="1" t="str">
        <v>Whirlpool Fully Automatic</v>
      </c>
      <c r="M938" s="1">
        <v>1</v>
      </c>
      <c r="N938" s="8">
        <v>35500</v>
      </c>
      <c r="O938" s="11" t="str" cm="1">
        <f t="array" ref="O938:S938">_xlfn.XLOOKUP(A938,'Shipping Details'!$A$1:$A$1001,'Shipping Details'!$B$1:$F$1001)</f>
        <v>Kolkata</v>
      </c>
      <c r="P938" s="1" t="str">
        <v>Punjab</v>
      </c>
      <c r="Q938" s="1">
        <v>857311</v>
      </c>
      <c r="R938" s="1" t="str">
        <v>IN</v>
      </c>
      <c r="S938" s="8" t="b">
        <v>1</v>
      </c>
      <c r="T938" s="1">
        <f t="shared" si="42"/>
        <v>35500</v>
      </c>
      <c r="U938" s="1">
        <f t="shared" si="43"/>
        <v>35500</v>
      </c>
      <c r="V938" s="1">
        <f t="shared" si="44"/>
        <v>0</v>
      </c>
    </row>
    <row r="939" spans="1:22" x14ac:dyDescent="0.3">
      <c r="A939" s="1" t="s">
        <v>92</v>
      </c>
      <c r="B939" s="1">
        <v>4963933</v>
      </c>
      <c r="C939" s="1" t="s">
        <v>1097</v>
      </c>
      <c r="D939" s="1" t="s">
        <v>3105</v>
      </c>
      <c r="E939" s="1">
        <v>27</v>
      </c>
      <c r="F939" s="1" t="s">
        <v>2853</v>
      </c>
      <c r="G939" s="5">
        <v>45419</v>
      </c>
      <c r="H939" s="1" t="s">
        <v>40</v>
      </c>
      <c r="I939" s="8" t="s">
        <v>6</v>
      </c>
      <c r="J939" s="11" t="str" cm="1">
        <f t="array" ref="J939:N939">VLOOKUP(A939,'Product Details'!$C$1:$I$1001,{2,3,4,5,7},FALSE)</f>
        <v>Flipkart</v>
      </c>
      <c r="K939" s="1" t="str">
        <v>Smartphone</v>
      </c>
      <c r="L939" s="1" t="str">
        <v>OnePlus Nord</v>
      </c>
      <c r="M939" s="1">
        <v>2</v>
      </c>
      <c r="N939" s="8">
        <v>25500</v>
      </c>
      <c r="O939" s="11" t="str" cm="1">
        <f t="array" ref="O939:S939">_xlfn.XLOOKUP(A939,'Shipping Details'!$A$1:$A$1001,'Shipping Details'!$B$1:$F$1001)</f>
        <v>Lucknow</v>
      </c>
      <c r="P939" s="1" t="str">
        <v>UP</v>
      </c>
      <c r="Q939" s="1">
        <v>814220</v>
      </c>
      <c r="R939" s="1" t="str">
        <v>IN</v>
      </c>
      <c r="S939" s="8" t="b">
        <v>0</v>
      </c>
      <c r="T939" s="1">
        <f t="shared" si="42"/>
        <v>51000</v>
      </c>
      <c r="U939" s="1">
        <f t="shared" si="43"/>
        <v>0</v>
      </c>
      <c r="V939" s="1">
        <f t="shared" si="44"/>
        <v>51000</v>
      </c>
    </row>
    <row r="940" spans="1:22" x14ac:dyDescent="0.3">
      <c r="A940" s="1" t="s">
        <v>682</v>
      </c>
      <c r="B940" s="1">
        <v>3865137</v>
      </c>
      <c r="C940" s="1" t="s">
        <v>1092</v>
      </c>
      <c r="D940" s="1" t="s">
        <v>3105</v>
      </c>
      <c r="E940" s="1">
        <v>48</v>
      </c>
      <c r="F940" s="1" t="s">
        <v>3076</v>
      </c>
      <c r="G940" s="5">
        <v>45514</v>
      </c>
      <c r="H940" s="1" t="s">
        <v>5</v>
      </c>
      <c r="I940" s="8" t="s">
        <v>6</v>
      </c>
      <c r="J940" s="11" t="str" cm="1">
        <f t="array" ref="J940:N940">VLOOKUP(A940,'Product Details'!$C$1:$I$1001,{2,3,4,5,7},FALSE)</f>
        <v>TataCliq</v>
      </c>
      <c r="K940" s="1" t="str">
        <v>Laptop</v>
      </c>
      <c r="L940" s="1" t="str">
        <v>HP Pavilion</v>
      </c>
      <c r="M940" s="1">
        <v>1</v>
      </c>
      <c r="N940" s="8">
        <v>45000</v>
      </c>
      <c r="O940" s="11" t="str" cm="1">
        <f t="array" ref="O940:S940">_xlfn.XLOOKUP(A940,'Shipping Details'!$A$1:$A$1001,'Shipping Details'!$B$1:$F$1001)</f>
        <v>Noida</v>
      </c>
      <c r="P940" s="1" t="str">
        <v>Delhi</v>
      </c>
      <c r="Q940" s="1">
        <v>831541</v>
      </c>
      <c r="R940" s="1" t="str">
        <v>IN</v>
      </c>
      <c r="S940" s="8" t="b">
        <v>0</v>
      </c>
      <c r="T940" s="1">
        <f t="shared" si="42"/>
        <v>45000</v>
      </c>
      <c r="U940" s="1">
        <f t="shared" si="43"/>
        <v>45000</v>
      </c>
      <c r="V940" s="1">
        <f t="shared" si="44"/>
        <v>0</v>
      </c>
    </row>
    <row r="941" spans="1:22" x14ac:dyDescent="0.3">
      <c r="A941" s="1" t="s">
        <v>490</v>
      </c>
      <c r="B941" s="1">
        <v>1034993</v>
      </c>
      <c r="C941" s="1" t="s">
        <v>1126</v>
      </c>
      <c r="D941" s="1" t="s">
        <v>3105</v>
      </c>
      <c r="E941" s="1">
        <v>53</v>
      </c>
      <c r="F941" s="1" t="s">
        <v>3037</v>
      </c>
      <c r="G941" s="5">
        <v>45446</v>
      </c>
      <c r="H941" s="1" t="s">
        <v>5</v>
      </c>
      <c r="I941" s="8" t="s">
        <v>6</v>
      </c>
      <c r="J941" s="11" t="str" cm="1">
        <f t="array" ref="J941:N941">VLOOKUP(A941,'Product Details'!$C$1:$I$1001,{2,3,4,5,7},FALSE)</f>
        <v>Ajio</v>
      </c>
      <c r="K941" s="1" t="str">
        <v>Washing Machine</v>
      </c>
      <c r="L941" s="1" t="str">
        <v>Samsung Top Load 6.5kg</v>
      </c>
      <c r="M941" s="1">
        <v>1</v>
      </c>
      <c r="N941" s="8">
        <v>24500</v>
      </c>
      <c r="O941" s="11" t="str" cm="1">
        <f t="array" ref="O941:S941">_xlfn.XLOOKUP(A941,'Shipping Details'!$A$1:$A$1001,'Shipping Details'!$B$1:$F$1001)</f>
        <v>Lucknow</v>
      </c>
      <c r="P941" s="1" t="str">
        <v>Karnataka</v>
      </c>
      <c r="Q941" s="1">
        <v>919304</v>
      </c>
      <c r="R941" s="1" t="str">
        <v>IN</v>
      </c>
      <c r="S941" s="8" t="b">
        <v>0</v>
      </c>
      <c r="T941" s="1">
        <f t="shared" si="42"/>
        <v>24500</v>
      </c>
      <c r="U941" s="1">
        <f t="shared" si="43"/>
        <v>24500</v>
      </c>
      <c r="V941" s="1">
        <f t="shared" si="44"/>
        <v>0</v>
      </c>
    </row>
    <row r="942" spans="1:22" x14ac:dyDescent="0.3">
      <c r="A942" s="1" t="s">
        <v>761</v>
      </c>
      <c r="B942" s="1">
        <v>7607712</v>
      </c>
      <c r="C942" s="1" t="s">
        <v>1142</v>
      </c>
      <c r="D942" s="1" t="s">
        <v>3105</v>
      </c>
      <c r="E942" s="1">
        <v>40</v>
      </c>
      <c r="F942" s="1" t="s">
        <v>2997</v>
      </c>
      <c r="G942" s="5">
        <v>45526</v>
      </c>
      <c r="H942" s="1" t="s">
        <v>5</v>
      </c>
      <c r="I942" s="8" t="s">
        <v>6</v>
      </c>
      <c r="J942" s="11" t="str" cm="1">
        <f t="array" ref="J942:N942">VLOOKUP(A942,'Product Details'!$C$1:$I$1001,{2,3,4,5,7},FALSE)</f>
        <v>Amazon</v>
      </c>
      <c r="K942" s="1" t="str">
        <v>Washing Machine</v>
      </c>
      <c r="L942" s="1" t="str">
        <v>LG Front Load 7kg</v>
      </c>
      <c r="M942" s="1">
        <v>1</v>
      </c>
      <c r="N942" s="8">
        <v>30000</v>
      </c>
      <c r="O942" s="11" t="str" cm="1">
        <f t="array" ref="O942:S942">_xlfn.XLOOKUP(A942,'Shipping Details'!$A$1:$A$1001,'Shipping Details'!$B$1:$F$1001)</f>
        <v>Bengaluru</v>
      </c>
      <c r="P942" s="1" t="str">
        <v>Karnataka</v>
      </c>
      <c r="Q942" s="1">
        <v>456359</v>
      </c>
      <c r="R942" s="1" t="str">
        <v>IN</v>
      </c>
      <c r="S942" s="8" t="b">
        <v>0</v>
      </c>
      <c r="T942" s="1">
        <f t="shared" si="42"/>
        <v>30000</v>
      </c>
      <c r="U942" s="1">
        <f t="shared" si="43"/>
        <v>30000</v>
      </c>
      <c r="V942" s="1">
        <f t="shared" si="44"/>
        <v>0</v>
      </c>
    </row>
    <row r="943" spans="1:22" x14ac:dyDescent="0.3">
      <c r="A943" s="1" t="s">
        <v>388</v>
      </c>
      <c r="B943" s="1">
        <v>8653507</v>
      </c>
      <c r="C943" s="1" t="s">
        <v>1090</v>
      </c>
      <c r="D943" s="1" t="s">
        <v>3105</v>
      </c>
      <c r="E943" s="1">
        <v>71</v>
      </c>
      <c r="F943" s="1" t="s">
        <v>2911</v>
      </c>
      <c r="G943" s="5">
        <v>45568</v>
      </c>
      <c r="H943" s="1" t="s">
        <v>5</v>
      </c>
      <c r="I943" s="8" t="s">
        <v>6</v>
      </c>
      <c r="J943" s="11" t="str" cm="1">
        <f t="array" ref="J943:N943">VLOOKUP(A943,'Product Details'!$C$1:$I$1001,{2,3,4,5,7},FALSE)</f>
        <v>Ajio</v>
      </c>
      <c r="K943" s="1" t="str">
        <v>Washing Machine</v>
      </c>
      <c r="L943" s="1" t="str">
        <v>Whirlpool Fully Automatic</v>
      </c>
      <c r="M943" s="1">
        <v>1</v>
      </c>
      <c r="N943" s="8">
        <v>34000</v>
      </c>
      <c r="O943" s="11" t="str" cm="1">
        <f t="array" ref="O943:S943">_xlfn.XLOOKUP(A943,'Shipping Details'!$A$1:$A$1001,'Shipping Details'!$B$1:$F$1001)</f>
        <v>Gurugram</v>
      </c>
      <c r="P943" s="1" t="str">
        <v>Tamil Nadu</v>
      </c>
      <c r="Q943" s="1">
        <v>546915</v>
      </c>
      <c r="R943" s="1" t="str">
        <v>IN</v>
      </c>
      <c r="S943" s="8" t="b">
        <v>1</v>
      </c>
      <c r="T943" s="1">
        <f t="shared" si="42"/>
        <v>34000</v>
      </c>
      <c r="U943" s="1">
        <f t="shared" si="43"/>
        <v>34000</v>
      </c>
      <c r="V943" s="1">
        <f t="shared" si="44"/>
        <v>0</v>
      </c>
    </row>
    <row r="944" spans="1:22" x14ac:dyDescent="0.3">
      <c r="A944" s="1" t="s">
        <v>157</v>
      </c>
      <c r="B944" s="1">
        <v>2290796</v>
      </c>
      <c r="C944" s="1" t="s">
        <v>1139</v>
      </c>
      <c r="D944" s="1" t="s">
        <v>3104</v>
      </c>
      <c r="E944" s="1">
        <v>28</v>
      </c>
      <c r="F944" s="1" t="s">
        <v>2902</v>
      </c>
      <c r="G944" s="5">
        <v>45573</v>
      </c>
      <c r="H944" s="1" t="s">
        <v>8</v>
      </c>
      <c r="I944" s="8" t="s">
        <v>10</v>
      </c>
      <c r="J944" s="11" t="str" cm="1">
        <f t="array" ref="J944:N944">VLOOKUP(A944,'Product Details'!$C$1:$I$1001,{2,3,4,5,7},FALSE)</f>
        <v>TataCliq</v>
      </c>
      <c r="K944" s="1" t="str">
        <v>Headphones</v>
      </c>
      <c r="L944" s="1" t="str">
        <v>Sony Bluetooth</v>
      </c>
      <c r="M944" s="1">
        <v>1</v>
      </c>
      <c r="N944" s="8">
        <v>11900</v>
      </c>
      <c r="O944" s="11" t="str" cm="1">
        <f t="array" ref="O944:S944">_xlfn.XLOOKUP(A944,'Shipping Details'!$A$1:$A$1001,'Shipping Details'!$B$1:$F$1001)</f>
        <v>Gurugram</v>
      </c>
      <c r="P944" s="1" t="str">
        <v>Karnataka</v>
      </c>
      <c r="Q944" s="1">
        <v>156304</v>
      </c>
      <c r="R944" s="1" t="str">
        <v>IN</v>
      </c>
      <c r="S944" s="8" t="b">
        <v>1</v>
      </c>
      <c r="T944" s="1">
        <f t="shared" si="42"/>
        <v>11900</v>
      </c>
      <c r="U944" s="1">
        <f t="shared" si="43"/>
        <v>0</v>
      </c>
      <c r="V944" s="1">
        <f t="shared" si="44"/>
        <v>0</v>
      </c>
    </row>
    <row r="945" spans="1:22" x14ac:dyDescent="0.3">
      <c r="A945" s="1" t="s">
        <v>337</v>
      </c>
      <c r="B945" s="1">
        <v>3549416</v>
      </c>
      <c r="C945" s="1" t="s">
        <v>1136</v>
      </c>
      <c r="D945" s="1" t="s">
        <v>3105</v>
      </c>
      <c r="E945" s="1">
        <v>24</v>
      </c>
      <c r="F945" s="1" t="s">
        <v>2988</v>
      </c>
      <c r="G945" s="5">
        <v>45357</v>
      </c>
      <c r="H945" s="1" t="s">
        <v>8</v>
      </c>
      <c r="I945" s="8" t="s">
        <v>10</v>
      </c>
      <c r="J945" s="11" t="str" cm="1">
        <f t="array" ref="J945:N945">VLOOKUP(A945,'Product Details'!$C$1:$I$1001,{2,3,4,5,7},FALSE)</f>
        <v>TataCliq</v>
      </c>
      <c r="K945" s="1" t="str">
        <v>Washing Machine</v>
      </c>
      <c r="L945" s="1" t="str">
        <v>Whirlpool Fully Automatic</v>
      </c>
      <c r="M945" s="1">
        <v>1</v>
      </c>
      <c r="N945" s="8">
        <v>35000</v>
      </c>
      <c r="O945" s="11" t="str" cm="1">
        <f t="array" ref="O945:S945">_xlfn.XLOOKUP(A945,'Shipping Details'!$A$1:$A$1001,'Shipping Details'!$B$1:$F$1001)</f>
        <v>Thanjavur</v>
      </c>
      <c r="P945" s="1" t="str">
        <v>Tamil Nadu</v>
      </c>
      <c r="Q945" s="1">
        <v>820767</v>
      </c>
      <c r="R945" s="1" t="str">
        <v>IN</v>
      </c>
      <c r="S945" s="8" t="b">
        <v>1</v>
      </c>
      <c r="T945" s="1">
        <f t="shared" si="42"/>
        <v>35000</v>
      </c>
      <c r="U945" s="1">
        <f t="shared" si="43"/>
        <v>0</v>
      </c>
      <c r="V945" s="1">
        <f t="shared" si="44"/>
        <v>0</v>
      </c>
    </row>
    <row r="946" spans="1:22" x14ac:dyDescent="0.3">
      <c r="A946" s="1" t="s">
        <v>447</v>
      </c>
      <c r="B946" s="1">
        <v>5989928</v>
      </c>
      <c r="C946" s="1" t="s">
        <v>1096</v>
      </c>
      <c r="D946" s="1" t="s">
        <v>3105</v>
      </c>
      <c r="E946" s="1">
        <v>73</v>
      </c>
      <c r="F946" s="1" t="s">
        <v>3026</v>
      </c>
      <c r="G946" s="5">
        <v>45366</v>
      </c>
      <c r="H946" s="1" t="s">
        <v>5</v>
      </c>
      <c r="I946" s="8" t="s">
        <v>6</v>
      </c>
      <c r="J946" s="11" t="str" cm="1">
        <f t="array" ref="J946:N946">VLOOKUP(A946,'Product Details'!$C$1:$I$1001,{2,3,4,5,7},FALSE)</f>
        <v>Ajio</v>
      </c>
      <c r="K946" s="1" t="str">
        <v>LED TV</v>
      </c>
      <c r="L946" s="1" t="str">
        <v>Mi LED TV 32"</v>
      </c>
      <c r="M946" s="1">
        <v>1</v>
      </c>
      <c r="N946" s="8">
        <v>19500</v>
      </c>
      <c r="O946" s="11" t="str" cm="1">
        <f t="array" ref="O946:S946">_xlfn.XLOOKUP(A946,'Shipping Details'!$A$1:$A$1001,'Shipping Details'!$B$1:$F$1001)</f>
        <v>Lucknow</v>
      </c>
      <c r="P946" s="1" t="str">
        <v>UP</v>
      </c>
      <c r="Q946" s="1">
        <v>872739</v>
      </c>
      <c r="R946" s="1" t="str">
        <v>IN</v>
      </c>
      <c r="S946" s="8" t="b">
        <v>1</v>
      </c>
      <c r="T946" s="1">
        <f t="shared" si="42"/>
        <v>19500</v>
      </c>
      <c r="U946" s="1">
        <f t="shared" si="43"/>
        <v>19500</v>
      </c>
      <c r="V946" s="1">
        <f t="shared" si="44"/>
        <v>0</v>
      </c>
    </row>
    <row r="947" spans="1:22" x14ac:dyDescent="0.3">
      <c r="A947" s="1" t="s">
        <v>251</v>
      </c>
      <c r="B947" s="1">
        <v>6669584</v>
      </c>
      <c r="C947" s="1" t="s">
        <v>1069</v>
      </c>
      <c r="D947" s="1" t="s">
        <v>3105</v>
      </c>
      <c r="E947" s="1">
        <v>66</v>
      </c>
      <c r="F947" s="1" t="s">
        <v>2915</v>
      </c>
      <c r="G947" s="5">
        <v>45475</v>
      </c>
      <c r="H947" s="1" t="s">
        <v>8</v>
      </c>
      <c r="I947" s="8" t="s">
        <v>6</v>
      </c>
      <c r="J947" s="11" t="str" cm="1">
        <f t="array" ref="J947:N947">VLOOKUP(A947,'Product Details'!$C$1:$I$1001,{2,3,4,5,7},FALSE)</f>
        <v>Amazon</v>
      </c>
      <c r="K947" s="1" t="str">
        <v>Laptop</v>
      </c>
      <c r="L947" s="1" t="str">
        <v>MacBook Pro</v>
      </c>
      <c r="M947" s="1">
        <v>1</v>
      </c>
      <c r="N947" s="8">
        <v>128000</v>
      </c>
      <c r="O947" s="11" t="str" cm="1">
        <f t="array" ref="O947:S947">_xlfn.XLOOKUP(A947,'Shipping Details'!$A$1:$A$1001,'Shipping Details'!$B$1:$F$1001)</f>
        <v>Kolkata</v>
      </c>
      <c r="P947" s="1" t="str">
        <v>UP</v>
      </c>
      <c r="Q947" s="1">
        <v>104548</v>
      </c>
      <c r="R947" s="1" t="str">
        <v>IN</v>
      </c>
      <c r="S947" s="8" t="b">
        <v>1</v>
      </c>
      <c r="T947" s="1">
        <f t="shared" si="42"/>
        <v>128000</v>
      </c>
      <c r="U947" s="1">
        <f t="shared" si="43"/>
        <v>0</v>
      </c>
      <c r="V947" s="1">
        <f t="shared" si="44"/>
        <v>128000</v>
      </c>
    </row>
    <row r="948" spans="1:22" x14ac:dyDescent="0.3">
      <c r="A948" s="1" t="s">
        <v>935</v>
      </c>
      <c r="B948" s="1">
        <v>4408143</v>
      </c>
      <c r="C948" s="1" t="s">
        <v>1067</v>
      </c>
      <c r="D948" s="1" t="s">
        <v>3105</v>
      </c>
      <c r="E948" s="1">
        <v>28</v>
      </c>
      <c r="F948" s="1" t="s">
        <v>2871</v>
      </c>
      <c r="G948" s="5">
        <v>45341</v>
      </c>
      <c r="H948" s="1" t="s">
        <v>5</v>
      </c>
      <c r="I948" s="8" t="s">
        <v>6</v>
      </c>
      <c r="J948" s="11" t="str" cm="1">
        <f t="array" ref="J948:N948">VLOOKUP(A948,'Product Details'!$C$1:$I$1001,{2,3,4,5,7},FALSE)</f>
        <v>Ajio</v>
      </c>
      <c r="K948" s="1" t="str">
        <v>LED TV</v>
      </c>
      <c r="L948" s="1" t="str">
        <v>Sony Bravia 43"</v>
      </c>
      <c r="M948" s="1">
        <v>1</v>
      </c>
      <c r="N948" s="8">
        <v>39500</v>
      </c>
      <c r="O948" s="11" t="str" cm="1">
        <f t="array" ref="O948:S948">_xlfn.XLOOKUP(A948,'Shipping Details'!$A$1:$A$1001,'Shipping Details'!$B$1:$F$1001)</f>
        <v>Noida</v>
      </c>
      <c r="P948" s="1" t="str">
        <v>Tamil Nadu</v>
      </c>
      <c r="Q948" s="1">
        <v>353781</v>
      </c>
      <c r="R948" s="1" t="str">
        <v>IN</v>
      </c>
      <c r="S948" s="8" t="b">
        <v>0</v>
      </c>
      <c r="T948" s="1">
        <f t="shared" si="42"/>
        <v>39500</v>
      </c>
      <c r="U948" s="1">
        <f t="shared" si="43"/>
        <v>39500</v>
      </c>
      <c r="V948" s="1">
        <f t="shared" si="44"/>
        <v>0</v>
      </c>
    </row>
    <row r="949" spans="1:22" x14ac:dyDescent="0.3">
      <c r="A949" s="1" t="s">
        <v>324</v>
      </c>
      <c r="B949" s="1">
        <v>6039762</v>
      </c>
      <c r="C949" s="1" t="s">
        <v>1117</v>
      </c>
      <c r="D949" s="1" t="s">
        <v>3105</v>
      </c>
      <c r="E949" s="1">
        <v>64</v>
      </c>
      <c r="F949" s="1" t="s">
        <v>2983</v>
      </c>
      <c r="G949" s="5">
        <v>45578</v>
      </c>
      <c r="H949" s="1" t="s">
        <v>5</v>
      </c>
      <c r="I949" s="8" t="s">
        <v>6</v>
      </c>
      <c r="J949" s="11" t="str" cm="1">
        <f t="array" ref="J949:N949">VLOOKUP(A949,'Product Details'!$C$1:$I$1001,{2,3,4,5,7},FALSE)</f>
        <v>Myntra</v>
      </c>
      <c r="K949" s="1" t="str">
        <v>Headphones</v>
      </c>
      <c r="L949" s="1" t="str">
        <v>Sony Bluetooth</v>
      </c>
      <c r="M949" s="1">
        <v>1</v>
      </c>
      <c r="N949" s="8">
        <v>12200</v>
      </c>
      <c r="O949" s="11" t="str" cm="1">
        <f t="array" ref="O949:S949">_xlfn.XLOOKUP(A949,'Shipping Details'!$A$1:$A$1001,'Shipping Details'!$B$1:$F$1001)</f>
        <v>Gurugram</v>
      </c>
      <c r="P949" s="1" t="str">
        <v>Tamil Nadu</v>
      </c>
      <c r="Q949" s="1">
        <v>883997</v>
      </c>
      <c r="R949" s="1" t="str">
        <v>IN</v>
      </c>
      <c r="S949" s="8" t="b">
        <v>1</v>
      </c>
      <c r="T949" s="1">
        <f t="shared" si="42"/>
        <v>12200</v>
      </c>
      <c r="U949" s="1">
        <f t="shared" si="43"/>
        <v>12200</v>
      </c>
      <c r="V949" s="1">
        <f t="shared" si="44"/>
        <v>0</v>
      </c>
    </row>
    <row r="950" spans="1:22" x14ac:dyDescent="0.3">
      <c r="A950" s="1" t="s">
        <v>925</v>
      </c>
      <c r="B950" s="1">
        <v>7818117</v>
      </c>
      <c r="C950" s="1" t="s">
        <v>1069</v>
      </c>
      <c r="D950" s="1" t="s">
        <v>3105</v>
      </c>
      <c r="E950" s="1">
        <v>66</v>
      </c>
      <c r="F950" s="1" t="s">
        <v>2915</v>
      </c>
      <c r="G950" s="5">
        <v>45475</v>
      </c>
      <c r="H950" s="1" t="s">
        <v>5</v>
      </c>
      <c r="I950" s="8" t="s">
        <v>6</v>
      </c>
      <c r="J950" s="11" t="str" cm="1">
        <f t="array" ref="J950:N950">VLOOKUP(A950,'Product Details'!$C$1:$I$1001,{2,3,4,5,7},FALSE)</f>
        <v>Flipkart</v>
      </c>
      <c r="K950" s="1" t="str">
        <v>Smartphone</v>
      </c>
      <c r="L950" s="1" t="str">
        <v>OnePlus Nord</v>
      </c>
      <c r="M950" s="1">
        <v>4</v>
      </c>
      <c r="N950" s="8">
        <v>25500</v>
      </c>
      <c r="O950" s="11" t="str" cm="1">
        <f t="array" ref="O950:S950">_xlfn.XLOOKUP(A950,'Shipping Details'!$A$1:$A$1001,'Shipping Details'!$B$1:$F$1001)</f>
        <v>Noida</v>
      </c>
      <c r="P950" s="1" t="str">
        <v>UP</v>
      </c>
      <c r="Q950" s="1">
        <v>735894</v>
      </c>
      <c r="R950" s="1" t="str">
        <v>IN</v>
      </c>
      <c r="S950" s="8" t="b">
        <v>0</v>
      </c>
      <c r="T950" s="1">
        <f t="shared" si="42"/>
        <v>102000</v>
      </c>
      <c r="U950" s="1">
        <f t="shared" si="43"/>
        <v>102000</v>
      </c>
      <c r="V950" s="1">
        <f t="shared" si="44"/>
        <v>0</v>
      </c>
    </row>
    <row r="951" spans="1:22" x14ac:dyDescent="0.3">
      <c r="A951" s="1" t="s">
        <v>310</v>
      </c>
      <c r="B951" s="1">
        <v>3046175</v>
      </c>
      <c r="C951" s="1" t="s">
        <v>1112</v>
      </c>
      <c r="D951" s="1" t="s">
        <v>3105</v>
      </c>
      <c r="E951" s="1">
        <v>42</v>
      </c>
      <c r="F951" s="1" t="s">
        <v>2961</v>
      </c>
      <c r="G951" s="5">
        <v>45512</v>
      </c>
      <c r="H951" s="1" t="s">
        <v>5</v>
      </c>
      <c r="I951" s="8" t="s">
        <v>6</v>
      </c>
      <c r="J951" s="11" t="str" cm="1">
        <f t="array" ref="J951:N951">VLOOKUP(A951,'Product Details'!$C$1:$I$1001,{2,3,4,5,7},FALSE)</f>
        <v>Amazon</v>
      </c>
      <c r="K951" s="1" t="str">
        <v>Laptop</v>
      </c>
      <c r="L951" s="1" t="str">
        <v>MacBook Pro</v>
      </c>
      <c r="M951" s="1">
        <v>1</v>
      </c>
      <c r="N951" s="8">
        <v>130000</v>
      </c>
      <c r="O951" s="11" t="str" cm="1">
        <f t="array" ref="O951:S951">_xlfn.XLOOKUP(A951,'Shipping Details'!$A$1:$A$1001,'Shipping Details'!$B$1:$F$1001)</f>
        <v>Thanjavur</v>
      </c>
      <c r="P951" s="1" t="str">
        <v>UP</v>
      </c>
      <c r="Q951" s="1">
        <v>508024</v>
      </c>
      <c r="R951" s="1" t="str">
        <v>IN</v>
      </c>
      <c r="S951" s="8" t="b">
        <v>1</v>
      </c>
      <c r="T951" s="1">
        <f t="shared" si="42"/>
        <v>130000</v>
      </c>
      <c r="U951" s="1">
        <f t="shared" si="43"/>
        <v>130000</v>
      </c>
      <c r="V951" s="1">
        <f t="shared" si="44"/>
        <v>0</v>
      </c>
    </row>
    <row r="952" spans="1:22" x14ac:dyDescent="0.3">
      <c r="A952" s="1" t="s">
        <v>500</v>
      </c>
      <c r="B952" s="1">
        <v>5688532</v>
      </c>
      <c r="C952" s="1" t="s">
        <v>1094</v>
      </c>
      <c r="D952" s="1" t="s">
        <v>3104</v>
      </c>
      <c r="E952" s="1">
        <v>31</v>
      </c>
      <c r="F952" s="1" t="s">
        <v>2880</v>
      </c>
      <c r="G952" s="5">
        <v>45582</v>
      </c>
      <c r="H952" s="1" t="s">
        <v>5</v>
      </c>
      <c r="I952" s="8" t="s">
        <v>6</v>
      </c>
      <c r="J952" s="11" t="str" cm="1">
        <f t="array" ref="J952:N952">VLOOKUP(A952,'Product Details'!$C$1:$I$1001,{2,3,4,5,7},FALSE)</f>
        <v>Myntra</v>
      </c>
      <c r="K952" s="1" t="str">
        <v>Laptop</v>
      </c>
      <c r="L952" s="1" t="str">
        <v>HP Pavilion</v>
      </c>
      <c r="M952" s="1">
        <v>1</v>
      </c>
      <c r="N952" s="8">
        <v>45500</v>
      </c>
      <c r="O952" s="11" t="str" cm="1">
        <f t="array" ref="O952:S952">_xlfn.XLOOKUP(A952,'Shipping Details'!$A$1:$A$1001,'Shipping Details'!$B$1:$F$1001)</f>
        <v>Bengaluru</v>
      </c>
      <c r="P952" s="1" t="str">
        <v>Karnataka</v>
      </c>
      <c r="Q952" s="1">
        <v>320855</v>
      </c>
      <c r="R952" s="1" t="str">
        <v>IN</v>
      </c>
      <c r="S952" s="8" t="b">
        <v>0</v>
      </c>
      <c r="T952" s="1">
        <f t="shared" si="42"/>
        <v>45500</v>
      </c>
      <c r="U952" s="1">
        <f t="shared" si="43"/>
        <v>45500</v>
      </c>
      <c r="V952" s="1">
        <f t="shared" si="44"/>
        <v>0</v>
      </c>
    </row>
    <row r="953" spans="1:22" x14ac:dyDescent="0.3">
      <c r="A953" s="1" t="s">
        <v>315</v>
      </c>
      <c r="B953" s="1">
        <v>2155557</v>
      </c>
      <c r="C953" s="1" t="s">
        <v>1167</v>
      </c>
      <c r="D953" s="1" t="s">
        <v>3105</v>
      </c>
      <c r="E953" s="1">
        <v>46</v>
      </c>
      <c r="F953" s="1" t="s">
        <v>2907</v>
      </c>
      <c r="G953" s="5">
        <v>45439</v>
      </c>
      <c r="H953" s="1" t="s">
        <v>5</v>
      </c>
      <c r="I953" s="8" t="s">
        <v>6</v>
      </c>
      <c r="J953" s="11" t="str" cm="1">
        <f t="array" ref="J953:N953">VLOOKUP(A953,'Product Details'!$C$1:$I$1001,{2,3,4,5,7},FALSE)</f>
        <v>Amazon</v>
      </c>
      <c r="K953" s="1" t="str">
        <v>LED TV</v>
      </c>
      <c r="L953" s="1" t="str">
        <v>Samsung Smart TV 50"</v>
      </c>
      <c r="M953" s="1">
        <v>1</v>
      </c>
      <c r="N953" s="8">
        <v>58000</v>
      </c>
      <c r="O953" s="11" t="str" cm="1">
        <f t="array" ref="O953:S953">_xlfn.XLOOKUP(A953,'Shipping Details'!$A$1:$A$1001,'Shipping Details'!$B$1:$F$1001)</f>
        <v>Noida</v>
      </c>
      <c r="P953" s="1" t="str">
        <v>West Bengal</v>
      </c>
      <c r="Q953" s="1">
        <v>119629</v>
      </c>
      <c r="R953" s="1" t="str">
        <v>IN</v>
      </c>
      <c r="S953" s="8" t="b">
        <v>0</v>
      </c>
      <c r="T953" s="1">
        <f t="shared" si="42"/>
        <v>58000</v>
      </c>
      <c r="U953" s="1">
        <f t="shared" si="43"/>
        <v>58000</v>
      </c>
      <c r="V953" s="1">
        <f t="shared" si="44"/>
        <v>0</v>
      </c>
    </row>
    <row r="954" spans="1:22" x14ac:dyDescent="0.3">
      <c r="A954" s="1" t="s">
        <v>547</v>
      </c>
      <c r="B954" s="1">
        <v>4964626</v>
      </c>
      <c r="C954" s="1" t="s">
        <v>1145</v>
      </c>
      <c r="D954" s="1" t="s">
        <v>3105</v>
      </c>
      <c r="E954" s="1">
        <v>45</v>
      </c>
      <c r="F954" s="1" t="s">
        <v>2940</v>
      </c>
      <c r="G954" s="5">
        <v>45641</v>
      </c>
      <c r="H954" s="1" t="s">
        <v>5</v>
      </c>
      <c r="I954" s="8" t="s">
        <v>6</v>
      </c>
      <c r="J954" s="11" t="str" cm="1">
        <f t="array" ref="J954:N954">VLOOKUP(A954,'Product Details'!$C$1:$I$1001,{2,3,4,5,7},FALSE)</f>
        <v>Amazon</v>
      </c>
      <c r="K954" s="1" t="str">
        <v>Smartphone</v>
      </c>
      <c r="L954" s="1" t="str">
        <v>Apple iPhone 12</v>
      </c>
      <c r="M954" s="1">
        <v>1</v>
      </c>
      <c r="N954" s="8">
        <v>55000</v>
      </c>
      <c r="O954" s="11" t="str" cm="1">
        <f t="array" ref="O954:S954">_xlfn.XLOOKUP(A954,'Shipping Details'!$A$1:$A$1001,'Shipping Details'!$B$1:$F$1001)</f>
        <v>Thanjavur</v>
      </c>
      <c r="P954" s="1" t="str">
        <v>Maharashtra</v>
      </c>
      <c r="Q954" s="1">
        <v>399214</v>
      </c>
      <c r="R954" s="1" t="str">
        <v>IN</v>
      </c>
      <c r="S954" s="8" t="b">
        <v>0</v>
      </c>
      <c r="T954" s="1">
        <f t="shared" si="42"/>
        <v>55000</v>
      </c>
      <c r="U954" s="1">
        <f t="shared" si="43"/>
        <v>55000</v>
      </c>
      <c r="V954" s="1">
        <f t="shared" si="44"/>
        <v>0</v>
      </c>
    </row>
    <row r="955" spans="1:22" x14ac:dyDescent="0.3">
      <c r="A955" s="1" t="s">
        <v>44</v>
      </c>
      <c r="B955" s="1">
        <v>5232413</v>
      </c>
      <c r="C955" s="1" t="s">
        <v>1092</v>
      </c>
      <c r="D955" s="1" t="s">
        <v>3105</v>
      </c>
      <c r="E955" s="1">
        <v>48</v>
      </c>
      <c r="F955" s="1" t="s">
        <v>2814</v>
      </c>
      <c r="G955" s="5">
        <v>45315</v>
      </c>
      <c r="H955" s="1" t="s">
        <v>8</v>
      </c>
      <c r="I955" s="8" t="s">
        <v>6</v>
      </c>
      <c r="J955" s="11" t="str" cm="1">
        <f t="array" ref="J955:N955">VLOOKUP(A955,'Product Details'!$C$1:$I$1001,{2,3,4,5,7},FALSE)</f>
        <v>Myntra</v>
      </c>
      <c r="K955" s="1" t="str">
        <v>Smartphone</v>
      </c>
      <c r="L955" s="1" t="str">
        <v>OnePlus Nord</v>
      </c>
      <c r="M955" s="1">
        <v>1</v>
      </c>
      <c r="N955" s="8">
        <v>25200</v>
      </c>
      <c r="O955" s="11" t="str" cm="1">
        <f t="array" ref="O955:S955">_xlfn.XLOOKUP(A955,'Shipping Details'!$A$1:$A$1001,'Shipping Details'!$B$1:$F$1001)</f>
        <v>Mohali</v>
      </c>
      <c r="P955" s="1" t="str">
        <v>Punjab</v>
      </c>
      <c r="Q955" s="1">
        <v>359295</v>
      </c>
      <c r="R955" s="1" t="str">
        <v>IN</v>
      </c>
      <c r="S955" s="8" t="b">
        <v>0</v>
      </c>
      <c r="T955" s="1">
        <f t="shared" si="42"/>
        <v>25200</v>
      </c>
      <c r="U955" s="1">
        <f t="shared" si="43"/>
        <v>0</v>
      </c>
      <c r="V955" s="1">
        <f t="shared" si="44"/>
        <v>25200</v>
      </c>
    </row>
    <row r="956" spans="1:22" x14ac:dyDescent="0.3">
      <c r="A956" s="1" t="s">
        <v>502</v>
      </c>
      <c r="B956" s="1">
        <v>3070570</v>
      </c>
      <c r="C956" s="1" t="s">
        <v>1072</v>
      </c>
      <c r="D956" s="1" t="s">
        <v>3104</v>
      </c>
      <c r="E956" s="1">
        <v>70</v>
      </c>
      <c r="F956" s="1" t="s">
        <v>2817</v>
      </c>
      <c r="G956" s="5">
        <v>45500</v>
      </c>
      <c r="H956" s="1" t="s">
        <v>8</v>
      </c>
      <c r="I956" s="8" t="s">
        <v>10</v>
      </c>
      <c r="J956" s="11" t="str" cm="1">
        <f t="array" ref="J956:N956">VLOOKUP(A956,'Product Details'!$C$1:$I$1001,{2,3,4,5,7},FALSE)</f>
        <v>Ajio</v>
      </c>
      <c r="K956" s="1" t="str">
        <v>Smartphone</v>
      </c>
      <c r="L956" s="1" t="str">
        <v>OnePlus Nord</v>
      </c>
      <c r="M956" s="1">
        <v>1</v>
      </c>
      <c r="N956" s="8">
        <v>24999</v>
      </c>
      <c r="O956" s="11" t="str" cm="1">
        <f t="array" ref="O956:S956">_xlfn.XLOOKUP(A956,'Shipping Details'!$A$1:$A$1001,'Shipping Details'!$B$1:$F$1001)</f>
        <v>Gurugram</v>
      </c>
      <c r="P956" s="1" t="str">
        <v>UP</v>
      </c>
      <c r="Q956" s="1">
        <v>488477</v>
      </c>
      <c r="R956" s="1" t="str">
        <v>IN</v>
      </c>
      <c r="S956" s="8" t="b">
        <v>0</v>
      </c>
      <c r="T956" s="1">
        <f t="shared" si="42"/>
        <v>24999</v>
      </c>
      <c r="U956" s="1">
        <f t="shared" si="43"/>
        <v>0</v>
      </c>
      <c r="V956" s="1">
        <f t="shared" si="44"/>
        <v>0</v>
      </c>
    </row>
    <row r="957" spans="1:22" x14ac:dyDescent="0.3">
      <c r="A957" s="1" t="s">
        <v>857</v>
      </c>
      <c r="B957" s="1">
        <v>4095032</v>
      </c>
      <c r="C957" s="1" t="s">
        <v>1069</v>
      </c>
      <c r="D957" s="1" t="s">
        <v>3105</v>
      </c>
      <c r="E957" s="1">
        <v>66</v>
      </c>
      <c r="F957" s="1" t="s">
        <v>3091</v>
      </c>
      <c r="G957" s="5">
        <v>45652</v>
      </c>
      <c r="H957" s="1" t="s">
        <v>5</v>
      </c>
      <c r="I957" s="8" t="s">
        <v>6</v>
      </c>
      <c r="J957" s="11" t="str" cm="1">
        <f t="array" ref="J957:N957">VLOOKUP(A957,'Product Details'!$C$1:$I$1001,{2,3,4,5,7},FALSE)</f>
        <v>Ajio</v>
      </c>
      <c r="K957" s="1" t="str">
        <v>Washing Machine</v>
      </c>
      <c r="L957" s="1" t="str">
        <v>Samsung Top Load 6.5kg</v>
      </c>
      <c r="M957" s="1">
        <v>1</v>
      </c>
      <c r="N957" s="8">
        <v>24500</v>
      </c>
      <c r="O957" s="11" t="str" cm="1">
        <f t="array" ref="O957:S957">_xlfn.XLOOKUP(A957,'Shipping Details'!$A$1:$A$1001,'Shipping Details'!$B$1:$F$1001)</f>
        <v>Kolkata</v>
      </c>
      <c r="P957" s="1" t="str">
        <v>UP</v>
      </c>
      <c r="Q957" s="1">
        <v>726001</v>
      </c>
      <c r="R957" s="1" t="str">
        <v>IN</v>
      </c>
      <c r="S957" s="8" t="b">
        <v>0</v>
      </c>
      <c r="T957" s="1">
        <f t="shared" si="42"/>
        <v>24500</v>
      </c>
      <c r="U957" s="1">
        <f t="shared" si="43"/>
        <v>24500</v>
      </c>
      <c r="V957" s="1">
        <f t="shared" si="44"/>
        <v>0</v>
      </c>
    </row>
    <row r="958" spans="1:22" x14ac:dyDescent="0.3">
      <c r="A958" s="1" t="s">
        <v>735</v>
      </c>
      <c r="B958" s="1">
        <v>1612531</v>
      </c>
      <c r="C958" s="1" t="s">
        <v>1119</v>
      </c>
      <c r="D958" s="1" t="s">
        <v>3104</v>
      </c>
      <c r="E958" s="1">
        <v>62</v>
      </c>
      <c r="F958" s="1" t="s">
        <v>2887</v>
      </c>
      <c r="G958" s="5">
        <v>45585</v>
      </c>
      <c r="H958" s="1" t="s">
        <v>5</v>
      </c>
      <c r="I958" s="8" t="s">
        <v>6</v>
      </c>
      <c r="J958" s="11" t="str" cm="1">
        <f t="array" ref="J958:N958">VLOOKUP(A958,'Product Details'!$C$1:$I$1001,{2,3,4,5,7},FALSE)</f>
        <v>Myntra</v>
      </c>
      <c r="K958" s="1" t="str">
        <v>Smartphone</v>
      </c>
      <c r="L958" s="1" t="str">
        <v>OnePlus Nord</v>
      </c>
      <c r="M958" s="1">
        <v>1</v>
      </c>
      <c r="N958" s="8">
        <v>25200</v>
      </c>
      <c r="O958" s="11" t="str" cm="1">
        <f t="array" ref="O958:S958">_xlfn.XLOOKUP(A958,'Shipping Details'!$A$1:$A$1001,'Shipping Details'!$B$1:$F$1001)</f>
        <v>Lucknow</v>
      </c>
      <c r="P958" s="1" t="str">
        <v>Karnataka</v>
      </c>
      <c r="Q958" s="1">
        <v>783680</v>
      </c>
      <c r="R958" s="1" t="str">
        <v>IN</v>
      </c>
      <c r="S958" s="8" t="b">
        <v>1</v>
      </c>
      <c r="T958" s="1">
        <f t="shared" si="42"/>
        <v>25200</v>
      </c>
      <c r="U958" s="1">
        <f t="shared" si="43"/>
        <v>25200</v>
      </c>
      <c r="V958" s="1">
        <f t="shared" si="44"/>
        <v>0</v>
      </c>
    </row>
    <row r="959" spans="1:22" x14ac:dyDescent="0.3">
      <c r="A959" s="1" t="s">
        <v>970</v>
      </c>
      <c r="B959" s="1">
        <v>8537522</v>
      </c>
      <c r="C959" s="1" t="s">
        <v>1176</v>
      </c>
      <c r="D959" s="1" t="s">
        <v>3104</v>
      </c>
      <c r="E959" s="1">
        <v>37</v>
      </c>
      <c r="F959" s="1" t="s">
        <v>2801</v>
      </c>
      <c r="G959" s="5">
        <v>45624</v>
      </c>
      <c r="H959" s="1" t="s">
        <v>5</v>
      </c>
      <c r="I959" s="8" t="s">
        <v>6</v>
      </c>
      <c r="J959" s="11" t="str" cm="1">
        <f t="array" ref="J959:N959">VLOOKUP(A959,'Product Details'!$C$1:$I$1001,{2,3,4,5,7},FALSE)</f>
        <v>TataCliq</v>
      </c>
      <c r="K959" s="1" t="str">
        <v>Headphones</v>
      </c>
      <c r="L959" s="1" t="str">
        <v>Sony Bluetooth</v>
      </c>
      <c r="M959" s="1">
        <v>1</v>
      </c>
      <c r="N959" s="8">
        <v>11900</v>
      </c>
      <c r="O959" s="11" t="str" cm="1">
        <f t="array" ref="O959:S959">_xlfn.XLOOKUP(A959,'Shipping Details'!$A$1:$A$1001,'Shipping Details'!$B$1:$F$1001)</f>
        <v>Mohali</v>
      </c>
      <c r="P959" s="1" t="str">
        <v>Tamil Nadu</v>
      </c>
      <c r="Q959" s="1">
        <v>142513</v>
      </c>
      <c r="R959" s="1" t="str">
        <v>IN</v>
      </c>
      <c r="S959" s="8" t="b">
        <v>0</v>
      </c>
      <c r="T959" s="1">
        <f t="shared" si="42"/>
        <v>11900</v>
      </c>
      <c r="U959" s="1">
        <f t="shared" si="43"/>
        <v>11900</v>
      </c>
      <c r="V959" s="1">
        <f t="shared" si="44"/>
        <v>0</v>
      </c>
    </row>
    <row r="960" spans="1:22" x14ac:dyDescent="0.3">
      <c r="A960" s="1" t="s">
        <v>559</v>
      </c>
      <c r="B960" s="1">
        <v>1430846</v>
      </c>
      <c r="C960" s="1" t="s">
        <v>1096</v>
      </c>
      <c r="D960" s="1" t="s">
        <v>3105</v>
      </c>
      <c r="E960" s="1">
        <v>73</v>
      </c>
      <c r="F960" s="1" t="s">
        <v>2885</v>
      </c>
      <c r="G960" s="5">
        <v>45544</v>
      </c>
      <c r="H960" s="1" t="s">
        <v>5</v>
      </c>
      <c r="I960" s="8" t="s">
        <v>6</v>
      </c>
      <c r="J960" s="11" t="str" cm="1">
        <f t="array" ref="J960:N960">VLOOKUP(A960,'Product Details'!$C$1:$I$1001,{2,3,4,5,7},FALSE)</f>
        <v>Myntra</v>
      </c>
      <c r="K960" s="1" t="str">
        <v>Laptop</v>
      </c>
      <c r="L960" s="1" t="str">
        <v>MacBook Pro</v>
      </c>
      <c r="M960" s="1">
        <v>1</v>
      </c>
      <c r="N960" s="8">
        <v>131500</v>
      </c>
      <c r="O960" s="11" t="str" cm="1">
        <f t="array" ref="O960:S960">_xlfn.XLOOKUP(A960,'Shipping Details'!$A$1:$A$1001,'Shipping Details'!$B$1:$F$1001)</f>
        <v>Noida</v>
      </c>
      <c r="P960" s="1">
        <v>0</v>
      </c>
      <c r="Q960" s="1">
        <v>103281</v>
      </c>
      <c r="R960" s="1" t="str">
        <v>IN</v>
      </c>
      <c r="S960" s="8" t="b">
        <v>0</v>
      </c>
      <c r="T960" s="1">
        <f t="shared" si="42"/>
        <v>131500</v>
      </c>
      <c r="U960" s="1">
        <f t="shared" si="43"/>
        <v>131500</v>
      </c>
      <c r="V960" s="1">
        <f t="shared" si="44"/>
        <v>0</v>
      </c>
    </row>
    <row r="961" spans="1:22" x14ac:dyDescent="0.3">
      <c r="A961" s="1" t="s">
        <v>42</v>
      </c>
      <c r="B961" s="1">
        <v>4700025</v>
      </c>
      <c r="C961" s="1" t="s">
        <v>1064</v>
      </c>
      <c r="D961" s="1" t="s">
        <v>3104</v>
      </c>
      <c r="E961" s="1">
        <v>32</v>
      </c>
      <c r="F961" s="1" t="s">
        <v>2812</v>
      </c>
      <c r="G961" s="5">
        <v>45426</v>
      </c>
      <c r="H961" s="1" t="s">
        <v>8</v>
      </c>
      <c r="I961" s="8" t="s">
        <v>6</v>
      </c>
      <c r="J961" s="11" t="str" cm="1">
        <f t="array" ref="J961:N961">VLOOKUP(A961,'Product Details'!$C$1:$I$1001,{2,3,4,5,7},FALSE)</f>
        <v>Ajio</v>
      </c>
      <c r="K961" s="1" t="str">
        <v>Headphones</v>
      </c>
      <c r="L961" s="1" t="str">
        <v>Bose Bluetooth</v>
      </c>
      <c r="M961" s="1">
        <v>1</v>
      </c>
      <c r="N961" s="8">
        <v>14000</v>
      </c>
      <c r="O961" s="11" t="str" cm="1">
        <f t="array" ref="O961:S961">_xlfn.XLOOKUP(A961,'Shipping Details'!$A$1:$A$1001,'Shipping Details'!$B$1:$F$1001)</f>
        <v>Kolkata</v>
      </c>
      <c r="P961" s="1" t="str">
        <v>UP</v>
      </c>
      <c r="Q961" s="1">
        <v>233827</v>
      </c>
      <c r="R961" s="1" t="str">
        <v>IN</v>
      </c>
      <c r="S961" s="8" t="b">
        <v>1</v>
      </c>
      <c r="T961" s="1">
        <f t="shared" si="42"/>
        <v>14000</v>
      </c>
      <c r="U961" s="1">
        <f t="shared" si="43"/>
        <v>0</v>
      </c>
      <c r="V961" s="1">
        <f t="shared" si="44"/>
        <v>14000</v>
      </c>
    </row>
    <row r="962" spans="1:22" x14ac:dyDescent="0.3">
      <c r="A962" s="1" t="s">
        <v>956</v>
      </c>
      <c r="B962" s="1">
        <v>5680249</v>
      </c>
      <c r="C962" s="1" t="s">
        <v>1085</v>
      </c>
      <c r="D962" s="1" t="s">
        <v>3105</v>
      </c>
      <c r="E962" s="1">
        <v>32</v>
      </c>
      <c r="F962" s="1" t="s">
        <v>2933</v>
      </c>
      <c r="G962" s="5">
        <v>45305</v>
      </c>
      <c r="H962" s="1" t="s">
        <v>5</v>
      </c>
      <c r="I962" s="8" t="s">
        <v>6</v>
      </c>
      <c r="J962" s="11" t="str" cm="1">
        <f t="array" ref="J962:N962">VLOOKUP(A962,'Product Details'!$C$1:$I$1001,{2,3,4,5,7},FALSE)</f>
        <v>Myntra</v>
      </c>
      <c r="K962" s="1" t="str">
        <v>Washing Machine</v>
      </c>
      <c r="L962" s="1" t="str">
        <v>Samsung Top Load 6.5kg</v>
      </c>
      <c r="M962" s="1">
        <v>1</v>
      </c>
      <c r="N962" s="8">
        <v>25200</v>
      </c>
      <c r="O962" s="11" t="str" cm="1">
        <f t="array" ref="O962:S962">_xlfn.XLOOKUP(A962,'Shipping Details'!$A$1:$A$1001,'Shipping Details'!$B$1:$F$1001)</f>
        <v>Noida</v>
      </c>
      <c r="P962" s="1" t="str">
        <v>Punjab</v>
      </c>
      <c r="Q962" s="1">
        <v>720434</v>
      </c>
      <c r="R962" s="1" t="str">
        <v>IN</v>
      </c>
      <c r="S962" s="8" t="b">
        <v>0</v>
      </c>
      <c r="T962" s="1">
        <f t="shared" si="42"/>
        <v>25200</v>
      </c>
      <c r="U962" s="1">
        <f t="shared" si="43"/>
        <v>25200</v>
      </c>
      <c r="V962" s="1">
        <f t="shared" si="44"/>
        <v>0</v>
      </c>
    </row>
    <row r="963" spans="1:22" x14ac:dyDescent="0.3">
      <c r="A963" s="1" t="s">
        <v>574</v>
      </c>
      <c r="B963" s="1">
        <v>4480664</v>
      </c>
      <c r="C963" s="1" t="s">
        <v>1109</v>
      </c>
      <c r="D963" s="1" t="s">
        <v>3105</v>
      </c>
      <c r="E963" s="1">
        <v>29</v>
      </c>
      <c r="F963" s="1" t="s">
        <v>2816</v>
      </c>
      <c r="G963" s="5">
        <v>45588</v>
      </c>
      <c r="H963" s="1" t="s">
        <v>5</v>
      </c>
      <c r="I963" s="8" t="s">
        <v>6</v>
      </c>
      <c r="J963" s="11" t="str" cm="1">
        <f t="array" ref="J963:N963">VLOOKUP(A963,'Product Details'!$C$1:$I$1001,{2,3,4,5,7},FALSE)</f>
        <v>TataCliq</v>
      </c>
      <c r="K963" s="1" t="str">
        <v>Laptop</v>
      </c>
      <c r="L963" s="1" t="str">
        <v>HP Pavilion</v>
      </c>
      <c r="M963" s="1">
        <v>1</v>
      </c>
      <c r="N963" s="8">
        <v>45000</v>
      </c>
      <c r="O963" s="11" t="str" cm="1">
        <f t="array" ref="O963:S963">_xlfn.XLOOKUP(A963,'Shipping Details'!$A$1:$A$1001,'Shipping Details'!$B$1:$F$1001)</f>
        <v>Mohali</v>
      </c>
      <c r="P963" s="1" t="str">
        <v>West Bengal</v>
      </c>
      <c r="Q963" s="1">
        <v>703016</v>
      </c>
      <c r="R963" s="1" t="str">
        <v>IN</v>
      </c>
      <c r="S963" s="8" t="b">
        <v>1</v>
      </c>
      <c r="T963" s="1">
        <f t="shared" si="42"/>
        <v>45000</v>
      </c>
      <c r="U963" s="1">
        <f t="shared" si="43"/>
        <v>45000</v>
      </c>
      <c r="V963" s="1">
        <f t="shared" si="44"/>
        <v>0</v>
      </c>
    </row>
    <row r="964" spans="1:22" x14ac:dyDescent="0.3">
      <c r="A964" s="1" t="s">
        <v>158</v>
      </c>
      <c r="B964" s="1">
        <v>6714198</v>
      </c>
      <c r="C964" s="1" t="s">
        <v>1070</v>
      </c>
      <c r="D964" s="1" t="s">
        <v>3104</v>
      </c>
      <c r="E964" s="1">
        <v>67</v>
      </c>
      <c r="F964" s="1" t="s">
        <v>2903</v>
      </c>
      <c r="G964" s="5">
        <v>45444</v>
      </c>
      <c r="H964" s="1" t="s">
        <v>8</v>
      </c>
      <c r="I964" s="8" t="s">
        <v>10</v>
      </c>
      <c r="J964" s="11" t="str" cm="1">
        <f t="array" ref="J964:N964">VLOOKUP(A964,'Product Details'!$C$1:$I$1001,{2,3,4,5,7},FALSE)</f>
        <v>Ajio</v>
      </c>
      <c r="K964" s="1" t="str">
        <v>Laptop</v>
      </c>
      <c r="L964" s="1" t="str">
        <v>Dell Inspiron 15</v>
      </c>
      <c r="M964" s="1">
        <v>1</v>
      </c>
      <c r="N964" s="8">
        <v>49500</v>
      </c>
      <c r="O964" s="11" t="str" cm="1">
        <f t="array" ref="O964:S964">_xlfn.XLOOKUP(A964,'Shipping Details'!$A$1:$A$1001,'Shipping Details'!$B$1:$F$1001)</f>
        <v>Noida</v>
      </c>
      <c r="P964" s="1" t="str">
        <v>Delhi</v>
      </c>
      <c r="Q964" s="1">
        <v>294760</v>
      </c>
      <c r="R964" s="1" t="str">
        <v>IN</v>
      </c>
      <c r="S964" s="8" t="b">
        <v>0</v>
      </c>
      <c r="T964" s="1">
        <f t="shared" ref="T964:T1002" si="45">N964*M964</f>
        <v>49500</v>
      </c>
      <c r="U964" s="1">
        <f t="shared" ref="U964:U1002" si="46">IF(H964="Delivered",T964,0)</f>
        <v>0</v>
      </c>
      <c r="V964" s="1">
        <f t="shared" ref="V964:V1002" si="47">IF(AND(OR(H964="Cancelled",H964="Returned"),I964="Paid"),T964,0)</f>
        <v>0</v>
      </c>
    </row>
    <row r="965" spans="1:22" x14ac:dyDescent="0.3">
      <c r="A965" s="1" t="s">
        <v>429</v>
      </c>
      <c r="B965" s="1">
        <v>9373678</v>
      </c>
      <c r="C965" s="1" t="s">
        <v>1159</v>
      </c>
      <c r="D965" s="1" t="s">
        <v>3104</v>
      </c>
      <c r="E965" s="1">
        <v>66</v>
      </c>
      <c r="F965" s="1" t="s">
        <v>3003</v>
      </c>
      <c r="G965" s="5">
        <v>45651</v>
      </c>
      <c r="H965" s="1" t="s">
        <v>40</v>
      </c>
      <c r="I965" s="8" t="s">
        <v>10</v>
      </c>
      <c r="J965" s="11" t="str" cm="1">
        <f t="array" ref="J965:N965">VLOOKUP(A965,'Product Details'!$C$1:$I$1001,{2,3,4,5,7},FALSE)</f>
        <v>Ajio</v>
      </c>
      <c r="K965" s="1" t="str">
        <v>Headphones</v>
      </c>
      <c r="L965" s="1" t="str">
        <v>Sony Bluetooth</v>
      </c>
      <c r="M965" s="1">
        <v>1</v>
      </c>
      <c r="N965" s="8">
        <v>11500</v>
      </c>
      <c r="O965" s="11" t="str" cm="1">
        <f t="array" ref="O965:S965">_xlfn.XLOOKUP(A965,'Shipping Details'!$A$1:$A$1001,'Shipping Details'!$B$1:$F$1001)</f>
        <v>Lucknow</v>
      </c>
      <c r="P965" s="1" t="str">
        <v>Maharashtra</v>
      </c>
      <c r="Q965" s="1">
        <v>254532</v>
      </c>
      <c r="R965" s="1" t="str">
        <v>IN</v>
      </c>
      <c r="S965" s="8" t="b">
        <v>0</v>
      </c>
      <c r="T965" s="1">
        <f t="shared" si="45"/>
        <v>11500</v>
      </c>
      <c r="U965" s="1">
        <f t="shared" si="46"/>
        <v>0</v>
      </c>
      <c r="V965" s="1">
        <f t="shared" si="47"/>
        <v>0</v>
      </c>
    </row>
    <row r="966" spans="1:22" x14ac:dyDescent="0.3">
      <c r="A966" s="1" t="s">
        <v>688</v>
      </c>
      <c r="B966" s="1">
        <v>3920363</v>
      </c>
      <c r="C966" s="1" t="s">
        <v>1105</v>
      </c>
      <c r="D966" s="1" t="s">
        <v>3104</v>
      </c>
      <c r="E966" s="1">
        <v>24</v>
      </c>
      <c r="F966" s="1" t="s">
        <v>2940</v>
      </c>
      <c r="G966" s="5">
        <v>45641</v>
      </c>
      <c r="H966" s="1" t="s">
        <v>5</v>
      </c>
      <c r="I966" s="8" t="s">
        <v>6</v>
      </c>
      <c r="J966" s="11" t="str" cm="1">
        <f t="array" ref="J966:N966">VLOOKUP(A966,'Product Details'!$C$1:$I$1001,{2,3,4,5,7},FALSE)</f>
        <v>TataCliq</v>
      </c>
      <c r="K966" s="1" t="str">
        <v>Washing Machine</v>
      </c>
      <c r="L966" s="1" t="str">
        <v>LG Front Load 7kg</v>
      </c>
      <c r="M966" s="1">
        <v>1</v>
      </c>
      <c r="N966" s="8">
        <v>30000</v>
      </c>
      <c r="O966" s="11" t="str" cm="1">
        <f t="array" ref="O966:S966">_xlfn.XLOOKUP(A966,'Shipping Details'!$A$1:$A$1001,'Shipping Details'!$B$1:$F$1001)</f>
        <v>Mumbai</v>
      </c>
      <c r="P966" s="1" t="str">
        <v>UP</v>
      </c>
      <c r="Q966" s="1">
        <v>558767</v>
      </c>
      <c r="R966" s="1" t="str">
        <v>IN</v>
      </c>
      <c r="S966" s="8" t="b">
        <v>0</v>
      </c>
      <c r="T966" s="1">
        <f t="shared" si="45"/>
        <v>30000</v>
      </c>
      <c r="U966" s="1">
        <f t="shared" si="46"/>
        <v>30000</v>
      </c>
      <c r="V966" s="1">
        <f t="shared" si="47"/>
        <v>0</v>
      </c>
    </row>
    <row r="967" spans="1:22" x14ac:dyDescent="0.3">
      <c r="A967" s="1" t="s">
        <v>537</v>
      </c>
      <c r="B967" s="1">
        <v>3862010</v>
      </c>
      <c r="C967" s="1" t="s">
        <v>1155</v>
      </c>
      <c r="D967" s="1" t="s">
        <v>3105</v>
      </c>
      <c r="E967" s="1">
        <v>56</v>
      </c>
      <c r="F967" s="1" t="s">
        <v>2889</v>
      </c>
      <c r="G967" s="5">
        <v>45328</v>
      </c>
      <c r="H967" s="1" t="s">
        <v>5</v>
      </c>
      <c r="I967" s="8" t="s">
        <v>6</v>
      </c>
      <c r="J967" s="11" t="str" cm="1">
        <f t="array" ref="J967:N967">VLOOKUP(A967,'Product Details'!$C$1:$I$1001,{2,3,4,5,7},FALSE)</f>
        <v>TataCliq</v>
      </c>
      <c r="K967" s="1" t="str">
        <v>Laptop</v>
      </c>
      <c r="L967" s="1" t="str">
        <v>Dell Inspiron 15</v>
      </c>
      <c r="M967" s="1">
        <v>1</v>
      </c>
      <c r="N967" s="8">
        <v>50000</v>
      </c>
      <c r="O967" s="11" t="str" cm="1">
        <f t="array" ref="O967:S967">_xlfn.XLOOKUP(A967,'Shipping Details'!$A$1:$A$1001,'Shipping Details'!$B$1:$F$1001)</f>
        <v>Mohali</v>
      </c>
      <c r="P967" s="1" t="str">
        <v>Maharashtra</v>
      </c>
      <c r="Q967" s="1">
        <v>260952</v>
      </c>
      <c r="R967" s="1" t="str">
        <v>IN</v>
      </c>
      <c r="S967" s="8" t="b">
        <v>0</v>
      </c>
      <c r="T967" s="1">
        <f t="shared" si="45"/>
        <v>50000</v>
      </c>
      <c r="U967" s="1">
        <f t="shared" si="46"/>
        <v>50000</v>
      </c>
      <c r="V967" s="1">
        <f t="shared" si="47"/>
        <v>0</v>
      </c>
    </row>
    <row r="968" spans="1:22" x14ac:dyDescent="0.3">
      <c r="A968" s="1" t="s">
        <v>249</v>
      </c>
      <c r="B968" s="1">
        <v>6569576</v>
      </c>
      <c r="C968" s="1" t="s">
        <v>1125</v>
      </c>
      <c r="D968" s="1" t="s">
        <v>3104</v>
      </c>
      <c r="E968" s="1">
        <v>63</v>
      </c>
      <c r="F968" s="1" t="s">
        <v>2950</v>
      </c>
      <c r="G968" s="5">
        <v>45608</v>
      </c>
      <c r="H968" s="1" t="s">
        <v>5</v>
      </c>
      <c r="I968" s="8" t="s">
        <v>6</v>
      </c>
      <c r="J968" s="11" t="str" cm="1">
        <f t="array" ref="J968:N968">VLOOKUP(A968,'Product Details'!$C$1:$I$1001,{2,3,4,5,7},FALSE)</f>
        <v>Flipkart</v>
      </c>
      <c r="K968" s="1" t="str">
        <v>LED TV</v>
      </c>
      <c r="L968" s="1" t="str">
        <v>Samsung Smart TV 50"</v>
      </c>
      <c r="M968" s="1">
        <v>1</v>
      </c>
      <c r="N968" s="8">
        <v>61000</v>
      </c>
      <c r="O968" s="11" t="str" cm="1">
        <f t="array" ref="O968:S968">_xlfn.XLOOKUP(A968,'Shipping Details'!$A$1:$A$1001,'Shipping Details'!$B$1:$F$1001)</f>
        <v>Mohali</v>
      </c>
      <c r="P968" s="1" t="str">
        <v>Karnataka</v>
      </c>
      <c r="Q968" s="1">
        <v>472390</v>
      </c>
      <c r="R968" s="1" t="str">
        <v>IN</v>
      </c>
      <c r="S968" s="8" t="b">
        <v>0</v>
      </c>
      <c r="T968" s="1">
        <f t="shared" si="45"/>
        <v>61000</v>
      </c>
      <c r="U968" s="1">
        <f t="shared" si="46"/>
        <v>61000</v>
      </c>
      <c r="V968" s="1">
        <f t="shared" si="47"/>
        <v>0</v>
      </c>
    </row>
    <row r="969" spans="1:22" x14ac:dyDescent="0.3">
      <c r="A969" s="1" t="s">
        <v>678</v>
      </c>
      <c r="B969" s="1">
        <v>3112852</v>
      </c>
      <c r="C969" s="1" t="s">
        <v>1102</v>
      </c>
      <c r="D969" s="1" t="s">
        <v>3104</v>
      </c>
      <c r="E969" s="1">
        <v>60</v>
      </c>
      <c r="F969" s="1" t="s">
        <v>2992</v>
      </c>
      <c r="G969" s="5">
        <v>45306</v>
      </c>
      <c r="H969" s="1" t="s">
        <v>8</v>
      </c>
      <c r="I969" s="8" t="s">
        <v>10</v>
      </c>
      <c r="J969" s="11" t="str" cm="1">
        <f t="array" ref="J969:N969">VLOOKUP(A969,'Product Details'!$C$1:$I$1001,{2,3,4,5,7},FALSE)</f>
        <v>Flipkart</v>
      </c>
      <c r="K969" s="1" t="str">
        <v>LED TV</v>
      </c>
      <c r="L969" s="1" t="str">
        <v>Sony Bravia 43"</v>
      </c>
      <c r="M969" s="1">
        <v>1</v>
      </c>
      <c r="N969" s="8">
        <v>40500</v>
      </c>
      <c r="O969" s="11" t="str" cm="1">
        <f t="array" ref="O969:S969">_xlfn.XLOOKUP(A969,'Shipping Details'!$A$1:$A$1001,'Shipping Details'!$B$1:$F$1001)</f>
        <v>Gurugram</v>
      </c>
      <c r="P969" s="1" t="str">
        <v>Karnataka</v>
      </c>
      <c r="Q969" s="1">
        <v>723210</v>
      </c>
      <c r="R969" s="1" t="str">
        <v>IN</v>
      </c>
      <c r="S969" s="8" t="b">
        <v>1</v>
      </c>
      <c r="T969" s="1">
        <f t="shared" si="45"/>
        <v>40500</v>
      </c>
      <c r="U969" s="1">
        <f t="shared" si="46"/>
        <v>0</v>
      </c>
      <c r="V969" s="1">
        <f t="shared" si="47"/>
        <v>0</v>
      </c>
    </row>
    <row r="970" spans="1:22" x14ac:dyDescent="0.3">
      <c r="A970" s="1" t="s">
        <v>172</v>
      </c>
      <c r="B970" s="1">
        <v>3894531</v>
      </c>
      <c r="C970" s="1" t="s">
        <v>1129</v>
      </c>
      <c r="D970" s="1" t="s">
        <v>3104</v>
      </c>
      <c r="E970" s="1">
        <v>57</v>
      </c>
      <c r="F970" s="1" t="s">
        <v>2911</v>
      </c>
      <c r="G970" s="5">
        <v>45568</v>
      </c>
      <c r="H970" s="1" t="s">
        <v>5</v>
      </c>
      <c r="I970" s="8" t="s">
        <v>6</v>
      </c>
      <c r="J970" s="11" t="str" cm="1">
        <f t="array" ref="J970:N970">VLOOKUP(A970,'Product Details'!$C$1:$I$1001,{2,3,4,5,7},FALSE)</f>
        <v>Myntra</v>
      </c>
      <c r="K970" s="1" t="str">
        <v>LED TV</v>
      </c>
      <c r="L970" s="1" t="str">
        <v>Sony Bravia 43"</v>
      </c>
      <c r="M970" s="1">
        <v>1</v>
      </c>
      <c r="N970" s="8">
        <v>40200</v>
      </c>
      <c r="O970" s="11" t="str" cm="1">
        <f t="array" ref="O970:S970">_xlfn.XLOOKUP(A970,'Shipping Details'!$A$1:$A$1001,'Shipping Details'!$B$1:$F$1001)</f>
        <v>Gurugram</v>
      </c>
      <c r="P970" s="1" t="str">
        <v>West Bengal</v>
      </c>
      <c r="Q970" s="1">
        <v>491439</v>
      </c>
      <c r="R970" s="1" t="str">
        <v>IN</v>
      </c>
      <c r="S970" s="8" t="b">
        <v>0</v>
      </c>
      <c r="T970" s="1">
        <f t="shared" si="45"/>
        <v>40200</v>
      </c>
      <c r="U970" s="1">
        <f t="shared" si="46"/>
        <v>40200</v>
      </c>
      <c r="V970" s="1">
        <f t="shared" si="47"/>
        <v>0</v>
      </c>
    </row>
    <row r="971" spans="1:22" x14ac:dyDescent="0.3">
      <c r="A971" s="1" t="s">
        <v>649</v>
      </c>
      <c r="B971" s="1">
        <v>7590525</v>
      </c>
      <c r="C971" s="1" t="s">
        <v>1178</v>
      </c>
      <c r="D971" s="1" t="s">
        <v>3105</v>
      </c>
      <c r="E971" s="1">
        <v>55</v>
      </c>
      <c r="F971" s="1" t="s">
        <v>3070</v>
      </c>
      <c r="G971" s="5">
        <v>45575</v>
      </c>
      <c r="H971" s="1" t="s">
        <v>40</v>
      </c>
      <c r="I971" s="8" t="s">
        <v>6</v>
      </c>
      <c r="J971" s="11" t="str" cm="1">
        <f t="array" ref="J971:N971">VLOOKUP(A971,'Product Details'!$C$1:$I$1001,{2,3,4,5,7},FALSE)</f>
        <v>Ajio</v>
      </c>
      <c r="K971" s="1" t="str">
        <v>Laptop</v>
      </c>
      <c r="L971" s="1" t="str">
        <v>HP Pavilion</v>
      </c>
      <c r="M971" s="1">
        <v>1</v>
      </c>
      <c r="N971" s="8">
        <v>44000</v>
      </c>
      <c r="O971" s="11" t="str" cm="1">
        <f t="array" ref="O971:S971">_xlfn.XLOOKUP(A971,'Shipping Details'!$A$1:$A$1001,'Shipping Details'!$B$1:$F$1001)</f>
        <v>Mumbai</v>
      </c>
      <c r="P971" s="1" t="str">
        <v>Karnataka</v>
      </c>
      <c r="Q971" s="1">
        <v>753169</v>
      </c>
      <c r="R971" s="1" t="str">
        <v>IN</v>
      </c>
      <c r="S971" s="8" t="b">
        <v>0</v>
      </c>
      <c r="T971" s="1">
        <f t="shared" si="45"/>
        <v>44000</v>
      </c>
      <c r="U971" s="1">
        <f t="shared" si="46"/>
        <v>0</v>
      </c>
      <c r="V971" s="1">
        <f t="shared" si="47"/>
        <v>44000</v>
      </c>
    </row>
    <row r="972" spans="1:22" x14ac:dyDescent="0.3">
      <c r="A972" s="1" t="s">
        <v>498</v>
      </c>
      <c r="B972" s="1">
        <v>4413440</v>
      </c>
      <c r="C972" s="1" t="s">
        <v>1071</v>
      </c>
      <c r="D972" s="1" t="s">
        <v>3105</v>
      </c>
      <c r="E972" s="1">
        <v>41</v>
      </c>
      <c r="F972" s="1" t="s">
        <v>2977</v>
      </c>
      <c r="G972" s="5">
        <v>45541</v>
      </c>
      <c r="H972" s="1" t="s">
        <v>8</v>
      </c>
      <c r="I972" s="8" t="s">
        <v>10</v>
      </c>
      <c r="J972" s="11" t="str" cm="1">
        <f t="array" ref="J972:N972">VLOOKUP(A972,'Product Details'!$C$1:$I$1001,{2,3,4,5,7},FALSE)</f>
        <v>TataCliq</v>
      </c>
      <c r="K972" s="1" t="str">
        <v>Laptop</v>
      </c>
      <c r="L972" s="1" t="str">
        <v>Dell Inspiron 15</v>
      </c>
      <c r="M972" s="1">
        <v>1</v>
      </c>
      <c r="N972" s="8">
        <v>50000</v>
      </c>
      <c r="O972" s="11" t="str" cm="1">
        <f t="array" ref="O972:S972">_xlfn.XLOOKUP(A972,'Shipping Details'!$A$1:$A$1001,'Shipping Details'!$B$1:$F$1001)</f>
        <v>Lucknow</v>
      </c>
      <c r="P972" s="1">
        <v>0</v>
      </c>
      <c r="Q972" s="1">
        <v>784781</v>
      </c>
      <c r="R972" s="1" t="str">
        <v>IN</v>
      </c>
      <c r="S972" s="8" t="b">
        <v>0</v>
      </c>
      <c r="T972" s="1">
        <f t="shared" si="45"/>
        <v>50000</v>
      </c>
      <c r="U972" s="1">
        <f t="shared" si="46"/>
        <v>0</v>
      </c>
      <c r="V972" s="1">
        <f t="shared" si="47"/>
        <v>0</v>
      </c>
    </row>
    <row r="973" spans="1:22" x14ac:dyDescent="0.3">
      <c r="A973" s="1" t="s">
        <v>209</v>
      </c>
      <c r="B973" s="1">
        <v>7121835</v>
      </c>
      <c r="C973" s="1" t="s">
        <v>1071</v>
      </c>
      <c r="D973" s="1" t="s">
        <v>3105</v>
      </c>
      <c r="E973" s="1">
        <v>41</v>
      </c>
      <c r="F973" s="1" t="s">
        <v>2930</v>
      </c>
      <c r="G973" s="5">
        <v>45648</v>
      </c>
      <c r="H973" s="1" t="s">
        <v>8</v>
      </c>
      <c r="I973" s="8" t="s">
        <v>6</v>
      </c>
      <c r="J973" s="11" t="str" cm="1">
        <f t="array" ref="J973:N973">VLOOKUP(A973,'Product Details'!$C$1:$I$1001,{2,3,4,5,7},FALSE)</f>
        <v>Myntra</v>
      </c>
      <c r="K973" s="1" t="str">
        <v>Headphones</v>
      </c>
      <c r="L973" s="1" t="str">
        <v>Sony Bluetooth</v>
      </c>
      <c r="M973" s="1">
        <v>1</v>
      </c>
      <c r="N973" s="8">
        <v>12200</v>
      </c>
      <c r="O973" s="11" t="str" cm="1">
        <f t="array" ref="O973:S973">_xlfn.XLOOKUP(A973,'Shipping Details'!$A$1:$A$1001,'Shipping Details'!$B$1:$F$1001)</f>
        <v>Kolkata</v>
      </c>
      <c r="P973" s="1" t="str">
        <v>Delhi</v>
      </c>
      <c r="Q973" s="1">
        <v>930307</v>
      </c>
      <c r="R973" s="1" t="str">
        <v>IN</v>
      </c>
      <c r="S973" s="8" t="b">
        <v>1</v>
      </c>
      <c r="T973" s="1">
        <f t="shared" si="45"/>
        <v>12200</v>
      </c>
      <c r="U973" s="1">
        <f t="shared" si="46"/>
        <v>0</v>
      </c>
      <c r="V973" s="1">
        <f t="shared" si="47"/>
        <v>12200</v>
      </c>
    </row>
    <row r="974" spans="1:22" x14ac:dyDescent="0.3">
      <c r="A974" s="1" t="s">
        <v>180</v>
      </c>
      <c r="B974" s="1">
        <v>8691502</v>
      </c>
      <c r="C974" s="1" t="s">
        <v>1103</v>
      </c>
      <c r="D974" s="1" t="s">
        <v>3104</v>
      </c>
      <c r="E974" s="1">
        <v>72</v>
      </c>
      <c r="F974" s="1" t="s">
        <v>2916</v>
      </c>
      <c r="G974" s="5">
        <v>45348</v>
      </c>
      <c r="H974" s="1" t="s">
        <v>8</v>
      </c>
      <c r="I974" s="8" t="s">
        <v>10</v>
      </c>
      <c r="J974" s="11" t="str" cm="1">
        <f t="array" ref="J974:N974">VLOOKUP(A974,'Product Details'!$C$1:$I$1001,{2,3,4,5,7},FALSE)</f>
        <v>Amazon</v>
      </c>
      <c r="K974" s="1" t="str">
        <v>Laptop</v>
      </c>
      <c r="L974" s="1" t="str">
        <v>Dell Inspiron 15</v>
      </c>
      <c r="M974" s="1">
        <v>1</v>
      </c>
      <c r="N974" s="8">
        <v>50000</v>
      </c>
      <c r="O974" s="11" t="str" cm="1">
        <f t="array" ref="O974:S974">_xlfn.XLOOKUP(A974,'Shipping Details'!$A$1:$A$1001,'Shipping Details'!$B$1:$F$1001)</f>
        <v>Mumbai</v>
      </c>
      <c r="P974" s="1" t="str">
        <v>Karnataka</v>
      </c>
      <c r="Q974" s="1">
        <v>968581</v>
      </c>
      <c r="R974" s="1" t="str">
        <v>IN</v>
      </c>
      <c r="S974" s="8" t="b">
        <v>0</v>
      </c>
      <c r="T974" s="1">
        <f t="shared" si="45"/>
        <v>50000</v>
      </c>
      <c r="U974" s="1">
        <f t="shared" si="46"/>
        <v>0</v>
      </c>
      <c r="V974" s="1">
        <f t="shared" si="47"/>
        <v>0</v>
      </c>
    </row>
    <row r="975" spans="1:22" x14ac:dyDescent="0.3">
      <c r="A975" s="1" t="s">
        <v>271</v>
      </c>
      <c r="B975" s="1">
        <v>1523352</v>
      </c>
      <c r="C975" s="1" t="s">
        <v>1070</v>
      </c>
      <c r="D975" s="1" t="s">
        <v>3104</v>
      </c>
      <c r="E975" s="1">
        <v>67</v>
      </c>
      <c r="F975" s="1" t="s">
        <v>2959</v>
      </c>
      <c r="G975" s="5">
        <v>45572</v>
      </c>
      <c r="H975" s="1" t="s">
        <v>5</v>
      </c>
      <c r="I975" s="8" t="s">
        <v>6</v>
      </c>
      <c r="J975" s="11" t="str" cm="1">
        <f t="array" ref="J975:N975">VLOOKUP(A975,'Product Details'!$C$1:$I$1001,{2,3,4,5,7},FALSE)</f>
        <v>TataCliq</v>
      </c>
      <c r="K975" s="1" t="str">
        <v>Washing Machine</v>
      </c>
      <c r="L975" s="1" t="str">
        <v>Samsung Top Load 6.5kg</v>
      </c>
      <c r="M975" s="1">
        <v>1</v>
      </c>
      <c r="N975" s="8">
        <v>25000</v>
      </c>
      <c r="O975" s="11" t="str" cm="1">
        <f t="array" ref="O975:S975">_xlfn.XLOOKUP(A975,'Shipping Details'!$A$1:$A$1001,'Shipping Details'!$B$1:$F$1001)</f>
        <v>Bengaluru</v>
      </c>
      <c r="P975" s="1" t="str">
        <v>Delhi</v>
      </c>
      <c r="Q975" s="1">
        <v>334153</v>
      </c>
      <c r="R975" s="1" t="str">
        <v>IN</v>
      </c>
      <c r="S975" s="8" t="b">
        <v>0</v>
      </c>
      <c r="T975" s="1">
        <f t="shared" si="45"/>
        <v>25000</v>
      </c>
      <c r="U975" s="1">
        <f t="shared" si="46"/>
        <v>25000</v>
      </c>
      <c r="V975" s="1">
        <f t="shared" si="47"/>
        <v>0</v>
      </c>
    </row>
    <row r="976" spans="1:22" x14ac:dyDescent="0.3">
      <c r="A976" s="1" t="s">
        <v>773</v>
      </c>
      <c r="B976" s="1">
        <v>4533909</v>
      </c>
      <c r="C976" s="1" t="s">
        <v>1083</v>
      </c>
      <c r="D976" s="1" t="s">
        <v>3105</v>
      </c>
      <c r="E976" s="1">
        <v>61</v>
      </c>
      <c r="F976" s="1" t="s">
        <v>3082</v>
      </c>
      <c r="G976" s="5">
        <v>45482</v>
      </c>
      <c r="H976" s="1" t="s">
        <v>5</v>
      </c>
      <c r="I976" s="8" t="s">
        <v>6</v>
      </c>
      <c r="J976" s="11" t="str" cm="1">
        <f t="array" ref="J976:N976">VLOOKUP(A976,'Product Details'!$C$1:$I$1001,{2,3,4,5,7},FALSE)</f>
        <v>TataCliq</v>
      </c>
      <c r="K976" s="1" t="str">
        <v>LED TV</v>
      </c>
      <c r="L976" s="1" t="str">
        <v>Samsung Smart TV 50"</v>
      </c>
      <c r="M976" s="1">
        <v>1</v>
      </c>
      <c r="N976" s="8">
        <v>60000</v>
      </c>
      <c r="O976" s="11" t="str" cm="1">
        <f t="array" ref="O976:S976">_xlfn.XLOOKUP(A976,'Shipping Details'!$A$1:$A$1001,'Shipping Details'!$B$1:$F$1001)</f>
        <v>Bengaluru</v>
      </c>
      <c r="P976" s="1" t="str">
        <v>Haryana</v>
      </c>
      <c r="Q976" s="1">
        <v>317633</v>
      </c>
      <c r="R976" s="1" t="str">
        <v>IN</v>
      </c>
      <c r="S976" s="8" t="b">
        <v>0</v>
      </c>
      <c r="T976" s="1">
        <f t="shared" si="45"/>
        <v>60000</v>
      </c>
      <c r="U976" s="1">
        <f t="shared" si="46"/>
        <v>60000</v>
      </c>
      <c r="V976" s="1">
        <f t="shared" si="47"/>
        <v>0</v>
      </c>
    </row>
    <row r="977" spans="1:22" x14ac:dyDescent="0.3">
      <c r="A977" s="1" t="s">
        <v>701</v>
      </c>
      <c r="B977" s="1">
        <v>9310719</v>
      </c>
      <c r="C977" s="1" t="s">
        <v>1096</v>
      </c>
      <c r="D977" s="1" t="s">
        <v>3105</v>
      </c>
      <c r="E977" s="1">
        <v>73</v>
      </c>
      <c r="F977" s="1" t="s">
        <v>2811</v>
      </c>
      <c r="G977" s="5">
        <v>45486</v>
      </c>
      <c r="H977" s="1" t="s">
        <v>5</v>
      </c>
      <c r="I977" s="8" t="s">
        <v>6</v>
      </c>
      <c r="J977" s="11" t="str" cm="1">
        <f t="array" ref="J977:N977">VLOOKUP(A977,'Product Details'!$C$1:$I$1001,{2,3,4,5,7},FALSE)</f>
        <v>Amazon</v>
      </c>
      <c r="K977" s="1" t="str">
        <v>Smartphone</v>
      </c>
      <c r="L977" s="1" t="str">
        <v>Apple iPhone 12</v>
      </c>
      <c r="M977" s="1">
        <v>1</v>
      </c>
      <c r="N977" s="8">
        <v>55000</v>
      </c>
      <c r="O977" s="11" t="str" cm="1">
        <f t="array" ref="O977:S977">_xlfn.XLOOKUP(A977,'Shipping Details'!$A$1:$A$1001,'Shipping Details'!$B$1:$F$1001)</f>
        <v>Noida</v>
      </c>
      <c r="P977" s="1" t="str">
        <v>Punjab</v>
      </c>
      <c r="Q977" s="1">
        <v>792482</v>
      </c>
      <c r="R977" s="1" t="str">
        <v>IN</v>
      </c>
      <c r="S977" s="8" t="b">
        <v>0</v>
      </c>
      <c r="T977" s="1">
        <f t="shared" si="45"/>
        <v>55000</v>
      </c>
      <c r="U977" s="1">
        <f t="shared" si="46"/>
        <v>55000</v>
      </c>
      <c r="V977" s="1">
        <f t="shared" si="47"/>
        <v>0</v>
      </c>
    </row>
    <row r="978" spans="1:22" x14ac:dyDescent="0.3">
      <c r="A978" s="1" t="s">
        <v>570</v>
      </c>
      <c r="B978" s="1">
        <v>3476408</v>
      </c>
      <c r="C978" s="1" t="s">
        <v>1169</v>
      </c>
      <c r="D978" s="1" t="s">
        <v>3104</v>
      </c>
      <c r="E978" s="1">
        <v>45</v>
      </c>
      <c r="F978" s="1" t="s">
        <v>2829</v>
      </c>
      <c r="G978" s="5">
        <v>45623</v>
      </c>
      <c r="H978" s="1" t="s">
        <v>5</v>
      </c>
      <c r="I978" s="8" t="s">
        <v>6</v>
      </c>
      <c r="J978" s="11" t="str" cm="1">
        <f t="array" ref="J978:N978">VLOOKUP(A978,'Product Details'!$C$1:$I$1001,{2,3,4,5,7},FALSE)</f>
        <v>Flipkart</v>
      </c>
      <c r="K978" s="1" t="str">
        <v>Headphones</v>
      </c>
      <c r="L978" s="1" t="str">
        <v>Sony Bluetooth</v>
      </c>
      <c r="M978" s="1">
        <v>1</v>
      </c>
      <c r="N978" s="8">
        <v>11800</v>
      </c>
      <c r="O978" s="11" t="str" cm="1">
        <f t="array" ref="O978:S978">_xlfn.XLOOKUP(A978,'Shipping Details'!$A$1:$A$1001,'Shipping Details'!$B$1:$F$1001)</f>
        <v>Mohali</v>
      </c>
      <c r="P978" s="1" t="str">
        <v>Haryana</v>
      </c>
      <c r="Q978" s="1">
        <v>640472</v>
      </c>
      <c r="R978" s="1" t="str">
        <v>IN</v>
      </c>
      <c r="S978" s="8" t="b">
        <v>1</v>
      </c>
      <c r="T978" s="1">
        <f t="shared" si="45"/>
        <v>11800</v>
      </c>
      <c r="U978" s="1">
        <f t="shared" si="46"/>
        <v>11800</v>
      </c>
      <c r="V978" s="1">
        <f t="shared" si="47"/>
        <v>0</v>
      </c>
    </row>
    <row r="979" spans="1:22" x14ac:dyDescent="0.3">
      <c r="A979" s="1" t="s">
        <v>422</v>
      </c>
      <c r="B979" s="1">
        <v>4801288</v>
      </c>
      <c r="C979" s="1" t="s">
        <v>1091</v>
      </c>
      <c r="D979" s="1" t="s">
        <v>3104</v>
      </c>
      <c r="E979" s="1">
        <v>26</v>
      </c>
      <c r="F979" s="1" t="s">
        <v>2780</v>
      </c>
      <c r="G979" s="5">
        <v>45387</v>
      </c>
      <c r="H979" s="1" t="s">
        <v>5</v>
      </c>
      <c r="I979" s="8" t="s">
        <v>6</v>
      </c>
      <c r="J979" s="11" t="str" cm="1">
        <f t="array" ref="J979:N979">VLOOKUP(A979,'Product Details'!$C$1:$I$1001,{2,3,4,5,7},FALSE)</f>
        <v>Flipkart</v>
      </c>
      <c r="K979" s="1" t="str">
        <v>LED TV</v>
      </c>
      <c r="L979" s="1" t="str">
        <v>Sony Bravia 43"</v>
      </c>
      <c r="M979" s="1">
        <v>1</v>
      </c>
      <c r="N979" s="8">
        <v>40500</v>
      </c>
      <c r="O979" s="11" t="str" cm="1">
        <f t="array" ref="O979:S979">_xlfn.XLOOKUP(A979,'Shipping Details'!$A$1:$A$1001,'Shipping Details'!$B$1:$F$1001)</f>
        <v>Noida</v>
      </c>
      <c r="P979" s="1" t="str">
        <v>Punjab</v>
      </c>
      <c r="Q979" s="1">
        <v>305888</v>
      </c>
      <c r="R979" s="1" t="str">
        <v>IN</v>
      </c>
      <c r="S979" s="8" t="b">
        <v>1</v>
      </c>
      <c r="T979" s="1">
        <f t="shared" si="45"/>
        <v>40500</v>
      </c>
      <c r="U979" s="1">
        <f t="shared" si="46"/>
        <v>40500</v>
      </c>
      <c r="V979" s="1">
        <f t="shared" si="47"/>
        <v>0</v>
      </c>
    </row>
    <row r="980" spans="1:22" x14ac:dyDescent="0.3">
      <c r="A980" s="1" t="s">
        <v>223</v>
      </c>
      <c r="B980" s="1">
        <v>4824490</v>
      </c>
      <c r="C980" s="1" t="s">
        <v>1106</v>
      </c>
      <c r="D980" s="1" t="s">
        <v>3105</v>
      </c>
      <c r="E980" s="1">
        <v>37</v>
      </c>
      <c r="F980" s="1" t="s">
        <v>2940</v>
      </c>
      <c r="G980" s="5">
        <v>45641</v>
      </c>
      <c r="H980" s="1" t="s">
        <v>5</v>
      </c>
      <c r="I980" s="8" t="s">
        <v>6</v>
      </c>
      <c r="J980" s="11" t="str" cm="1">
        <f t="array" ref="J980:N980">VLOOKUP(A980,'Product Details'!$C$1:$I$1001,{2,3,4,5,7},FALSE)</f>
        <v>Ajio</v>
      </c>
      <c r="K980" s="1" t="str">
        <v>Washing Machine</v>
      </c>
      <c r="L980" s="1" t="str">
        <v>Whirlpool Fully Automatic</v>
      </c>
      <c r="M980" s="1">
        <v>1</v>
      </c>
      <c r="N980" s="8">
        <v>34000</v>
      </c>
      <c r="O980" s="11" t="str" cm="1">
        <f t="array" ref="O980:S980">_xlfn.XLOOKUP(A980,'Shipping Details'!$A$1:$A$1001,'Shipping Details'!$B$1:$F$1001)</f>
        <v>Thanjavur</v>
      </c>
      <c r="P980" s="1" t="str">
        <v>UP</v>
      </c>
      <c r="Q980" s="1">
        <v>321659</v>
      </c>
      <c r="R980" s="1" t="str">
        <v>IN</v>
      </c>
      <c r="S980" s="8" t="b">
        <v>1</v>
      </c>
      <c r="T980" s="1">
        <f t="shared" si="45"/>
        <v>34000</v>
      </c>
      <c r="U980" s="1">
        <f t="shared" si="46"/>
        <v>34000</v>
      </c>
      <c r="V980" s="1">
        <f t="shared" si="47"/>
        <v>0</v>
      </c>
    </row>
    <row r="981" spans="1:22" x14ac:dyDescent="0.3">
      <c r="A981" s="1" t="s">
        <v>837</v>
      </c>
      <c r="B981" s="1">
        <v>8364357</v>
      </c>
      <c r="C981" s="1" t="s">
        <v>1082</v>
      </c>
      <c r="D981" s="1" t="s">
        <v>3104</v>
      </c>
      <c r="E981" s="1">
        <v>53</v>
      </c>
      <c r="F981" s="1" t="s">
        <v>2991</v>
      </c>
      <c r="G981" s="5">
        <v>45554</v>
      </c>
      <c r="H981" s="1" t="s">
        <v>5</v>
      </c>
      <c r="I981" s="8" t="s">
        <v>6</v>
      </c>
      <c r="J981" s="11" t="str" cm="1">
        <f t="array" ref="J981:N981">VLOOKUP(A981,'Product Details'!$C$1:$I$1001,{2,3,4,5,7},FALSE)</f>
        <v>Amazon</v>
      </c>
      <c r="K981" s="1" t="str">
        <v>Washing Machine</v>
      </c>
      <c r="L981" s="1" t="str">
        <v>Whirlpool Fully Automatic</v>
      </c>
      <c r="M981" s="1">
        <v>1</v>
      </c>
      <c r="N981" s="8">
        <v>35000</v>
      </c>
      <c r="O981" s="11" t="str" cm="1">
        <f t="array" ref="O981:S981">_xlfn.XLOOKUP(A981,'Shipping Details'!$A$1:$A$1001,'Shipping Details'!$B$1:$F$1001)</f>
        <v>Noida</v>
      </c>
      <c r="P981" s="1" t="str">
        <v>Maharashtra</v>
      </c>
      <c r="Q981" s="1">
        <v>841076</v>
      </c>
      <c r="R981" s="1" t="str">
        <v>IN</v>
      </c>
      <c r="S981" s="8" t="b">
        <v>0</v>
      </c>
      <c r="T981" s="1">
        <f t="shared" si="45"/>
        <v>35000</v>
      </c>
      <c r="U981" s="1">
        <f t="shared" si="46"/>
        <v>35000</v>
      </c>
      <c r="V981" s="1">
        <f t="shared" si="47"/>
        <v>0</v>
      </c>
    </row>
    <row r="982" spans="1:22" x14ac:dyDescent="0.3">
      <c r="A982" s="1" t="s">
        <v>184</v>
      </c>
      <c r="B982" s="1">
        <v>3217531</v>
      </c>
      <c r="C982" s="1" t="s">
        <v>1115</v>
      </c>
      <c r="D982" s="1" t="s">
        <v>3104</v>
      </c>
      <c r="E982" s="1">
        <v>22</v>
      </c>
      <c r="F982" s="1" t="s">
        <v>2850</v>
      </c>
      <c r="G982" s="5">
        <v>45395</v>
      </c>
      <c r="H982" s="1" t="s">
        <v>5</v>
      </c>
      <c r="I982" s="8" t="s">
        <v>6</v>
      </c>
      <c r="J982" s="11" t="str" cm="1">
        <f t="array" ref="J982:N982">VLOOKUP(A982,'Product Details'!$C$1:$I$1001,{2,3,4,5,7},FALSE)</f>
        <v>Flipkart</v>
      </c>
      <c r="K982" s="1" t="str">
        <v>Headphones</v>
      </c>
      <c r="L982" s="1" t="str">
        <v>Sony Bluetooth</v>
      </c>
      <c r="M982" s="1">
        <v>1</v>
      </c>
      <c r="N982" s="8">
        <v>11800</v>
      </c>
      <c r="O982" s="11" t="str" cm="1">
        <f t="array" ref="O982:S982">_xlfn.XLOOKUP(A982,'Shipping Details'!$A$1:$A$1001,'Shipping Details'!$B$1:$F$1001)</f>
        <v>Kolkata</v>
      </c>
      <c r="P982" s="1" t="str">
        <v>Delhi</v>
      </c>
      <c r="Q982" s="1">
        <v>911032</v>
      </c>
      <c r="R982" s="1" t="str">
        <v>IN</v>
      </c>
      <c r="S982" s="8" t="b">
        <v>0</v>
      </c>
      <c r="T982" s="1">
        <f t="shared" si="45"/>
        <v>11800</v>
      </c>
      <c r="U982" s="1">
        <f t="shared" si="46"/>
        <v>11800</v>
      </c>
      <c r="V982" s="1">
        <f t="shared" si="47"/>
        <v>0</v>
      </c>
    </row>
    <row r="983" spans="1:22" x14ac:dyDescent="0.3">
      <c r="A983" s="1" t="s">
        <v>792</v>
      </c>
      <c r="B983" s="1">
        <v>8426297</v>
      </c>
      <c r="C983" s="1" t="s">
        <v>1178</v>
      </c>
      <c r="D983" s="1" t="s">
        <v>3105</v>
      </c>
      <c r="E983" s="1">
        <v>55</v>
      </c>
      <c r="F983" s="1" t="s">
        <v>2906</v>
      </c>
      <c r="G983" s="5">
        <v>45616</v>
      </c>
      <c r="H983" s="1" t="s">
        <v>40</v>
      </c>
      <c r="I983" s="8" t="s">
        <v>6</v>
      </c>
      <c r="J983" s="11" t="str" cm="1">
        <f t="array" ref="J983:N983">VLOOKUP(A983,'Product Details'!$C$1:$I$1001,{2,3,4,5,7},FALSE)</f>
        <v>Myntra</v>
      </c>
      <c r="K983" s="1" t="str">
        <v>Laptop</v>
      </c>
      <c r="L983" s="1" t="str">
        <v>MacBook Pro</v>
      </c>
      <c r="M983" s="1">
        <v>1</v>
      </c>
      <c r="N983" s="8">
        <v>131500</v>
      </c>
      <c r="O983" s="11" t="str" cm="1">
        <f t="array" ref="O983:S983">_xlfn.XLOOKUP(A983,'Shipping Details'!$A$1:$A$1001,'Shipping Details'!$B$1:$F$1001)</f>
        <v>Lucknow</v>
      </c>
      <c r="P983" s="1" t="str">
        <v>West Bengal</v>
      </c>
      <c r="Q983" s="1">
        <v>444603</v>
      </c>
      <c r="R983" s="1" t="str">
        <v>IN</v>
      </c>
      <c r="S983" s="8" t="b">
        <v>0</v>
      </c>
      <c r="T983" s="1">
        <f t="shared" si="45"/>
        <v>131500</v>
      </c>
      <c r="U983" s="1">
        <f t="shared" si="46"/>
        <v>0</v>
      </c>
      <c r="V983" s="1">
        <f t="shared" si="47"/>
        <v>131500</v>
      </c>
    </row>
    <row r="984" spans="1:22" x14ac:dyDescent="0.3">
      <c r="A984" s="1" t="s">
        <v>120</v>
      </c>
      <c r="B984" s="1">
        <v>7689354</v>
      </c>
      <c r="C984" s="1" t="s">
        <v>1069</v>
      </c>
      <c r="D984" s="1" t="s">
        <v>3105</v>
      </c>
      <c r="E984" s="1">
        <v>66</v>
      </c>
      <c r="F984" s="1" t="s">
        <v>2876</v>
      </c>
      <c r="G984" s="5">
        <v>45460</v>
      </c>
      <c r="H984" s="1" t="s">
        <v>8</v>
      </c>
      <c r="I984" s="8" t="s">
        <v>6</v>
      </c>
      <c r="J984" s="11" t="str" cm="1">
        <f t="array" ref="J984:N984">VLOOKUP(A984,'Product Details'!$C$1:$I$1001,{2,3,4,5,7},FALSE)</f>
        <v>Myntra</v>
      </c>
      <c r="K984" s="1" t="str">
        <v>Smartphone</v>
      </c>
      <c r="L984" s="1" t="str">
        <v>Apple iPhone 12</v>
      </c>
      <c r="M984" s="1">
        <v>1</v>
      </c>
      <c r="N984" s="8">
        <v>55200</v>
      </c>
      <c r="O984" s="11" t="str" cm="1">
        <f t="array" ref="O984:S984">_xlfn.XLOOKUP(A984,'Shipping Details'!$A$1:$A$1001,'Shipping Details'!$B$1:$F$1001)</f>
        <v>Mumbai</v>
      </c>
      <c r="P984" s="1" t="str">
        <v>UP</v>
      </c>
      <c r="Q984" s="1">
        <v>359961</v>
      </c>
      <c r="R984" s="1" t="str">
        <v>IN</v>
      </c>
      <c r="S984" s="8" t="b">
        <v>0</v>
      </c>
      <c r="T984" s="1">
        <f t="shared" si="45"/>
        <v>55200</v>
      </c>
      <c r="U984" s="1">
        <f t="shared" si="46"/>
        <v>0</v>
      </c>
      <c r="V984" s="1">
        <f t="shared" si="47"/>
        <v>55200</v>
      </c>
    </row>
    <row r="985" spans="1:22" x14ac:dyDescent="0.3">
      <c r="A985" s="1" t="s">
        <v>188</v>
      </c>
      <c r="B985" s="1">
        <v>7130603</v>
      </c>
      <c r="C985" s="1" t="s">
        <v>1069</v>
      </c>
      <c r="D985" s="1" t="s">
        <v>3105</v>
      </c>
      <c r="E985" s="1">
        <v>66</v>
      </c>
      <c r="F985" s="1" t="s">
        <v>2922</v>
      </c>
      <c r="G985" s="5">
        <v>45529</v>
      </c>
      <c r="H985" s="1" t="s">
        <v>8</v>
      </c>
      <c r="I985" s="8" t="s">
        <v>6</v>
      </c>
      <c r="J985" s="11" t="str" cm="1">
        <f t="array" ref="J985:N985">VLOOKUP(A985,'Product Details'!$C$1:$I$1001,{2,3,4,5,7},FALSE)</f>
        <v>TataCliq</v>
      </c>
      <c r="K985" s="1" t="str">
        <v>LED TV</v>
      </c>
      <c r="L985" s="1" t="str">
        <v>Sony Bravia 43"</v>
      </c>
      <c r="M985" s="1">
        <v>1</v>
      </c>
      <c r="N985" s="8">
        <v>40000</v>
      </c>
      <c r="O985" s="11" t="str" cm="1">
        <f t="array" ref="O985:S985">_xlfn.XLOOKUP(A985,'Shipping Details'!$A$1:$A$1001,'Shipping Details'!$B$1:$F$1001)</f>
        <v>Thanjavur</v>
      </c>
      <c r="P985" s="1" t="str">
        <v>Punjab</v>
      </c>
      <c r="Q985" s="1">
        <v>163406</v>
      </c>
      <c r="R985" s="1" t="str">
        <v>IN</v>
      </c>
      <c r="S985" s="8" t="b">
        <v>0</v>
      </c>
      <c r="T985" s="1">
        <f t="shared" si="45"/>
        <v>40000</v>
      </c>
      <c r="U985" s="1">
        <f t="shared" si="46"/>
        <v>0</v>
      </c>
      <c r="V985" s="1">
        <f t="shared" si="47"/>
        <v>40000</v>
      </c>
    </row>
    <row r="986" spans="1:22" x14ac:dyDescent="0.3">
      <c r="A986" s="1" t="s">
        <v>887</v>
      </c>
      <c r="B986" s="1">
        <v>7200314</v>
      </c>
      <c r="C986" s="1" t="s">
        <v>1115</v>
      </c>
      <c r="D986" s="1" t="s">
        <v>3104</v>
      </c>
      <c r="E986" s="1">
        <v>22</v>
      </c>
      <c r="F986" s="1" t="s">
        <v>2992</v>
      </c>
      <c r="G986" s="5">
        <v>45306</v>
      </c>
      <c r="H986" s="1" t="s">
        <v>5</v>
      </c>
      <c r="I986" s="8" t="s">
        <v>6</v>
      </c>
      <c r="J986" s="11" t="str" cm="1">
        <f t="array" ref="J986:N986">VLOOKUP(A986,'Product Details'!$C$1:$I$1001,{2,3,4,5,7},FALSE)</f>
        <v>Amazon</v>
      </c>
      <c r="K986" s="1" t="str">
        <v>Smartphone</v>
      </c>
      <c r="L986" s="1" t="str">
        <v>Apple iPhone 12</v>
      </c>
      <c r="M986" s="1">
        <v>1</v>
      </c>
      <c r="N986" s="8">
        <v>55000</v>
      </c>
      <c r="O986" s="11" t="str" cm="1">
        <f t="array" ref="O986:S986">_xlfn.XLOOKUP(A986,'Shipping Details'!$A$1:$A$1001,'Shipping Details'!$B$1:$F$1001)</f>
        <v>Bengaluru</v>
      </c>
      <c r="P986" s="1" t="str">
        <v>UP</v>
      </c>
      <c r="Q986" s="1">
        <v>925026</v>
      </c>
      <c r="R986" s="1" t="str">
        <v>IN</v>
      </c>
      <c r="S986" s="8" t="b">
        <v>0</v>
      </c>
      <c r="T986" s="1">
        <f t="shared" si="45"/>
        <v>55000</v>
      </c>
      <c r="U986" s="1">
        <f t="shared" si="46"/>
        <v>55000</v>
      </c>
      <c r="V986" s="1">
        <f t="shared" si="47"/>
        <v>0</v>
      </c>
    </row>
    <row r="987" spans="1:22" x14ac:dyDescent="0.3">
      <c r="A987" s="1" t="s">
        <v>436</v>
      </c>
      <c r="B987" s="1">
        <v>9636236</v>
      </c>
      <c r="C987" s="1" t="s">
        <v>1095</v>
      </c>
      <c r="D987" s="1" t="s">
        <v>3104</v>
      </c>
      <c r="E987" s="1">
        <v>35</v>
      </c>
      <c r="F987" s="1" t="s">
        <v>2840</v>
      </c>
      <c r="G987" s="5">
        <v>45314</v>
      </c>
      <c r="H987" s="1" t="s">
        <v>5</v>
      </c>
      <c r="I987" s="8" t="s">
        <v>6</v>
      </c>
      <c r="J987" s="11" t="str" cm="1">
        <f t="array" ref="J987:N987">VLOOKUP(A987,'Product Details'!$C$1:$I$1001,{2,3,4,5,7},FALSE)</f>
        <v>Myntra</v>
      </c>
      <c r="K987" s="1" t="str">
        <v>Laptop</v>
      </c>
      <c r="L987" s="1" t="str">
        <v>MacBook Pro</v>
      </c>
      <c r="M987" s="1">
        <v>1</v>
      </c>
      <c r="N987" s="8">
        <v>131500</v>
      </c>
      <c r="O987" s="11" t="str" cm="1">
        <f t="array" ref="O987:S987">_xlfn.XLOOKUP(A987,'Shipping Details'!$A$1:$A$1001,'Shipping Details'!$B$1:$F$1001)</f>
        <v>Bengaluru</v>
      </c>
      <c r="P987" s="1" t="str">
        <v>Haryana</v>
      </c>
      <c r="Q987" s="1">
        <v>947591</v>
      </c>
      <c r="R987" s="1" t="str">
        <v>IN</v>
      </c>
      <c r="S987" s="8" t="b">
        <v>1</v>
      </c>
      <c r="T987" s="1">
        <f t="shared" si="45"/>
        <v>131500</v>
      </c>
      <c r="U987" s="1">
        <f t="shared" si="46"/>
        <v>131500</v>
      </c>
      <c r="V987" s="1">
        <f t="shared" si="47"/>
        <v>0</v>
      </c>
    </row>
    <row r="988" spans="1:22" x14ac:dyDescent="0.3">
      <c r="A988" s="1" t="s">
        <v>581</v>
      </c>
      <c r="B988" s="1">
        <v>5547530</v>
      </c>
      <c r="C988" s="1" t="s">
        <v>1148</v>
      </c>
      <c r="D988" s="1" t="s">
        <v>3105</v>
      </c>
      <c r="E988" s="1">
        <v>75</v>
      </c>
      <c r="F988" s="1" t="s">
        <v>2793</v>
      </c>
      <c r="G988" s="5">
        <v>45297</v>
      </c>
      <c r="H988" s="1" t="s">
        <v>5</v>
      </c>
      <c r="I988" s="8" t="s">
        <v>6</v>
      </c>
      <c r="J988" s="11" t="str" cm="1">
        <f t="array" ref="J988:N988">VLOOKUP(A988,'Product Details'!$C$1:$I$1001,{2,3,4,5,7},FALSE)</f>
        <v>Amazon</v>
      </c>
      <c r="K988" s="1" t="str">
        <v>Headphones</v>
      </c>
      <c r="L988" s="1" t="str">
        <v>Bose Bluetooth</v>
      </c>
      <c r="M988" s="1">
        <v>1</v>
      </c>
      <c r="N988" s="8">
        <v>15000</v>
      </c>
      <c r="O988" s="11" t="str" cm="1">
        <f t="array" ref="O988:S988">_xlfn.XLOOKUP(A988,'Shipping Details'!$A$1:$A$1001,'Shipping Details'!$B$1:$F$1001)</f>
        <v>Noida</v>
      </c>
      <c r="P988" s="1" t="str">
        <v>UP</v>
      </c>
      <c r="Q988" s="1">
        <v>721082</v>
      </c>
      <c r="R988" s="1" t="str">
        <v>IN</v>
      </c>
      <c r="S988" s="8" t="b">
        <v>0</v>
      </c>
      <c r="T988" s="1">
        <f t="shared" si="45"/>
        <v>15000</v>
      </c>
      <c r="U988" s="1">
        <f t="shared" si="46"/>
        <v>15000</v>
      </c>
      <c r="V988" s="1">
        <f t="shared" si="47"/>
        <v>0</v>
      </c>
    </row>
    <row r="989" spans="1:22" x14ac:dyDescent="0.3">
      <c r="A989" s="1" t="s">
        <v>174</v>
      </c>
      <c r="B989" s="1">
        <v>1160783</v>
      </c>
      <c r="C989" s="1" t="s">
        <v>1091</v>
      </c>
      <c r="D989" s="1" t="s">
        <v>3104</v>
      </c>
      <c r="E989" s="1">
        <v>26</v>
      </c>
      <c r="F989" s="1" t="s">
        <v>2912</v>
      </c>
      <c r="G989" s="5">
        <v>45409</v>
      </c>
      <c r="H989" s="1" t="s">
        <v>5</v>
      </c>
      <c r="I989" s="8" t="s">
        <v>6</v>
      </c>
      <c r="J989" s="11" t="str" cm="1">
        <f t="array" ref="J989:N989">VLOOKUP(A989,'Product Details'!$C$1:$I$1001,{2,3,4,5,7},FALSE)</f>
        <v>Ajio</v>
      </c>
      <c r="K989" s="1" t="str">
        <v>Laptop</v>
      </c>
      <c r="L989" s="1" t="str">
        <v>HP Pavilion</v>
      </c>
      <c r="M989" s="1">
        <v>1</v>
      </c>
      <c r="N989" s="8">
        <v>44000</v>
      </c>
      <c r="O989" s="11" t="str" cm="1">
        <f t="array" ref="O989:S989">_xlfn.XLOOKUP(A989,'Shipping Details'!$A$1:$A$1001,'Shipping Details'!$B$1:$F$1001)</f>
        <v>Lucknow</v>
      </c>
      <c r="P989" s="1" t="str">
        <v>West Bengal</v>
      </c>
      <c r="Q989" s="1">
        <v>186686</v>
      </c>
      <c r="R989" s="1" t="str">
        <v>IN</v>
      </c>
      <c r="S989" s="8" t="b">
        <v>0</v>
      </c>
      <c r="T989" s="1">
        <f t="shared" si="45"/>
        <v>44000</v>
      </c>
      <c r="U989" s="1">
        <f t="shared" si="46"/>
        <v>44000</v>
      </c>
      <c r="V989" s="1">
        <f t="shared" si="47"/>
        <v>0</v>
      </c>
    </row>
    <row r="990" spans="1:22" x14ac:dyDescent="0.3">
      <c r="A990" s="1" t="s">
        <v>657</v>
      </c>
      <c r="B990" s="1">
        <v>5356836</v>
      </c>
      <c r="C990" s="1" t="s">
        <v>1170</v>
      </c>
      <c r="D990" s="1" t="s">
        <v>3105</v>
      </c>
      <c r="E990" s="1">
        <v>25</v>
      </c>
      <c r="F990" s="1" t="s">
        <v>3074</v>
      </c>
      <c r="G990" s="5">
        <v>45301</v>
      </c>
      <c r="H990" s="1" t="s">
        <v>40</v>
      </c>
      <c r="I990" s="8" t="s">
        <v>10</v>
      </c>
      <c r="J990" s="11" t="str" cm="1">
        <f t="array" ref="J990:N990">VLOOKUP(A990,'Product Details'!$C$1:$I$1001,{2,3,4,5,7},FALSE)</f>
        <v>Myntra</v>
      </c>
      <c r="K990" s="1" t="str">
        <v>Washing Machine</v>
      </c>
      <c r="L990" s="1" t="str">
        <v>Samsung Top Load 6.5kg</v>
      </c>
      <c r="M990" s="1">
        <v>1</v>
      </c>
      <c r="N990" s="8">
        <v>25200</v>
      </c>
      <c r="O990" s="11" t="str" cm="1">
        <f t="array" ref="O990:S990">_xlfn.XLOOKUP(A990,'Shipping Details'!$A$1:$A$1001,'Shipping Details'!$B$1:$F$1001)</f>
        <v>Kolkata</v>
      </c>
      <c r="P990" s="1" t="str">
        <v>West Bengal</v>
      </c>
      <c r="Q990" s="1">
        <v>711795</v>
      </c>
      <c r="R990" s="1" t="str">
        <v>IN</v>
      </c>
      <c r="S990" s="8" t="b">
        <v>0</v>
      </c>
      <c r="T990" s="1">
        <f t="shared" si="45"/>
        <v>25200</v>
      </c>
      <c r="U990" s="1">
        <f t="shared" si="46"/>
        <v>0</v>
      </c>
      <c r="V990" s="1">
        <f t="shared" si="47"/>
        <v>0</v>
      </c>
    </row>
    <row r="991" spans="1:22" x14ac:dyDescent="0.3">
      <c r="A991" s="1" t="s">
        <v>129</v>
      </c>
      <c r="B991" s="1">
        <v>9123194</v>
      </c>
      <c r="C991" s="1" t="s">
        <v>1132</v>
      </c>
      <c r="D991" s="1" t="s">
        <v>3105</v>
      </c>
      <c r="E991" s="1">
        <v>33</v>
      </c>
      <c r="F991" s="1" t="s">
        <v>2828</v>
      </c>
      <c r="G991" s="5">
        <v>45430</v>
      </c>
      <c r="H991" s="1" t="s">
        <v>5</v>
      </c>
      <c r="I991" s="8" t="s">
        <v>6</v>
      </c>
      <c r="J991" s="11" t="str" cm="1">
        <f t="array" ref="J991:N991">VLOOKUP(A991,'Product Details'!$C$1:$I$1001,{2,3,4,5,7},FALSE)</f>
        <v>Myntra</v>
      </c>
      <c r="K991" s="1" t="str">
        <v>Headphones</v>
      </c>
      <c r="L991" s="1" t="str">
        <v>Bose Bluetooth</v>
      </c>
      <c r="M991" s="1">
        <v>1</v>
      </c>
      <c r="N991" s="8">
        <v>15200</v>
      </c>
      <c r="O991" s="11" t="str" cm="1">
        <f t="array" ref="O991:S991">_xlfn.XLOOKUP(A991,'Shipping Details'!$A$1:$A$1001,'Shipping Details'!$B$1:$F$1001)</f>
        <v>Lucknow</v>
      </c>
      <c r="P991" s="1" t="str">
        <v>Karnataka</v>
      </c>
      <c r="Q991" s="1">
        <v>603110</v>
      </c>
      <c r="R991" s="1" t="str">
        <v>IN</v>
      </c>
      <c r="S991" s="8" t="b">
        <v>0</v>
      </c>
      <c r="T991" s="1">
        <f t="shared" si="45"/>
        <v>15200</v>
      </c>
      <c r="U991" s="1">
        <f t="shared" si="46"/>
        <v>15200</v>
      </c>
      <c r="V991" s="1">
        <f t="shared" si="47"/>
        <v>0</v>
      </c>
    </row>
    <row r="992" spans="1:22" x14ac:dyDescent="0.3">
      <c r="A992" s="1" t="s">
        <v>257</v>
      </c>
      <c r="B992" s="1">
        <v>4784075</v>
      </c>
      <c r="C992" s="1" t="s">
        <v>1159</v>
      </c>
      <c r="D992" s="1" t="s">
        <v>3104</v>
      </c>
      <c r="E992" s="1">
        <v>66</v>
      </c>
      <c r="F992" s="1" t="s">
        <v>2855</v>
      </c>
      <c r="G992" s="5">
        <v>45583</v>
      </c>
      <c r="H992" s="1" t="s">
        <v>5</v>
      </c>
      <c r="I992" s="8" t="s">
        <v>6</v>
      </c>
      <c r="J992" s="11" t="str" cm="1">
        <f t="array" ref="J992:N992">VLOOKUP(A992,'Product Details'!$C$1:$I$1001,{2,3,4,5,7},FALSE)</f>
        <v>Amazon</v>
      </c>
      <c r="K992" s="1" t="str">
        <v>Headphones</v>
      </c>
      <c r="L992" s="1" t="str">
        <v>Sony Bluetooth</v>
      </c>
      <c r="M992" s="1">
        <v>1</v>
      </c>
      <c r="N992" s="8">
        <v>12000</v>
      </c>
      <c r="O992" s="11" t="str" cm="1">
        <f t="array" ref="O992:S992">_xlfn.XLOOKUP(A992,'Shipping Details'!$A$1:$A$1001,'Shipping Details'!$B$1:$F$1001)</f>
        <v>Gurugram</v>
      </c>
      <c r="P992" s="1" t="str">
        <v>West Bengal</v>
      </c>
      <c r="Q992" s="1">
        <v>282237</v>
      </c>
      <c r="R992" s="1" t="str">
        <v>IN</v>
      </c>
      <c r="S992" s="8" t="b">
        <v>1</v>
      </c>
      <c r="T992" s="1">
        <f t="shared" si="45"/>
        <v>12000</v>
      </c>
      <c r="U992" s="1">
        <f t="shared" si="46"/>
        <v>12000</v>
      </c>
      <c r="V992" s="1">
        <f t="shared" si="47"/>
        <v>0</v>
      </c>
    </row>
    <row r="993" spans="1:22" x14ac:dyDescent="0.3">
      <c r="A993" s="1" t="s">
        <v>561</v>
      </c>
      <c r="B993" s="1">
        <v>9466397</v>
      </c>
      <c r="C993" s="1" t="s">
        <v>1158</v>
      </c>
      <c r="D993" s="1" t="s">
        <v>3105</v>
      </c>
      <c r="E993" s="1">
        <v>26</v>
      </c>
      <c r="F993" s="1" t="s">
        <v>3054</v>
      </c>
      <c r="G993" s="5">
        <v>45530</v>
      </c>
      <c r="H993" s="1" t="s">
        <v>5</v>
      </c>
      <c r="I993" s="8" t="s">
        <v>6</v>
      </c>
      <c r="J993" s="11" t="str" cm="1">
        <f t="array" ref="J993:N993">VLOOKUP(A993,'Product Details'!$C$1:$I$1001,{2,3,4,5,7},FALSE)</f>
        <v>TataCliq</v>
      </c>
      <c r="K993" s="1" t="str">
        <v>Laptop</v>
      </c>
      <c r="L993" s="1" t="str">
        <v>Dell Inspiron 15</v>
      </c>
      <c r="M993" s="1">
        <v>1</v>
      </c>
      <c r="N993" s="8">
        <v>50000</v>
      </c>
      <c r="O993" s="11" t="str" cm="1">
        <f t="array" ref="O993:S993">_xlfn.XLOOKUP(A993,'Shipping Details'!$A$1:$A$1001,'Shipping Details'!$B$1:$F$1001)</f>
        <v>Gurugram</v>
      </c>
      <c r="P993" s="1" t="str">
        <v>UP</v>
      </c>
      <c r="Q993" s="1">
        <v>794830</v>
      </c>
      <c r="R993" s="1" t="str">
        <v>IN</v>
      </c>
      <c r="S993" s="8" t="b">
        <v>0</v>
      </c>
      <c r="T993" s="1">
        <f t="shared" si="45"/>
        <v>50000</v>
      </c>
      <c r="U993" s="1">
        <f t="shared" si="46"/>
        <v>50000</v>
      </c>
      <c r="V993" s="1">
        <f t="shared" si="47"/>
        <v>0</v>
      </c>
    </row>
    <row r="994" spans="1:22" x14ac:dyDescent="0.3">
      <c r="A994" s="1" t="s">
        <v>387</v>
      </c>
      <c r="B994" s="1">
        <v>4908850</v>
      </c>
      <c r="C994" s="1" t="s">
        <v>1088</v>
      </c>
      <c r="D994" s="1" t="s">
        <v>3105</v>
      </c>
      <c r="E994" s="1">
        <v>20</v>
      </c>
      <c r="F994" s="1" t="s">
        <v>3009</v>
      </c>
      <c r="G994" s="5">
        <v>45631</v>
      </c>
      <c r="H994" s="1" t="s">
        <v>8</v>
      </c>
      <c r="I994" s="8" t="s">
        <v>6</v>
      </c>
      <c r="J994" s="11" t="str" cm="1">
        <f t="array" ref="J994:N994">VLOOKUP(A994,'Product Details'!$C$1:$I$1001,{2,3,4,5,7},FALSE)</f>
        <v>Ajio</v>
      </c>
      <c r="K994" s="1" t="str">
        <v>Washing Machine</v>
      </c>
      <c r="L994" s="1" t="str">
        <v>LG Front Load 7kg</v>
      </c>
      <c r="M994" s="1">
        <v>1</v>
      </c>
      <c r="N994" s="8">
        <v>29500</v>
      </c>
      <c r="O994" s="11" t="str" cm="1">
        <f t="array" ref="O994:S994">_xlfn.XLOOKUP(A994,'Shipping Details'!$A$1:$A$1001,'Shipping Details'!$B$1:$F$1001)</f>
        <v>Kolkata</v>
      </c>
      <c r="P994" s="1" t="str">
        <v>Punjab</v>
      </c>
      <c r="Q994" s="1">
        <v>280616</v>
      </c>
      <c r="R994" s="1" t="str">
        <v>IN</v>
      </c>
      <c r="S994" s="8" t="b">
        <v>0</v>
      </c>
      <c r="T994" s="1">
        <f t="shared" si="45"/>
        <v>29500</v>
      </c>
      <c r="U994" s="1">
        <f t="shared" si="46"/>
        <v>0</v>
      </c>
      <c r="V994" s="1">
        <f t="shared" si="47"/>
        <v>29500</v>
      </c>
    </row>
    <row r="995" spans="1:22" x14ac:dyDescent="0.3">
      <c r="A995" s="1" t="s">
        <v>303</v>
      </c>
      <c r="B995" s="1">
        <v>8463259</v>
      </c>
      <c r="C995" s="1" t="s">
        <v>1157</v>
      </c>
      <c r="D995" s="1" t="s">
        <v>3105</v>
      </c>
      <c r="E995" s="1">
        <v>62</v>
      </c>
      <c r="F995" s="1" t="s">
        <v>2977</v>
      </c>
      <c r="G995" s="5">
        <v>45541</v>
      </c>
      <c r="H995" s="1" t="s">
        <v>5</v>
      </c>
      <c r="I995" s="8" t="s">
        <v>6</v>
      </c>
      <c r="J995" s="11" t="str" cm="1">
        <f t="array" ref="J995:N995">VLOOKUP(A995,'Product Details'!$C$1:$I$1001,{2,3,4,5,7},FALSE)</f>
        <v>Flipkart</v>
      </c>
      <c r="K995" s="1" t="str">
        <v>Laptop</v>
      </c>
      <c r="L995" s="1" t="str">
        <v>MacBook Pro</v>
      </c>
      <c r="M995" s="1">
        <v>1</v>
      </c>
      <c r="N995" s="8">
        <v>130000</v>
      </c>
      <c r="O995" s="11" t="str" cm="1">
        <f t="array" ref="O995:S995">_xlfn.XLOOKUP(A995,'Shipping Details'!$A$1:$A$1001,'Shipping Details'!$B$1:$F$1001)</f>
        <v>Mumbai</v>
      </c>
      <c r="P995" s="1" t="str">
        <v>Karnataka</v>
      </c>
      <c r="Q995" s="1">
        <v>605048</v>
      </c>
      <c r="R995" s="1" t="str">
        <v>IN</v>
      </c>
      <c r="S995" s="8" t="b">
        <v>0</v>
      </c>
      <c r="T995" s="1">
        <f t="shared" si="45"/>
        <v>130000</v>
      </c>
      <c r="U995" s="1">
        <f t="shared" si="46"/>
        <v>130000</v>
      </c>
      <c r="V995" s="1">
        <f t="shared" si="47"/>
        <v>0</v>
      </c>
    </row>
    <row r="996" spans="1:22" x14ac:dyDescent="0.3">
      <c r="A996" s="1" t="s">
        <v>928</v>
      </c>
      <c r="B996" s="1">
        <v>8874018</v>
      </c>
      <c r="C996" s="1" t="s">
        <v>1107</v>
      </c>
      <c r="D996" s="1" t="s">
        <v>3104</v>
      </c>
      <c r="E996" s="1">
        <v>23</v>
      </c>
      <c r="F996" s="1" t="s">
        <v>3022</v>
      </c>
      <c r="G996" s="5">
        <v>45642</v>
      </c>
      <c r="H996" s="1" t="s">
        <v>5</v>
      </c>
      <c r="I996" s="8" t="s">
        <v>6</v>
      </c>
      <c r="J996" s="11" t="str" cm="1">
        <f t="array" ref="J996:N996">VLOOKUP(A996,'Product Details'!$C$1:$I$1001,{2,3,4,5,7},FALSE)</f>
        <v>Myntra</v>
      </c>
      <c r="K996" s="1" t="str">
        <v>Headphones</v>
      </c>
      <c r="L996" s="1" t="str">
        <v>Sony Bluetooth</v>
      </c>
      <c r="M996" s="1">
        <v>1</v>
      </c>
      <c r="N996" s="8">
        <v>12200</v>
      </c>
      <c r="O996" s="11" t="str" cm="1">
        <f t="array" ref="O996:S996">_xlfn.XLOOKUP(A996,'Shipping Details'!$A$1:$A$1001,'Shipping Details'!$B$1:$F$1001)</f>
        <v>Thanjavur</v>
      </c>
      <c r="P996" s="1" t="str">
        <v>Karnataka</v>
      </c>
      <c r="Q996" s="1">
        <v>439910</v>
      </c>
      <c r="R996" s="1" t="str">
        <v>IN</v>
      </c>
      <c r="S996" s="8" t="b">
        <v>0</v>
      </c>
      <c r="T996" s="1">
        <f t="shared" si="45"/>
        <v>12200</v>
      </c>
      <c r="U996" s="1">
        <f t="shared" si="46"/>
        <v>12200</v>
      </c>
      <c r="V996" s="1">
        <f t="shared" si="47"/>
        <v>0</v>
      </c>
    </row>
    <row r="997" spans="1:22" x14ac:dyDescent="0.3">
      <c r="A997" s="1" t="s">
        <v>344</v>
      </c>
      <c r="B997" s="1">
        <v>3719990</v>
      </c>
      <c r="C997" s="1" t="s">
        <v>1109</v>
      </c>
      <c r="D997" s="1" t="s">
        <v>3105</v>
      </c>
      <c r="E997" s="1">
        <v>29</v>
      </c>
      <c r="F997" s="1" t="s">
        <v>2792</v>
      </c>
      <c r="G997" s="5">
        <v>45628</v>
      </c>
      <c r="H997" s="1" t="s">
        <v>40</v>
      </c>
      <c r="I997" s="8" t="s">
        <v>10</v>
      </c>
      <c r="J997" s="11" t="str" cm="1">
        <f t="array" ref="J997:N997">VLOOKUP(A997,'Product Details'!$C$1:$I$1001,{2,3,4,5,7},FALSE)</f>
        <v>Myntra</v>
      </c>
      <c r="K997" s="1" t="str">
        <v>Laptop</v>
      </c>
      <c r="L997" s="1" t="str">
        <v>HP Pavilion</v>
      </c>
      <c r="M997" s="1">
        <v>1</v>
      </c>
      <c r="N997" s="8">
        <v>45500</v>
      </c>
      <c r="O997" s="11" t="str" cm="1">
        <f t="array" ref="O997:S997">_xlfn.XLOOKUP(A997,'Shipping Details'!$A$1:$A$1001,'Shipping Details'!$B$1:$F$1001)</f>
        <v>Gurugram</v>
      </c>
      <c r="P997" s="1" t="str">
        <v>West Bengal</v>
      </c>
      <c r="Q997" s="1">
        <v>312705</v>
      </c>
      <c r="R997" s="1" t="str">
        <v>IN</v>
      </c>
      <c r="S997" s="8" t="b">
        <v>1</v>
      </c>
      <c r="T997" s="1">
        <f t="shared" si="45"/>
        <v>45500</v>
      </c>
      <c r="U997" s="1">
        <f t="shared" si="46"/>
        <v>0</v>
      </c>
      <c r="V997" s="1">
        <f t="shared" si="47"/>
        <v>0</v>
      </c>
    </row>
    <row r="998" spans="1:22" x14ac:dyDescent="0.3">
      <c r="A998" s="1" t="s">
        <v>819</v>
      </c>
      <c r="B998" s="1">
        <v>8655712</v>
      </c>
      <c r="C998" s="1" t="s">
        <v>1149</v>
      </c>
      <c r="D998" s="1" t="s">
        <v>3105</v>
      </c>
      <c r="E998" s="1">
        <v>60</v>
      </c>
      <c r="F998" s="1" t="s">
        <v>3086</v>
      </c>
      <c r="G998" s="5">
        <v>45468</v>
      </c>
      <c r="H998" s="1" t="s">
        <v>5</v>
      </c>
      <c r="I998" s="8" t="s">
        <v>6</v>
      </c>
      <c r="J998" s="11" t="str" cm="1">
        <f t="array" ref="J998:N998">VLOOKUP(A998,'Product Details'!$C$1:$I$1001,{2,3,4,5,7},FALSE)</f>
        <v>Flipkart</v>
      </c>
      <c r="K998" s="1" t="str">
        <v>Headphones</v>
      </c>
      <c r="L998" s="1" t="str">
        <v>Sony Bluetooth</v>
      </c>
      <c r="M998" s="1">
        <v>1</v>
      </c>
      <c r="N998" s="8">
        <v>11800</v>
      </c>
      <c r="O998" s="11" t="str" cm="1">
        <f t="array" ref="O998:S998">_xlfn.XLOOKUP(A998,'Shipping Details'!$A$1:$A$1001,'Shipping Details'!$B$1:$F$1001)</f>
        <v>Kolkata</v>
      </c>
      <c r="P998" s="1" t="str">
        <v>Haryana</v>
      </c>
      <c r="Q998" s="1">
        <v>338157</v>
      </c>
      <c r="R998" s="1" t="str">
        <v>IN</v>
      </c>
      <c r="S998" s="8" t="b">
        <v>1</v>
      </c>
      <c r="T998" s="1">
        <f t="shared" si="45"/>
        <v>11800</v>
      </c>
      <c r="U998" s="1">
        <f t="shared" si="46"/>
        <v>11800</v>
      </c>
      <c r="V998" s="1">
        <f t="shared" si="47"/>
        <v>0</v>
      </c>
    </row>
    <row r="999" spans="1:22" x14ac:dyDescent="0.3">
      <c r="A999" s="1" t="s">
        <v>950</v>
      </c>
      <c r="B999" s="1">
        <v>2310694</v>
      </c>
      <c r="C999" s="1" t="s">
        <v>1135</v>
      </c>
      <c r="D999" s="1" t="s">
        <v>3104</v>
      </c>
      <c r="E999" s="1">
        <v>40</v>
      </c>
      <c r="F999" s="1" t="s">
        <v>3098</v>
      </c>
      <c r="G999" s="5">
        <v>45553</v>
      </c>
      <c r="H999" s="1" t="s">
        <v>40</v>
      </c>
      <c r="I999" s="8" t="s">
        <v>6</v>
      </c>
      <c r="J999" s="11" t="str" cm="1">
        <f t="array" ref="J999:N999">VLOOKUP(A999,'Product Details'!$C$1:$I$1001,{2,3,4,5,7},FALSE)</f>
        <v>Ajio</v>
      </c>
      <c r="K999" s="1" t="str">
        <v>LED TV</v>
      </c>
      <c r="L999" s="1" t="str">
        <v>Mi LED TV 32"</v>
      </c>
      <c r="M999" s="1">
        <v>1</v>
      </c>
      <c r="N999" s="8">
        <v>19500</v>
      </c>
      <c r="O999" s="11" t="str" cm="1">
        <f t="array" ref="O999:S999">_xlfn.XLOOKUP(A999,'Shipping Details'!$A$1:$A$1001,'Shipping Details'!$B$1:$F$1001)</f>
        <v>Thanjavur</v>
      </c>
      <c r="P999" s="1" t="str">
        <v>Maharashtra</v>
      </c>
      <c r="Q999" s="1">
        <v>631331</v>
      </c>
      <c r="R999" s="1" t="str">
        <v>IN</v>
      </c>
      <c r="S999" s="8" t="b">
        <v>1</v>
      </c>
      <c r="T999" s="1">
        <f t="shared" si="45"/>
        <v>19500</v>
      </c>
      <c r="U999" s="1">
        <f t="shared" si="46"/>
        <v>0</v>
      </c>
      <c r="V999" s="1">
        <f t="shared" si="47"/>
        <v>19500</v>
      </c>
    </row>
    <row r="1000" spans="1:22" x14ac:dyDescent="0.3">
      <c r="A1000" s="1" t="s">
        <v>900</v>
      </c>
      <c r="B1000" s="1">
        <v>4357836</v>
      </c>
      <c r="C1000" s="1" t="s">
        <v>1080</v>
      </c>
      <c r="D1000" s="1" t="s">
        <v>3104</v>
      </c>
      <c r="E1000" s="1">
        <v>71</v>
      </c>
      <c r="F1000" s="1" t="s">
        <v>2930</v>
      </c>
      <c r="G1000" s="5">
        <v>45648</v>
      </c>
      <c r="H1000" s="1" t="s">
        <v>5</v>
      </c>
      <c r="I1000" s="8" t="s">
        <v>6</v>
      </c>
      <c r="J1000" s="11" t="str" cm="1">
        <f t="array" ref="J1000:N1000">VLOOKUP(A1000,'Product Details'!$C$1:$I$1001,{2,3,4,5,7},FALSE)</f>
        <v>Myntra</v>
      </c>
      <c r="K1000" s="1" t="str">
        <v>Laptop</v>
      </c>
      <c r="L1000" s="1" t="str">
        <v>Dell Inspiron 15</v>
      </c>
      <c r="M1000" s="1">
        <v>1</v>
      </c>
      <c r="N1000" s="8">
        <v>50500</v>
      </c>
      <c r="O1000" s="11" t="str" cm="1">
        <f t="array" ref="O1000:S1000">_xlfn.XLOOKUP(A1000,'Shipping Details'!$A$1:$A$1001,'Shipping Details'!$B$1:$F$1001)</f>
        <v>Mumbai</v>
      </c>
      <c r="P1000" s="1" t="str">
        <v>Tamil Nadu</v>
      </c>
      <c r="Q1000" s="1">
        <v>635926</v>
      </c>
      <c r="R1000" s="1" t="str">
        <v>IN</v>
      </c>
      <c r="S1000" s="8" t="b">
        <v>1</v>
      </c>
      <c r="T1000" s="1">
        <f t="shared" si="45"/>
        <v>50500</v>
      </c>
      <c r="U1000" s="1">
        <f t="shared" si="46"/>
        <v>50500</v>
      </c>
      <c r="V1000" s="1">
        <f t="shared" si="47"/>
        <v>0</v>
      </c>
    </row>
    <row r="1001" spans="1:22" x14ac:dyDescent="0.3">
      <c r="A1001" s="1" t="s">
        <v>757</v>
      </c>
      <c r="B1001" s="1">
        <v>9505390</v>
      </c>
      <c r="C1001" s="1" t="s">
        <v>1078</v>
      </c>
      <c r="D1001" s="1" t="s">
        <v>3105</v>
      </c>
      <c r="E1001" s="1">
        <v>44</v>
      </c>
      <c r="F1001" s="1" t="s">
        <v>3044</v>
      </c>
      <c r="G1001" s="5">
        <v>45498</v>
      </c>
      <c r="H1001" s="1" t="s">
        <v>5</v>
      </c>
      <c r="I1001" s="8" t="s">
        <v>6</v>
      </c>
      <c r="J1001" s="11" t="str" cm="1">
        <f t="array" ref="J1001:N1001">VLOOKUP(A1001,'Product Details'!$C$1:$I$1001,{2,3,4,5,7},FALSE)</f>
        <v>TataCliq</v>
      </c>
      <c r="K1001" s="1" t="str">
        <v>LED TV</v>
      </c>
      <c r="L1001" s="1" t="str">
        <v>Sony Bravia 43"</v>
      </c>
      <c r="M1001" s="1">
        <v>1</v>
      </c>
      <c r="N1001" s="8">
        <v>40000</v>
      </c>
      <c r="O1001" s="11" t="str" cm="1">
        <f t="array" ref="O1001:S1001">_xlfn.XLOOKUP(A1001,'Shipping Details'!$A$1:$A$1001,'Shipping Details'!$B$1:$F$1001)</f>
        <v>Kolkata</v>
      </c>
      <c r="P1001" s="1" t="str">
        <v>Maharashtra</v>
      </c>
      <c r="Q1001" s="1">
        <v>725843</v>
      </c>
      <c r="R1001" s="1" t="str">
        <v>IN</v>
      </c>
      <c r="S1001" s="8" t="b">
        <v>0</v>
      </c>
      <c r="T1001" s="1">
        <f t="shared" si="45"/>
        <v>40000</v>
      </c>
      <c r="U1001" s="1">
        <f t="shared" si="46"/>
        <v>40000</v>
      </c>
      <c r="V1001" s="1">
        <f t="shared" si="47"/>
        <v>0</v>
      </c>
    </row>
    <row r="1002" spans="1:22" ht="15" thickBot="1" x14ac:dyDescent="0.35">
      <c r="A1002" s="1" t="s">
        <v>671</v>
      </c>
      <c r="B1002" s="1">
        <v>9840030</v>
      </c>
      <c r="C1002" s="1" t="s">
        <v>1150</v>
      </c>
      <c r="D1002" s="1" t="s">
        <v>3105</v>
      </c>
      <c r="E1002" s="1">
        <v>34</v>
      </c>
      <c r="F1002" s="1" t="s">
        <v>2950</v>
      </c>
      <c r="G1002" s="5">
        <v>45608</v>
      </c>
      <c r="H1002" s="1" t="s">
        <v>8</v>
      </c>
      <c r="I1002" s="8" t="s">
        <v>10</v>
      </c>
      <c r="J1002" s="12" t="str" cm="1">
        <f t="array" ref="J1002:N1002">VLOOKUP(A1002,'Product Details'!$C$1:$I$1001,{2,3,4,5,7},FALSE)</f>
        <v>TataCliq</v>
      </c>
      <c r="K1002" s="13" t="str">
        <v>Laptop</v>
      </c>
      <c r="L1002" s="13" t="str">
        <v>HP Pavilion</v>
      </c>
      <c r="M1002" s="13">
        <v>1</v>
      </c>
      <c r="N1002" s="18">
        <v>45000</v>
      </c>
      <c r="O1002" s="12" t="str" cm="1">
        <f t="array" ref="O1002:S1002">_xlfn.XLOOKUP(A1002,'Shipping Details'!$A$1:$A$1001,'Shipping Details'!$B$1:$F$1001)</f>
        <v>Thanjavur</v>
      </c>
      <c r="P1002" s="13" t="str">
        <v>Punjab</v>
      </c>
      <c r="Q1002" s="13">
        <v>707667</v>
      </c>
      <c r="R1002" s="13" t="str">
        <v>IN</v>
      </c>
      <c r="S1002" s="18" t="b">
        <v>0</v>
      </c>
      <c r="T1002" s="1">
        <f t="shared" si="45"/>
        <v>45000</v>
      </c>
      <c r="U1002" s="1">
        <f t="shared" si="46"/>
        <v>0</v>
      </c>
      <c r="V1002" s="1">
        <f t="shared" si="47"/>
        <v>0</v>
      </c>
    </row>
  </sheetData>
  <autoFilter ref="A2:V1002" xr:uid="{B76C5F9E-CB96-43A5-9B32-B4170DBD0B6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9939B-815E-41E6-AFDE-3960F425637D}">
  <sheetPr codeName="Sheet15"/>
  <dimension ref="A1:E3"/>
  <sheetViews>
    <sheetView showGridLines="0" zoomScale="145" zoomScaleNormal="145" workbookViewId="0">
      <selection activeCell="E2" sqref="C1:E2"/>
    </sheetView>
  </sheetViews>
  <sheetFormatPr defaultRowHeight="14.4" x14ac:dyDescent="0.3"/>
  <cols>
    <col min="1" max="2" width="13.88671875" customWidth="1"/>
    <col min="3" max="3" width="16" bestFit="1" customWidth="1"/>
    <col min="4" max="4" width="15.6640625" bestFit="1" customWidth="1"/>
    <col min="5" max="5" width="23.5546875" bestFit="1" customWidth="1"/>
  </cols>
  <sheetData>
    <row r="1" spans="1:5" x14ac:dyDescent="0.3">
      <c r="A1" s="16" t="s">
        <v>1009</v>
      </c>
      <c r="B1" s="16" t="s">
        <v>1010</v>
      </c>
      <c r="C1" s="46" t="s">
        <v>3114</v>
      </c>
      <c r="D1" s="46" t="s">
        <v>3115</v>
      </c>
      <c r="E1" s="46" t="s">
        <v>3116</v>
      </c>
    </row>
    <row r="2" spans="1:5" x14ac:dyDescent="0.3">
      <c r="A2" s="1" t="s">
        <v>1022</v>
      </c>
      <c r="B2" s="1" t="s">
        <v>1025</v>
      </c>
      <c r="C2" s="1">
        <f>DCOUNTA('Order Details'!A2:V1002,1,'Database Functions'!A1:B3)</f>
        <v>96</v>
      </c>
      <c r="D2" s="48">
        <f>DSUM('Order Details'!A2:V1002,"Total Sales",'Database Functions'!A1:B3)</f>
        <v>6990400</v>
      </c>
      <c r="E2" s="1">
        <f>DAVERAGE('Order Details'!A2:V1002,"Qty",'Database Functions'!A1:B3)</f>
        <v>1</v>
      </c>
    </row>
    <row r="3" spans="1:5" x14ac:dyDescent="0.3">
      <c r="A3" s="1" t="s">
        <v>1018</v>
      </c>
      <c r="B3" s="1" t="s">
        <v>1019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90B9C-5532-4132-AD74-F8E7E4567DCB}">
  <sheetPr codeName="Sheet16"/>
  <dimension ref="A1:I1001"/>
  <sheetViews>
    <sheetView showGridLines="0" workbookViewId="0">
      <selection activeCell="H5" sqref="H5"/>
    </sheetView>
  </sheetViews>
  <sheetFormatPr defaultRowHeight="14.4" x14ac:dyDescent="0.3"/>
  <cols>
    <col min="1" max="2" width="13.6640625" bestFit="1" customWidth="1"/>
    <col min="3" max="3" width="13.6640625" customWidth="1"/>
    <col min="4" max="4" width="12.21875" bestFit="1" customWidth="1"/>
    <col min="5" max="5" width="15.21875" bestFit="1" customWidth="1"/>
    <col min="6" max="6" width="21.5546875" bestFit="1" customWidth="1"/>
    <col min="7" max="7" width="8.33203125" bestFit="1" customWidth="1"/>
    <col min="8" max="8" width="12.88671875" bestFit="1" customWidth="1"/>
    <col min="9" max="9" width="22.5546875" customWidth="1"/>
    <col min="10" max="10" width="8.88671875" customWidth="1"/>
    <col min="12" max="12" width="12.33203125" customWidth="1"/>
  </cols>
  <sheetData>
    <row r="1" spans="1:9" x14ac:dyDescent="0.3">
      <c r="A1" s="2" t="s">
        <v>2776</v>
      </c>
      <c r="B1" s="2" t="s">
        <v>2777</v>
      </c>
      <c r="C1" s="4" t="s">
        <v>0</v>
      </c>
      <c r="D1" s="2" t="s">
        <v>1009</v>
      </c>
      <c r="E1" s="2" t="s">
        <v>1010</v>
      </c>
      <c r="F1" s="2" t="s">
        <v>1011</v>
      </c>
      <c r="G1" s="2" t="s">
        <v>1012</v>
      </c>
      <c r="H1" s="2" t="s">
        <v>1013</v>
      </c>
      <c r="I1" s="2" t="s">
        <v>3110</v>
      </c>
    </row>
    <row r="2" spans="1:9" x14ac:dyDescent="0.3">
      <c r="A2" s="1" t="s">
        <v>1179</v>
      </c>
      <c r="B2" s="1" t="s">
        <v>1180</v>
      </c>
      <c r="C2" s="1" t="str">
        <f>CONCATENATE(A2,"-",B2)</f>
        <v>754-2867825</v>
      </c>
      <c r="D2" s="1" t="s">
        <v>1014</v>
      </c>
      <c r="E2" s="1" t="s">
        <v>1015</v>
      </c>
      <c r="F2" s="1" t="s">
        <v>1016</v>
      </c>
      <c r="G2" s="1">
        <v>1</v>
      </c>
      <c r="H2" s="1" t="s">
        <v>1017</v>
      </c>
      <c r="I2" s="6">
        <v>60000</v>
      </c>
    </row>
    <row r="3" spans="1:9" x14ac:dyDescent="0.3">
      <c r="A3" s="1" t="s">
        <v>1181</v>
      </c>
      <c r="B3" s="1" t="s">
        <v>1182</v>
      </c>
      <c r="C3" s="1" t="str">
        <f t="shared" ref="C3:C66" si="0">CONCATENATE(A3,"-",B3)</f>
        <v>716-1445199</v>
      </c>
      <c r="D3" s="1" t="s">
        <v>1018</v>
      </c>
      <c r="E3" s="1" t="s">
        <v>2778</v>
      </c>
      <c r="F3" s="1" t="s">
        <v>1020</v>
      </c>
      <c r="G3" s="1">
        <v>1</v>
      </c>
      <c r="H3" s="1" t="s">
        <v>1017</v>
      </c>
      <c r="I3" s="6">
        <v>45000</v>
      </c>
    </row>
    <row r="4" spans="1:9" x14ac:dyDescent="0.3">
      <c r="A4" s="1" t="s">
        <v>1183</v>
      </c>
      <c r="B4" s="1" t="s">
        <v>1184</v>
      </c>
      <c r="C4" s="1" t="str">
        <f t="shared" si="0"/>
        <v>489-2622631</v>
      </c>
      <c r="D4" s="1" t="s">
        <v>1014</v>
      </c>
      <c r="E4" s="1" t="s">
        <v>1015</v>
      </c>
      <c r="F4" s="1" t="s">
        <v>1021</v>
      </c>
      <c r="G4" s="1">
        <v>3</v>
      </c>
      <c r="H4" s="1" t="s">
        <v>1017</v>
      </c>
      <c r="I4" s="6">
        <v>20000</v>
      </c>
    </row>
    <row r="5" spans="1:9" x14ac:dyDescent="0.3">
      <c r="A5" s="1" t="s">
        <v>1185</v>
      </c>
      <c r="B5" s="1" t="s">
        <v>1186</v>
      </c>
      <c r="C5" s="1" t="str">
        <f t="shared" si="0"/>
        <v>146-4823498</v>
      </c>
      <c r="D5" s="1" t="s">
        <v>1022</v>
      </c>
      <c r="E5" s="1" t="s">
        <v>1019</v>
      </c>
      <c r="F5" s="1" t="s">
        <v>1023</v>
      </c>
      <c r="G5" s="1">
        <v>1</v>
      </c>
      <c r="H5" s="1" t="s">
        <v>1017</v>
      </c>
      <c r="I5" s="6">
        <v>131500</v>
      </c>
    </row>
    <row r="6" spans="1:9" x14ac:dyDescent="0.3">
      <c r="A6" s="1" t="s">
        <v>1187</v>
      </c>
      <c r="B6" s="1" t="s">
        <v>1188</v>
      </c>
      <c r="C6" s="1" t="str">
        <f t="shared" si="0"/>
        <v>818-2197935</v>
      </c>
      <c r="D6" s="1" t="s">
        <v>1022</v>
      </c>
      <c r="E6" s="1" t="s">
        <v>1015</v>
      </c>
      <c r="F6" s="1" t="s">
        <v>1024</v>
      </c>
      <c r="G6" s="1">
        <v>1</v>
      </c>
      <c r="H6" s="1" t="s">
        <v>1017</v>
      </c>
      <c r="I6" s="6">
        <v>40200</v>
      </c>
    </row>
    <row r="7" spans="1:9" x14ac:dyDescent="0.3">
      <c r="A7" s="1" t="s">
        <v>1189</v>
      </c>
      <c r="B7" s="1" t="s">
        <v>1190</v>
      </c>
      <c r="C7" s="1" t="str">
        <f t="shared" si="0"/>
        <v>680-6279418</v>
      </c>
      <c r="D7" s="1" t="s">
        <v>1018</v>
      </c>
      <c r="E7" s="1" t="s">
        <v>1025</v>
      </c>
      <c r="F7" s="1" t="s">
        <v>1026</v>
      </c>
      <c r="G7" s="1">
        <v>1</v>
      </c>
      <c r="H7" s="1" t="s">
        <v>1017</v>
      </c>
      <c r="I7" s="6">
        <v>25000</v>
      </c>
    </row>
    <row r="8" spans="1:9" x14ac:dyDescent="0.3">
      <c r="A8" s="1" t="s">
        <v>1191</v>
      </c>
      <c r="B8" s="1" t="s">
        <v>1192</v>
      </c>
      <c r="C8" s="1" t="str">
        <f t="shared" si="0"/>
        <v>241-9548432</v>
      </c>
      <c r="D8" s="1" t="s">
        <v>1018</v>
      </c>
      <c r="E8" s="1" t="s">
        <v>1019</v>
      </c>
      <c r="F8" s="1" t="s">
        <v>1023</v>
      </c>
      <c r="G8" s="1">
        <v>1</v>
      </c>
      <c r="H8" s="1" t="s">
        <v>1017</v>
      </c>
      <c r="I8" s="6">
        <v>130000</v>
      </c>
    </row>
    <row r="9" spans="1:9" x14ac:dyDescent="0.3">
      <c r="A9" s="1" t="s">
        <v>1193</v>
      </c>
      <c r="B9" s="1" t="s">
        <v>1194</v>
      </c>
      <c r="C9" s="1" t="str">
        <f t="shared" si="0"/>
        <v>666-1192619</v>
      </c>
      <c r="D9" s="1" t="s">
        <v>1018</v>
      </c>
      <c r="E9" s="1" t="s">
        <v>1025</v>
      </c>
      <c r="F9" s="1" t="s">
        <v>1028</v>
      </c>
      <c r="G9" s="1">
        <v>3</v>
      </c>
      <c r="H9" s="1" t="s">
        <v>1017</v>
      </c>
      <c r="I9" s="6">
        <v>54999</v>
      </c>
    </row>
    <row r="10" spans="1:9" x14ac:dyDescent="0.3">
      <c r="A10" s="1" t="s">
        <v>1195</v>
      </c>
      <c r="B10" s="1" t="s">
        <v>1196</v>
      </c>
      <c r="C10" s="1" t="str">
        <f t="shared" si="0"/>
        <v>405-9517169</v>
      </c>
      <c r="D10" s="1" t="s">
        <v>1014</v>
      </c>
      <c r="E10" s="1" t="s">
        <v>1029</v>
      </c>
      <c r="F10" s="1" t="s">
        <v>1030</v>
      </c>
      <c r="G10" s="1">
        <v>2</v>
      </c>
      <c r="H10" s="1" t="s">
        <v>1017</v>
      </c>
      <c r="I10" s="6">
        <v>11900</v>
      </c>
    </row>
    <row r="11" spans="1:9" x14ac:dyDescent="0.3">
      <c r="A11" s="1" t="s">
        <v>1197</v>
      </c>
      <c r="B11" s="1" t="s">
        <v>1198</v>
      </c>
      <c r="C11" s="1" t="str">
        <f t="shared" si="0"/>
        <v>346-2321324</v>
      </c>
      <c r="D11" s="1" t="s">
        <v>1018</v>
      </c>
      <c r="E11" s="1" t="s">
        <v>1019</v>
      </c>
      <c r="F11" s="1" t="s">
        <v>1023</v>
      </c>
      <c r="G11" s="1">
        <v>1</v>
      </c>
      <c r="H11" s="1" t="s">
        <v>1017</v>
      </c>
      <c r="I11" s="6">
        <v>130000</v>
      </c>
    </row>
    <row r="12" spans="1:9" x14ac:dyDescent="0.3">
      <c r="A12" s="1" t="s">
        <v>1199</v>
      </c>
      <c r="B12" s="1" t="s">
        <v>1200</v>
      </c>
      <c r="C12" s="1" t="str">
        <f t="shared" si="0"/>
        <v>508-7264956</v>
      </c>
      <c r="D12" s="1" t="s">
        <v>1031</v>
      </c>
      <c r="E12" s="1" t="s">
        <v>1032</v>
      </c>
      <c r="F12" s="1" t="s">
        <v>1033</v>
      </c>
      <c r="G12" s="1">
        <v>2</v>
      </c>
      <c r="H12" s="1" t="s">
        <v>1017</v>
      </c>
      <c r="I12" s="6">
        <v>35500</v>
      </c>
    </row>
    <row r="13" spans="1:9" x14ac:dyDescent="0.3">
      <c r="A13" s="1" t="s">
        <v>1201</v>
      </c>
      <c r="B13" s="1" t="s">
        <v>1202</v>
      </c>
      <c r="C13" s="1" t="str">
        <f t="shared" si="0"/>
        <v>132-6543670</v>
      </c>
      <c r="D13" s="1" t="s">
        <v>1014</v>
      </c>
      <c r="E13" s="1" t="s">
        <v>1032</v>
      </c>
      <c r="F13" s="1" t="s">
        <v>1034</v>
      </c>
      <c r="G13" s="1">
        <v>1</v>
      </c>
      <c r="H13" s="1" t="s">
        <v>1017</v>
      </c>
      <c r="I13" s="6">
        <v>25000</v>
      </c>
    </row>
    <row r="14" spans="1:9" x14ac:dyDescent="0.3">
      <c r="A14" s="1" t="s">
        <v>1203</v>
      </c>
      <c r="B14" s="1" t="s">
        <v>1204</v>
      </c>
      <c r="C14" s="1" t="str">
        <f t="shared" si="0"/>
        <v>541-6944126</v>
      </c>
      <c r="D14" s="1" t="s">
        <v>1031</v>
      </c>
      <c r="E14" s="1" t="s">
        <v>1019</v>
      </c>
      <c r="F14" s="1" t="s">
        <v>1023</v>
      </c>
      <c r="G14" s="1">
        <v>1</v>
      </c>
      <c r="H14" s="1" t="s">
        <v>1017</v>
      </c>
      <c r="I14" s="6">
        <v>132000</v>
      </c>
    </row>
    <row r="15" spans="1:9" x14ac:dyDescent="0.3">
      <c r="A15" s="1" t="s">
        <v>1205</v>
      </c>
      <c r="B15" s="1" t="s">
        <v>1206</v>
      </c>
      <c r="C15" s="1" t="str">
        <f t="shared" si="0"/>
        <v>243-8077999</v>
      </c>
      <c r="D15" s="1" t="s">
        <v>1014</v>
      </c>
      <c r="E15" s="1" t="s">
        <v>1015</v>
      </c>
      <c r="F15" s="1" t="s">
        <v>1024</v>
      </c>
      <c r="G15" s="1">
        <v>1</v>
      </c>
      <c r="H15" s="1" t="s">
        <v>1017</v>
      </c>
      <c r="I15" s="6">
        <v>40000</v>
      </c>
    </row>
    <row r="16" spans="1:9" x14ac:dyDescent="0.3">
      <c r="A16" s="1" t="s">
        <v>1207</v>
      </c>
      <c r="B16" s="1" t="s">
        <v>1208</v>
      </c>
      <c r="C16" s="1" t="str">
        <f t="shared" si="0"/>
        <v>597-9075854</v>
      </c>
      <c r="D16" s="1" t="s">
        <v>1027</v>
      </c>
      <c r="E16" s="1" t="s">
        <v>1029</v>
      </c>
      <c r="F16" s="1" t="s">
        <v>1030</v>
      </c>
      <c r="G16" s="1">
        <v>1</v>
      </c>
      <c r="H16" s="1" t="s">
        <v>1017</v>
      </c>
      <c r="I16" s="6">
        <v>11500</v>
      </c>
    </row>
    <row r="17" spans="1:9" x14ac:dyDescent="0.3">
      <c r="A17" s="1" t="s">
        <v>1209</v>
      </c>
      <c r="B17" s="1" t="s">
        <v>1210</v>
      </c>
      <c r="C17" s="1" t="str">
        <f t="shared" si="0"/>
        <v>159-2022698</v>
      </c>
      <c r="D17" s="1" t="s">
        <v>1031</v>
      </c>
      <c r="E17" s="1" t="s">
        <v>1032</v>
      </c>
      <c r="F17" s="1" t="s">
        <v>1035</v>
      </c>
      <c r="G17" s="1">
        <v>1</v>
      </c>
      <c r="H17" s="1" t="s">
        <v>1017</v>
      </c>
      <c r="I17" s="6">
        <v>30500</v>
      </c>
    </row>
    <row r="18" spans="1:9" x14ac:dyDescent="0.3">
      <c r="A18" s="1" t="s">
        <v>1211</v>
      </c>
      <c r="B18" s="1" t="s">
        <v>1212</v>
      </c>
      <c r="C18" s="1" t="str">
        <f t="shared" si="0"/>
        <v>683-5130808</v>
      </c>
      <c r="D18" s="1" t="s">
        <v>1022</v>
      </c>
      <c r="E18" s="1" t="s">
        <v>1025</v>
      </c>
      <c r="F18" s="1" t="s">
        <v>1026</v>
      </c>
      <c r="G18" s="1">
        <v>1</v>
      </c>
      <c r="H18" s="1" t="s">
        <v>1017</v>
      </c>
      <c r="I18" s="6">
        <v>25200</v>
      </c>
    </row>
    <row r="19" spans="1:9" x14ac:dyDescent="0.3">
      <c r="A19" s="1" t="s">
        <v>1213</v>
      </c>
      <c r="B19" s="1" t="s">
        <v>1214</v>
      </c>
      <c r="C19" s="1" t="str">
        <f t="shared" si="0"/>
        <v>407-8670955</v>
      </c>
      <c r="D19" s="1" t="s">
        <v>1031</v>
      </c>
      <c r="E19" s="1" t="s">
        <v>1032</v>
      </c>
      <c r="F19" s="1" t="s">
        <v>1035</v>
      </c>
      <c r="G19" s="1">
        <v>1</v>
      </c>
      <c r="H19" s="1" t="s">
        <v>1017</v>
      </c>
      <c r="I19" s="6">
        <v>30500</v>
      </c>
    </row>
    <row r="20" spans="1:9" x14ac:dyDescent="0.3">
      <c r="A20" s="1" t="s">
        <v>1215</v>
      </c>
      <c r="B20" s="1" t="s">
        <v>1216</v>
      </c>
      <c r="C20" s="1" t="str">
        <f t="shared" si="0"/>
        <v>478-5781295</v>
      </c>
      <c r="D20" s="1" t="s">
        <v>1014</v>
      </c>
      <c r="E20" s="1" t="s">
        <v>1029</v>
      </c>
      <c r="F20" s="1" t="s">
        <v>1036</v>
      </c>
      <c r="G20" s="1">
        <v>1</v>
      </c>
      <c r="H20" s="1" t="s">
        <v>1017</v>
      </c>
      <c r="I20" s="6">
        <v>14800</v>
      </c>
    </row>
    <row r="21" spans="1:9" x14ac:dyDescent="0.3">
      <c r="A21" s="1" t="s">
        <v>1217</v>
      </c>
      <c r="B21" s="1" t="s">
        <v>1218</v>
      </c>
      <c r="C21" s="1" t="str">
        <f t="shared" si="0"/>
        <v>259-5569244</v>
      </c>
      <c r="D21" s="1" t="s">
        <v>1014</v>
      </c>
      <c r="E21" s="1" t="s">
        <v>1019</v>
      </c>
      <c r="F21" s="1" t="s">
        <v>1020</v>
      </c>
      <c r="G21" s="1">
        <v>1</v>
      </c>
      <c r="H21" s="1" t="s">
        <v>1017</v>
      </c>
      <c r="I21" s="6">
        <v>45000</v>
      </c>
    </row>
    <row r="22" spans="1:9" x14ac:dyDescent="0.3">
      <c r="A22" s="1" t="s">
        <v>1219</v>
      </c>
      <c r="B22" s="1" t="s">
        <v>1220</v>
      </c>
      <c r="C22" s="1" t="str">
        <f t="shared" si="0"/>
        <v>368-3710895</v>
      </c>
      <c r="D22" s="1" t="s">
        <v>1014</v>
      </c>
      <c r="E22" s="1" t="s">
        <v>1015</v>
      </c>
      <c r="F22" s="1" t="s">
        <v>1021</v>
      </c>
      <c r="G22" s="1">
        <v>1</v>
      </c>
      <c r="H22" s="1" t="s">
        <v>1017</v>
      </c>
      <c r="I22" s="6">
        <v>20000</v>
      </c>
    </row>
    <row r="23" spans="1:9" x14ac:dyDescent="0.3">
      <c r="A23" s="1" t="s">
        <v>1221</v>
      </c>
      <c r="B23" s="1" t="s">
        <v>1222</v>
      </c>
      <c r="C23" s="1" t="str">
        <f t="shared" si="0"/>
        <v>915-1669324</v>
      </c>
      <c r="D23" s="1" t="s">
        <v>1031</v>
      </c>
      <c r="E23" s="1" t="s">
        <v>1019</v>
      </c>
      <c r="F23" s="1" t="s">
        <v>1023</v>
      </c>
      <c r="G23" s="1">
        <v>1</v>
      </c>
      <c r="H23" s="1" t="s">
        <v>1017</v>
      </c>
      <c r="I23" s="6">
        <v>130000</v>
      </c>
    </row>
    <row r="24" spans="1:9" x14ac:dyDescent="0.3">
      <c r="A24" s="1" t="s">
        <v>1223</v>
      </c>
      <c r="B24" s="1" t="s">
        <v>1224</v>
      </c>
      <c r="C24" s="1" t="str">
        <f t="shared" si="0"/>
        <v>125-4009172</v>
      </c>
      <c r="D24" s="1" t="s">
        <v>1022</v>
      </c>
      <c r="E24" s="1" t="s">
        <v>1025</v>
      </c>
      <c r="F24" s="1" t="s">
        <v>1026</v>
      </c>
      <c r="G24" s="1">
        <v>1</v>
      </c>
      <c r="H24" s="1" t="s">
        <v>1017</v>
      </c>
      <c r="I24" s="6">
        <v>25200</v>
      </c>
    </row>
    <row r="25" spans="1:9" x14ac:dyDescent="0.3">
      <c r="A25" s="1" t="s">
        <v>1225</v>
      </c>
      <c r="B25" s="1" t="s">
        <v>1226</v>
      </c>
      <c r="C25" s="1" t="str">
        <f t="shared" si="0"/>
        <v>571-6866294</v>
      </c>
      <c r="D25" s="1" t="s">
        <v>1022</v>
      </c>
      <c r="E25" s="1" t="s">
        <v>1029</v>
      </c>
      <c r="F25" s="1" t="s">
        <v>1037</v>
      </c>
      <c r="G25" s="1">
        <v>23</v>
      </c>
      <c r="H25" s="1" t="s">
        <v>1017</v>
      </c>
      <c r="I25" s="6">
        <v>10200</v>
      </c>
    </row>
    <row r="26" spans="1:9" x14ac:dyDescent="0.3">
      <c r="A26" s="1" t="s">
        <v>1227</v>
      </c>
      <c r="B26" s="1" t="s">
        <v>1228</v>
      </c>
      <c r="C26" s="1" t="str">
        <f t="shared" si="0"/>
        <v>218-5382463</v>
      </c>
      <c r="D26" s="1" t="s">
        <v>1022</v>
      </c>
      <c r="E26" s="1" t="s">
        <v>1019</v>
      </c>
      <c r="F26" s="1" t="s">
        <v>1023</v>
      </c>
      <c r="G26" s="1">
        <v>1</v>
      </c>
      <c r="H26" s="1" t="s">
        <v>1017</v>
      </c>
      <c r="I26" s="6">
        <v>131500</v>
      </c>
    </row>
    <row r="27" spans="1:9" x14ac:dyDescent="0.3">
      <c r="A27" s="1" t="s">
        <v>1229</v>
      </c>
      <c r="B27" s="1" t="s">
        <v>1230</v>
      </c>
      <c r="C27" s="1" t="str">
        <f t="shared" si="0"/>
        <v>825-8315831</v>
      </c>
      <c r="D27" s="1" t="s">
        <v>1014</v>
      </c>
      <c r="E27" s="1" t="s">
        <v>1029</v>
      </c>
      <c r="F27" s="1" t="s">
        <v>1036</v>
      </c>
      <c r="G27" s="1">
        <v>1</v>
      </c>
      <c r="H27" s="1" t="s">
        <v>1017</v>
      </c>
      <c r="I27" s="6">
        <v>14800</v>
      </c>
    </row>
    <row r="28" spans="1:9" x14ac:dyDescent="0.3">
      <c r="A28" s="1" t="s">
        <v>1231</v>
      </c>
      <c r="B28" s="1" t="s">
        <v>1232</v>
      </c>
      <c r="C28" s="1" t="str">
        <f t="shared" si="0"/>
        <v>813-5960271</v>
      </c>
      <c r="D28" s="1" t="s">
        <v>1014</v>
      </c>
      <c r="E28" s="1" t="s">
        <v>1032</v>
      </c>
      <c r="F28" s="1" t="s">
        <v>1034</v>
      </c>
      <c r="G28" s="1">
        <v>1</v>
      </c>
      <c r="H28" s="1" t="s">
        <v>1017</v>
      </c>
      <c r="I28" s="6">
        <v>25000</v>
      </c>
    </row>
    <row r="29" spans="1:9" x14ac:dyDescent="0.3">
      <c r="A29" s="1" t="s">
        <v>1233</v>
      </c>
      <c r="B29" s="1" t="s">
        <v>1234</v>
      </c>
      <c r="C29" s="1" t="str">
        <f t="shared" si="0"/>
        <v>693-6406444</v>
      </c>
      <c r="D29" s="1" t="s">
        <v>1018</v>
      </c>
      <c r="E29" s="1" t="s">
        <v>1015</v>
      </c>
      <c r="F29" s="1" t="s">
        <v>1021</v>
      </c>
      <c r="G29" s="1">
        <v>1</v>
      </c>
      <c r="H29" s="1" t="s">
        <v>1017</v>
      </c>
      <c r="I29" s="6">
        <v>20000</v>
      </c>
    </row>
    <row r="30" spans="1:9" x14ac:dyDescent="0.3">
      <c r="A30" s="1" t="s">
        <v>1235</v>
      </c>
      <c r="B30" s="1" t="s">
        <v>1236</v>
      </c>
      <c r="C30" s="1" t="str">
        <f t="shared" si="0"/>
        <v>330-4340845</v>
      </c>
      <c r="D30" s="1" t="s">
        <v>1018</v>
      </c>
      <c r="E30" s="1" t="s">
        <v>1019</v>
      </c>
      <c r="F30" s="1" t="s">
        <v>1023</v>
      </c>
      <c r="G30" s="1">
        <v>1</v>
      </c>
      <c r="H30" s="1" t="s">
        <v>1017</v>
      </c>
      <c r="I30" s="6">
        <v>128000</v>
      </c>
    </row>
    <row r="31" spans="1:9" x14ac:dyDescent="0.3">
      <c r="A31" s="1" t="s">
        <v>1237</v>
      </c>
      <c r="B31" s="1" t="s">
        <v>1238</v>
      </c>
      <c r="C31" s="1" t="str">
        <f t="shared" si="0"/>
        <v>771-1093026</v>
      </c>
      <c r="D31" s="1" t="s">
        <v>1031</v>
      </c>
      <c r="E31" s="1" t="s">
        <v>1032</v>
      </c>
      <c r="F31" s="1" t="s">
        <v>1035</v>
      </c>
      <c r="G31" s="1">
        <v>3</v>
      </c>
      <c r="H31" s="1" t="s">
        <v>1017</v>
      </c>
      <c r="I31" s="6">
        <v>30500</v>
      </c>
    </row>
    <row r="32" spans="1:9" x14ac:dyDescent="0.3">
      <c r="A32" s="1" t="s">
        <v>1239</v>
      </c>
      <c r="B32" s="1" t="s">
        <v>1240</v>
      </c>
      <c r="C32" s="1" t="str">
        <f t="shared" si="0"/>
        <v>672-6323376</v>
      </c>
      <c r="D32" s="1" t="s">
        <v>1027</v>
      </c>
      <c r="E32" s="1" t="s">
        <v>1029</v>
      </c>
      <c r="F32" s="1" t="s">
        <v>1037</v>
      </c>
      <c r="G32" s="1">
        <v>1</v>
      </c>
      <c r="H32" s="1" t="s">
        <v>1017</v>
      </c>
      <c r="I32" s="6">
        <v>9500</v>
      </c>
    </row>
    <row r="33" spans="1:9" x14ac:dyDescent="0.3">
      <c r="A33" s="1" t="s">
        <v>1241</v>
      </c>
      <c r="B33" s="1" t="s">
        <v>1242</v>
      </c>
      <c r="C33" s="1" t="str">
        <f t="shared" si="0"/>
        <v>392-4934149</v>
      </c>
      <c r="D33" s="1" t="s">
        <v>1018</v>
      </c>
      <c r="E33" s="1" t="s">
        <v>1019</v>
      </c>
      <c r="F33" s="1" t="s">
        <v>1023</v>
      </c>
      <c r="G33" s="1">
        <v>1</v>
      </c>
      <c r="H33" s="1" t="s">
        <v>1017</v>
      </c>
      <c r="I33" s="6">
        <v>130000</v>
      </c>
    </row>
    <row r="34" spans="1:9" x14ac:dyDescent="0.3">
      <c r="A34" s="1" t="s">
        <v>1243</v>
      </c>
      <c r="B34" s="1" t="s">
        <v>1244</v>
      </c>
      <c r="C34" s="1" t="str">
        <f t="shared" si="0"/>
        <v>577-7975534</v>
      </c>
      <c r="D34" s="1" t="s">
        <v>1014</v>
      </c>
      <c r="E34" s="1" t="s">
        <v>1019</v>
      </c>
      <c r="F34" s="1" t="s">
        <v>1020</v>
      </c>
      <c r="G34" s="1">
        <v>1</v>
      </c>
      <c r="H34" s="1" t="s">
        <v>1017</v>
      </c>
      <c r="I34" s="6">
        <v>45000</v>
      </c>
    </row>
    <row r="35" spans="1:9" x14ac:dyDescent="0.3">
      <c r="A35" s="1" t="s">
        <v>1245</v>
      </c>
      <c r="B35" s="1" t="s">
        <v>1246</v>
      </c>
      <c r="C35" s="1" t="str">
        <f t="shared" si="0"/>
        <v>955-8030010</v>
      </c>
      <c r="D35" s="1" t="s">
        <v>1027</v>
      </c>
      <c r="E35" s="1" t="s">
        <v>1029</v>
      </c>
      <c r="F35" s="1" t="s">
        <v>1036</v>
      </c>
      <c r="G35" s="1">
        <v>1</v>
      </c>
      <c r="H35" s="1" t="s">
        <v>1017</v>
      </c>
      <c r="I35" s="6">
        <v>14000</v>
      </c>
    </row>
    <row r="36" spans="1:9" x14ac:dyDescent="0.3">
      <c r="A36" s="1" t="s">
        <v>1247</v>
      </c>
      <c r="B36" s="1" t="s">
        <v>1248</v>
      </c>
      <c r="C36" s="1" t="str">
        <f t="shared" si="0"/>
        <v>706-1454696</v>
      </c>
      <c r="D36" s="1" t="s">
        <v>1027</v>
      </c>
      <c r="E36" s="1" t="s">
        <v>1029</v>
      </c>
      <c r="F36" s="1" t="s">
        <v>1037</v>
      </c>
      <c r="G36" s="1">
        <v>2</v>
      </c>
      <c r="H36" s="1" t="s">
        <v>1017</v>
      </c>
      <c r="I36" s="6">
        <v>9500</v>
      </c>
    </row>
    <row r="37" spans="1:9" x14ac:dyDescent="0.3">
      <c r="A37" s="1" t="s">
        <v>1249</v>
      </c>
      <c r="B37" s="1" t="s">
        <v>1250</v>
      </c>
      <c r="C37" s="1" t="str">
        <f t="shared" si="0"/>
        <v>951-8072684</v>
      </c>
      <c r="D37" s="1" t="s">
        <v>1022</v>
      </c>
      <c r="E37" s="1" t="s">
        <v>1025</v>
      </c>
      <c r="F37" s="1" t="s">
        <v>1026</v>
      </c>
      <c r="G37" s="1">
        <v>1</v>
      </c>
      <c r="H37" s="1" t="s">
        <v>1017</v>
      </c>
      <c r="I37" s="6">
        <v>25200</v>
      </c>
    </row>
    <row r="38" spans="1:9" x14ac:dyDescent="0.3">
      <c r="A38" s="1" t="s">
        <v>1251</v>
      </c>
      <c r="B38" s="1" t="s">
        <v>1252</v>
      </c>
      <c r="C38" s="1" t="str">
        <f t="shared" si="0"/>
        <v>736-3556551</v>
      </c>
      <c r="D38" s="1" t="s">
        <v>1027</v>
      </c>
      <c r="E38" s="1" t="s">
        <v>1029</v>
      </c>
      <c r="F38" s="1" t="s">
        <v>1030</v>
      </c>
      <c r="G38" s="1">
        <v>1</v>
      </c>
      <c r="H38" s="1" t="s">
        <v>1017</v>
      </c>
      <c r="I38" s="6">
        <v>11500</v>
      </c>
    </row>
    <row r="39" spans="1:9" x14ac:dyDescent="0.3">
      <c r="A39" s="1" t="s">
        <v>1253</v>
      </c>
      <c r="B39" s="1" t="s">
        <v>1254</v>
      </c>
      <c r="C39" s="1" t="str">
        <f t="shared" si="0"/>
        <v>419-7296605</v>
      </c>
      <c r="D39" s="1" t="s">
        <v>1031</v>
      </c>
      <c r="E39" s="1" t="s">
        <v>1029</v>
      </c>
      <c r="F39" s="1" t="s">
        <v>1036</v>
      </c>
      <c r="G39" s="1">
        <v>7</v>
      </c>
      <c r="H39" s="1" t="s">
        <v>1017</v>
      </c>
      <c r="I39" s="6">
        <v>14500</v>
      </c>
    </row>
    <row r="40" spans="1:9" x14ac:dyDescent="0.3">
      <c r="A40" s="1" t="s">
        <v>1255</v>
      </c>
      <c r="B40" s="1" t="s">
        <v>1256</v>
      </c>
      <c r="C40" s="1" t="str">
        <f t="shared" si="0"/>
        <v>170-9488613</v>
      </c>
      <c r="D40" s="1" t="s">
        <v>1027</v>
      </c>
      <c r="E40" s="1" t="s">
        <v>1029</v>
      </c>
      <c r="F40" s="1" t="s">
        <v>1036</v>
      </c>
      <c r="G40" s="1">
        <v>1</v>
      </c>
      <c r="H40" s="1" t="s">
        <v>1017</v>
      </c>
      <c r="I40" s="6">
        <v>14000</v>
      </c>
    </row>
    <row r="41" spans="1:9" x14ac:dyDescent="0.3">
      <c r="A41" s="1" t="s">
        <v>1257</v>
      </c>
      <c r="B41" s="1" t="s">
        <v>1258</v>
      </c>
      <c r="C41" s="1" t="str">
        <f t="shared" si="0"/>
        <v>651-9111742</v>
      </c>
      <c r="D41" s="1" t="s">
        <v>1018</v>
      </c>
      <c r="E41" s="1" t="s">
        <v>1015</v>
      </c>
      <c r="F41" s="1" t="s">
        <v>1021</v>
      </c>
      <c r="G41" s="1">
        <v>1</v>
      </c>
      <c r="H41" s="1" t="s">
        <v>1017</v>
      </c>
      <c r="I41" s="6">
        <v>20000</v>
      </c>
    </row>
    <row r="42" spans="1:9" x14ac:dyDescent="0.3">
      <c r="A42" s="1" t="s">
        <v>1259</v>
      </c>
      <c r="B42" s="1" t="s">
        <v>1260</v>
      </c>
      <c r="C42" s="1" t="str">
        <f t="shared" si="0"/>
        <v>606-6452832</v>
      </c>
      <c r="D42" s="1" t="s">
        <v>1022</v>
      </c>
      <c r="E42" s="1" t="s">
        <v>1032</v>
      </c>
      <c r="F42" s="1" t="s">
        <v>1033</v>
      </c>
      <c r="G42" s="1">
        <v>1</v>
      </c>
      <c r="H42" s="1" t="s">
        <v>1017</v>
      </c>
      <c r="I42" s="6">
        <v>35200</v>
      </c>
    </row>
    <row r="43" spans="1:9" x14ac:dyDescent="0.3">
      <c r="A43" s="1" t="s">
        <v>1261</v>
      </c>
      <c r="B43" s="1" t="s">
        <v>1262</v>
      </c>
      <c r="C43" s="1" t="str">
        <f t="shared" si="0"/>
        <v>600-5031966</v>
      </c>
      <c r="D43" s="1" t="s">
        <v>1018</v>
      </c>
      <c r="E43" s="1" t="s">
        <v>1025</v>
      </c>
      <c r="F43" s="1" t="s">
        <v>1028</v>
      </c>
      <c r="G43" s="1">
        <v>1</v>
      </c>
      <c r="H43" s="1" t="s">
        <v>1017</v>
      </c>
      <c r="I43" s="6">
        <v>54999</v>
      </c>
    </row>
    <row r="44" spans="1:9" x14ac:dyDescent="0.3">
      <c r="A44" s="1" t="s">
        <v>1263</v>
      </c>
      <c r="B44" s="1" t="s">
        <v>1264</v>
      </c>
      <c r="C44" s="1" t="str">
        <f t="shared" si="0"/>
        <v>863-6549757</v>
      </c>
      <c r="D44" s="1" t="s">
        <v>1018</v>
      </c>
      <c r="E44" s="1" t="s">
        <v>1029</v>
      </c>
      <c r="F44" s="1" t="s">
        <v>1037</v>
      </c>
      <c r="G44" s="1">
        <v>1</v>
      </c>
      <c r="H44" s="1" t="s">
        <v>1017</v>
      </c>
      <c r="I44" s="6">
        <v>10000</v>
      </c>
    </row>
    <row r="45" spans="1:9" x14ac:dyDescent="0.3">
      <c r="A45" s="1" t="s">
        <v>1265</v>
      </c>
      <c r="B45" s="1" t="s">
        <v>1266</v>
      </c>
      <c r="C45" s="1" t="str">
        <f t="shared" si="0"/>
        <v>703-9801946</v>
      </c>
      <c r="D45" s="1" t="s">
        <v>1018</v>
      </c>
      <c r="E45" s="1" t="s">
        <v>1029</v>
      </c>
      <c r="F45" s="1" t="s">
        <v>1037</v>
      </c>
      <c r="G45" s="1">
        <v>8</v>
      </c>
      <c r="H45" s="1" t="s">
        <v>1017</v>
      </c>
      <c r="I45" s="6">
        <v>10000</v>
      </c>
    </row>
    <row r="46" spans="1:9" x14ac:dyDescent="0.3">
      <c r="A46" s="1" t="s">
        <v>1267</v>
      </c>
      <c r="B46" s="1" t="s">
        <v>1268</v>
      </c>
      <c r="C46" s="1" t="str">
        <f t="shared" si="0"/>
        <v>814-3118618</v>
      </c>
      <c r="D46" s="1" t="s">
        <v>1027</v>
      </c>
      <c r="E46" s="1" t="s">
        <v>1019</v>
      </c>
      <c r="F46" s="1" t="s">
        <v>1020</v>
      </c>
      <c r="G46" s="1">
        <v>1</v>
      </c>
      <c r="H46" s="1" t="s">
        <v>1017</v>
      </c>
      <c r="I46" s="6">
        <v>44000</v>
      </c>
    </row>
    <row r="47" spans="1:9" x14ac:dyDescent="0.3">
      <c r="A47" s="1" t="s">
        <v>1269</v>
      </c>
      <c r="B47" s="1" t="s">
        <v>1270</v>
      </c>
      <c r="C47" s="1" t="str">
        <f t="shared" si="0"/>
        <v>510-9250138</v>
      </c>
      <c r="D47" s="1" t="s">
        <v>1031</v>
      </c>
      <c r="E47" s="1" t="s">
        <v>1025</v>
      </c>
      <c r="F47" s="1" t="s">
        <v>1038</v>
      </c>
      <c r="G47" s="1">
        <v>1</v>
      </c>
      <c r="H47" s="1" t="s">
        <v>1017</v>
      </c>
      <c r="I47" s="6">
        <v>30500</v>
      </c>
    </row>
    <row r="48" spans="1:9" x14ac:dyDescent="0.3">
      <c r="A48" s="1" t="s">
        <v>1271</v>
      </c>
      <c r="B48" s="1" t="s">
        <v>1272</v>
      </c>
      <c r="C48" s="1" t="str">
        <f t="shared" si="0"/>
        <v>553-5988757</v>
      </c>
      <c r="D48" s="1" t="s">
        <v>1018</v>
      </c>
      <c r="E48" s="1" t="s">
        <v>1025</v>
      </c>
      <c r="F48" s="1" t="s">
        <v>1028</v>
      </c>
      <c r="G48" s="1">
        <v>2</v>
      </c>
      <c r="H48" s="1" t="s">
        <v>1017</v>
      </c>
      <c r="I48" s="6">
        <v>55000</v>
      </c>
    </row>
    <row r="49" spans="1:9" x14ac:dyDescent="0.3">
      <c r="A49" s="1" t="s">
        <v>1273</v>
      </c>
      <c r="B49" s="1" t="s">
        <v>1274</v>
      </c>
      <c r="C49" s="1" t="str">
        <f t="shared" si="0"/>
        <v>518-8558197</v>
      </c>
      <c r="D49" s="1" t="s">
        <v>1018</v>
      </c>
      <c r="E49" s="1" t="s">
        <v>1015</v>
      </c>
      <c r="F49" s="1" t="s">
        <v>1016</v>
      </c>
      <c r="G49" s="1">
        <v>1</v>
      </c>
      <c r="H49" s="1" t="s">
        <v>1017</v>
      </c>
      <c r="I49" s="6">
        <v>58000</v>
      </c>
    </row>
    <row r="50" spans="1:9" x14ac:dyDescent="0.3">
      <c r="A50" s="1" t="s">
        <v>1275</v>
      </c>
      <c r="B50" s="1" t="s">
        <v>1276</v>
      </c>
      <c r="C50" s="1" t="str">
        <f t="shared" si="0"/>
        <v>763-3499627</v>
      </c>
      <c r="D50" s="1" t="s">
        <v>1027</v>
      </c>
      <c r="E50" s="1" t="s">
        <v>1015</v>
      </c>
      <c r="F50" s="1" t="s">
        <v>1021</v>
      </c>
      <c r="G50" s="1">
        <v>1</v>
      </c>
      <c r="H50" s="1" t="s">
        <v>1017</v>
      </c>
      <c r="I50" s="6">
        <v>19500</v>
      </c>
    </row>
    <row r="51" spans="1:9" x14ac:dyDescent="0.3">
      <c r="A51" s="1" t="s">
        <v>1277</v>
      </c>
      <c r="B51" s="1" t="s">
        <v>1278</v>
      </c>
      <c r="C51" s="1" t="str">
        <f t="shared" si="0"/>
        <v>712-1668752</v>
      </c>
      <c r="D51" s="1" t="s">
        <v>1014</v>
      </c>
      <c r="E51" s="1" t="s">
        <v>1032</v>
      </c>
      <c r="F51" s="1" t="s">
        <v>1035</v>
      </c>
      <c r="G51" s="1">
        <v>1</v>
      </c>
      <c r="H51" s="1" t="s">
        <v>1017</v>
      </c>
      <c r="I51" s="6">
        <v>30000</v>
      </c>
    </row>
    <row r="52" spans="1:9" x14ac:dyDescent="0.3">
      <c r="A52" s="1" t="s">
        <v>1279</v>
      </c>
      <c r="B52" s="1" t="s">
        <v>1280</v>
      </c>
      <c r="C52" s="1" t="str">
        <f t="shared" si="0"/>
        <v>285-8312936</v>
      </c>
      <c r="D52" s="1" t="s">
        <v>1031</v>
      </c>
      <c r="E52" s="1" t="s">
        <v>1025</v>
      </c>
      <c r="F52" s="1" t="s">
        <v>1028</v>
      </c>
      <c r="G52" s="1">
        <v>1</v>
      </c>
      <c r="H52" s="1" t="s">
        <v>1017</v>
      </c>
      <c r="I52" s="6">
        <v>55500</v>
      </c>
    </row>
    <row r="53" spans="1:9" x14ac:dyDescent="0.3">
      <c r="A53" s="1" t="s">
        <v>1281</v>
      </c>
      <c r="B53" s="1" t="s">
        <v>1282</v>
      </c>
      <c r="C53" s="1" t="str">
        <f t="shared" si="0"/>
        <v>663-1615675</v>
      </c>
      <c r="D53" s="1" t="s">
        <v>1014</v>
      </c>
      <c r="E53" s="1" t="s">
        <v>1015</v>
      </c>
      <c r="F53" s="1" t="s">
        <v>1016</v>
      </c>
      <c r="G53" s="1">
        <v>1</v>
      </c>
      <c r="H53" s="1" t="s">
        <v>1017</v>
      </c>
      <c r="I53" s="6">
        <v>60000</v>
      </c>
    </row>
    <row r="54" spans="1:9" x14ac:dyDescent="0.3">
      <c r="A54" s="1" t="s">
        <v>1283</v>
      </c>
      <c r="B54" s="1" t="s">
        <v>1284</v>
      </c>
      <c r="C54" s="1" t="str">
        <f t="shared" si="0"/>
        <v>737-9363326</v>
      </c>
      <c r="D54" s="1" t="s">
        <v>1027</v>
      </c>
      <c r="E54" s="1" t="s">
        <v>1019</v>
      </c>
      <c r="F54" s="1" t="s">
        <v>1039</v>
      </c>
      <c r="G54" s="1">
        <v>1</v>
      </c>
      <c r="H54" s="1" t="s">
        <v>1017</v>
      </c>
      <c r="I54" s="6">
        <v>49500</v>
      </c>
    </row>
    <row r="55" spans="1:9" x14ac:dyDescent="0.3">
      <c r="A55" s="1" t="s">
        <v>1285</v>
      </c>
      <c r="B55" s="1" t="s">
        <v>1286</v>
      </c>
      <c r="C55" s="1" t="str">
        <f t="shared" si="0"/>
        <v>195-4769851</v>
      </c>
      <c r="D55" s="1" t="s">
        <v>1022</v>
      </c>
      <c r="E55" s="1" t="s">
        <v>1032</v>
      </c>
      <c r="F55" s="1" t="s">
        <v>1033</v>
      </c>
      <c r="G55" s="1">
        <v>1</v>
      </c>
      <c r="H55" s="1" t="s">
        <v>1017</v>
      </c>
      <c r="I55" s="6">
        <v>35200</v>
      </c>
    </row>
    <row r="56" spans="1:9" x14ac:dyDescent="0.3">
      <c r="A56" s="1" t="s">
        <v>1287</v>
      </c>
      <c r="B56" s="1" t="s">
        <v>1288</v>
      </c>
      <c r="C56" s="1" t="str">
        <f t="shared" si="0"/>
        <v>248-7435505</v>
      </c>
      <c r="D56" s="1" t="s">
        <v>1014</v>
      </c>
      <c r="E56" s="1" t="s">
        <v>1029</v>
      </c>
      <c r="F56" s="1" t="s">
        <v>1037</v>
      </c>
      <c r="G56" s="1">
        <v>1</v>
      </c>
      <c r="H56" s="1" t="s">
        <v>1017</v>
      </c>
      <c r="I56" s="6">
        <v>9900</v>
      </c>
    </row>
    <row r="57" spans="1:9" x14ac:dyDescent="0.3">
      <c r="A57" s="1" t="s">
        <v>1289</v>
      </c>
      <c r="B57" s="1" t="s">
        <v>1290</v>
      </c>
      <c r="C57" s="1" t="str">
        <f t="shared" si="0"/>
        <v>453-6577416</v>
      </c>
      <c r="D57" s="1" t="s">
        <v>1018</v>
      </c>
      <c r="E57" s="1" t="s">
        <v>1019</v>
      </c>
      <c r="F57" s="1" t="s">
        <v>1039</v>
      </c>
      <c r="G57" s="1">
        <v>1</v>
      </c>
      <c r="H57" s="1" t="s">
        <v>1017</v>
      </c>
      <c r="I57" s="6">
        <v>50000</v>
      </c>
    </row>
    <row r="58" spans="1:9" x14ac:dyDescent="0.3">
      <c r="A58" s="1" t="s">
        <v>1291</v>
      </c>
      <c r="B58" s="1" t="s">
        <v>1292</v>
      </c>
      <c r="C58" s="1" t="str">
        <f t="shared" si="0"/>
        <v>137-3118060</v>
      </c>
      <c r="D58" s="1" t="s">
        <v>1014</v>
      </c>
      <c r="E58" s="1" t="s">
        <v>1019</v>
      </c>
      <c r="F58" s="1" t="s">
        <v>1039</v>
      </c>
      <c r="G58" s="1">
        <v>1</v>
      </c>
      <c r="H58" s="1" t="s">
        <v>1017</v>
      </c>
      <c r="I58" s="6">
        <v>50000</v>
      </c>
    </row>
    <row r="59" spans="1:9" x14ac:dyDescent="0.3">
      <c r="A59" s="1" t="s">
        <v>1293</v>
      </c>
      <c r="B59" s="1" t="s">
        <v>1294</v>
      </c>
      <c r="C59" s="1" t="str">
        <f t="shared" si="0"/>
        <v>371-6680114</v>
      </c>
      <c r="D59" s="1" t="s">
        <v>1022</v>
      </c>
      <c r="E59" s="1" t="s">
        <v>1019</v>
      </c>
      <c r="F59" s="1" t="s">
        <v>1023</v>
      </c>
      <c r="G59" s="1">
        <v>1</v>
      </c>
      <c r="H59" s="1" t="s">
        <v>1017</v>
      </c>
      <c r="I59" s="6">
        <v>131500</v>
      </c>
    </row>
    <row r="60" spans="1:9" x14ac:dyDescent="0.3">
      <c r="A60" s="1" t="s">
        <v>1295</v>
      </c>
      <c r="B60" s="1" t="s">
        <v>1296</v>
      </c>
      <c r="C60" s="1" t="str">
        <f t="shared" si="0"/>
        <v>864-2516313</v>
      </c>
      <c r="D60" s="1" t="s">
        <v>1018</v>
      </c>
      <c r="E60" s="1" t="s">
        <v>1029</v>
      </c>
      <c r="F60" s="1" t="s">
        <v>1037</v>
      </c>
      <c r="G60" s="1">
        <v>1</v>
      </c>
      <c r="H60" s="1" t="s">
        <v>1017</v>
      </c>
      <c r="I60" s="6">
        <v>10000</v>
      </c>
    </row>
    <row r="61" spans="1:9" x14ac:dyDescent="0.3">
      <c r="A61" s="1" t="s">
        <v>1297</v>
      </c>
      <c r="B61" s="1" t="s">
        <v>1298</v>
      </c>
      <c r="C61" s="1" t="str">
        <f t="shared" si="0"/>
        <v>249-5096953</v>
      </c>
      <c r="D61" s="1" t="s">
        <v>1018</v>
      </c>
      <c r="E61" s="1" t="s">
        <v>1015</v>
      </c>
      <c r="F61" s="1" t="s">
        <v>1016</v>
      </c>
      <c r="G61" s="1">
        <v>1</v>
      </c>
      <c r="H61" s="1" t="s">
        <v>1017</v>
      </c>
      <c r="I61" s="6">
        <v>60000</v>
      </c>
    </row>
    <row r="62" spans="1:9" x14ac:dyDescent="0.3">
      <c r="A62" s="1" t="s">
        <v>1299</v>
      </c>
      <c r="B62" s="1" t="s">
        <v>1300</v>
      </c>
      <c r="C62" s="1" t="str">
        <f t="shared" si="0"/>
        <v>753-5261032</v>
      </c>
      <c r="D62" s="1" t="s">
        <v>1014</v>
      </c>
      <c r="E62" s="1" t="s">
        <v>1025</v>
      </c>
      <c r="F62" s="1" t="s">
        <v>1038</v>
      </c>
      <c r="G62" s="1">
        <v>1</v>
      </c>
      <c r="H62" s="1" t="s">
        <v>1017</v>
      </c>
      <c r="I62" s="6">
        <v>30000</v>
      </c>
    </row>
    <row r="63" spans="1:9" x14ac:dyDescent="0.3">
      <c r="A63" s="1" t="s">
        <v>1301</v>
      </c>
      <c r="B63" s="1" t="s">
        <v>1302</v>
      </c>
      <c r="C63" s="1" t="str">
        <f t="shared" si="0"/>
        <v>567-6068760</v>
      </c>
      <c r="D63" s="1" t="s">
        <v>1014</v>
      </c>
      <c r="E63" s="1" t="s">
        <v>1029</v>
      </c>
      <c r="F63" s="1" t="s">
        <v>1036</v>
      </c>
      <c r="G63" s="1">
        <v>1</v>
      </c>
      <c r="H63" s="1" t="s">
        <v>1017</v>
      </c>
      <c r="I63" s="6">
        <v>14800</v>
      </c>
    </row>
    <row r="64" spans="1:9" x14ac:dyDescent="0.3">
      <c r="A64" s="1" t="s">
        <v>1303</v>
      </c>
      <c r="B64" s="1" t="s">
        <v>1304</v>
      </c>
      <c r="C64" s="1" t="str">
        <f t="shared" si="0"/>
        <v>679-1822825</v>
      </c>
      <c r="D64" s="1" t="s">
        <v>1018</v>
      </c>
      <c r="E64" s="1" t="s">
        <v>1032</v>
      </c>
      <c r="F64" s="1" t="s">
        <v>1034</v>
      </c>
      <c r="G64" s="1">
        <v>1</v>
      </c>
      <c r="H64" s="1" t="s">
        <v>1017</v>
      </c>
      <c r="I64" s="6">
        <v>25000</v>
      </c>
    </row>
    <row r="65" spans="1:9" x14ac:dyDescent="0.3">
      <c r="A65" s="1" t="s">
        <v>1305</v>
      </c>
      <c r="B65" s="1" t="s">
        <v>1306</v>
      </c>
      <c r="C65" s="1" t="str">
        <f t="shared" si="0"/>
        <v>402-6481437</v>
      </c>
      <c r="D65" s="1" t="s">
        <v>1014</v>
      </c>
      <c r="E65" s="1" t="s">
        <v>1032</v>
      </c>
      <c r="F65" s="1" t="s">
        <v>1034</v>
      </c>
      <c r="G65" s="1">
        <v>1</v>
      </c>
      <c r="H65" s="1" t="s">
        <v>1017</v>
      </c>
      <c r="I65" s="6">
        <v>25000</v>
      </c>
    </row>
    <row r="66" spans="1:9" x14ac:dyDescent="0.3">
      <c r="A66" s="1" t="s">
        <v>1307</v>
      </c>
      <c r="B66" s="1" t="s">
        <v>1308</v>
      </c>
      <c r="C66" s="1" t="str">
        <f t="shared" si="0"/>
        <v>446-2932227</v>
      </c>
      <c r="D66" s="1" t="s">
        <v>1014</v>
      </c>
      <c r="E66" s="1" t="s">
        <v>1029</v>
      </c>
      <c r="F66" s="1" t="s">
        <v>1037</v>
      </c>
      <c r="G66" s="1">
        <v>1</v>
      </c>
      <c r="H66" s="1" t="s">
        <v>1017</v>
      </c>
      <c r="I66" s="6">
        <v>9900</v>
      </c>
    </row>
    <row r="67" spans="1:9" x14ac:dyDescent="0.3">
      <c r="A67" s="1" t="s">
        <v>1309</v>
      </c>
      <c r="B67" s="1" t="s">
        <v>1310</v>
      </c>
      <c r="C67" s="1" t="str">
        <f t="shared" ref="C67:C130" si="1">CONCATENATE(A67,"-",B67)</f>
        <v>788-5398338</v>
      </c>
      <c r="D67" s="1" t="s">
        <v>1014</v>
      </c>
      <c r="E67" s="1" t="s">
        <v>1032</v>
      </c>
      <c r="F67" s="1" t="s">
        <v>1034</v>
      </c>
      <c r="G67" s="1">
        <v>4</v>
      </c>
      <c r="H67" s="1" t="s">
        <v>1017</v>
      </c>
      <c r="I67" s="6">
        <v>25000</v>
      </c>
    </row>
    <row r="68" spans="1:9" x14ac:dyDescent="0.3">
      <c r="A68" s="1" t="s">
        <v>1311</v>
      </c>
      <c r="B68" s="1" t="s">
        <v>1312</v>
      </c>
      <c r="C68" s="1" t="str">
        <f t="shared" si="1"/>
        <v>219-3345069</v>
      </c>
      <c r="D68" s="1" t="s">
        <v>1014</v>
      </c>
      <c r="E68" s="1" t="s">
        <v>1025</v>
      </c>
      <c r="F68" s="1" t="s">
        <v>1028</v>
      </c>
      <c r="G68" s="1">
        <v>4</v>
      </c>
      <c r="H68" s="1" t="s">
        <v>1017</v>
      </c>
      <c r="I68" s="6">
        <v>55000</v>
      </c>
    </row>
    <row r="69" spans="1:9" x14ac:dyDescent="0.3">
      <c r="A69" s="1" t="s">
        <v>1313</v>
      </c>
      <c r="B69" s="1" t="s">
        <v>1314</v>
      </c>
      <c r="C69" s="1" t="str">
        <f t="shared" si="1"/>
        <v>770-2661307</v>
      </c>
      <c r="D69" s="1" t="s">
        <v>1027</v>
      </c>
      <c r="E69" s="1" t="s">
        <v>1019</v>
      </c>
      <c r="F69" s="1" t="s">
        <v>1039</v>
      </c>
      <c r="G69" s="1">
        <v>1</v>
      </c>
      <c r="H69" s="1" t="s">
        <v>1017</v>
      </c>
      <c r="I69" s="6">
        <v>49500</v>
      </c>
    </row>
    <row r="70" spans="1:9" x14ac:dyDescent="0.3">
      <c r="A70" s="1" t="s">
        <v>1315</v>
      </c>
      <c r="B70" s="1" t="s">
        <v>1316</v>
      </c>
      <c r="C70" s="1" t="str">
        <f t="shared" si="1"/>
        <v>382-4184459</v>
      </c>
      <c r="D70" s="1" t="s">
        <v>1031</v>
      </c>
      <c r="E70" s="1" t="s">
        <v>1029</v>
      </c>
      <c r="F70" s="1" t="s">
        <v>1037</v>
      </c>
      <c r="G70" s="1">
        <v>1</v>
      </c>
      <c r="H70" s="1" t="s">
        <v>1017</v>
      </c>
      <c r="I70" s="6">
        <v>9800</v>
      </c>
    </row>
    <row r="71" spans="1:9" x14ac:dyDescent="0.3">
      <c r="A71" s="1" t="s">
        <v>1317</v>
      </c>
      <c r="B71" s="1" t="s">
        <v>1318</v>
      </c>
      <c r="C71" s="1" t="str">
        <f t="shared" si="1"/>
        <v>932-4909069</v>
      </c>
      <c r="D71" s="1" t="s">
        <v>1018</v>
      </c>
      <c r="E71" s="1" t="s">
        <v>1032</v>
      </c>
      <c r="F71" s="1" t="s">
        <v>1034</v>
      </c>
      <c r="G71" s="1">
        <v>1</v>
      </c>
      <c r="H71" s="1" t="s">
        <v>1017</v>
      </c>
      <c r="I71" s="6">
        <v>25000</v>
      </c>
    </row>
    <row r="72" spans="1:9" x14ac:dyDescent="0.3">
      <c r="A72" s="1" t="s">
        <v>1319</v>
      </c>
      <c r="B72" s="1" t="s">
        <v>1320</v>
      </c>
      <c r="C72" s="1" t="str">
        <f t="shared" si="1"/>
        <v>907-4991829</v>
      </c>
      <c r="D72" s="1" t="s">
        <v>1014</v>
      </c>
      <c r="E72" s="1" t="s">
        <v>1015</v>
      </c>
      <c r="F72" s="1" t="s">
        <v>1016</v>
      </c>
      <c r="G72" s="1">
        <v>1</v>
      </c>
      <c r="H72" s="1" t="s">
        <v>1017</v>
      </c>
      <c r="I72" s="6">
        <v>60000</v>
      </c>
    </row>
    <row r="73" spans="1:9" x14ac:dyDescent="0.3">
      <c r="A73" s="1" t="s">
        <v>1321</v>
      </c>
      <c r="B73" s="1" t="s">
        <v>1322</v>
      </c>
      <c r="C73" s="1" t="str">
        <f t="shared" si="1"/>
        <v>211-8583392</v>
      </c>
      <c r="D73" s="1" t="s">
        <v>1027</v>
      </c>
      <c r="E73" s="1" t="s">
        <v>1015</v>
      </c>
      <c r="F73" s="1" t="s">
        <v>1024</v>
      </c>
      <c r="G73" s="1">
        <v>1</v>
      </c>
      <c r="H73" s="1" t="s">
        <v>1017</v>
      </c>
      <c r="I73" s="6">
        <v>39500</v>
      </c>
    </row>
    <row r="74" spans="1:9" x14ac:dyDescent="0.3">
      <c r="A74" s="1" t="s">
        <v>1323</v>
      </c>
      <c r="B74" s="1" t="s">
        <v>1324</v>
      </c>
      <c r="C74" s="1" t="str">
        <f t="shared" si="1"/>
        <v>554-2232969</v>
      </c>
      <c r="D74" s="1" t="s">
        <v>1014</v>
      </c>
      <c r="E74" s="1" t="s">
        <v>1032</v>
      </c>
      <c r="F74" s="1" t="s">
        <v>1033</v>
      </c>
      <c r="G74" s="1">
        <v>1</v>
      </c>
      <c r="H74" s="1" t="s">
        <v>1017</v>
      </c>
      <c r="I74" s="6">
        <v>35000</v>
      </c>
    </row>
    <row r="75" spans="1:9" x14ac:dyDescent="0.3">
      <c r="A75" s="1" t="s">
        <v>1187</v>
      </c>
      <c r="B75" s="1" t="s">
        <v>1325</v>
      </c>
      <c r="C75" s="1" t="str">
        <f t="shared" si="1"/>
        <v>818-2919549</v>
      </c>
      <c r="D75" s="1" t="s">
        <v>1018</v>
      </c>
      <c r="E75" s="1" t="s">
        <v>1019</v>
      </c>
      <c r="F75" s="1" t="s">
        <v>1023</v>
      </c>
      <c r="G75" s="1">
        <v>1</v>
      </c>
      <c r="H75" s="1" t="s">
        <v>1017</v>
      </c>
      <c r="I75" s="6">
        <v>128000</v>
      </c>
    </row>
    <row r="76" spans="1:9" x14ac:dyDescent="0.3">
      <c r="A76" s="1" t="s">
        <v>1326</v>
      </c>
      <c r="B76" s="1" t="s">
        <v>1327</v>
      </c>
      <c r="C76" s="1" t="str">
        <f t="shared" si="1"/>
        <v>256-8956894</v>
      </c>
      <c r="D76" s="1" t="s">
        <v>1022</v>
      </c>
      <c r="E76" s="1" t="s">
        <v>1025</v>
      </c>
      <c r="F76" s="1" t="s">
        <v>1026</v>
      </c>
      <c r="G76" s="1">
        <v>1</v>
      </c>
      <c r="H76" s="1" t="s">
        <v>1017</v>
      </c>
      <c r="I76" s="6">
        <v>25200</v>
      </c>
    </row>
    <row r="77" spans="1:9" x14ac:dyDescent="0.3">
      <c r="A77" s="1" t="s">
        <v>1328</v>
      </c>
      <c r="B77" s="1" t="s">
        <v>1329</v>
      </c>
      <c r="C77" s="1" t="str">
        <f t="shared" si="1"/>
        <v>868-8095702</v>
      </c>
      <c r="D77" s="1" t="s">
        <v>1018</v>
      </c>
      <c r="E77" s="1" t="s">
        <v>1019</v>
      </c>
      <c r="F77" s="1" t="s">
        <v>1039</v>
      </c>
      <c r="G77" s="1">
        <v>1</v>
      </c>
      <c r="H77" s="1" t="s">
        <v>1017</v>
      </c>
      <c r="I77" s="6">
        <v>50000</v>
      </c>
    </row>
    <row r="78" spans="1:9" x14ac:dyDescent="0.3">
      <c r="A78" s="1" t="s">
        <v>1330</v>
      </c>
      <c r="B78" s="1" t="s">
        <v>1331</v>
      </c>
      <c r="C78" s="1" t="str">
        <f t="shared" si="1"/>
        <v>926-8199311</v>
      </c>
      <c r="D78" s="1" t="s">
        <v>1022</v>
      </c>
      <c r="E78" s="1" t="s">
        <v>1029</v>
      </c>
      <c r="F78" s="1" t="s">
        <v>1037</v>
      </c>
      <c r="G78" s="1">
        <v>3</v>
      </c>
      <c r="H78" s="1" t="s">
        <v>1017</v>
      </c>
      <c r="I78" s="6">
        <v>10200</v>
      </c>
    </row>
    <row r="79" spans="1:9" x14ac:dyDescent="0.3">
      <c r="A79" s="1" t="s">
        <v>1332</v>
      </c>
      <c r="B79" s="1" t="s">
        <v>1333</v>
      </c>
      <c r="C79" s="1" t="str">
        <f t="shared" si="1"/>
        <v>131-2539438</v>
      </c>
      <c r="D79" s="1" t="s">
        <v>1022</v>
      </c>
      <c r="E79" s="1" t="s">
        <v>1029</v>
      </c>
      <c r="F79" s="1" t="s">
        <v>1036</v>
      </c>
      <c r="G79" s="1">
        <v>1</v>
      </c>
      <c r="H79" s="1" t="s">
        <v>1017</v>
      </c>
      <c r="I79" s="6">
        <v>15200</v>
      </c>
    </row>
    <row r="80" spans="1:9" x14ac:dyDescent="0.3">
      <c r="A80" s="1" t="s">
        <v>1334</v>
      </c>
      <c r="B80" s="1" t="s">
        <v>1335</v>
      </c>
      <c r="C80" s="1" t="str">
        <f t="shared" si="1"/>
        <v>150-2368710</v>
      </c>
      <c r="D80" s="1" t="s">
        <v>1027</v>
      </c>
      <c r="E80" s="1" t="s">
        <v>1029</v>
      </c>
      <c r="F80" s="1" t="s">
        <v>1037</v>
      </c>
      <c r="G80" s="1">
        <v>1</v>
      </c>
      <c r="H80" s="1" t="s">
        <v>1017</v>
      </c>
      <c r="I80" s="6">
        <v>9500</v>
      </c>
    </row>
    <row r="81" spans="1:9" x14ac:dyDescent="0.3">
      <c r="A81" s="1" t="s">
        <v>1336</v>
      </c>
      <c r="B81" s="1" t="s">
        <v>1337</v>
      </c>
      <c r="C81" s="1" t="str">
        <f t="shared" si="1"/>
        <v>794-9164342</v>
      </c>
      <c r="D81" s="1" t="s">
        <v>1031</v>
      </c>
      <c r="E81" s="1" t="s">
        <v>1025</v>
      </c>
      <c r="F81" s="1" t="s">
        <v>1028</v>
      </c>
      <c r="G81" s="1">
        <v>1</v>
      </c>
      <c r="H81" s="1" t="s">
        <v>1017</v>
      </c>
      <c r="I81" s="6">
        <v>55500</v>
      </c>
    </row>
    <row r="82" spans="1:9" x14ac:dyDescent="0.3">
      <c r="A82" s="1" t="s">
        <v>1338</v>
      </c>
      <c r="B82" s="1" t="s">
        <v>1339</v>
      </c>
      <c r="C82" s="1" t="str">
        <f t="shared" si="1"/>
        <v>609-8225192</v>
      </c>
      <c r="D82" s="1" t="s">
        <v>1031</v>
      </c>
      <c r="E82" s="1" t="s">
        <v>1019</v>
      </c>
      <c r="F82" s="1" t="s">
        <v>1023</v>
      </c>
      <c r="G82" s="1">
        <v>1</v>
      </c>
      <c r="H82" s="1" t="s">
        <v>1017</v>
      </c>
      <c r="I82" s="6">
        <v>132000</v>
      </c>
    </row>
    <row r="83" spans="1:9" x14ac:dyDescent="0.3">
      <c r="A83" s="1" t="s">
        <v>1340</v>
      </c>
      <c r="B83" s="1" t="s">
        <v>1341</v>
      </c>
      <c r="C83" s="1" t="str">
        <f t="shared" si="1"/>
        <v>689-8202195</v>
      </c>
      <c r="D83" s="1" t="s">
        <v>1018</v>
      </c>
      <c r="E83" s="1" t="s">
        <v>1032</v>
      </c>
      <c r="F83" s="1" t="s">
        <v>1034</v>
      </c>
      <c r="G83" s="1">
        <v>1</v>
      </c>
      <c r="H83" s="1" t="s">
        <v>1017</v>
      </c>
      <c r="I83" s="6">
        <v>25000</v>
      </c>
    </row>
    <row r="84" spans="1:9" x14ac:dyDescent="0.3">
      <c r="A84" s="1" t="s">
        <v>1265</v>
      </c>
      <c r="B84" s="1" t="s">
        <v>1342</v>
      </c>
      <c r="C84" s="1" t="str">
        <f t="shared" si="1"/>
        <v>703-7718433</v>
      </c>
      <c r="D84" s="1" t="s">
        <v>1022</v>
      </c>
      <c r="E84" s="1" t="s">
        <v>1025</v>
      </c>
      <c r="F84" s="1" t="s">
        <v>1038</v>
      </c>
      <c r="G84" s="1">
        <v>1</v>
      </c>
      <c r="H84" s="1" t="s">
        <v>1017</v>
      </c>
      <c r="I84" s="6">
        <v>30200</v>
      </c>
    </row>
    <row r="85" spans="1:9" x14ac:dyDescent="0.3">
      <c r="A85" s="1" t="s">
        <v>1343</v>
      </c>
      <c r="B85" s="1" t="s">
        <v>1344</v>
      </c>
      <c r="C85" s="1" t="str">
        <f t="shared" si="1"/>
        <v>938-3477824</v>
      </c>
      <c r="D85" s="1" t="s">
        <v>1031</v>
      </c>
      <c r="E85" s="1" t="s">
        <v>1025</v>
      </c>
      <c r="F85" s="1" t="s">
        <v>1026</v>
      </c>
      <c r="G85" s="1">
        <v>2</v>
      </c>
      <c r="H85" s="1" t="s">
        <v>1017</v>
      </c>
      <c r="I85" s="6">
        <v>25500</v>
      </c>
    </row>
    <row r="86" spans="1:9" x14ac:dyDescent="0.3">
      <c r="A86" s="1" t="s">
        <v>1345</v>
      </c>
      <c r="B86" s="1" t="s">
        <v>1346</v>
      </c>
      <c r="C86" s="1" t="str">
        <f t="shared" si="1"/>
        <v>742-6303930</v>
      </c>
      <c r="D86" s="1" t="s">
        <v>1022</v>
      </c>
      <c r="E86" s="1" t="s">
        <v>1032</v>
      </c>
      <c r="F86" s="1" t="s">
        <v>1035</v>
      </c>
      <c r="G86" s="1">
        <v>1</v>
      </c>
      <c r="H86" s="1" t="s">
        <v>1017</v>
      </c>
      <c r="I86" s="6">
        <v>30200</v>
      </c>
    </row>
    <row r="87" spans="1:9" x14ac:dyDescent="0.3">
      <c r="A87" s="1" t="s">
        <v>1347</v>
      </c>
      <c r="B87" s="1" t="s">
        <v>1348</v>
      </c>
      <c r="C87" s="1" t="str">
        <f t="shared" si="1"/>
        <v>760-2514923</v>
      </c>
      <c r="D87" s="1" t="s">
        <v>1027</v>
      </c>
      <c r="E87" s="1" t="s">
        <v>1032</v>
      </c>
      <c r="F87" s="1" t="s">
        <v>1033</v>
      </c>
      <c r="G87" s="1">
        <v>1</v>
      </c>
      <c r="H87" s="1" t="s">
        <v>1017</v>
      </c>
      <c r="I87" s="6">
        <v>34000</v>
      </c>
    </row>
    <row r="88" spans="1:9" x14ac:dyDescent="0.3">
      <c r="A88" s="1" t="s">
        <v>1349</v>
      </c>
      <c r="B88" s="1" t="s">
        <v>1350</v>
      </c>
      <c r="C88" s="1" t="str">
        <f t="shared" si="1"/>
        <v>561-2736473</v>
      </c>
      <c r="D88" s="1" t="s">
        <v>1018</v>
      </c>
      <c r="E88" s="1" t="s">
        <v>1019</v>
      </c>
      <c r="F88" s="1" t="s">
        <v>1023</v>
      </c>
      <c r="G88" s="1">
        <v>1</v>
      </c>
      <c r="H88" s="1" t="s">
        <v>1017</v>
      </c>
      <c r="I88" s="6">
        <v>128000</v>
      </c>
    </row>
    <row r="89" spans="1:9" x14ac:dyDescent="0.3">
      <c r="A89" s="1" t="s">
        <v>1351</v>
      </c>
      <c r="B89" s="1" t="s">
        <v>1352</v>
      </c>
      <c r="C89" s="1" t="str">
        <f t="shared" si="1"/>
        <v>893-6676858</v>
      </c>
      <c r="D89" s="1" t="s">
        <v>1022</v>
      </c>
      <c r="E89" s="1" t="s">
        <v>1029</v>
      </c>
      <c r="F89" s="1" t="s">
        <v>1036</v>
      </c>
      <c r="G89" s="1">
        <v>1</v>
      </c>
      <c r="H89" s="1" t="s">
        <v>1017</v>
      </c>
      <c r="I89" s="6">
        <v>15200</v>
      </c>
    </row>
    <row r="90" spans="1:9" x14ac:dyDescent="0.3">
      <c r="A90" s="1" t="s">
        <v>1353</v>
      </c>
      <c r="B90" s="1" t="s">
        <v>1354</v>
      </c>
      <c r="C90" s="1" t="str">
        <f t="shared" si="1"/>
        <v>417-7575963</v>
      </c>
      <c r="D90" s="1" t="s">
        <v>1018</v>
      </c>
      <c r="E90" s="1" t="s">
        <v>1032</v>
      </c>
      <c r="F90" s="1" t="s">
        <v>1035</v>
      </c>
      <c r="G90" s="1">
        <v>1</v>
      </c>
      <c r="H90" s="1" t="s">
        <v>1017</v>
      </c>
      <c r="I90" s="6">
        <v>30000</v>
      </c>
    </row>
    <row r="91" spans="1:9" x14ac:dyDescent="0.3">
      <c r="A91" s="1" t="s">
        <v>1355</v>
      </c>
      <c r="B91" s="1" t="s">
        <v>1356</v>
      </c>
      <c r="C91" s="1" t="str">
        <f t="shared" si="1"/>
        <v>319-6733317</v>
      </c>
      <c r="D91" s="1" t="s">
        <v>1031</v>
      </c>
      <c r="E91" s="1" t="s">
        <v>1032</v>
      </c>
      <c r="F91" s="1" t="s">
        <v>1033</v>
      </c>
      <c r="G91" s="1">
        <v>1</v>
      </c>
      <c r="H91" s="1" t="s">
        <v>1017</v>
      </c>
      <c r="I91" s="6">
        <v>35500</v>
      </c>
    </row>
    <row r="92" spans="1:9" x14ac:dyDescent="0.3">
      <c r="A92" s="1" t="s">
        <v>1357</v>
      </c>
      <c r="B92" s="1" t="s">
        <v>1358</v>
      </c>
      <c r="C92" s="1" t="str">
        <f t="shared" si="1"/>
        <v>257-3722056</v>
      </c>
      <c r="D92" s="1" t="s">
        <v>1018</v>
      </c>
      <c r="E92" s="1" t="s">
        <v>1019</v>
      </c>
      <c r="F92" s="1" t="s">
        <v>1023</v>
      </c>
      <c r="G92" s="1">
        <v>1</v>
      </c>
      <c r="H92" s="1" t="s">
        <v>1017</v>
      </c>
      <c r="I92" s="6">
        <v>130000</v>
      </c>
    </row>
    <row r="93" spans="1:9" x14ac:dyDescent="0.3">
      <c r="A93" s="1" t="s">
        <v>1359</v>
      </c>
      <c r="B93" s="1" t="s">
        <v>1360</v>
      </c>
      <c r="C93" s="1" t="str">
        <f t="shared" si="1"/>
        <v>928-8868776</v>
      </c>
      <c r="D93" s="1" t="s">
        <v>1027</v>
      </c>
      <c r="E93" s="1" t="s">
        <v>1032</v>
      </c>
      <c r="F93" s="1" t="s">
        <v>1033</v>
      </c>
      <c r="G93" s="1">
        <v>1</v>
      </c>
      <c r="H93" s="1" t="s">
        <v>1017</v>
      </c>
      <c r="I93" s="6">
        <v>34000</v>
      </c>
    </row>
    <row r="94" spans="1:9" x14ac:dyDescent="0.3">
      <c r="A94" s="1" t="s">
        <v>1361</v>
      </c>
      <c r="B94" s="1" t="s">
        <v>1362</v>
      </c>
      <c r="C94" s="1" t="str">
        <f t="shared" si="1"/>
        <v>153-9062973</v>
      </c>
      <c r="D94" s="1" t="s">
        <v>1031</v>
      </c>
      <c r="E94" s="1" t="s">
        <v>1025</v>
      </c>
      <c r="F94" s="1" t="s">
        <v>1028</v>
      </c>
      <c r="G94" s="1">
        <v>1</v>
      </c>
      <c r="H94" s="1" t="s">
        <v>1017</v>
      </c>
      <c r="I94" s="6">
        <v>55500</v>
      </c>
    </row>
    <row r="95" spans="1:9" x14ac:dyDescent="0.3">
      <c r="A95" s="1" t="s">
        <v>1363</v>
      </c>
      <c r="B95" s="1" t="s">
        <v>1364</v>
      </c>
      <c r="C95" s="1" t="str">
        <f t="shared" si="1"/>
        <v>457-1447451</v>
      </c>
      <c r="D95" s="1" t="s">
        <v>1031</v>
      </c>
      <c r="E95" s="1" t="s">
        <v>1029</v>
      </c>
      <c r="F95" s="1" t="s">
        <v>1037</v>
      </c>
      <c r="G95" s="1">
        <v>1</v>
      </c>
      <c r="H95" s="1" t="s">
        <v>1017</v>
      </c>
      <c r="I95" s="6">
        <v>9800</v>
      </c>
    </row>
    <row r="96" spans="1:9" x14ac:dyDescent="0.3">
      <c r="A96" s="1" t="s">
        <v>1365</v>
      </c>
      <c r="B96" s="1" t="s">
        <v>1366</v>
      </c>
      <c r="C96" s="1" t="str">
        <f t="shared" si="1"/>
        <v>240-1642620</v>
      </c>
      <c r="D96" s="1" t="s">
        <v>1027</v>
      </c>
      <c r="E96" s="1" t="s">
        <v>1032</v>
      </c>
      <c r="F96" s="1" t="s">
        <v>1035</v>
      </c>
      <c r="G96" s="1">
        <v>1</v>
      </c>
      <c r="H96" s="1" t="s">
        <v>1017</v>
      </c>
      <c r="I96" s="6">
        <v>29500</v>
      </c>
    </row>
    <row r="97" spans="1:9" x14ac:dyDescent="0.3">
      <c r="A97" s="1" t="s">
        <v>1367</v>
      </c>
      <c r="B97" s="1" t="s">
        <v>1368</v>
      </c>
      <c r="C97" s="1" t="str">
        <f t="shared" si="1"/>
        <v>844-9854536</v>
      </c>
      <c r="D97" s="1" t="s">
        <v>1031</v>
      </c>
      <c r="E97" s="1" t="s">
        <v>1025</v>
      </c>
      <c r="F97" s="1" t="s">
        <v>1028</v>
      </c>
      <c r="G97" s="1">
        <v>1</v>
      </c>
      <c r="H97" s="1" t="s">
        <v>1017</v>
      </c>
      <c r="I97" s="6">
        <v>55500</v>
      </c>
    </row>
    <row r="98" spans="1:9" x14ac:dyDescent="0.3">
      <c r="A98" s="1" t="s">
        <v>1369</v>
      </c>
      <c r="B98" s="1" t="s">
        <v>1370</v>
      </c>
      <c r="C98" s="1" t="str">
        <f t="shared" si="1"/>
        <v>116-9646569</v>
      </c>
      <c r="D98" s="1" t="s">
        <v>1018</v>
      </c>
      <c r="E98" s="1" t="s">
        <v>1032</v>
      </c>
      <c r="F98" s="1" t="s">
        <v>1034</v>
      </c>
      <c r="G98" s="1">
        <v>6</v>
      </c>
      <c r="H98" s="1" t="s">
        <v>1017</v>
      </c>
      <c r="I98" s="6">
        <v>25000</v>
      </c>
    </row>
    <row r="99" spans="1:9" x14ac:dyDescent="0.3">
      <c r="A99" s="1" t="s">
        <v>1371</v>
      </c>
      <c r="B99" s="1" t="s">
        <v>1372</v>
      </c>
      <c r="C99" s="1" t="str">
        <f t="shared" si="1"/>
        <v>581-1730386</v>
      </c>
      <c r="D99" s="1" t="s">
        <v>1022</v>
      </c>
      <c r="E99" s="1" t="s">
        <v>1025</v>
      </c>
      <c r="F99" s="1" t="s">
        <v>1026</v>
      </c>
      <c r="G99" s="1">
        <v>1</v>
      </c>
      <c r="H99" s="1" t="s">
        <v>1017</v>
      </c>
      <c r="I99" s="6">
        <v>25200</v>
      </c>
    </row>
    <row r="100" spans="1:9" x14ac:dyDescent="0.3">
      <c r="A100" s="1" t="s">
        <v>1373</v>
      </c>
      <c r="B100" s="1" t="s">
        <v>1374</v>
      </c>
      <c r="C100" s="1" t="str">
        <f t="shared" si="1"/>
        <v>933-3937508</v>
      </c>
      <c r="D100" s="1" t="s">
        <v>1027</v>
      </c>
      <c r="E100" s="1" t="s">
        <v>1015</v>
      </c>
      <c r="F100" s="1" t="s">
        <v>1021</v>
      </c>
      <c r="G100" s="1">
        <v>1</v>
      </c>
      <c r="H100" s="1" t="s">
        <v>1017</v>
      </c>
      <c r="I100" s="6">
        <v>19500</v>
      </c>
    </row>
    <row r="101" spans="1:9" x14ac:dyDescent="0.3">
      <c r="A101" s="1" t="s">
        <v>1375</v>
      </c>
      <c r="B101" s="1" t="s">
        <v>1376</v>
      </c>
      <c r="C101" s="1" t="str">
        <f t="shared" si="1"/>
        <v>627-7681090</v>
      </c>
      <c r="D101" s="1" t="s">
        <v>1031</v>
      </c>
      <c r="E101" s="1" t="s">
        <v>1029</v>
      </c>
      <c r="F101" s="1" t="s">
        <v>1030</v>
      </c>
      <c r="G101" s="1">
        <v>9</v>
      </c>
      <c r="H101" s="1" t="s">
        <v>1017</v>
      </c>
      <c r="I101" s="6">
        <v>11800</v>
      </c>
    </row>
    <row r="102" spans="1:9" x14ac:dyDescent="0.3">
      <c r="A102" s="1" t="s">
        <v>1377</v>
      </c>
      <c r="B102" s="1" t="s">
        <v>1378</v>
      </c>
      <c r="C102" s="1" t="str">
        <f t="shared" si="1"/>
        <v>495-6688090</v>
      </c>
      <c r="D102" s="1" t="s">
        <v>1031</v>
      </c>
      <c r="E102" s="1" t="s">
        <v>1019</v>
      </c>
      <c r="F102" s="1" t="s">
        <v>1039</v>
      </c>
      <c r="G102" s="1">
        <v>1</v>
      </c>
      <c r="H102" s="1" t="s">
        <v>1017</v>
      </c>
      <c r="I102" s="6">
        <v>51000</v>
      </c>
    </row>
    <row r="103" spans="1:9" x14ac:dyDescent="0.3">
      <c r="A103" s="1" t="s">
        <v>1379</v>
      </c>
      <c r="B103" s="1" t="s">
        <v>1380</v>
      </c>
      <c r="C103" s="1" t="str">
        <f t="shared" si="1"/>
        <v>776-5960015</v>
      </c>
      <c r="D103" s="1" t="s">
        <v>1022</v>
      </c>
      <c r="E103" s="1" t="s">
        <v>1019</v>
      </c>
      <c r="F103" s="1" t="s">
        <v>1039</v>
      </c>
      <c r="G103" s="1">
        <v>1</v>
      </c>
      <c r="H103" s="1" t="s">
        <v>1017</v>
      </c>
      <c r="I103" s="6">
        <v>50500</v>
      </c>
    </row>
    <row r="104" spans="1:9" x14ac:dyDescent="0.3">
      <c r="A104" s="1" t="s">
        <v>1381</v>
      </c>
      <c r="B104" s="1" t="s">
        <v>1382</v>
      </c>
      <c r="C104" s="1" t="str">
        <f t="shared" si="1"/>
        <v>752-7815076</v>
      </c>
      <c r="D104" s="1" t="s">
        <v>1031</v>
      </c>
      <c r="E104" s="1" t="s">
        <v>1025</v>
      </c>
      <c r="F104" s="1" t="s">
        <v>1038</v>
      </c>
      <c r="G104" s="1">
        <v>2</v>
      </c>
      <c r="H104" s="1" t="s">
        <v>1017</v>
      </c>
      <c r="I104" s="6">
        <v>30500</v>
      </c>
    </row>
    <row r="105" spans="1:9" x14ac:dyDescent="0.3">
      <c r="A105" s="1" t="s">
        <v>1383</v>
      </c>
      <c r="B105" s="1" t="s">
        <v>1384</v>
      </c>
      <c r="C105" s="1" t="str">
        <f t="shared" si="1"/>
        <v>795-8548448</v>
      </c>
      <c r="D105" s="1" t="s">
        <v>1027</v>
      </c>
      <c r="E105" s="1" t="s">
        <v>1029</v>
      </c>
      <c r="F105" s="1" t="s">
        <v>1036</v>
      </c>
      <c r="G105" s="1">
        <v>1</v>
      </c>
      <c r="H105" s="1" t="s">
        <v>1017</v>
      </c>
      <c r="I105" s="6">
        <v>14000</v>
      </c>
    </row>
    <row r="106" spans="1:9" x14ac:dyDescent="0.3">
      <c r="A106" s="1" t="s">
        <v>1385</v>
      </c>
      <c r="B106" s="1" t="s">
        <v>1386</v>
      </c>
      <c r="C106" s="1" t="str">
        <f t="shared" si="1"/>
        <v>496-2975701</v>
      </c>
      <c r="D106" s="1" t="s">
        <v>1027</v>
      </c>
      <c r="E106" s="1" t="s">
        <v>1025</v>
      </c>
      <c r="F106" s="1" t="s">
        <v>1038</v>
      </c>
      <c r="G106" s="1">
        <v>2</v>
      </c>
      <c r="H106" s="1" t="s">
        <v>1017</v>
      </c>
      <c r="I106" s="6">
        <v>29999</v>
      </c>
    </row>
    <row r="107" spans="1:9" x14ac:dyDescent="0.3">
      <c r="A107" s="1" t="s">
        <v>1387</v>
      </c>
      <c r="B107" s="1" t="s">
        <v>1388</v>
      </c>
      <c r="C107" s="1" t="str">
        <f t="shared" si="1"/>
        <v>929-6361793</v>
      </c>
      <c r="D107" s="1" t="s">
        <v>1018</v>
      </c>
      <c r="E107" s="1" t="s">
        <v>1029</v>
      </c>
      <c r="F107" s="1" t="s">
        <v>1036</v>
      </c>
      <c r="G107" s="1">
        <v>1</v>
      </c>
      <c r="H107" s="1" t="s">
        <v>1017</v>
      </c>
      <c r="I107" s="6">
        <v>15000</v>
      </c>
    </row>
    <row r="108" spans="1:9" x14ac:dyDescent="0.3">
      <c r="A108" s="1" t="s">
        <v>1389</v>
      </c>
      <c r="B108" s="1" t="s">
        <v>1390</v>
      </c>
      <c r="C108" s="1" t="str">
        <f t="shared" si="1"/>
        <v>605-1440972</v>
      </c>
      <c r="D108" s="1" t="s">
        <v>1031</v>
      </c>
      <c r="E108" s="1" t="s">
        <v>1029</v>
      </c>
      <c r="F108" s="1" t="s">
        <v>1030</v>
      </c>
      <c r="G108" s="1">
        <v>1</v>
      </c>
      <c r="H108" s="1" t="s">
        <v>1017</v>
      </c>
      <c r="I108" s="6">
        <v>11800</v>
      </c>
    </row>
    <row r="109" spans="1:9" x14ac:dyDescent="0.3">
      <c r="A109" s="1" t="s">
        <v>1391</v>
      </c>
      <c r="B109" s="1" t="s">
        <v>1392</v>
      </c>
      <c r="C109" s="1" t="str">
        <f t="shared" si="1"/>
        <v>424-2244282</v>
      </c>
      <c r="D109" s="1" t="s">
        <v>1018</v>
      </c>
      <c r="E109" s="1" t="s">
        <v>1019</v>
      </c>
      <c r="F109" s="1" t="s">
        <v>1023</v>
      </c>
      <c r="G109" s="1">
        <v>1</v>
      </c>
      <c r="H109" s="1" t="s">
        <v>1017</v>
      </c>
      <c r="I109" s="6">
        <v>130000</v>
      </c>
    </row>
    <row r="110" spans="1:9" x14ac:dyDescent="0.3">
      <c r="A110" s="1" t="s">
        <v>1393</v>
      </c>
      <c r="B110" s="1" t="s">
        <v>1394</v>
      </c>
      <c r="C110" s="1" t="str">
        <f t="shared" si="1"/>
        <v>826-4782763</v>
      </c>
      <c r="D110" s="1" t="s">
        <v>1018</v>
      </c>
      <c r="E110" s="1" t="s">
        <v>1029</v>
      </c>
      <c r="F110" s="1" t="s">
        <v>1036</v>
      </c>
      <c r="G110" s="1">
        <v>1</v>
      </c>
      <c r="H110" s="1" t="s">
        <v>1017</v>
      </c>
      <c r="I110" s="6">
        <v>15000</v>
      </c>
    </row>
    <row r="111" spans="1:9" x14ac:dyDescent="0.3">
      <c r="A111" s="1" t="s">
        <v>1395</v>
      </c>
      <c r="B111" s="1" t="s">
        <v>1396</v>
      </c>
      <c r="C111" s="1" t="str">
        <f t="shared" si="1"/>
        <v>739-6664316</v>
      </c>
      <c r="D111" s="1" t="s">
        <v>1018</v>
      </c>
      <c r="E111" s="1" t="s">
        <v>1032</v>
      </c>
      <c r="F111" s="1" t="s">
        <v>1034</v>
      </c>
      <c r="G111" s="1">
        <v>1</v>
      </c>
      <c r="H111" s="1" t="s">
        <v>1017</v>
      </c>
      <c r="I111" s="6">
        <v>25000</v>
      </c>
    </row>
    <row r="112" spans="1:9" x14ac:dyDescent="0.3">
      <c r="A112" s="1" t="s">
        <v>1397</v>
      </c>
      <c r="B112" s="1" t="s">
        <v>1398</v>
      </c>
      <c r="C112" s="1" t="str">
        <f t="shared" si="1"/>
        <v>924-7813102</v>
      </c>
      <c r="D112" s="1" t="s">
        <v>1027</v>
      </c>
      <c r="E112" s="1" t="s">
        <v>1019</v>
      </c>
      <c r="F112" s="1" t="s">
        <v>1020</v>
      </c>
      <c r="G112" s="1">
        <v>1</v>
      </c>
      <c r="H112" s="1" t="s">
        <v>1017</v>
      </c>
      <c r="I112" s="6">
        <v>44000</v>
      </c>
    </row>
    <row r="113" spans="1:9" x14ac:dyDescent="0.3">
      <c r="A113" s="1" t="s">
        <v>1399</v>
      </c>
      <c r="B113" s="1" t="s">
        <v>1400</v>
      </c>
      <c r="C113" s="1" t="str">
        <f t="shared" si="1"/>
        <v>981-6794356</v>
      </c>
      <c r="D113" s="1" t="s">
        <v>1022</v>
      </c>
      <c r="E113" s="1" t="s">
        <v>1025</v>
      </c>
      <c r="F113" s="1" t="s">
        <v>1028</v>
      </c>
      <c r="G113" s="1">
        <v>1</v>
      </c>
      <c r="H113" s="1" t="s">
        <v>1017</v>
      </c>
      <c r="I113" s="6">
        <v>55200</v>
      </c>
    </row>
    <row r="114" spans="1:9" x14ac:dyDescent="0.3">
      <c r="A114" s="1" t="s">
        <v>1401</v>
      </c>
      <c r="B114" s="1" t="s">
        <v>1402</v>
      </c>
      <c r="C114" s="1" t="str">
        <f t="shared" si="1"/>
        <v>397-7444964</v>
      </c>
      <c r="D114" s="1" t="s">
        <v>1018</v>
      </c>
      <c r="E114" s="1" t="s">
        <v>1025</v>
      </c>
      <c r="F114" s="1" t="s">
        <v>1028</v>
      </c>
      <c r="G114" s="1">
        <v>2</v>
      </c>
      <c r="H114" s="1" t="s">
        <v>1017</v>
      </c>
      <c r="I114" s="6">
        <v>55000</v>
      </c>
    </row>
    <row r="115" spans="1:9" x14ac:dyDescent="0.3">
      <c r="A115" s="1" t="s">
        <v>1197</v>
      </c>
      <c r="B115" s="1" t="s">
        <v>1403</v>
      </c>
      <c r="C115" s="1" t="str">
        <f t="shared" si="1"/>
        <v>346-4609524</v>
      </c>
      <c r="D115" s="1" t="s">
        <v>1022</v>
      </c>
      <c r="E115" s="1" t="s">
        <v>1032</v>
      </c>
      <c r="F115" s="1" t="s">
        <v>1035</v>
      </c>
      <c r="G115" s="1">
        <v>1</v>
      </c>
      <c r="H115" s="1" t="s">
        <v>1017</v>
      </c>
      <c r="I115" s="6">
        <v>30200</v>
      </c>
    </row>
    <row r="116" spans="1:9" x14ac:dyDescent="0.3">
      <c r="A116" s="1" t="s">
        <v>1404</v>
      </c>
      <c r="B116" s="1" t="s">
        <v>1405</v>
      </c>
      <c r="C116" s="1" t="str">
        <f t="shared" si="1"/>
        <v>474-1759041</v>
      </c>
      <c r="D116" s="1" t="s">
        <v>1031</v>
      </c>
      <c r="E116" s="1" t="s">
        <v>1019</v>
      </c>
      <c r="F116" s="1" t="s">
        <v>1023</v>
      </c>
      <c r="G116" s="1">
        <v>1</v>
      </c>
      <c r="H116" s="1" t="s">
        <v>1017</v>
      </c>
      <c r="I116" s="6">
        <v>132000</v>
      </c>
    </row>
    <row r="117" spans="1:9" x14ac:dyDescent="0.3">
      <c r="A117" s="1" t="s">
        <v>1406</v>
      </c>
      <c r="B117" s="1" t="s">
        <v>1407</v>
      </c>
      <c r="C117" s="1" t="str">
        <f t="shared" si="1"/>
        <v>913-6688907</v>
      </c>
      <c r="D117" s="1" t="s">
        <v>1031</v>
      </c>
      <c r="E117" s="1" t="s">
        <v>1015</v>
      </c>
      <c r="F117" s="1" t="s">
        <v>1024</v>
      </c>
      <c r="G117" s="1">
        <v>1</v>
      </c>
      <c r="H117" s="1" t="s">
        <v>1017</v>
      </c>
      <c r="I117" s="6">
        <v>40500</v>
      </c>
    </row>
    <row r="118" spans="1:9" x14ac:dyDescent="0.3">
      <c r="A118" s="1" t="s">
        <v>1408</v>
      </c>
      <c r="B118" s="1" t="s">
        <v>1409</v>
      </c>
      <c r="C118" s="1" t="str">
        <f t="shared" si="1"/>
        <v>727-6344047</v>
      </c>
      <c r="D118" s="1" t="s">
        <v>1014</v>
      </c>
      <c r="E118" s="1" t="s">
        <v>1032</v>
      </c>
      <c r="F118" s="1" t="s">
        <v>1033</v>
      </c>
      <c r="G118" s="1">
        <v>1</v>
      </c>
      <c r="H118" s="1" t="s">
        <v>1017</v>
      </c>
      <c r="I118" s="6">
        <v>35000</v>
      </c>
    </row>
    <row r="119" spans="1:9" x14ac:dyDescent="0.3">
      <c r="A119" s="1" t="s">
        <v>1410</v>
      </c>
      <c r="B119" s="1" t="s">
        <v>1411</v>
      </c>
      <c r="C119" s="1" t="str">
        <f t="shared" si="1"/>
        <v>789-2838859</v>
      </c>
      <c r="D119" s="1" t="s">
        <v>1014</v>
      </c>
      <c r="E119" s="1" t="s">
        <v>1019</v>
      </c>
      <c r="F119" s="1" t="s">
        <v>1020</v>
      </c>
      <c r="G119" s="1">
        <v>1</v>
      </c>
      <c r="H119" s="1" t="s">
        <v>1017</v>
      </c>
      <c r="I119" s="6">
        <v>45000</v>
      </c>
    </row>
    <row r="120" spans="1:9" x14ac:dyDescent="0.3">
      <c r="A120" s="1" t="s">
        <v>1412</v>
      </c>
      <c r="B120" s="1" t="s">
        <v>1413</v>
      </c>
      <c r="C120" s="1" t="str">
        <f t="shared" si="1"/>
        <v>744-7378535</v>
      </c>
      <c r="D120" s="1" t="s">
        <v>1031</v>
      </c>
      <c r="E120" s="1" t="s">
        <v>1019</v>
      </c>
      <c r="F120" s="1" t="s">
        <v>1020</v>
      </c>
      <c r="G120" s="1">
        <v>1</v>
      </c>
      <c r="H120" s="1" t="s">
        <v>1017</v>
      </c>
      <c r="I120" s="6">
        <v>46000</v>
      </c>
    </row>
    <row r="121" spans="1:9" x14ac:dyDescent="0.3">
      <c r="A121" s="1" t="s">
        <v>1351</v>
      </c>
      <c r="B121" s="1" t="s">
        <v>1414</v>
      </c>
      <c r="C121" s="1" t="str">
        <f t="shared" si="1"/>
        <v>893-8912226</v>
      </c>
      <c r="D121" s="1" t="s">
        <v>1014</v>
      </c>
      <c r="E121" s="1" t="s">
        <v>1019</v>
      </c>
      <c r="F121" s="1" t="s">
        <v>1020</v>
      </c>
      <c r="G121" s="1">
        <v>1</v>
      </c>
      <c r="H121" s="1" t="s">
        <v>1017</v>
      </c>
      <c r="I121" s="6">
        <v>45000</v>
      </c>
    </row>
    <row r="122" spans="1:9" x14ac:dyDescent="0.3">
      <c r="A122" s="1" t="s">
        <v>1415</v>
      </c>
      <c r="B122" s="1" t="s">
        <v>1416</v>
      </c>
      <c r="C122" s="1" t="str">
        <f t="shared" si="1"/>
        <v>988-5435261</v>
      </c>
      <c r="D122" s="1" t="s">
        <v>1022</v>
      </c>
      <c r="E122" s="1" t="s">
        <v>1029</v>
      </c>
      <c r="F122" s="1" t="s">
        <v>1036</v>
      </c>
      <c r="G122" s="1">
        <v>1</v>
      </c>
      <c r="H122" s="1" t="s">
        <v>1017</v>
      </c>
      <c r="I122" s="6">
        <v>15200</v>
      </c>
    </row>
    <row r="123" spans="1:9" x14ac:dyDescent="0.3">
      <c r="A123" s="1" t="s">
        <v>1417</v>
      </c>
      <c r="B123" s="1" t="s">
        <v>1418</v>
      </c>
      <c r="C123" s="1" t="str">
        <f t="shared" si="1"/>
        <v>914-5587856</v>
      </c>
      <c r="D123" s="1" t="s">
        <v>1022</v>
      </c>
      <c r="E123" s="1" t="s">
        <v>1025</v>
      </c>
      <c r="F123" s="1" t="s">
        <v>1028</v>
      </c>
      <c r="G123" s="1">
        <v>1</v>
      </c>
      <c r="H123" s="1" t="s">
        <v>1017</v>
      </c>
      <c r="I123" s="6">
        <v>55200</v>
      </c>
    </row>
    <row r="124" spans="1:9" x14ac:dyDescent="0.3">
      <c r="A124" s="1" t="s">
        <v>1419</v>
      </c>
      <c r="B124" s="1" t="s">
        <v>1420</v>
      </c>
      <c r="C124" s="1" t="str">
        <f t="shared" si="1"/>
        <v>865-9037616</v>
      </c>
      <c r="D124" s="1" t="s">
        <v>1018</v>
      </c>
      <c r="E124" s="1" t="s">
        <v>1015</v>
      </c>
      <c r="F124" s="1" t="s">
        <v>1016</v>
      </c>
      <c r="G124" s="1">
        <v>1</v>
      </c>
      <c r="H124" s="1" t="s">
        <v>1017</v>
      </c>
      <c r="I124" s="6">
        <v>60000</v>
      </c>
    </row>
    <row r="125" spans="1:9" x14ac:dyDescent="0.3">
      <c r="A125" s="1" t="s">
        <v>1361</v>
      </c>
      <c r="B125" s="1" t="s">
        <v>1421</v>
      </c>
      <c r="C125" s="1" t="str">
        <f t="shared" si="1"/>
        <v>153-2681042</v>
      </c>
      <c r="D125" s="1" t="s">
        <v>1031</v>
      </c>
      <c r="E125" s="1" t="s">
        <v>1032</v>
      </c>
      <c r="F125" s="1" t="s">
        <v>1035</v>
      </c>
      <c r="G125" s="1">
        <v>1</v>
      </c>
      <c r="H125" s="1" t="s">
        <v>1017</v>
      </c>
      <c r="I125" s="6">
        <v>30500</v>
      </c>
    </row>
    <row r="126" spans="1:9" x14ac:dyDescent="0.3">
      <c r="A126" s="1" t="s">
        <v>1422</v>
      </c>
      <c r="B126" s="1" t="s">
        <v>1423</v>
      </c>
      <c r="C126" s="1" t="str">
        <f t="shared" si="1"/>
        <v>394-6388299</v>
      </c>
      <c r="D126" s="1" t="s">
        <v>1014</v>
      </c>
      <c r="E126" s="1" t="s">
        <v>1015</v>
      </c>
      <c r="F126" s="1" t="s">
        <v>1024</v>
      </c>
      <c r="G126" s="1">
        <v>1</v>
      </c>
      <c r="H126" s="1" t="s">
        <v>1017</v>
      </c>
      <c r="I126" s="6">
        <v>40000</v>
      </c>
    </row>
    <row r="127" spans="1:9" x14ac:dyDescent="0.3">
      <c r="A127" s="1" t="s">
        <v>1424</v>
      </c>
      <c r="B127" s="1" t="s">
        <v>1425</v>
      </c>
      <c r="C127" s="1" t="str">
        <f t="shared" si="1"/>
        <v>290-5856449</v>
      </c>
      <c r="D127" s="1" t="s">
        <v>1022</v>
      </c>
      <c r="E127" s="1" t="s">
        <v>1019</v>
      </c>
      <c r="F127" s="1" t="s">
        <v>1023</v>
      </c>
      <c r="G127" s="1">
        <v>1</v>
      </c>
      <c r="H127" s="1" t="s">
        <v>1017</v>
      </c>
      <c r="I127" s="6">
        <v>131500</v>
      </c>
    </row>
    <row r="128" spans="1:9" x14ac:dyDescent="0.3">
      <c r="A128" s="1" t="s">
        <v>1359</v>
      </c>
      <c r="B128" s="1" t="s">
        <v>1426</v>
      </c>
      <c r="C128" s="1" t="str">
        <f t="shared" si="1"/>
        <v>928-2889899</v>
      </c>
      <c r="D128" s="1" t="s">
        <v>1031</v>
      </c>
      <c r="E128" s="1" t="s">
        <v>1029</v>
      </c>
      <c r="F128" s="1" t="s">
        <v>1030</v>
      </c>
      <c r="G128" s="1">
        <v>1</v>
      </c>
      <c r="H128" s="1" t="s">
        <v>1017</v>
      </c>
      <c r="I128" s="6">
        <v>11800</v>
      </c>
    </row>
    <row r="129" spans="1:9" x14ac:dyDescent="0.3">
      <c r="A129" s="1" t="s">
        <v>1375</v>
      </c>
      <c r="B129" s="1" t="s">
        <v>1427</v>
      </c>
      <c r="C129" s="1" t="str">
        <f t="shared" si="1"/>
        <v>627-6501696</v>
      </c>
      <c r="D129" s="1" t="s">
        <v>1022</v>
      </c>
      <c r="E129" s="1" t="s">
        <v>1025</v>
      </c>
      <c r="F129" s="1" t="s">
        <v>1038</v>
      </c>
      <c r="G129" s="1">
        <v>1</v>
      </c>
      <c r="H129" s="1" t="s">
        <v>1017</v>
      </c>
      <c r="I129" s="6">
        <v>30200</v>
      </c>
    </row>
    <row r="130" spans="1:9" x14ac:dyDescent="0.3">
      <c r="A130" s="1" t="s">
        <v>1428</v>
      </c>
      <c r="B130" s="1" t="s">
        <v>1429</v>
      </c>
      <c r="C130" s="1" t="str">
        <f t="shared" si="1"/>
        <v>409-1191859</v>
      </c>
      <c r="D130" s="1" t="s">
        <v>1027</v>
      </c>
      <c r="E130" s="1" t="s">
        <v>1029</v>
      </c>
      <c r="F130" s="1" t="s">
        <v>1037</v>
      </c>
      <c r="G130" s="1">
        <v>2</v>
      </c>
      <c r="H130" s="1" t="s">
        <v>1017</v>
      </c>
      <c r="I130" s="6">
        <v>9500</v>
      </c>
    </row>
    <row r="131" spans="1:9" x14ac:dyDescent="0.3">
      <c r="A131" s="1" t="s">
        <v>1430</v>
      </c>
      <c r="B131" s="1" t="s">
        <v>1431</v>
      </c>
      <c r="C131" s="1" t="str">
        <f t="shared" ref="C131:C194" si="2">CONCATENATE(A131,"-",B131)</f>
        <v>326-4676367</v>
      </c>
      <c r="D131" s="1" t="s">
        <v>1027</v>
      </c>
      <c r="E131" s="1" t="s">
        <v>1032</v>
      </c>
      <c r="F131" s="1" t="s">
        <v>1034</v>
      </c>
      <c r="G131" s="1">
        <v>1</v>
      </c>
      <c r="H131" s="1" t="s">
        <v>1017</v>
      </c>
      <c r="I131" s="6">
        <v>24500</v>
      </c>
    </row>
    <row r="132" spans="1:9" x14ac:dyDescent="0.3">
      <c r="A132" s="1" t="s">
        <v>1432</v>
      </c>
      <c r="B132" s="1" t="s">
        <v>1433</v>
      </c>
      <c r="C132" s="1" t="str">
        <f t="shared" si="2"/>
        <v>640-7069742</v>
      </c>
      <c r="D132" s="1" t="s">
        <v>1018</v>
      </c>
      <c r="E132" s="1" t="s">
        <v>1029</v>
      </c>
      <c r="F132" s="1" t="s">
        <v>1036</v>
      </c>
      <c r="G132" s="1">
        <v>1</v>
      </c>
      <c r="H132" s="1" t="s">
        <v>1017</v>
      </c>
      <c r="I132" s="6">
        <v>15000</v>
      </c>
    </row>
    <row r="133" spans="1:9" x14ac:dyDescent="0.3">
      <c r="A133" s="1" t="s">
        <v>1434</v>
      </c>
      <c r="B133" s="1" t="s">
        <v>1435</v>
      </c>
      <c r="C133" s="1" t="str">
        <f t="shared" si="2"/>
        <v>622-8473959</v>
      </c>
      <c r="D133" s="1" t="s">
        <v>1031</v>
      </c>
      <c r="E133" s="1" t="s">
        <v>1019</v>
      </c>
      <c r="F133" s="1" t="s">
        <v>1023</v>
      </c>
      <c r="G133" s="1">
        <v>1</v>
      </c>
      <c r="H133" s="1" t="s">
        <v>1017</v>
      </c>
      <c r="I133" s="6">
        <v>130000</v>
      </c>
    </row>
    <row r="134" spans="1:9" x14ac:dyDescent="0.3">
      <c r="A134" s="1" t="s">
        <v>1436</v>
      </c>
      <c r="B134" s="1" t="s">
        <v>1437</v>
      </c>
      <c r="C134" s="1" t="str">
        <f t="shared" si="2"/>
        <v>692-2225232</v>
      </c>
      <c r="D134" s="1" t="s">
        <v>1031</v>
      </c>
      <c r="E134" s="1" t="s">
        <v>1019</v>
      </c>
      <c r="F134" s="1" t="s">
        <v>1039</v>
      </c>
      <c r="G134" s="1">
        <v>1</v>
      </c>
      <c r="H134" s="1" t="s">
        <v>1017</v>
      </c>
      <c r="I134" s="6">
        <v>51000</v>
      </c>
    </row>
    <row r="135" spans="1:9" x14ac:dyDescent="0.3">
      <c r="A135" s="1" t="s">
        <v>1438</v>
      </c>
      <c r="B135" s="1" t="s">
        <v>1439</v>
      </c>
      <c r="C135" s="1" t="str">
        <f t="shared" si="2"/>
        <v>846-8052503</v>
      </c>
      <c r="D135" s="1" t="s">
        <v>1022</v>
      </c>
      <c r="E135" s="1" t="s">
        <v>1015</v>
      </c>
      <c r="F135" s="1" t="s">
        <v>1024</v>
      </c>
      <c r="G135" s="1">
        <v>1</v>
      </c>
      <c r="H135" s="1" t="s">
        <v>1017</v>
      </c>
      <c r="I135" s="6">
        <v>40200</v>
      </c>
    </row>
    <row r="136" spans="1:9" x14ac:dyDescent="0.3">
      <c r="A136" s="1" t="s">
        <v>1440</v>
      </c>
      <c r="B136" s="1" t="s">
        <v>1441</v>
      </c>
      <c r="C136" s="1" t="str">
        <f t="shared" si="2"/>
        <v>874-1381435</v>
      </c>
      <c r="D136" s="1" t="s">
        <v>1018</v>
      </c>
      <c r="E136" s="1" t="s">
        <v>1025</v>
      </c>
      <c r="F136" s="1" t="s">
        <v>1028</v>
      </c>
      <c r="G136" s="1">
        <v>1</v>
      </c>
      <c r="H136" s="1" t="s">
        <v>1017</v>
      </c>
      <c r="I136" s="6">
        <v>55000</v>
      </c>
    </row>
    <row r="137" spans="1:9" x14ac:dyDescent="0.3">
      <c r="A137" s="1" t="s">
        <v>1369</v>
      </c>
      <c r="B137" s="1" t="s">
        <v>1442</v>
      </c>
      <c r="C137" s="1" t="str">
        <f t="shared" si="2"/>
        <v>116-5037710</v>
      </c>
      <c r="D137" s="1" t="s">
        <v>1018</v>
      </c>
      <c r="E137" s="1" t="s">
        <v>1015</v>
      </c>
      <c r="F137" s="1" t="s">
        <v>1021</v>
      </c>
      <c r="G137" s="1">
        <v>1</v>
      </c>
      <c r="H137" s="1" t="s">
        <v>1017</v>
      </c>
      <c r="I137" s="6">
        <v>20000</v>
      </c>
    </row>
    <row r="138" spans="1:9" x14ac:dyDescent="0.3">
      <c r="A138" s="1" t="s">
        <v>1443</v>
      </c>
      <c r="B138" s="1" t="s">
        <v>1444</v>
      </c>
      <c r="C138" s="1" t="str">
        <f t="shared" si="2"/>
        <v>396-4928578</v>
      </c>
      <c r="D138" s="1" t="s">
        <v>1027</v>
      </c>
      <c r="E138" s="1" t="s">
        <v>1029</v>
      </c>
      <c r="F138" s="1" t="s">
        <v>1030</v>
      </c>
      <c r="G138" s="1">
        <v>1</v>
      </c>
      <c r="H138" s="1" t="s">
        <v>1017</v>
      </c>
      <c r="I138" s="6">
        <v>11500</v>
      </c>
    </row>
    <row r="139" spans="1:9" x14ac:dyDescent="0.3">
      <c r="A139" s="1" t="s">
        <v>1445</v>
      </c>
      <c r="B139" s="1" t="s">
        <v>1446</v>
      </c>
      <c r="C139" s="1" t="str">
        <f t="shared" si="2"/>
        <v>490-9799030</v>
      </c>
      <c r="D139" s="1" t="s">
        <v>1014</v>
      </c>
      <c r="E139" s="1" t="s">
        <v>1019</v>
      </c>
      <c r="F139" s="1" t="s">
        <v>1039</v>
      </c>
      <c r="G139" s="1">
        <v>1</v>
      </c>
      <c r="H139" s="1" t="s">
        <v>1017</v>
      </c>
      <c r="I139" s="6">
        <v>50000</v>
      </c>
    </row>
    <row r="140" spans="1:9" x14ac:dyDescent="0.3">
      <c r="A140" s="1" t="s">
        <v>1447</v>
      </c>
      <c r="B140" s="1" t="s">
        <v>1448</v>
      </c>
      <c r="C140" s="1" t="str">
        <f t="shared" si="2"/>
        <v>675-7923579</v>
      </c>
      <c r="D140" s="1" t="s">
        <v>1031</v>
      </c>
      <c r="E140" s="1" t="s">
        <v>1019</v>
      </c>
      <c r="F140" s="1" t="s">
        <v>1020</v>
      </c>
      <c r="G140" s="1">
        <v>1</v>
      </c>
      <c r="H140" s="1" t="s">
        <v>1017</v>
      </c>
      <c r="I140" s="6">
        <v>46000</v>
      </c>
    </row>
    <row r="141" spans="1:9" x14ac:dyDescent="0.3">
      <c r="A141" s="1" t="s">
        <v>1449</v>
      </c>
      <c r="B141" s="1" t="s">
        <v>1450</v>
      </c>
      <c r="C141" s="1" t="str">
        <f t="shared" si="2"/>
        <v>717-1663497</v>
      </c>
      <c r="D141" s="1" t="s">
        <v>1018</v>
      </c>
      <c r="E141" s="1" t="s">
        <v>1025</v>
      </c>
      <c r="F141" s="1" t="s">
        <v>1028</v>
      </c>
      <c r="G141" s="1">
        <v>1</v>
      </c>
      <c r="H141" s="1" t="s">
        <v>1017</v>
      </c>
      <c r="I141" s="6">
        <v>54999</v>
      </c>
    </row>
    <row r="142" spans="1:9" x14ac:dyDescent="0.3">
      <c r="A142" s="1" t="s">
        <v>1451</v>
      </c>
      <c r="B142" s="1" t="s">
        <v>1452</v>
      </c>
      <c r="C142" s="1" t="str">
        <f t="shared" si="2"/>
        <v>872-9034958</v>
      </c>
      <c r="D142" s="1" t="s">
        <v>1018</v>
      </c>
      <c r="E142" s="1" t="s">
        <v>1019</v>
      </c>
      <c r="F142" s="1" t="s">
        <v>1023</v>
      </c>
      <c r="G142" s="1">
        <v>1</v>
      </c>
      <c r="H142" s="1" t="s">
        <v>1017</v>
      </c>
      <c r="I142" s="6">
        <v>128000</v>
      </c>
    </row>
    <row r="143" spans="1:9" x14ac:dyDescent="0.3">
      <c r="A143" s="1" t="s">
        <v>1453</v>
      </c>
      <c r="B143" s="1" t="s">
        <v>1454</v>
      </c>
      <c r="C143" s="1" t="str">
        <f t="shared" si="2"/>
        <v>922-8876742</v>
      </c>
      <c r="D143" s="1" t="s">
        <v>1018</v>
      </c>
      <c r="E143" s="1" t="s">
        <v>1015</v>
      </c>
      <c r="F143" s="1" t="s">
        <v>1021</v>
      </c>
      <c r="G143" s="1">
        <v>1</v>
      </c>
      <c r="H143" s="1" t="s">
        <v>1017</v>
      </c>
      <c r="I143" s="6">
        <v>20000</v>
      </c>
    </row>
    <row r="144" spans="1:9" x14ac:dyDescent="0.3">
      <c r="A144" s="1" t="s">
        <v>1455</v>
      </c>
      <c r="B144" s="1" t="s">
        <v>1456</v>
      </c>
      <c r="C144" s="1" t="str">
        <f t="shared" si="2"/>
        <v>488-5122665</v>
      </c>
      <c r="D144" s="1" t="s">
        <v>1027</v>
      </c>
      <c r="E144" s="1" t="s">
        <v>1025</v>
      </c>
      <c r="F144" s="1" t="s">
        <v>1026</v>
      </c>
      <c r="G144" s="1">
        <v>4</v>
      </c>
      <c r="H144" s="1" t="s">
        <v>1017</v>
      </c>
      <c r="I144" s="6">
        <v>24999</v>
      </c>
    </row>
    <row r="145" spans="1:9" x14ac:dyDescent="0.3">
      <c r="A145" s="1" t="s">
        <v>1457</v>
      </c>
      <c r="B145" s="1" t="s">
        <v>1458</v>
      </c>
      <c r="C145" s="1" t="str">
        <f t="shared" si="2"/>
        <v>655-1985360</v>
      </c>
      <c r="D145" s="1" t="s">
        <v>1031</v>
      </c>
      <c r="E145" s="1" t="s">
        <v>1019</v>
      </c>
      <c r="F145" s="1" t="s">
        <v>1039</v>
      </c>
      <c r="G145" s="1">
        <v>1</v>
      </c>
      <c r="H145" s="1" t="s">
        <v>1017</v>
      </c>
      <c r="I145" s="6">
        <v>51000</v>
      </c>
    </row>
    <row r="146" spans="1:9" x14ac:dyDescent="0.3">
      <c r="A146" s="1" t="s">
        <v>1459</v>
      </c>
      <c r="B146" s="1" t="s">
        <v>1460</v>
      </c>
      <c r="C146" s="1" t="str">
        <f t="shared" si="2"/>
        <v>482-2014184</v>
      </c>
      <c r="D146" s="1" t="s">
        <v>1031</v>
      </c>
      <c r="E146" s="1" t="s">
        <v>1015</v>
      </c>
      <c r="F146" s="1" t="s">
        <v>1016</v>
      </c>
      <c r="G146" s="1">
        <v>1</v>
      </c>
      <c r="H146" s="1" t="s">
        <v>1017</v>
      </c>
      <c r="I146" s="6">
        <v>61000</v>
      </c>
    </row>
    <row r="147" spans="1:9" x14ac:dyDescent="0.3">
      <c r="A147" s="1" t="s">
        <v>1461</v>
      </c>
      <c r="B147" s="1" t="s">
        <v>1462</v>
      </c>
      <c r="C147" s="1" t="str">
        <f t="shared" si="2"/>
        <v>283-2795437</v>
      </c>
      <c r="D147" s="1" t="s">
        <v>1022</v>
      </c>
      <c r="E147" s="1" t="s">
        <v>1029</v>
      </c>
      <c r="F147" s="1" t="s">
        <v>1030</v>
      </c>
      <c r="G147" s="1">
        <v>1</v>
      </c>
      <c r="H147" s="1" t="s">
        <v>1017</v>
      </c>
      <c r="I147" s="6">
        <v>12200</v>
      </c>
    </row>
    <row r="148" spans="1:9" x14ac:dyDescent="0.3">
      <c r="A148" s="1" t="s">
        <v>1463</v>
      </c>
      <c r="B148" s="1" t="s">
        <v>1464</v>
      </c>
      <c r="C148" s="1" t="str">
        <f t="shared" si="2"/>
        <v>331-6032739</v>
      </c>
      <c r="D148" s="1" t="s">
        <v>1031</v>
      </c>
      <c r="E148" s="1" t="s">
        <v>1015</v>
      </c>
      <c r="F148" s="1" t="s">
        <v>1016</v>
      </c>
      <c r="G148" s="1">
        <v>1</v>
      </c>
      <c r="H148" s="1" t="s">
        <v>1017</v>
      </c>
      <c r="I148" s="6">
        <v>61000</v>
      </c>
    </row>
    <row r="149" spans="1:9" x14ac:dyDescent="0.3">
      <c r="A149" s="1" t="s">
        <v>1465</v>
      </c>
      <c r="B149" s="1" t="s">
        <v>1466</v>
      </c>
      <c r="C149" s="1" t="str">
        <f t="shared" si="2"/>
        <v>439-2599906</v>
      </c>
      <c r="D149" s="1" t="s">
        <v>1022</v>
      </c>
      <c r="E149" s="1" t="s">
        <v>1015</v>
      </c>
      <c r="F149" s="1" t="s">
        <v>1024</v>
      </c>
      <c r="G149" s="1">
        <v>1</v>
      </c>
      <c r="H149" s="1" t="s">
        <v>1017</v>
      </c>
      <c r="I149" s="6">
        <v>40200</v>
      </c>
    </row>
    <row r="150" spans="1:9" x14ac:dyDescent="0.3">
      <c r="A150" s="1" t="s">
        <v>1467</v>
      </c>
      <c r="B150" s="1" t="s">
        <v>1468</v>
      </c>
      <c r="C150" s="1" t="str">
        <f t="shared" si="2"/>
        <v>940-7682298</v>
      </c>
      <c r="D150" s="1" t="s">
        <v>1014</v>
      </c>
      <c r="E150" s="1" t="s">
        <v>1029</v>
      </c>
      <c r="F150" s="1" t="s">
        <v>1030</v>
      </c>
      <c r="G150" s="1">
        <v>1</v>
      </c>
      <c r="H150" s="1" t="s">
        <v>1017</v>
      </c>
      <c r="I150" s="6">
        <v>11900</v>
      </c>
    </row>
    <row r="151" spans="1:9" x14ac:dyDescent="0.3">
      <c r="A151" s="1" t="s">
        <v>1469</v>
      </c>
      <c r="B151" s="1" t="s">
        <v>1470</v>
      </c>
      <c r="C151" s="1" t="str">
        <f t="shared" si="2"/>
        <v>958-2275374</v>
      </c>
      <c r="D151" s="1" t="s">
        <v>1027</v>
      </c>
      <c r="E151" s="1" t="s">
        <v>1019</v>
      </c>
      <c r="F151" s="1" t="s">
        <v>1039</v>
      </c>
      <c r="G151" s="1">
        <v>1</v>
      </c>
      <c r="H151" s="1" t="s">
        <v>1017</v>
      </c>
      <c r="I151" s="6">
        <v>49500</v>
      </c>
    </row>
    <row r="152" spans="1:9" x14ac:dyDescent="0.3">
      <c r="A152" s="1" t="s">
        <v>1471</v>
      </c>
      <c r="B152" s="1" t="s">
        <v>1472</v>
      </c>
      <c r="C152" s="1" t="str">
        <f t="shared" si="2"/>
        <v>733-5955645</v>
      </c>
      <c r="D152" s="1" t="s">
        <v>1027</v>
      </c>
      <c r="E152" s="1" t="s">
        <v>1029</v>
      </c>
      <c r="F152" s="1" t="s">
        <v>1030</v>
      </c>
      <c r="G152" s="1">
        <v>1</v>
      </c>
      <c r="H152" s="1" t="s">
        <v>1017</v>
      </c>
      <c r="I152" s="6">
        <v>11500</v>
      </c>
    </row>
    <row r="153" spans="1:9" x14ac:dyDescent="0.3">
      <c r="A153" s="1" t="s">
        <v>1473</v>
      </c>
      <c r="B153" s="1" t="s">
        <v>1474</v>
      </c>
      <c r="C153" s="1" t="str">
        <f t="shared" si="2"/>
        <v>376-2715158</v>
      </c>
      <c r="D153" s="1" t="s">
        <v>1031</v>
      </c>
      <c r="E153" s="1" t="s">
        <v>1015</v>
      </c>
      <c r="F153" s="1" t="s">
        <v>1024</v>
      </c>
      <c r="G153" s="1">
        <v>1</v>
      </c>
      <c r="H153" s="1" t="s">
        <v>1017</v>
      </c>
      <c r="I153" s="6">
        <v>40500</v>
      </c>
    </row>
    <row r="154" spans="1:9" x14ac:dyDescent="0.3">
      <c r="A154" s="1" t="s">
        <v>1475</v>
      </c>
      <c r="B154" s="1" t="s">
        <v>1476</v>
      </c>
      <c r="C154" s="1" t="str">
        <f t="shared" si="2"/>
        <v>497-2421022</v>
      </c>
      <c r="D154" s="1" t="s">
        <v>1022</v>
      </c>
      <c r="E154" s="1" t="s">
        <v>1029</v>
      </c>
      <c r="F154" s="1" t="s">
        <v>1030</v>
      </c>
      <c r="G154" s="1">
        <v>6</v>
      </c>
      <c r="H154" s="1" t="s">
        <v>1017</v>
      </c>
      <c r="I154" s="6">
        <v>12200</v>
      </c>
    </row>
    <row r="155" spans="1:9" x14ac:dyDescent="0.3">
      <c r="A155" s="1" t="s">
        <v>1477</v>
      </c>
      <c r="B155" s="1" t="s">
        <v>1478</v>
      </c>
      <c r="C155" s="1" t="str">
        <f t="shared" si="2"/>
        <v>595-2290526</v>
      </c>
      <c r="D155" s="1" t="s">
        <v>1027</v>
      </c>
      <c r="E155" s="1" t="s">
        <v>1015</v>
      </c>
      <c r="F155" s="1" t="s">
        <v>1024</v>
      </c>
      <c r="G155" s="1">
        <v>1</v>
      </c>
      <c r="H155" s="1" t="s">
        <v>1017</v>
      </c>
      <c r="I155" s="6">
        <v>39500</v>
      </c>
    </row>
    <row r="156" spans="1:9" x14ac:dyDescent="0.3">
      <c r="A156" s="1" t="s">
        <v>1479</v>
      </c>
      <c r="B156" s="1" t="s">
        <v>1480</v>
      </c>
      <c r="C156" s="1" t="str">
        <f t="shared" si="2"/>
        <v>437-8385715</v>
      </c>
      <c r="D156" s="1" t="s">
        <v>1022</v>
      </c>
      <c r="E156" s="1" t="s">
        <v>1032</v>
      </c>
      <c r="F156" s="1" t="s">
        <v>1033</v>
      </c>
      <c r="G156" s="1">
        <v>1</v>
      </c>
      <c r="H156" s="1" t="s">
        <v>1017</v>
      </c>
      <c r="I156" s="6">
        <v>35200</v>
      </c>
    </row>
    <row r="157" spans="1:9" x14ac:dyDescent="0.3">
      <c r="A157" s="1" t="s">
        <v>1481</v>
      </c>
      <c r="B157" s="1" t="s">
        <v>1482</v>
      </c>
      <c r="C157" s="1" t="str">
        <f t="shared" si="2"/>
        <v>398-9237735</v>
      </c>
      <c r="D157" s="1" t="s">
        <v>1031</v>
      </c>
      <c r="E157" s="1" t="s">
        <v>1032</v>
      </c>
      <c r="F157" s="1" t="s">
        <v>1035</v>
      </c>
      <c r="G157" s="1">
        <v>1</v>
      </c>
      <c r="H157" s="1" t="s">
        <v>1017</v>
      </c>
      <c r="I157" s="6">
        <v>30500</v>
      </c>
    </row>
    <row r="158" spans="1:9" x14ac:dyDescent="0.3">
      <c r="A158" s="1" t="s">
        <v>1483</v>
      </c>
      <c r="B158" s="1" t="s">
        <v>1484</v>
      </c>
      <c r="C158" s="1" t="str">
        <f t="shared" si="2"/>
        <v>314-8356053</v>
      </c>
      <c r="D158" s="1" t="s">
        <v>1022</v>
      </c>
      <c r="E158" s="1" t="s">
        <v>1025</v>
      </c>
      <c r="F158" s="1" t="s">
        <v>1028</v>
      </c>
      <c r="G158" s="1">
        <v>1</v>
      </c>
      <c r="H158" s="1" t="s">
        <v>1017</v>
      </c>
      <c r="I158" s="6">
        <v>55200</v>
      </c>
    </row>
    <row r="159" spans="1:9" x14ac:dyDescent="0.3">
      <c r="A159" s="1" t="s">
        <v>1485</v>
      </c>
      <c r="B159" s="1" t="s">
        <v>1486</v>
      </c>
      <c r="C159" s="1" t="str">
        <f t="shared" si="2"/>
        <v>590-7724393</v>
      </c>
      <c r="D159" s="1" t="s">
        <v>1031</v>
      </c>
      <c r="E159" s="1" t="s">
        <v>1025</v>
      </c>
      <c r="F159" s="1" t="s">
        <v>1026</v>
      </c>
      <c r="G159" s="1">
        <v>1</v>
      </c>
      <c r="H159" s="1" t="s">
        <v>1017</v>
      </c>
      <c r="I159" s="6">
        <v>25500</v>
      </c>
    </row>
    <row r="160" spans="1:9" x14ac:dyDescent="0.3">
      <c r="A160" s="1" t="s">
        <v>1465</v>
      </c>
      <c r="B160" s="1" t="s">
        <v>1487</v>
      </c>
      <c r="C160" s="1" t="str">
        <f t="shared" si="2"/>
        <v>439-8221845</v>
      </c>
      <c r="D160" s="1" t="s">
        <v>1027</v>
      </c>
      <c r="E160" s="1" t="s">
        <v>1029</v>
      </c>
      <c r="F160" s="1" t="s">
        <v>1030</v>
      </c>
      <c r="G160" s="1">
        <v>1</v>
      </c>
      <c r="H160" s="1" t="s">
        <v>1017</v>
      </c>
      <c r="I160" s="6">
        <v>11500</v>
      </c>
    </row>
    <row r="161" spans="1:9" x14ac:dyDescent="0.3">
      <c r="A161" s="1" t="s">
        <v>1488</v>
      </c>
      <c r="B161" s="1" t="s">
        <v>1489</v>
      </c>
      <c r="C161" s="1" t="str">
        <f t="shared" si="2"/>
        <v>525-2440404</v>
      </c>
      <c r="D161" s="1" t="s">
        <v>1014</v>
      </c>
      <c r="E161" s="1" t="s">
        <v>1019</v>
      </c>
      <c r="F161" s="1" t="s">
        <v>1020</v>
      </c>
      <c r="G161" s="1">
        <v>1</v>
      </c>
      <c r="H161" s="1" t="s">
        <v>1017</v>
      </c>
      <c r="I161" s="6">
        <v>45000</v>
      </c>
    </row>
    <row r="162" spans="1:9" x14ac:dyDescent="0.3">
      <c r="A162" s="1" t="s">
        <v>1213</v>
      </c>
      <c r="B162" s="1" t="s">
        <v>1490</v>
      </c>
      <c r="C162" s="1" t="str">
        <f t="shared" si="2"/>
        <v>407-1749657</v>
      </c>
      <c r="D162" s="1" t="s">
        <v>1018</v>
      </c>
      <c r="E162" s="1" t="s">
        <v>1032</v>
      </c>
      <c r="F162" s="1" t="s">
        <v>1035</v>
      </c>
      <c r="G162" s="1">
        <v>1</v>
      </c>
      <c r="H162" s="1" t="s">
        <v>1017</v>
      </c>
      <c r="I162" s="6">
        <v>30000</v>
      </c>
    </row>
    <row r="163" spans="1:9" x14ac:dyDescent="0.3">
      <c r="A163" s="1" t="s">
        <v>1491</v>
      </c>
      <c r="B163" s="1" t="s">
        <v>1492</v>
      </c>
      <c r="C163" s="1" t="str">
        <f t="shared" si="2"/>
        <v>337-7795568</v>
      </c>
      <c r="D163" s="1" t="s">
        <v>1014</v>
      </c>
      <c r="E163" s="1" t="s">
        <v>1025</v>
      </c>
      <c r="F163" s="1" t="s">
        <v>1028</v>
      </c>
      <c r="G163" s="1">
        <v>1</v>
      </c>
      <c r="H163" s="1" t="s">
        <v>1017</v>
      </c>
      <c r="I163" s="6">
        <v>55000</v>
      </c>
    </row>
    <row r="164" spans="1:9" x14ac:dyDescent="0.3">
      <c r="A164" s="1" t="s">
        <v>1493</v>
      </c>
      <c r="B164" s="1" t="s">
        <v>1494</v>
      </c>
      <c r="C164" s="1" t="str">
        <f t="shared" si="2"/>
        <v>870-2049645</v>
      </c>
      <c r="D164" s="1" t="s">
        <v>1022</v>
      </c>
      <c r="E164" s="1" t="s">
        <v>1019</v>
      </c>
      <c r="F164" s="1" t="s">
        <v>1023</v>
      </c>
      <c r="G164" s="1">
        <v>1</v>
      </c>
      <c r="H164" s="1" t="s">
        <v>1017</v>
      </c>
      <c r="I164" s="6">
        <v>131500</v>
      </c>
    </row>
    <row r="165" spans="1:9" x14ac:dyDescent="0.3">
      <c r="A165" s="1" t="s">
        <v>1495</v>
      </c>
      <c r="B165" s="1" t="s">
        <v>1496</v>
      </c>
      <c r="C165" s="1" t="str">
        <f t="shared" si="2"/>
        <v>965-8681625</v>
      </c>
      <c r="D165" s="1" t="s">
        <v>1022</v>
      </c>
      <c r="E165" s="1" t="s">
        <v>1015</v>
      </c>
      <c r="F165" s="1" t="s">
        <v>1024</v>
      </c>
      <c r="G165" s="1">
        <v>1</v>
      </c>
      <c r="H165" s="1" t="s">
        <v>1017</v>
      </c>
      <c r="I165" s="6">
        <v>40200</v>
      </c>
    </row>
    <row r="166" spans="1:9" x14ac:dyDescent="0.3">
      <c r="A166" s="1" t="s">
        <v>1497</v>
      </c>
      <c r="B166" s="1" t="s">
        <v>1498</v>
      </c>
      <c r="C166" s="1" t="str">
        <f t="shared" si="2"/>
        <v>528-3313029</v>
      </c>
      <c r="D166" s="1" t="s">
        <v>1014</v>
      </c>
      <c r="E166" s="1" t="s">
        <v>1025</v>
      </c>
      <c r="F166" s="1" t="s">
        <v>1028</v>
      </c>
      <c r="G166" s="1">
        <v>1</v>
      </c>
      <c r="H166" s="1" t="s">
        <v>1017</v>
      </c>
      <c r="I166" s="6">
        <v>55000</v>
      </c>
    </row>
    <row r="167" spans="1:9" x14ac:dyDescent="0.3">
      <c r="A167" s="1" t="s">
        <v>1499</v>
      </c>
      <c r="B167" s="1" t="s">
        <v>1500</v>
      </c>
      <c r="C167" s="1" t="str">
        <f t="shared" si="2"/>
        <v>986-7023677</v>
      </c>
      <c r="D167" s="1" t="s">
        <v>1027</v>
      </c>
      <c r="E167" s="1" t="s">
        <v>1019</v>
      </c>
      <c r="F167" s="1" t="s">
        <v>1020</v>
      </c>
      <c r="G167" s="1">
        <v>1</v>
      </c>
      <c r="H167" s="1" t="s">
        <v>1017</v>
      </c>
      <c r="I167" s="6">
        <v>44000</v>
      </c>
    </row>
    <row r="168" spans="1:9" x14ac:dyDescent="0.3">
      <c r="A168" s="1" t="s">
        <v>1501</v>
      </c>
      <c r="B168" s="1" t="s">
        <v>1502</v>
      </c>
      <c r="C168" s="1" t="str">
        <f t="shared" si="2"/>
        <v>325-5900455</v>
      </c>
      <c r="D168" s="1" t="s">
        <v>1031</v>
      </c>
      <c r="E168" s="1" t="s">
        <v>1019</v>
      </c>
      <c r="F168" s="1" t="s">
        <v>1023</v>
      </c>
      <c r="G168" s="1">
        <v>1</v>
      </c>
      <c r="H168" s="1" t="s">
        <v>1017</v>
      </c>
      <c r="I168" s="6">
        <v>130000</v>
      </c>
    </row>
    <row r="169" spans="1:9" x14ac:dyDescent="0.3">
      <c r="A169" s="1" t="s">
        <v>1440</v>
      </c>
      <c r="B169" s="1" t="s">
        <v>1503</v>
      </c>
      <c r="C169" s="1" t="str">
        <f t="shared" si="2"/>
        <v>874-1698108</v>
      </c>
      <c r="D169" s="1" t="s">
        <v>1022</v>
      </c>
      <c r="E169" s="1" t="s">
        <v>1015</v>
      </c>
      <c r="F169" s="1" t="s">
        <v>1021</v>
      </c>
      <c r="G169" s="1">
        <v>1</v>
      </c>
      <c r="H169" s="1" t="s">
        <v>1017</v>
      </c>
      <c r="I169" s="6">
        <v>20200</v>
      </c>
    </row>
    <row r="170" spans="1:9" x14ac:dyDescent="0.3">
      <c r="A170" s="1" t="s">
        <v>1504</v>
      </c>
      <c r="B170" s="1" t="s">
        <v>1505</v>
      </c>
      <c r="C170" s="1" t="str">
        <f t="shared" si="2"/>
        <v>342-4521171</v>
      </c>
      <c r="D170" s="1" t="s">
        <v>1031</v>
      </c>
      <c r="E170" s="1" t="s">
        <v>1032</v>
      </c>
      <c r="F170" s="1" t="s">
        <v>1034</v>
      </c>
      <c r="G170" s="1">
        <v>1</v>
      </c>
      <c r="H170" s="1" t="s">
        <v>1017</v>
      </c>
      <c r="I170" s="6">
        <v>25500</v>
      </c>
    </row>
    <row r="171" spans="1:9" x14ac:dyDescent="0.3">
      <c r="A171" s="1" t="s">
        <v>1506</v>
      </c>
      <c r="B171" s="1" t="s">
        <v>1507</v>
      </c>
      <c r="C171" s="1" t="str">
        <f t="shared" si="2"/>
        <v>373-9630451</v>
      </c>
      <c r="D171" s="1" t="s">
        <v>1018</v>
      </c>
      <c r="E171" s="1" t="s">
        <v>1025</v>
      </c>
      <c r="F171" s="1" t="s">
        <v>1038</v>
      </c>
      <c r="G171" s="1">
        <v>2</v>
      </c>
      <c r="H171" s="1" t="s">
        <v>1017</v>
      </c>
      <c r="I171" s="6">
        <v>30000</v>
      </c>
    </row>
    <row r="172" spans="1:9" x14ac:dyDescent="0.3">
      <c r="A172" s="1" t="s">
        <v>1508</v>
      </c>
      <c r="B172" s="1" t="s">
        <v>1509</v>
      </c>
      <c r="C172" s="1" t="str">
        <f t="shared" si="2"/>
        <v>375-7949543</v>
      </c>
      <c r="D172" s="1" t="s">
        <v>1014</v>
      </c>
      <c r="E172" s="1" t="s">
        <v>1029</v>
      </c>
      <c r="F172" s="1" t="s">
        <v>1036</v>
      </c>
      <c r="G172" s="1">
        <v>1</v>
      </c>
      <c r="H172" s="1" t="s">
        <v>1017</v>
      </c>
      <c r="I172" s="6">
        <v>14800</v>
      </c>
    </row>
    <row r="173" spans="1:9" x14ac:dyDescent="0.3">
      <c r="A173" s="1" t="s">
        <v>1510</v>
      </c>
      <c r="B173" s="1" t="s">
        <v>1511</v>
      </c>
      <c r="C173" s="1" t="str">
        <f t="shared" si="2"/>
        <v>967-2562657</v>
      </c>
      <c r="D173" s="1" t="s">
        <v>1018</v>
      </c>
      <c r="E173" s="1" t="s">
        <v>1019</v>
      </c>
      <c r="F173" s="1" t="s">
        <v>1039</v>
      </c>
      <c r="G173" s="1">
        <v>1</v>
      </c>
      <c r="H173" s="1" t="s">
        <v>1017</v>
      </c>
      <c r="I173" s="6">
        <v>50000</v>
      </c>
    </row>
    <row r="174" spans="1:9" x14ac:dyDescent="0.3">
      <c r="A174" s="1" t="s">
        <v>1512</v>
      </c>
      <c r="B174" s="1" t="s">
        <v>1513</v>
      </c>
      <c r="C174" s="1" t="str">
        <f t="shared" si="2"/>
        <v>691-3191007</v>
      </c>
      <c r="D174" s="1" t="s">
        <v>1031</v>
      </c>
      <c r="E174" s="1" t="s">
        <v>1019</v>
      </c>
      <c r="F174" s="1" t="s">
        <v>1039</v>
      </c>
      <c r="G174" s="1">
        <v>1</v>
      </c>
      <c r="H174" s="1" t="s">
        <v>1017</v>
      </c>
      <c r="I174" s="6">
        <v>51000</v>
      </c>
    </row>
    <row r="175" spans="1:9" x14ac:dyDescent="0.3">
      <c r="A175" s="1" t="s">
        <v>1514</v>
      </c>
      <c r="B175" s="1" t="s">
        <v>1515</v>
      </c>
      <c r="C175" s="1" t="str">
        <f t="shared" si="2"/>
        <v>538-4394336</v>
      </c>
      <c r="D175" s="1" t="s">
        <v>1022</v>
      </c>
      <c r="E175" s="1" t="s">
        <v>1015</v>
      </c>
      <c r="F175" s="1" t="s">
        <v>1021</v>
      </c>
      <c r="G175" s="1">
        <v>1</v>
      </c>
      <c r="H175" s="1" t="s">
        <v>1017</v>
      </c>
      <c r="I175" s="6">
        <v>20200</v>
      </c>
    </row>
    <row r="176" spans="1:9" x14ac:dyDescent="0.3">
      <c r="A176" s="1" t="s">
        <v>1516</v>
      </c>
      <c r="B176" s="1" t="s">
        <v>1517</v>
      </c>
      <c r="C176" s="1" t="str">
        <f t="shared" si="2"/>
        <v>873-4928281</v>
      </c>
      <c r="D176" s="1" t="s">
        <v>1031</v>
      </c>
      <c r="E176" s="1" t="s">
        <v>1025</v>
      </c>
      <c r="F176" s="1" t="s">
        <v>1026</v>
      </c>
      <c r="G176" s="1">
        <v>1</v>
      </c>
      <c r="H176" s="1" t="s">
        <v>1017</v>
      </c>
      <c r="I176" s="6">
        <v>25500</v>
      </c>
    </row>
    <row r="177" spans="1:9" x14ac:dyDescent="0.3">
      <c r="A177" s="1" t="s">
        <v>1518</v>
      </c>
      <c r="B177" s="1" t="s">
        <v>1519</v>
      </c>
      <c r="C177" s="1" t="str">
        <f t="shared" si="2"/>
        <v>980-8085252</v>
      </c>
      <c r="D177" s="1" t="s">
        <v>1031</v>
      </c>
      <c r="E177" s="1" t="s">
        <v>1029</v>
      </c>
      <c r="F177" s="1" t="s">
        <v>1030</v>
      </c>
      <c r="G177" s="1">
        <v>1</v>
      </c>
      <c r="H177" s="1" t="s">
        <v>1017</v>
      </c>
      <c r="I177" s="6">
        <v>11800</v>
      </c>
    </row>
    <row r="178" spans="1:9" x14ac:dyDescent="0.3">
      <c r="A178" s="1" t="s">
        <v>1520</v>
      </c>
      <c r="B178" s="1" t="s">
        <v>1521</v>
      </c>
      <c r="C178" s="1" t="str">
        <f t="shared" si="2"/>
        <v>793-3396676</v>
      </c>
      <c r="D178" s="1" t="s">
        <v>1018</v>
      </c>
      <c r="E178" s="1" t="s">
        <v>1025</v>
      </c>
      <c r="F178" s="1" t="s">
        <v>1028</v>
      </c>
      <c r="G178" s="1">
        <v>1</v>
      </c>
      <c r="H178" s="1" t="s">
        <v>1017</v>
      </c>
      <c r="I178" s="6">
        <v>55000</v>
      </c>
    </row>
    <row r="179" spans="1:9" x14ac:dyDescent="0.3">
      <c r="A179" s="1" t="s">
        <v>1265</v>
      </c>
      <c r="B179" s="1" t="s">
        <v>1522</v>
      </c>
      <c r="C179" s="1" t="str">
        <f t="shared" si="2"/>
        <v>703-7442986</v>
      </c>
      <c r="D179" s="1" t="s">
        <v>1018</v>
      </c>
      <c r="E179" s="1" t="s">
        <v>1032</v>
      </c>
      <c r="F179" s="1" t="s">
        <v>1033</v>
      </c>
      <c r="G179" s="1">
        <v>1</v>
      </c>
      <c r="H179" s="1" t="s">
        <v>1017</v>
      </c>
      <c r="I179" s="6">
        <v>35000</v>
      </c>
    </row>
    <row r="180" spans="1:9" x14ac:dyDescent="0.3">
      <c r="A180" s="1" t="s">
        <v>1523</v>
      </c>
      <c r="B180" s="1" t="s">
        <v>1524</v>
      </c>
      <c r="C180" s="1" t="str">
        <f t="shared" si="2"/>
        <v>721-9548370</v>
      </c>
      <c r="D180" s="1" t="s">
        <v>1027</v>
      </c>
      <c r="E180" s="1" t="s">
        <v>1015</v>
      </c>
      <c r="F180" s="1" t="s">
        <v>1024</v>
      </c>
      <c r="G180" s="1">
        <v>1</v>
      </c>
      <c r="H180" s="1" t="s">
        <v>1017</v>
      </c>
      <c r="I180" s="6">
        <v>39500</v>
      </c>
    </row>
    <row r="181" spans="1:9" x14ac:dyDescent="0.3">
      <c r="A181" s="1" t="s">
        <v>1399</v>
      </c>
      <c r="B181" s="1" t="s">
        <v>1525</v>
      </c>
      <c r="C181" s="1" t="str">
        <f t="shared" si="2"/>
        <v>981-8060918</v>
      </c>
      <c r="D181" s="1" t="s">
        <v>1014</v>
      </c>
      <c r="E181" s="1" t="s">
        <v>1015</v>
      </c>
      <c r="F181" s="1" t="s">
        <v>1024</v>
      </c>
      <c r="G181" s="1">
        <v>1</v>
      </c>
      <c r="H181" s="1" t="s">
        <v>1017</v>
      </c>
      <c r="I181" s="6">
        <v>40000</v>
      </c>
    </row>
    <row r="182" spans="1:9" x14ac:dyDescent="0.3">
      <c r="A182" s="1" t="s">
        <v>1526</v>
      </c>
      <c r="B182" s="1" t="s">
        <v>1527</v>
      </c>
      <c r="C182" s="1" t="str">
        <f t="shared" si="2"/>
        <v>743-9406206</v>
      </c>
      <c r="D182" s="1" t="s">
        <v>1022</v>
      </c>
      <c r="E182" s="1" t="s">
        <v>1015</v>
      </c>
      <c r="F182" s="1" t="s">
        <v>1021</v>
      </c>
      <c r="G182" s="1">
        <v>1</v>
      </c>
      <c r="H182" s="1" t="s">
        <v>1017</v>
      </c>
      <c r="I182" s="6">
        <v>20200</v>
      </c>
    </row>
    <row r="183" spans="1:9" x14ac:dyDescent="0.3">
      <c r="A183" s="1" t="s">
        <v>1528</v>
      </c>
      <c r="B183" s="1" t="s">
        <v>1529</v>
      </c>
      <c r="C183" s="1" t="str">
        <f t="shared" si="2"/>
        <v>749-2109227</v>
      </c>
      <c r="D183" s="1" t="s">
        <v>1027</v>
      </c>
      <c r="E183" s="1" t="s">
        <v>1015</v>
      </c>
      <c r="F183" s="1" t="s">
        <v>1021</v>
      </c>
      <c r="G183" s="1">
        <v>1</v>
      </c>
      <c r="H183" s="1" t="s">
        <v>1017</v>
      </c>
      <c r="I183" s="6">
        <v>19500</v>
      </c>
    </row>
    <row r="184" spans="1:9" x14ac:dyDescent="0.3">
      <c r="A184" s="1" t="s">
        <v>1187</v>
      </c>
      <c r="B184" s="1" t="s">
        <v>1530</v>
      </c>
      <c r="C184" s="1" t="str">
        <f t="shared" si="2"/>
        <v>818-1190431</v>
      </c>
      <c r="D184" s="1" t="s">
        <v>1018</v>
      </c>
      <c r="E184" s="1" t="s">
        <v>1029</v>
      </c>
      <c r="F184" s="1" t="s">
        <v>1037</v>
      </c>
      <c r="G184" s="1">
        <v>1</v>
      </c>
      <c r="H184" s="1" t="s">
        <v>1017</v>
      </c>
      <c r="I184" s="6">
        <v>10000</v>
      </c>
    </row>
    <row r="185" spans="1:9" x14ac:dyDescent="0.3">
      <c r="A185" s="1" t="s">
        <v>1531</v>
      </c>
      <c r="B185" s="1" t="s">
        <v>1532</v>
      </c>
      <c r="C185" s="1" t="str">
        <f t="shared" si="2"/>
        <v>165-5411563</v>
      </c>
      <c r="D185" s="1" t="s">
        <v>1014</v>
      </c>
      <c r="E185" s="1" t="s">
        <v>1025</v>
      </c>
      <c r="F185" s="1" t="s">
        <v>1028</v>
      </c>
      <c r="G185" s="1">
        <v>1</v>
      </c>
      <c r="H185" s="1" t="s">
        <v>1017</v>
      </c>
      <c r="I185" s="6">
        <v>55000</v>
      </c>
    </row>
    <row r="186" spans="1:9" x14ac:dyDescent="0.3">
      <c r="A186" s="1" t="s">
        <v>1533</v>
      </c>
      <c r="B186" s="1" t="s">
        <v>1534</v>
      </c>
      <c r="C186" s="1" t="str">
        <f t="shared" si="2"/>
        <v>621-1043092</v>
      </c>
      <c r="D186" s="1" t="s">
        <v>1018</v>
      </c>
      <c r="E186" s="1" t="s">
        <v>1025</v>
      </c>
      <c r="F186" s="1" t="s">
        <v>1038</v>
      </c>
      <c r="G186" s="1">
        <v>2</v>
      </c>
      <c r="H186" s="1" t="s">
        <v>1017</v>
      </c>
      <c r="I186" s="6">
        <v>30000</v>
      </c>
    </row>
    <row r="187" spans="1:9" x14ac:dyDescent="0.3">
      <c r="A187" s="1" t="s">
        <v>1535</v>
      </c>
      <c r="B187" s="1" t="s">
        <v>1536</v>
      </c>
      <c r="C187" s="1" t="str">
        <f t="shared" si="2"/>
        <v>837-6367620</v>
      </c>
      <c r="D187" s="1" t="s">
        <v>1018</v>
      </c>
      <c r="E187" s="1" t="s">
        <v>1025</v>
      </c>
      <c r="F187" s="1" t="s">
        <v>1026</v>
      </c>
      <c r="G187" s="1">
        <v>1</v>
      </c>
      <c r="H187" s="1" t="s">
        <v>1017</v>
      </c>
      <c r="I187" s="6">
        <v>25000</v>
      </c>
    </row>
    <row r="188" spans="1:9" x14ac:dyDescent="0.3">
      <c r="A188" s="1" t="s">
        <v>1537</v>
      </c>
      <c r="B188" s="1" t="s">
        <v>1538</v>
      </c>
      <c r="C188" s="1" t="str">
        <f t="shared" si="2"/>
        <v>418-6491198</v>
      </c>
      <c r="D188" s="1" t="s">
        <v>1014</v>
      </c>
      <c r="E188" s="1" t="s">
        <v>1025</v>
      </c>
      <c r="F188" s="1" t="s">
        <v>1028</v>
      </c>
      <c r="G188" s="1">
        <v>1</v>
      </c>
      <c r="H188" s="1" t="s">
        <v>1017</v>
      </c>
      <c r="I188" s="6">
        <v>55000</v>
      </c>
    </row>
    <row r="189" spans="1:9" x14ac:dyDescent="0.3">
      <c r="A189" s="1" t="s">
        <v>1539</v>
      </c>
      <c r="B189" s="1" t="s">
        <v>1540</v>
      </c>
      <c r="C189" s="1" t="str">
        <f t="shared" si="2"/>
        <v>519-1401147</v>
      </c>
      <c r="D189" s="1" t="s">
        <v>1027</v>
      </c>
      <c r="E189" s="1" t="s">
        <v>1029</v>
      </c>
      <c r="F189" s="1" t="s">
        <v>1037</v>
      </c>
      <c r="G189" s="1">
        <v>2</v>
      </c>
      <c r="H189" s="1" t="s">
        <v>1017</v>
      </c>
      <c r="I189" s="6">
        <v>9500</v>
      </c>
    </row>
    <row r="190" spans="1:9" x14ac:dyDescent="0.3">
      <c r="A190" s="1" t="s">
        <v>1541</v>
      </c>
      <c r="B190" s="1" t="s">
        <v>1542</v>
      </c>
      <c r="C190" s="1" t="str">
        <f t="shared" si="2"/>
        <v>245-5694689</v>
      </c>
      <c r="D190" s="1" t="s">
        <v>1018</v>
      </c>
      <c r="E190" s="1" t="s">
        <v>1015</v>
      </c>
      <c r="F190" s="1" t="s">
        <v>1016</v>
      </c>
      <c r="G190" s="1">
        <v>1</v>
      </c>
      <c r="H190" s="1" t="s">
        <v>1017</v>
      </c>
      <c r="I190" s="6">
        <v>58000</v>
      </c>
    </row>
    <row r="191" spans="1:9" x14ac:dyDescent="0.3">
      <c r="A191" s="1" t="s">
        <v>1543</v>
      </c>
      <c r="B191" s="1" t="s">
        <v>1544</v>
      </c>
      <c r="C191" s="1" t="str">
        <f t="shared" si="2"/>
        <v>233-4972370</v>
      </c>
      <c r="D191" s="1" t="s">
        <v>1022</v>
      </c>
      <c r="E191" s="1" t="s">
        <v>1019</v>
      </c>
      <c r="F191" s="1" t="s">
        <v>1020</v>
      </c>
      <c r="G191" s="1">
        <v>1</v>
      </c>
      <c r="H191" s="1" t="s">
        <v>1017</v>
      </c>
      <c r="I191" s="6">
        <v>45500</v>
      </c>
    </row>
    <row r="192" spans="1:9" x14ac:dyDescent="0.3">
      <c r="A192" s="1" t="s">
        <v>1545</v>
      </c>
      <c r="B192" s="1" t="s">
        <v>1546</v>
      </c>
      <c r="C192" s="1" t="str">
        <f t="shared" si="2"/>
        <v>268-8542478</v>
      </c>
      <c r="D192" s="1" t="s">
        <v>1027</v>
      </c>
      <c r="E192" s="1" t="s">
        <v>1029</v>
      </c>
      <c r="F192" s="1" t="s">
        <v>1030</v>
      </c>
      <c r="G192" s="1">
        <v>1</v>
      </c>
      <c r="H192" s="1" t="s">
        <v>1017</v>
      </c>
      <c r="I192" s="6">
        <v>11500</v>
      </c>
    </row>
    <row r="193" spans="1:9" x14ac:dyDescent="0.3">
      <c r="A193" s="1" t="s">
        <v>1231</v>
      </c>
      <c r="B193" s="1" t="s">
        <v>1547</v>
      </c>
      <c r="C193" s="1" t="str">
        <f t="shared" si="2"/>
        <v>813-1676621</v>
      </c>
      <c r="D193" s="1" t="s">
        <v>1027</v>
      </c>
      <c r="E193" s="1" t="s">
        <v>1032</v>
      </c>
      <c r="F193" s="1" t="s">
        <v>1035</v>
      </c>
      <c r="G193" s="1">
        <v>1</v>
      </c>
      <c r="H193" s="1" t="s">
        <v>1017</v>
      </c>
      <c r="I193" s="6">
        <v>29500</v>
      </c>
    </row>
    <row r="194" spans="1:9" x14ac:dyDescent="0.3">
      <c r="A194" s="1" t="s">
        <v>1548</v>
      </c>
      <c r="B194" s="1" t="s">
        <v>1549</v>
      </c>
      <c r="C194" s="1" t="str">
        <f t="shared" si="2"/>
        <v>669-5191831</v>
      </c>
      <c r="D194" s="1" t="s">
        <v>1018</v>
      </c>
      <c r="E194" s="1" t="s">
        <v>1025</v>
      </c>
      <c r="F194" s="1" t="s">
        <v>1038</v>
      </c>
      <c r="G194" s="1">
        <v>2</v>
      </c>
      <c r="H194" s="1" t="s">
        <v>1017</v>
      </c>
      <c r="I194" s="6">
        <v>30000</v>
      </c>
    </row>
    <row r="195" spans="1:9" x14ac:dyDescent="0.3">
      <c r="A195" s="1" t="s">
        <v>1550</v>
      </c>
      <c r="B195" s="1" t="s">
        <v>1551</v>
      </c>
      <c r="C195" s="1" t="str">
        <f t="shared" ref="C195:C258" si="3">CONCATENATE(A195,"-",B195)</f>
        <v>176-1365746</v>
      </c>
      <c r="D195" s="1" t="s">
        <v>1022</v>
      </c>
      <c r="E195" s="1" t="s">
        <v>1015</v>
      </c>
      <c r="F195" s="1" t="s">
        <v>1024</v>
      </c>
      <c r="G195" s="1">
        <v>1</v>
      </c>
      <c r="H195" s="1" t="s">
        <v>1017</v>
      </c>
      <c r="I195" s="6">
        <v>40200</v>
      </c>
    </row>
    <row r="196" spans="1:9" x14ac:dyDescent="0.3">
      <c r="A196" s="1" t="s">
        <v>1552</v>
      </c>
      <c r="B196" s="1" t="s">
        <v>1553</v>
      </c>
      <c r="C196" s="1" t="str">
        <f t="shared" si="3"/>
        <v>504-9323619</v>
      </c>
      <c r="D196" s="1" t="s">
        <v>1018</v>
      </c>
      <c r="E196" s="1" t="s">
        <v>1029</v>
      </c>
      <c r="F196" s="1" t="s">
        <v>1030</v>
      </c>
      <c r="G196" s="1">
        <v>2</v>
      </c>
      <c r="H196" s="1" t="s">
        <v>1017</v>
      </c>
      <c r="I196" s="6">
        <v>12000</v>
      </c>
    </row>
    <row r="197" spans="1:9" x14ac:dyDescent="0.3">
      <c r="A197" s="1" t="s">
        <v>1554</v>
      </c>
      <c r="B197" s="1" t="s">
        <v>1555</v>
      </c>
      <c r="C197" s="1" t="str">
        <f t="shared" si="3"/>
        <v>610-7912082</v>
      </c>
      <c r="D197" s="1" t="s">
        <v>1018</v>
      </c>
      <c r="E197" s="1" t="s">
        <v>1032</v>
      </c>
      <c r="F197" s="1" t="s">
        <v>1035</v>
      </c>
      <c r="G197" s="1">
        <v>1</v>
      </c>
      <c r="H197" s="1" t="s">
        <v>1017</v>
      </c>
      <c r="I197" s="6">
        <v>30000</v>
      </c>
    </row>
    <row r="198" spans="1:9" x14ac:dyDescent="0.3">
      <c r="A198" s="1" t="s">
        <v>1556</v>
      </c>
      <c r="B198" s="1" t="s">
        <v>1557</v>
      </c>
      <c r="C198" s="1" t="str">
        <f t="shared" si="3"/>
        <v>900-9131572</v>
      </c>
      <c r="D198" s="1" t="s">
        <v>1014</v>
      </c>
      <c r="E198" s="1" t="s">
        <v>1025</v>
      </c>
      <c r="F198" s="1" t="s">
        <v>1038</v>
      </c>
      <c r="G198" s="1">
        <v>1</v>
      </c>
      <c r="H198" s="1" t="s">
        <v>1017</v>
      </c>
      <c r="I198" s="6">
        <v>30000</v>
      </c>
    </row>
    <row r="199" spans="1:9" x14ac:dyDescent="0.3">
      <c r="A199" s="1" t="s">
        <v>1558</v>
      </c>
      <c r="B199" s="1" t="s">
        <v>1559</v>
      </c>
      <c r="C199" s="1" t="str">
        <f t="shared" si="3"/>
        <v>338-3678059</v>
      </c>
      <c r="D199" s="1" t="s">
        <v>1018</v>
      </c>
      <c r="E199" s="1" t="s">
        <v>1032</v>
      </c>
      <c r="F199" s="1" t="s">
        <v>1034</v>
      </c>
      <c r="G199" s="1">
        <v>1</v>
      </c>
      <c r="H199" s="1" t="s">
        <v>1017</v>
      </c>
      <c r="I199" s="6">
        <v>25000</v>
      </c>
    </row>
    <row r="200" spans="1:9" x14ac:dyDescent="0.3">
      <c r="A200" s="1" t="s">
        <v>1267</v>
      </c>
      <c r="B200" s="1" t="s">
        <v>1560</v>
      </c>
      <c r="C200" s="1" t="str">
        <f t="shared" si="3"/>
        <v>814-7019382</v>
      </c>
      <c r="D200" s="1" t="s">
        <v>1027</v>
      </c>
      <c r="E200" s="1" t="s">
        <v>1032</v>
      </c>
      <c r="F200" s="1" t="s">
        <v>1034</v>
      </c>
      <c r="G200" s="1">
        <v>1</v>
      </c>
      <c r="H200" s="1" t="s">
        <v>1017</v>
      </c>
      <c r="I200" s="6">
        <v>24500</v>
      </c>
    </row>
    <row r="201" spans="1:9" x14ac:dyDescent="0.3">
      <c r="A201" s="1" t="s">
        <v>1561</v>
      </c>
      <c r="B201" s="1" t="s">
        <v>1562</v>
      </c>
      <c r="C201" s="1" t="str">
        <f t="shared" si="3"/>
        <v>324-1334336</v>
      </c>
      <c r="D201" s="1" t="s">
        <v>1022</v>
      </c>
      <c r="E201" s="1" t="s">
        <v>1025</v>
      </c>
      <c r="F201" s="1" t="s">
        <v>1028</v>
      </c>
      <c r="G201" s="1">
        <v>1</v>
      </c>
      <c r="H201" s="1" t="s">
        <v>1017</v>
      </c>
      <c r="I201" s="6">
        <v>55200</v>
      </c>
    </row>
    <row r="202" spans="1:9" x14ac:dyDescent="0.3">
      <c r="A202" s="1" t="s">
        <v>1563</v>
      </c>
      <c r="B202" s="1" t="s">
        <v>1564</v>
      </c>
      <c r="C202" s="1" t="str">
        <f t="shared" si="3"/>
        <v>966-9829762</v>
      </c>
      <c r="D202" s="1" t="s">
        <v>1022</v>
      </c>
      <c r="E202" s="1" t="s">
        <v>1029</v>
      </c>
      <c r="F202" s="1" t="s">
        <v>1030</v>
      </c>
      <c r="G202" s="1">
        <v>1</v>
      </c>
      <c r="H202" s="1" t="s">
        <v>1017</v>
      </c>
      <c r="I202" s="6">
        <v>12200</v>
      </c>
    </row>
    <row r="203" spans="1:9" x14ac:dyDescent="0.3">
      <c r="A203" s="1" t="s">
        <v>1565</v>
      </c>
      <c r="B203" s="1" t="s">
        <v>1566</v>
      </c>
      <c r="C203" s="1" t="str">
        <f t="shared" si="3"/>
        <v>278-6986539</v>
      </c>
      <c r="D203" s="1" t="s">
        <v>1018</v>
      </c>
      <c r="E203" s="1" t="s">
        <v>1025</v>
      </c>
      <c r="F203" s="1" t="s">
        <v>1026</v>
      </c>
      <c r="G203" s="1">
        <v>2</v>
      </c>
      <c r="H203" s="1" t="s">
        <v>1017</v>
      </c>
      <c r="I203" s="6">
        <v>25000</v>
      </c>
    </row>
    <row r="204" spans="1:9" x14ac:dyDescent="0.3">
      <c r="A204" s="1" t="s">
        <v>1567</v>
      </c>
      <c r="B204" s="1" t="s">
        <v>1568</v>
      </c>
      <c r="C204" s="1" t="str">
        <f t="shared" si="3"/>
        <v>726-4706007</v>
      </c>
      <c r="D204" s="1" t="s">
        <v>1022</v>
      </c>
      <c r="E204" s="1" t="s">
        <v>1029</v>
      </c>
      <c r="F204" s="1" t="s">
        <v>1037</v>
      </c>
      <c r="G204" s="1">
        <v>1</v>
      </c>
      <c r="H204" s="1" t="s">
        <v>1017</v>
      </c>
      <c r="I204" s="6">
        <v>10200</v>
      </c>
    </row>
    <row r="205" spans="1:9" x14ac:dyDescent="0.3">
      <c r="A205" s="1" t="s">
        <v>1569</v>
      </c>
      <c r="B205" s="1" t="s">
        <v>1570</v>
      </c>
      <c r="C205" s="1" t="str">
        <f t="shared" si="3"/>
        <v>809-2137407</v>
      </c>
      <c r="D205" s="1" t="s">
        <v>1018</v>
      </c>
      <c r="E205" s="1" t="s">
        <v>1019</v>
      </c>
      <c r="F205" s="1" t="s">
        <v>1023</v>
      </c>
      <c r="G205" s="1">
        <v>1</v>
      </c>
      <c r="H205" s="1" t="s">
        <v>1017</v>
      </c>
      <c r="I205" s="6">
        <v>128000</v>
      </c>
    </row>
    <row r="206" spans="1:9" x14ac:dyDescent="0.3">
      <c r="A206" s="1" t="s">
        <v>1571</v>
      </c>
      <c r="B206" s="1" t="s">
        <v>1572</v>
      </c>
      <c r="C206" s="1" t="str">
        <f t="shared" si="3"/>
        <v>484-2701688</v>
      </c>
      <c r="D206" s="1" t="s">
        <v>1031</v>
      </c>
      <c r="E206" s="1" t="s">
        <v>1029</v>
      </c>
      <c r="F206" s="1" t="s">
        <v>1030</v>
      </c>
      <c r="G206" s="1">
        <v>1</v>
      </c>
      <c r="H206" s="1" t="s">
        <v>1017</v>
      </c>
      <c r="I206" s="6">
        <v>11800</v>
      </c>
    </row>
    <row r="207" spans="1:9" x14ac:dyDescent="0.3">
      <c r="A207" s="1" t="s">
        <v>1550</v>
      </c>
      <c r="B207" s="1" t="s">
        <v>1573</v>
      </c>
      <c r="C207" s="1" t="str">
        <f t="shared" si="3"/>
        <v>176-2562037</v>
      </c>
      <c r="D207" s="1" t="s">
        <v>1014</v>
      </c>
      <c r="E207" s="1" t="s">
        <v>1019</v>
      </c>
      <c r="F207" s="1" t="s">
        <v>1039</v>
      </c>
      <c r="G207" s="1">
        <v>1</v>
      </c>
      <c r="H207" s="1" t="s">
        <v>1017</v>
      </c>
      <c r="I207" s="6">
        <v>50000</v>
      </c>
    </row>
    <row r="208" spans="1:9" x14ac:dyDescent="0.3">
      <c r="A208" s="1" t="s">
        <v>1574</v>
      </c>
      <c r="B208" s="1" t="s">
        <v>1575</v>
      </c>
      <c r="C208" s="1" t="str">
        <f t="shared" si="3"/>
        <v>667-5450404</v>
      </c>
      <c r="D208" s="1" t="s">
        <v>1018</v>
      </c>
      <c r="E208" s="1" t="s">
        <v>1015</v>
      </c>
      <c r="F208" s="1" t="s">
        <v>1021</v>
      </c>
      <c r="G208" s="1">
        <v>1</v>
      </c>
      <c r="H208" s="1" t="s">
        <v>1017</v>
      </c>
      <c r="I208" s="6">
        <v>20000</v>
      </c>
    </row>
    <row r="209" spans="1:9" x14ac:dyDescent="0.3">
      <c r="A209" s="1" t="s">
        <v>1576</v>
      </c>
      <c r="B209" s="1" t="s">
        <v>1577</v>
      </c>
      <c r="C209" s="1" t="str">
        <f t="shared" si="3"/>
        <v>126-4472094</v>
      </c>
      <c r="D209" s="1" t="s">
        <v>1027</v>
      </c>
      <c r="E209" s="1" t="s">
        <v>1019</v>
      </c>
      <c r="F209" s="1" t="s">
        <v>1020</v>
      </c>
      <c r="G209" s="1">
        <v>1</v>
      </c>
      <c r="H209" s="1" t="s">
        <v>1017</v>
      </c>
      <c r="I209" s="6">
        <v>44000</v>
      </c>
    </row>
    <row r="210" spans="1:9" x14ac:dyDescent="0.3">
      <c r="A210" s="1" t="s">
        <v>1215</v>
      </c>
      <c r="B210" s="1" t="s">
        <v>1578</v>
      </c>
      <c r="C210" s="1" t="str">
        <f t="shared" si="3"/>
        <v>478-4130342</v>
      </c>
      <c r="D210" s="1" t="s">
        <v>1022</v>
      </c>
      <c r="E210" s="1" t="s">
        <v>1032</v>
      </c>
      <c r="F210" s="1" t="s">
        <v>1035</v>
      </c>
      <c r="G210" s="1">
        <v>1</v>
      </c>
      <c r="H210" s="1" t="s">
        <v>1017</v>
      </c>
      <c r="I210" s="6">
        <v>30200</v>
      </c>
    </row>
    <row r="211" spans="1:9" x14ac:dyDescent="0.3">
      <c r="A211" s="1" t="s">
        <v>1579</v>
      </c>
      <c r="B211" s="1" t="s">
        <v>1580</v>
      </c>
      <c r="C211" s="1" t="str">
        <f t="shared" si="3"/>
        <v>523-4817030</v>
      </c>
      <c r="D211" s="1" t="s">
        <v>1014</v>
      </c>
      <c r="E211" s="1" t="s">
        <v>1025</v>
      </c>
      <c r="F211" s="1" t="s">
        <v>1028</v>
      </c>
      <c r="G211" s="1">
        <v>1</v>
      </c>
      <c r="H211" s="1" t="s">
        <v>1017</v>
      </c>
      <c r="I211" s="6">
        <v>55000</v>
      </c>
    </row>
    <row r="212" spans="1:9" x14ac:dyDescent="0.3">
      <c r="A212" s="1" t="s">
        <v>1581</v>
      </c>
      <c r="B212" s="1" t="s">
        <v>1582</v>
      </c>
      <c r="C212" s="1" t="str">
        <f t="shared" si="3"/>
        <v>629-3473761</v>
      </c>
      <c r="D212" s="1" t="s">
        <v>1031</v>
      </c>
      <c r="E212" s="1" t="s">
        <v>1019</v>
      </c>
      <c r="F212" s="1" t="s">
        <v>1039</v>
      </c>
      <c r="G212" s="1">
        <v>1</v>
      </c>
      <c r="H212" s="1" t="s">
        <v>1017</v>
      </c>
      <c r="I212" s="6">
        <v>51000</v>
      </c>
    </row>
    <row r="213" spans="1:9" x14ac:dyDescent="0.3">
      <c r="A213" s="1" t="s">
        <v>1367</v>
      </c>
      <c r="B213" s="1" t="s">
        <v>1583</v>
      </c>
      <c r="C213" s="1" t="str">
        <f t="shared" si="3"/>
        <v>844-2124274</v>
      </c>
      <c r="D213" s="1" t="s">
        <v>1014</v>
      </c>
      <c r="E213" s="1" t="s">
        <v>1019</v>
      </c>
      <c r="F213" s="1" t="s">
        <v>1039</v>
      </c>
      <c r="G213" s="1">
        <v>1</v>
      </c>
      <c r="H213" s="1" t="s">
        <v>1017</v>
      </c>
      <c r="I213" s="6">
        <v>50000</v>
      </c>
    </row>
    <row r="214" spans="1:9" x14ac:dyDescent="0.3">
      <c r="A214" s="1" t="s">
        <v>1584</v>
      </c>
      <c r="B214" s="1" t="s">
        <v>1585</v>
      </c>
      <c r="C214" s="1" t="str">
        <f t="shared" si="3"/>
        <v>702-2681144</v>
      </c>
      <c r="D214" s="1" t="s">
        <v>1027</v>
      </c>
      <c r="E214" s="1" t="s">
        <v>1029</v>
      </c>
      <c r="F214" s="1" t="s">
        <v>1030</v>
      </c>
      <c r="G214" s="1">
        <v>1</v>
      </c>
      <c r="H214" s="1" t="s">
        <v>1017</v>
      </c>
      <c r="I214" s="6">
        <v>11500</v>
      </c>
    </row>
    <row r="215" spans="1:9" x14ac:dyDescent="0.3">
      <c r="A215" s="1" t="s">
        <v>1471</v>
      </c>
      <c r="B215" s="1" t="s">
        <v>1586</v>
      </c>
      <c r="C215" s="1" t="str">
        <f t="shared" si="3"/>
        <v>733-7739741</v>
      </c>
      <c r="D215" s="1" t="s">
        <v>1027</v>
      </c>
      <c r="E215" s="1" t="s">
        <v>1029</v>
      </c>
      <c r="F215" s="1" t="s">
        <v>1030</v>
      </c>
      <c r="G215" s="1">
        <v>1</v>
      </c>
      <c r="H215" s="1" t="s">
        <v>1017</v>
      </c>
      <c r="I215" s="6">
        <v>11500</v>
      </c>
    </row>
    <row r="216" spans="1:9" x14ac:dyDescent="0.3">
      <c r="A216" s="1" t="s">
        <v>1587</v>
      </c>
      <c r="B216" s="1" t="s">
        <v>1588</v>
      </c>
      <c r="C216" s="1" t="str">
        <f t="shared" si="3"/>
        <v>978-2647814</v>
      </c>
      <c r="D216" s="1" t="s">
        <v>1027</v>
      </c>
      <c r="E216" s="1" t="s">
        <v>1032</v>
      </c>
      <c r="F216" s="1" t="s">
        <v>1033</v>
      </c>
      <c r="G216" s="1">
        <v>1</v>
      </c>
      <c r="H216" s="1" t="s">
        <v>1017</v>
      </c>
      <c r="I216" s="6">
        <v>34000</v>
      </c>
    </row>
    <row r="217" spans="1:9" x14ac:dyDescent="0.3">
      <c r="A217" s="1" t="s">
        <v>1589</v>
      </c>
      <c r="B217" s="1" t="s">
        <v>1590</v>
      </c>
      <c r="C217" s="1" t="str">
        <f t="shared" si="3"/>
        <v>877-9665455</v>
      </c>
      <c r="D217" s="1" t="s">
        <v>1018</v>
      </c>
      <c r="E217" s="1" t="s">
        <v>1032</v>
      </c>
      <c r="F217" s="1" t="s">
        <v>1033</v>
      </c>
      <c r="G217" s="1">
        <v>1</v>
      </c>
      <c r="H217" s="1" t="s">
        <v>1017</v>
      </c>
      <c r="I217" s="6">
        <v>35000</v>
      </c>
    </row>
    <row r="218" spans="1:9" x14ac:dyDescent="0.3">
      <c r="A218" s="1" t="s">
        <v>1591</v>
      </c>
      <c r="B218" s="1" t="s">
        <v>1592</v>
      </c>
      <c r="C218" s="1" t="str">
        <f t="shared" si="3"/>
        <v>355-1554840</v>
      </c>
      <c r="D218" s="1" t="s">
        <v>1027</v>
      </c>
      <c r="E218" s="1" t="s">
        <v>1032</v>
      </c>
      <c r="F218" s="1" t="s">
        <v>1034</v>
      </c>
      <c r="G218" s="1">
        <v>1</v>
      </c>
      <c r="H218" s="1" t="s">
        <v>1017</v>
      </c>
      <c r="I218" s="6">
        <v>24500</v>
      </c>
    </row>
    <row r="219" spans="1:9" x14ac:dyDescent="0.3">
      <c r="A219" s="1" t="s">
        <v>1593</v>
      </c>
      <c r="B219" s="1" t="s">
        <v>1594</v>
      </c>
      <c r="C219" s="1" t="str">
        <f t="shared" si="3"/>
        <v>281-8962169</v>
      </c>
      <c r="D219" s="1" t="s">
        <v>1022</v>
      </c>
      <c r="E219" s="1" t="s">
        <v>1015</v>
      </c>
      <c r="F219" s="1" t="s">
        <v>1021</v>
      </c>
      <c r="G219" s="1">
        <v>1</v>
      </c>
      <c r="H219" s="1" t="s">
        <v>1017</v>
      </c>
      <c r="I219" s="6">
        <v>20200</v>
      </c>
    </row>
    <row r="220" spans="1:9" x14ac:dyDescent="0.3">
      <c r="A220" s="1" t="s">
        <v>1520</v>
      </c>
      <c r="B220" s="1" t="s">
        <v>1595</v>
      </c>
      <c r="C220" s="1" t="str">
        <f t="shared" si="3"/>
        <v>793-4468370</v>
      </c>
      <c r="D220" s="1" t="s">
        <v>1027</v>
      </c>
      <c r="E220" s="1" t="s">
        <v>1025</v>
      </c>
      <c r="F220" s="1" t="s">
        <v>1026</v>
      </c>
      <c r="G220" s="1">
        <v>1</v>
      </c>
      <c r="H220" s="1" t="s">
        <v>1017</v>
      </c>
      <c r="I220" s="6">
        <v>24999</v>
      </c>
    </row>
    <row r="221" spans="1:9" x14ac:dyDescent="0.3">
      <c r="A221" s="1" t="s">
        <v>1393</v>
      </c>
      <c r="B221" s="1" t="s">
        <v>1596</v>
      </c>
      <c r="C221" s="1" t="str">
        <f t="shared" si="3"/>
        <v>826-5620085</v>
      </c>
      <c r="D221" s="1" t="s">
        <v>1027</v>
      </c>
      <c r="E221" s="1" t="s">
        <v>1029</v>
      </c>
      <c r="F221" s="1" t="s">
        <v>1036</v>
      </c>
      <c r="G221" s="1">
        <v>2</v>
      </c>
      <c r="H221" s="1" t="s">
        <v>1017</v>
      </c>
      <c r="I221" s="6">
        <v>14000</v>
      </c>
    </row>
    <row r="222" spans="1:9" x14ac:dyDescent="0.3">
      <c r="A222" s="1" t="s">
        <v>1597</v>
      </c>
      <c r="B222" s="1" t="s">
        <v>1598</v>
      </c>
      <c r="C222" s="1" t="str">
        <f t="shared" si="3"/>
        <v>708-5742531</v>
      </c>
      <c r="D222" s="1" t="s">
        <v>1022</v>
      </c>
      <c r="E222" s="1" t="s">
        <v>1029</v>
      </c>
      <c r="F222" s="1" t="s">
        <v>1036</v>
      </c>
      <c r="G222" s="1">
        <v>1</v>
      </c>
      <c r="H222" s="1" t="s">
        <v>1017</v>
      </c>
      <c r="I222" s="6">
        <v>15200</v>
      </c>
    </row>
    <row r="223" spans="1:9" x14ac:dyDescent="0.3">
      <c r="A223" s="1" t="s">
        <v>1397</v>
      </c>
      <c r="B223" s="1" t="s">
        <v>1599</v>
      </c>
      <c r="C223" s="1" t="str">
        <f t="shared" si="3"/>
        <v>924-7779646</v>
      </c>
      <c r="D223" s="1" t="s">
        <v>1022</v>
      </c>
      <c r="E223" s="1" t="s">
        <v>1019</v>
      </c>
      <c r="F223" s="1" t="s">
        <v>1020</v>
      </c>
      <c r="G223" s="1">
        <v>1</v>
      </c>
      <c r="H223" s="1" t="s">
        <v>1017</v>
      </c>
      <c r="I223" s="6">
        <v>45500</v>
      </c>
    </row>
    <row r="224" spans="1:9" x14ac:dyDescent="0.3">
      <c r="A224" s="1" t="s">
        <v>1299</v>
      </c>
      <c r="B224" s="1" t="s">
        <v>1600</v>
      </c>
      <c r="C224" s="1" t="str">
        <f t="shared" si="3"/>
        <v>753-8981512</v>
      </c>
      <c r="D224" s="1" t="s">
        <v>1022</v>
      </c>
      <c r="E224" s="1" t="s">
        <v>1015</v>
      </c>
      <c r="F224" s="1" t="s">
        <v>1021</v>
      </c>
      <c r="G224" s="1">
        <v>1</v>
      </c>
      <c r="H224" s="1" t="s">
        <v>1017</v>
      </c>
      <c r="I224" s="6">
        <v>20200</v>
      </c>
    </row>
    <row r="225" spans="1:9" x14ac:dyDescent="0.3">
      <c r="A225" s="1" t="s">
        <v>1601</v>
      </c>
      <c r="B225" s="1" t="s">
        <v>1602</v>
      </c>
      <c r="C225" s="1" t="str">
        <f t="shared" si="3"/>
        <v>327-6960666</v>
      </c>
      <c r="D225" s="1" t="s">
        <v>1027</v>
      </c>
      <c r="E225" s="1" t="s">
        <v>1015</v>
      </c>
      <c r="F225" s="1" t="s">
        <v>1021</v>
      </c>
      <c r="G225" s="1">
        <v>1</v>
      </c>
      <c r="H225" s="1" t="s">
        <v>1017</v>
      </c>
      <c r="I225" s="6">
        <v>19500</v>
      </c>
    </row>
    <row r="226" spans="1:9" x14ac:dyDescent="0.3">
      <c r="A226" s="1" t="s">
        <v>1445</v>
      </c>
      <c r="B226" s="1" t="s">
        <v>1603</v>
      </c>
      <c r="C226" s="1" t="str">
        <f t="shared" si="3"/>
        <v>490-9889215</v>
      </c>
      <c r="D226" s="1" t="s">
        <v>1027</v>
      </c>
      <c r="E226" s="1" t="s">
        <v>1032</v>
      </c>
      <c r="F226" s="1" t="s">
        <v>1034</v>
      </c>
      <c r="G226" s="1">
        <v>1</v>
      </c>
      <c r="H226" s="1" t="s">
        <v>1017</v>
      </c>
      <c r="I226" s="6">
        <v>24500</v>
      </c>
    </row>
    <row r="227" spans="1:9" x14ac:dyDescent="0.3">
      <c r="A227" s="1" t="s">
        <v>1604</v>
      </c>
      <c r="B227" s="1" t="s">
        <v>1605</v>
      </c>
      <c r="C227" s="1" t="str">
        <f t="shared" si="3"/>
        <v>746-3966618</v>
      </c>
      <c r="D227" s="1" t="s">
        <v>1014</v>
      </c>
      <c r="E227" s="1" t="s">
        <v>1025</v>
      </c>
      <c r="F227" s="1" t="s">
        <v>1028</v>
      </c>
      <c r="G227" s="1">
        <v>2</v>
      </c>
      <c r="H227" s="1" t="s">
        <v>1017</v>
      </c>
      <c r="I227" s="6">
        <v>55000</v>
      </c>
    </row>
    <row r="228" spans="1:9" x14ac:dyDescent="0.3">
      <c r="A228" s="1" t="s">
        <v>1606</v>
      </c>
      <c r="B228" s="1" t="s">
        <v>1607</v>
      </c>
      <c r="C228" s="1" t="str">
        <f t="shared" si="3"/>
        <v>588-7430982</v>
      </c>
      <c r="D228" s="1" t="s">
        <v>1022</v>
      </c>
      <c r="E228" s="1" t="s">
        <v>1032</v>
      </c>
      <c r="F228" s="1" t="s">
        <v>1035</v>
      </c>
      <c r="G228" s="1">
        <v>1</v>
      </c>
      <c r="H228" s="1" t="s">
        <v>1017</v>
      </c>
      <c r="I228" s="6">
        <v>30200</v>
      </c>
    </row>
    <row r="229" spans="1:9" x14ac:dyDescent="0.3">
      <c r="A229" s="1" t="s">
        <v>1608</v>
      </c>
      <c r="B229" s="1" t="s">
        <v>1609</v>
      </c>
      <c r="C229" s="1" t="str">
        <f t="shared" si="3"/>
        <v>205-7434909</v>
      </c>
      <c r="D229" s="1" t="s">
        <v>1022</v>
      </c>
      <c r="E229" s="1" t="s">
        <v>1019</v>
      </c>
      <c r="F229" s="1" t="s">
        <v>1023</v>
      </c>
      <c r="G229" s="1">
        <v>1</v>
      </c>
      <c r="H229" s="1" t="s">
        <v>1017</v>
      </c>
      <c r="I229" s="6">
        <v>131500</v>
      </c>
    </row>
    <row r="230" spans="1:9" x14ac:dyDescent="0.3">
      <c r="A230" s="1" t="s">
        <v>1610</v>
      </c>
      <c r="B230" s="1" t="s">
        <v>1611</v>
      </c>
      <c r="C230" s="1" t="str">
        <f t="shared" si="3"/>
        <v>601-7027229</v>
      </c>
      <c r="D230" s="1" t="s">
        <v>1018</v>
      </c>
      <c r="E230" s="1" t="s">
        <v>1025</v>
      </c>
      <c r="F230" s="1" t="s">
        <v>1026</v>
      </c>
      <c r="G230" s="1">
        <v>1</v>
      </c>
      <c r="H230" s="1" t="s">
        <v>1017</v>
      </c>
      <c r="I230" s="6">
        <v>25000</v>
      </c>
    </row>
    <row r="231" spans="1:9" x14ac:dyDescent="0.3">
      <c r="A231" s="1" t="s">
        <v>1612</v>
      </c>
      <c r="B231" s="1" t="s">
        <v>1613</v>
      </c>
      <c r="C231" s="1" t="str">
        <f t="shared" si="3"/>
        <v>755-5291430</v>
      </c>
      <c r="D231" s="1" t="s">
        <v>1031</v>
      </c>
      <c r="E231" s="1" t="s">
        <v>1015</v>
      </c>
      <c r="F231" s="1" t="s">
        <v>1021</v>
      </c>
      <c r="G231" s="1">
        <v>1</v>
      </c>
      <c r="H231" s="1" t="s">
        <v>1017</v>
      </c>
      <c r="I231" s="6">
        <v>20500</v>
      </c>
    </row>
    <row r="232" spans="1:9" x14ac:dyDescent="0.3">
      <c r="A232" s="1" t="s">
        <v>1326</v>
      </c>
      <c r="B232" s="1" t="s">
        <v>1614</v>
      </c>
      <c r="C232" s="1" t="str">
        <f t="shared" si="3"/>
        <v>256-4447632</v>
      </c>
      <c r="D232" s="1" t="s">
        <v>1014</v>
      </c>
      <c r="E232" s="1" t="s">
        <v>1032</v>
      </c>
      <c r="F232" s="1" t="s">
        <v>1033</v>
      </c>
      <c r="G232" s="1">
        <v>1</v>
      </c>
      <c r="H232" s="1" t="s">
        <v>1017</v>
      </c>
      <c r="I232" s="6">
        <v>35000</v>
      </c>
    </row>
    <row r="233" spans="1:9" x14ac:dyDescent="0.3">
      <c r="A233" s="1" t="s">
        <v>1615</v>
      </c>
      <c r="B233" s="1" t="s">
        <v>1616</v>
      </c>
      <c r="C233" s="1" t="str">
        <f t="shared" si="3"/>
        <v>903-2782809</v>
      </c>
      <c r="D233" s="1" t="s">
        <v>1022</v>
      </c>
      <c r="E233" s="1" t="s">
        <v>1019</v>
      </c>
      <c r="F233" s="1" t="s">
        <v>1020</v>
      </c>
      <c r="G233" s="1">
        <v>1</v>
      </c>
      <c r="H233" s="1" t="s">
        <v>1017</v>
      </c>
      <c r="I233" s="6">
        <v>45500</v>
      </c>
    </row>
    <row r="234" spans="1:9" x14ac:dyDescent="0.3">
      <c r="A234" s="1" t="s">
        <v>1617</v>
      </c>
      <c r="B234" s="1" t="s">
        <v>1618</v>
      </c>
      <c r="C234" s="1" t="str">
        <f t="shared" si="3"/>
        <v>102-1213899</v>
      </c>
      <c r="D234" s="1" t="s">
        <v>1031</v>
      </c>
      <c r="E234" s="1" t="s">
        <v>1032</v>
      </c>
      <c r="F234" s="1" t="s">
        <v>1035</v>
      </c>
      <c r="G234" s="1">
        <v>1</v>
      </c>
      <c r="H234" s="1" t="s">
        <v>1017</v>
      </c>
      <c r="I234" s="6">
        <v>30500</v>
      </c>
    </row>
    <row r="235" spans="1:9" x14ac:dyDescent="0.3">
      <c r="A235" s="1" t="s">
        <v>1619</v>
      </c>
      <c r="B235" s="1" t="s">
        <v>1620</v>
      </c>
      <c r="C235" s="1" t="str">
        <f t="shared" si="3"/>
        <v>151-2674515</v>
      </c>
      <c r="D235" s="1" t="s">
        <v>1027</v>
      </c>
      <c r="E235" s="1" t="s">
        <v>1015</v>
      </c>
      <c r="F235" s="1" t="s">
        <v>1024</v>
      </c>
      <c r="G235" s="1">
        <v>1</v>
      </c>
      <c r="H235" s="1" t="s">
        <v>1017</v>
      </c>
      <c r="I235" s="6">
        <v>39500</v>
      </c>
    </row>
    <row r="236" spans="1:9" x14ac:dyDescent="0.3">
      <c r="A236" s="1" t="s">
        <v>1621</v>
      </c>
      <c r="B236" s="1" t="s">
        <v>1622</v>
      </c>
      <c r="C236" s="1" t="str">
        <f t="shared" si="3"/>
        <v>548-5501484</v>
      </c>
      <c r="D236" s="1" t="s">
        <v>1027</v>
      </c>
      <c r="E236" s="1" t="s">
        <v>1019</v>
      </c>
      <c r="F236" s="1" t="s">
        <v>1020</v>
      </c>
      <c r="G236" s="1">
        <v>1</v>
      </c>
      <c r="H236" s="1" t="s">
        <v>1017</v>
      </c>
      <c r="I236" s="6">
        <v>44000</v>
      </c>
    </row>
    <row r="237" spans="1:9" x14ac:dyDescent="0.3">
      <c r="A237" s="1" t="s">
        <v>1623</v>
      </c>
      <c r="B237" s="1" t="s">
        <v>1624</v>
      </c>
      <c r="C237" s="1" t="str">
        <f t="shared" si="3"/>
        <v>812-1983923</v>
      </c>
      <c r="D237" s="1" t="s">
        <v>1018</v>
      </c>
      <c r="E237" s="1" t="s">
        <v>1032</v>
      </c>
      <c r="F237" s="1" t="s">
        <v>1034</v>
      </c>
      <c r="G237" s="1">
        <v>1</v>
      </c>
      <c r="H237" s="1" t="s">
        <v>1017</v>
      </c>
      <c r="I237" s="6">
        <v>25000</v>
      </c>
    </row>
    <row r="238" spans="1:9" x14ac:dyDescent="0.3">
      <c r="A238" s="1" t="s">
        <v>1625</v>
      </c>
      <c r="B238" s="1" t="s">
        <v>1626</v>
      </c>
      <c r="C238" s="1" t="str">
        <f t="shared" si="3"/>
        <v>521-8393515</v>
      </c>
      <c r="D238" s="1" t="s">
        <v>1022</v>
      </c>
      <c r="E238" s="1" t="s">
        <v>1032</v>
      </c>
      <c r="F238" s="1" t="s">
        <v>1033</v>
      </c>
      <c r="G238" s="1">
        <v>1</v>
      </c>
      <c r="H238" s="1" t="s">
        <v>1017</v>
      </c>
      <c r="I238" s="6">
        <v>35200</v>
      </c>
    </row>
    <row r="239" spans="1:9" x14ac:dyDescent="0.3">
      <c r="A239" s="1" t="s">
        <v>1627</v>
      </c>
      <c r="B239" s="1" t="s">
        <v>1628</v>
      </c>
      <c r="C239" s="1" t="str">
        <f t="shared" si="3"/>
        <v>756-7457158</v>
      </c>
      <c r="D239" s="1" t="s">
        <v>1027</v>
      </c>
      <c r="E239" s="1" t="s">
        <v>1025</v>
      </c>
      <c r="F239" s="1" t="s">
        <v>1038</v>
      </c>
      <c r="G239" s="1">
        <v>1</v>
      </c>
      <c r="H239" s="1" t="s">
        <v>1017</v>
      </c>
      <c r="I239" s="6">
        <v>29999</v>
      </c>
    </row>
    <row r="240" spans="1:9" x14ac:dyDescent="0.3">
      <c r="A240" s="1" t="s">
        <v>1629</v>
      </c>
      <c r="B240" s="1" t="s">
        <v>1630</v>
      </c>
      <c r="C240" s="1" t="str">
        <f t="shared" si="3"/>
        <v>328-7352484</v>
      </c>
      <c r="D240" s="1" t="s">
        <v>1031</v>
      </c>
      <c r="E240" s="1" t="s">
        <v>1019</v>
      </c>
      <c r="F240" s="1" t="s">
        <v>1020</v>
      </c>
      <c r="G240" s="1">
        <v>1</v>
      </c>
      <c r="H240" s="1" t="s">
        <v>1017</v>
      </c>
      <c r="I240" s="6">
        <v>46000</v>
      </c>
    </row>
    <row r="241" spans="1:9" x14ac:dyDescent="0.3">
      <c r="A241" s="1" t="s">
        <v>1631</v>
      </c>
      <c r="B241" s="1" t="s">
        <v>1632</v>
      </c>
      <c r="C241" s="1" t="str">
        <f t="shared" si="3"/>
        <v>522-1601160</v>
      </c>
      <c r="D241" s="1" t="s">
        <v>1014</v>
      </c>
      <c r="E241" s="1" t="s">
        <v>1032</v>
      </c>
      <c r="F241" s="1" t="s">
        <v>1035</v>
      </c>
      <c r="G241" s="1">
        <v>1</v>
      </c>
      <c r="H241" s="1" t="s">
        <v>1017</v>
      </c>
      <c r="I241" s="6">
        <v>30000</v>
      </c>
    </row>
    <row r="242" spans="1:9" x14ac:dyDescent="0.3">
      <c r="A242" s="1" t="s">
        <v>1633</v>
      </c>
      <c r="B242" s="1" t="s">
        <v>1634</v>
      </c>
      <c r="C242" s="1" t="str">
        <f t="shared" si="3"/>
        <v>964-8624573</v>
      </c>
      <c r="D242" s="1" t="s">
        <v>1031</v>
      </c>
      <c r="E242" s="1" t="s">
        <v>1015</v>
      </c>
      <c r="F242" s="1" t="s">
        <v>1016</v>
      </c>
      <c r="G242" s="1">
        <v>1</v>
      </c>
      <c r="H242" s="1" t="s">
        <v>1017</v>
      </c>
      <c r="I242" s="6">
        <v>61000</v>
      </c>
    </row>
    <row r="243" spans="1:9" x14ac:dyDescent="0.3">
      <c r="A243" s="1" t="s">
        <v>1459</v>
      </c>
      <c r="B243" s="1" t="s">
        <v>1635</v>
      </c>
      <c r="C243" s="1" t="str">
        <f t="shared" si="3"/>
        <v>482-2783791</v>
      </c>
      <c r="D243" s="1" t="s">
        <v>1031</v>
      </c>
      <c r="E243" s="1" t="s">
        <v>1029</v>
      </c>
      <c r="F243" s="1" t="s">
        <v>1036</v>
      </c>
      <c r="G243" s="1">
        <v>1</v>
      </c>
      <c r="H243" s="1" t="s">
        <v>1017</v>
      </c>
      <c r="I243" s="6">
        <v>14500</v>
      </c>
    </row>
    <row r="244" spans="1:9" x14ac:dyDescent="0.3">
      <c r="A244" s="1" t="s">
        <v>1636</v>
      </c>
      <c r="B244" s="1" t="s">
        <v>1637</v>
      </c>
      <c r="C244" s="1" t="str">
        <f t="shared" si="3"/>
        <v>944-4197381</v>
      </c>
      <c r="D244" s="1" t="s">
        <v>1018</v>
      </c>
      <c r="E244" s="1" t="s">
        <v>1019</v>
      </c>
      <c r="F244" s="1" t="s">
        <v>1023</v>
      </c>
      <c r="G244" s="1">
        <v>1</v>
      </c>
      <c r="H244" s="1" t="s">
        <v>1017</v>
      </c>
      <c r="I244" s="6">
        <v>128000</v>
      </c>
    </row>
    <row r="245" spans="1:9" x14ac:dyDescent="0.3">
      <c r="A245" s="1" t="s">
        <v>1638</v>
      </c>
      <c r="B245" s="1" t="s">
        <v>1639</v>
      </c>
      <c r="C245" s="1" t="str">
        <f t="shared" si="3"/>
        <v>543-9102253</v>
      </c>
      <c r="D245" s="1" t="s">
        <v>1031</v>
      </c>
      <c r="E245" s="1" t="s">
        <v>1019</v>
      </c>
      <c r="F245" s="1" t="s">
        <v>1023</v>
      </c>
      <c r="G245" s="1">
        <v>1</v>
      </c>
      <c r="H245" s="1" t="s">
        <v>1017</v>
      </c>
      <c r="I245" s="6">
        <v>132000</v>
      </c>
    </row>
    <row r="246" spans="1:9" x14ac:dyDescent="0.3">
      <c r="A246" s="1" t="s">
        <v>1640</v>
      </c>
      <c r="B246" s="1" t="s">
        <v>1641</v>
      </c>
      <c r="C246" s="1" t="str">
        <f t="shared" si="3"/>
        <v>451-5935413</v>
      </c>
      <c r="D246" s="1" t="s">
        <v>1014</v>
      </c>
      <c r="E246" s="1" t="s">
        <v>1029</v>
      </c>
      <c r="F246" s="1" t="s">
        <v>1036</v>
      </c>
      <c r="G246" s="1">
        <v>1</v>
      </c>
      <c r="H246" s="1" t="s">
        <v>1017</v>
      </c>
      <c r="I246" s="6">
        <v>14800</v>
      </c>
    </row>
    <row r="247" spans="1:9" x14ac:dyDescent="0.3">
      <c r="A247" s="1" t="s">
        <v>1309</v>
      </c>
      <c r="B247" s="1" t="s">
        <v>1642</v>
      </c>
      <c r="C247" s="1" t="str">
        <f t="shared" si="3"/>
        <v>788-3225862</v>
      </c>
      <c r="D247" s="1" t="s">
        <v>1014</v>
      </c>
      <c r="E247" s="1" t="s">
        <v>1032</v>
      </c>
      <c r="F247" s="1" t="s">
        <v>1033</v>
      </c>
      <c r="G247" s="1">
        <v>1</v>
      </c>
      <c r="H247" s="1" t="s">
        <v>1017</v>
      </c>
      <c r="I247" s="6">
        <v>35000</v>
      </c>
    </row>
    <row r="248" spans="1:9" x14ac:dyDescent="0.3">
      <c r="A248" s="1" t="s">
        <v>1223</v>
      </c>
      <c r="B248" s="1" t="s">
        <v>1643</v>
      </c>
      <c r="C248" s="1" t="str">
        <f t="shared" si="3"/>
        <v>125-7389943</v>
      </c>
      <c r="D248" s="1" t="s">
        <v>1022</v>
      </c>
      <c r="E248" s="1" t="s">
        <v>1029</v>
      </c>
      <c r="F248" s="1" t="s">
        <v>1037</v>
      </c>
      <c r="G248" s="1">
        <v>1</v>
      </c>
      <c r="H248" s="1" t="s">
        <v>1017</v>
      </c>
      <c r="I248" s="6">
        <v>10200</v>
      </c>
    </row>
    <row r="249" spans="1:9" x14ac:dyDescent="0.3">
      <c r="A249" s="1" t="s">
        <v>1644</v>
      </c>
      <c r="B249" s="1" t="s">
        <v>1645</v>
      </c>
      <c r="C249" s="1" t="str">
        <f t="shared" si="3"/>
        <v>563-2719329</v>
      </c>
      <c r="D249" s="1" t="s">
        <v>1031</v>
      </c>
      <c r="E249" s="1" t="s">
        <v>1019</v>
      </c>
      <c r="F249" s="1" t="s">
        <v>1020</v>
      </c>
      <c r="G249" s="1">
        <v>1</v>
      </c>
      <c r="H249" s="1" t="s">
        <v>1017</v>
      </c>
      <c r="I249" s="6">
        <v>46000</v>
      </c>
    </row>
    <row r="250" spans="1:9" x14ac:dyDescent="0.3">
      <c r="A250" s="1" t="s">
        <v>1646</v>
      </c>
      <c r="B250" s="1" t="s">
        <v>1647</v>
      </c>
      <c r="C250" s="1" t="str">
        <f t="shared" si="3"/>
        <v>989-8433377</v>
      </c>
      <c r="D250" s="1" t="s">
        <v>1018</v>
      </c>
      <c r="E250" s="1" t="s">
        <v>1029</v>
      </c>
      <c r="F250" s="1" t="s">
        <v>1030</v>
      </c>
      <c r="G250" s="1">
        <v>1</v>
      </c>
      <c r="H250" s="1" t="s">
        <v>1017</v>
      </c>
      <c r="I250" s="6">
        <v>12000</v>
      </c>
    </row>
    <row r="251" spans="1:9" x14ac:dyDescent="0.3">
      <c r="A251" s="1" t="s">
        <v>1514</v>
      </c>
      <c r="B251" s="1" t="s">
        <v>1648</v>
      </c>
      <c r="C251" s="1" t="str">
        <f t="shared" si="3"/>
        <v>538-5682726</v>
      </c>
      <c r="D251" s="1" t="s">
        <v>1022</v>
      </c>
      <c r="E251" s="1" t="s">
        <v>1019</v>
      </c>
      <c r="F251" s="1" t="s">
        <v>1023</v>
      </c>
      <c r="G251" s="1">
        <v>1</v>
      </c>
      <c r="H251" s="1" t="s">
        <v>1017</v>
      </c>
      <c r="I251" s="6">
        <v>131500</v>
      </c>
    </row>
    <row r="252" spans="1:9" x14ac:dyDescent="0.3">
      <c r="A252" s="1" t="s">
        <v>1649</v>
      </c>
      <c r="B252" s="1" t="s">
        <v>1650</v>
      </c>
      <c r="C252" s="1" t="str">
        <f t="shared" si="3"/>
        <v>740-6052539</v>
      </c>
      <c r="D252" s="1" t="s">
        <v>1018</v>
      </c>
      <c r="E252" s="1" t="s">
        <v>1032</v>
      </c>
      <c r="F252" s="1" t="s">
        <v>1035</v>
      </c>
      <c r="G252" s="1">
        <v>1</v>
      </c>
      <c r="H252" s="1" t="s">
        <v>1017</v>
      </c>
      <c r="I252" s="6">
        <v>30000</v>
      </c>
    </row>
    <row r="253" spans="1:9" x14ac:dyDescent="0.3">
      <c r="A253" s="1" t="s">
        <v>1430</v>
      </c>
      <c r="B253" s="1" t="s">
        <v>1651</v>
      </c>
      <c r="C253" s="1" t="str">
        <f t="shared" si="3"/>
        <v>326-4579482</v>
      </c>
      <c r="D253" s="1" t="s">
        <v>1014</v>
      </c>
      <c r="E253" s="1" t="s">
        <v>1015</v>
      </c>
      <c r="F253" s="1" t="s">
        <v>1024</v>
      </c>
      <c r="G253" s="1">
        <v>1</v>
      </c>
      <c r="H253" s="1" t="s">
        <v>1017</v>
      </c>
      <c r="I253" s="6">
        <v>40000</v>
      </c>
    </row>
    <row r="254" spans="1:9" x14ac:dyDescent="0.3">
      <c r="A254" s="1" t="s">
        <v>1652</v>
      </c>
      <c r="B254" s="1" t="s">
        <v>1653</v>
      </c>
      <c r="C254" s="1" t="str">
        <f t="shared" si="3"/>
        <v>798-6384429</v>
      </c>
      <c r="D254" s="1" t="s">
        <v>1031</v>
      </c>
      <c r="E254" s="1" t="s">
        <v>1032</v>
      </c>
      <c r="F254" s="1" t="s">
        <v>1034</v>
      </c>
      <c r="G254" s="1">
        <v>1</v>
      </c>
      <c r="H254" s="1" t="s">
        <v>1017</v>
      </c>
      <c r="I254" s="6">
        <v>25500</v>
      </c>
    </row>
    <row r="255" spans="1:9" x14ac:dyDescent="0.3">
      <c r="A255" s="1" t="s">
        <v>1654</v>
      </c>
      <c r="B255" s="1" t="s">
        <v>1655</v>
      </c>
      <c r="C255" s="1" t="str">
        <f t="shared" si="3"/>
        <v>297-6373956</v>
      </c>
      <c r="D255" s="1" t="s">
        <v>1031</v>
      </c>
      <c r="E255" s="1" t="s">
        <v>1025</v>
      </c>
      <c r="F255" s="1" t="s">
        <v>1026</v>
      </c>
      <c r="G255" s="1">
        <v>1</v>
      </c>
      <c r="H255" s="1" t="s">
        <v>1017</v>
      </c>
      <c r="I255" s="6">
        <v>25500</v>
      </c>
    </row>
    <row r="256" spans="1:9" x14ac:dyDescent="0.3">
      <c r="A256" s="1" t="s">
        <v>1656</v>
      </c>
      <c r="B256" s="1" t="s">
        <v>1657</v>
      </c>
      <c r="C256" s="1" t="str">
        <f t="shared" si="3"/>
        <v>173-3579573</v>
      </c>
      <c r="D256" s="1" t="s">
        <v>1031</v>
      </c>
      <c r="E256" s="1" t="s">
        <v>1025</v>
      </c>
      <c r="F256" s="1" t="s">
        <v>1028</v>
      </c>
      <c r="G256" s="1">
        <v>1</v>
      </c>
      <c r="H256" s="1" t="s">
        <v>1017</v>
      </c>
      <c r="I256" s="6">
        <v>55500</v>
      </c>
    </row>
    <row r="257" spans="1:9" x14ac:dyDescent="0.3">
      <c r="A257" s="1" t="s">
        <v>1658</v>
      </c>
      <c r="B257" s="1" t="s">
        <v>1659</v>
      </c>
      <c r="C257" s="1" t="str">
        <f t="shared" si="3"/>
        <v>745-7785511</v>
      </c>
      <c r="D257" s="1" t="s">
        <v>1014</v>
      </c>
      <c r="E257" s="1" t="s">
        <v>1015</v>
      </c>
      <c r="F257" s="1" t="s">
        <v>1016</v>
      </c>
      <c r="G257" s="1">
        <v>1</v>
      </c>
      <c r="H257" s="1" t="s">
        <v>1017</v>
      </c>
      <c r="I257" s="6">
        <v>60000</v>
      </c>
    </row>
    <row r="258" spans="1:9" x14ac:dyDescent="0.3">
      <c r="A258" s="1" t="s">
        <v>1660</v>
      </c>
      <c r="B258" s="1" t="s">
        <v>1661</v>
      </c>
      <c r="C258" s="1" t="str">
        <f t="shared" si="3"/>
        <v>802-6055825</v>
      </c>
      <c r="D258" s="1" t="s">
        <v>1027</v>
      </c>
      <c r="E258" s="1" t="s">
        <v>1025</v>
      </c>
      <c r="F258" s="1" t="s">
        <v>1026</v>
      </c>
      <c r="G258" s="1">
        <v>1</v>
      </c>
      <c r="H258" s="1" t="s">
        <v>1017</v>
      </c>
      <c r="I258" s="6">
        <v>24999</v>
      </c>
    </row>
    <row r="259" spans="1:9" x14ac:dyDescent="0.3">
      <c r="A259" s="1" t="s">
        <v>1662</v>
      </c>
      <c r="B259" s="1" t="s">
        <v>1663</v>
      </c>
      <c r="C259" s="1" t="str">
        <f t="shared" ref="C259:C322" si="4">CONCATENATE(A259,"-",B259)</f>
        <v>247-6000558</v>
      </c>
      <c r="D259" s="1" t="s">
        <v>1031</v>
      </c>
      <c r="E259" s="1" t="s">
        <v>1032</v>
      </c>
      <c r="F259" s="1" t="s">
        <v>1033</v>
      </c>
      <c r="G259" s="1">
        <v>1</v>
      </c>
      <c r="H259" s="1" t="s">
        <v>1017</v>
      </c>
      <c r="I259" s="6">
        <v>35500</v>
      </c>
    </row>
    <row r="260" spans="1:9" x14ac:dyDescent="0.3">
      <c r="A260" s="1" t="s">
        <v>1664</v>
      </c>
      <c r="B260" s="1" t="s">
        <v>1665</v>
      </c>
      <c r="C260" s="1" t="str">
        <f t="shared" si="4"/>
        <v>761-9599207</v>
      </c>
      <c r="D260" s="1" t="s">
        <v>1031</v>
      </c>
      <c r="E260" s="1" t="s">
        <v>1025</v>
      </c>
      <c r="F260" s="1" t="s">
        <v>1026</v>
      </c>
      <c r="G260" s="1">
        <v>5</v>
      </c>
      <c r="H260" s="1" t="s">
        <v>1017</v>
      </c>
      <c r="I260" s="6">
        <v>25500</v>
      </c>
    </row>
    <row r="261" spans="1:9" x14ac:dyDescent="0.3">
      <c r="A261" s="1" t="s">
        <v>1666</v>
      </c>
      <c r="B261" s="1" t="s">
        <v>1667</v>
      </c>
      <c r="C261" s="1" t="str">
        <f t="shared" si="4"/>
        <v>168-5205840</v>
      </c>
      <c r="D261" s="1" t="s">
        <v>1018</v>
      </c>
      <c r="E261" s="1" t="s">
        <v>1025</v>
      </c>
      <c r="F261" s="1" t="s">
        <v>1038</v>
      </c>
      <c r="G261" s="1">
        <v>1</v>
      </c>
      <c r="H261" s="1" t="s">
        <v>1017</v>
      </c>
      <c r="I261" s="6">
        <v>30000</v>
      </c>
    </row>
    <row r="262" spans="1:9" x14ac:dyDescent="0.3">
      <c r="A262" s="1" t="s">
        <v>1668</v>
      </c>
      <c r="B262" s="1" t="s">
        <v>1669</v>
      </c>
      <c r="C262" s="1" t="str">
        <f t="shared" si="4"/>
        <v>731-6128383</v>
      </c>
      <c r="D262" s="1" t="s">
        <v>1022</v>
      </c>
      <c r="E262" s="1" t="s">
        <v>1025</v>
      </c>
      <c r="F262" s="1" t="s">
        <v>1038</v>
      </c>
      <c r="G262" s="1">
        <v>1</v>
      </c>
      <c r="H262" s="1" t="s">
        <v>1017</v>
      </c>
      <c r="I262" s="6">
        <v>30200</v>
      </c>
    </row>
    <row r="263" spans="1:9" x14ac:dyDescent="0.3">
      <c r="A263" s="1" t="s">
        <v>1670</v>
      </c>
      <c r="B263" s="1" t="s">
        <v>1671</v>
      </c>
      <c r="C263" s="1" t="str">
        <f t="shared" si="4"/>
        <v>573-8471866</v>
      </c>
      <c r="D263" s="1" t="s">
        <v>1022</v>
      </c>
      <c r="E263" s="1" t="s">
        <v>1025</v>
      </c>
      <c r="F263" s="1" t="s">
        <v>1026</v>
      </c>
      <c r="G263" s="1">
        <v>1</v>
      </c>
      <c r="H263" s="1" t="s">
        <v>1017</v>
      </c>
      <c r="I263" s="6">
        <v>25200</v>
      </c>
    </row>
    <row r="264" spans="1:9" x14ac:dyDescent="0.3">
      <c r="A264" s="1" t="s">
        <v>1672</v>
      </c>
      <c r="B264" s="1" t="s">
        <v>1673</v>
      </c>
      <c r="C264" s="1" t="str">
        <f t="shared" si="4"/>
        <v>969-9509040</v>
      </c>
      <c r="D264" s="1" t="s">
        <v>1014</v>
      </c>
      <c r="E264" s="1" t="s">
        <v>1032</v>
      </c>
      <c r="F264" s="1" t="s">
        <v>1034</v>
      </c>
      <c r="G264" s="1">
        <v>1</v>
      </c>
      <c r="H264" s="1" t="s">
        <v>1017</v>
      </c>
      <c r="I264" s="6">
        <v>25000</v>
      </c>
    </row>
    <row r="265" spans="1:9" x14ac:dyDescent="0.3">
      <c r="A265" s="1" t="s">
        <v>1674</v>
      </c>
      <c r="B265" s="1" t="s">
        <v>1675</v>
      </c>
      <c r="C265" s="1" t="str">
        <f t="shared" si="4"/>
        <v>613-9563292</v>
      </c>
      <c r="D265" s="1" t="s">
        <v>1014</v>
      </c>
      <c r="E265" s="1" t="s">
        <v>1025</v>
      </c>
      <c r="F265" s="1" t="s">
        <v>1026</v>
      </c>
      <c r="G265" s="1">
        <v>1</v>
      </c>
      <c r="H265" s="1" t="s">
        <v>1017</v>
      </c>
      <c r="I265" s="6">
        <v>25000</v>
      </c>
    </row>
    <row r="266" spans="1:9" x14ac:dyDescent="0.3">
      <c r="A266" s="1" t="s">
        <v>1477</v>
      </c>
      <c r="B266" s="1" t="s">
        <v>1676</v>
      </c>
      <c r="C266" s="1" t="str">
        <f t="shared" si="4"/>
        <v>595-7019590</v>
      </c>
      <c r="D266" s="1" t="s">
        <v>1022</v>
      </c>
      <c r="E266" s="1" t="s">
        <v>1025</v>
      </c>
      <c r="F266" s="1" t="s">
        <v>1038</v>
      </c>
      <c r="G266" s="1">
        <v>1</v>
      </c>
      <c r="H266" s="1" t="s">
        <v>1017</v>
      </c>
      <c r="I266" s="6">
        <v>30200</v>
      </c>
    </row>
    <row r="267" spans="1:9" x14ac:dyDescent="0.3">
      <c r="A267" s="1" t="s">
        <v>1677</v>
      </c>
      <c r="B267" s="1" t="s">
        <v>1678</v>
      </c>
      <c r="C267" s="1" t="str">
        <f t="shared" si="4"/>
        <v>140-6437011</v>
      </c>
      <c r="D267" s="1" t="s">
        <v>1027</v>
      </c>
      <c r="E267" s="1" t="s">
        <v>1019</v>
      </c>
      <c r="F267" s="1" t="s">
        <v>1020</v>
      </c>
      <c r="G267" s="1">
        <v>1</v>
      </c>
      <c r="H267" s="1" t="s">
        <v>1017</v>
      </c>
      <c r="I267" s="6">
        <v>44000</v>
      </c>
    </row>
    <row r="268" spans="1:9" x14ac:dyDescent="0.3">
      <c r="A268" s="1" t="s">
        <v>1679</v>
      </c>
      <c r="B268" s="1" t="s">
        <v>1680</v>
      </c>
      <c r="C268" s="1" t="str">
        <f t="shared" si="4"/>
        <v>461-6788681</v>
      </c>
      <c r="D268" s="1" t="s">
        <v>1027</v>
      </c>
      <c r="E268" s="1" t="s">
        <v>1025</v>
      </c>
      <c r="F268" s="1" t="s">
        <v>1038</v>
      </c>
      <c r="G268" s="1">
        <v>1</v>
      </c>
      <c r="H268" s="1" t="s">
        <v>1017</v>
      </c>
      <c r="I268" s="6">
        <v>29999</v>
      </c>
    </row>
    <row r="269" spans="1:9" x14ac:dyDescent="0.3">
      <c r="A269" s="1" t="s">
        <v>1181</v>
      </c>
      <c r="B269" s="1" t="s">
        <v>1681</v>
      </c>
      <c r="C269" s="1" t="str">
        <f t="shared" si="4"/>
        <v>716-2985251</v>
      </c>
      <c r="D269" s="1" t="s">
        <v>1027</v>
      </c>
      <c r="E269" s="1" t="s">
        <v>1019</v>
      </c>
      <c r="F269" s="1" t="s">
        <v>1039</v>
      </c>
      <c r="G269" s="1">
        <v>1</v>
      </c>
      <c r="H269" s="1" t="s">
        <v>1017</v>
      </c>
      <c r="I269" s="6">
        <v>49500</v>
      </c>
    </row>
    <row r="270" spans="1:9" x14ac:dyDescent="0.3">
      <c r="A270" s="1" t="s">
        <v>1412</v>
      </c>
      <c r="B270" s="1" t="s">
        <v>1682</v>
      </c>
      <c r="C270" s="1" t="str">
        <f t="shared" si="4"/>
        <v>744-9600719</v>
      </c>
      <c r="D270" s="1" t="s">
        <v>1014</v>
      </c>
      <c r="E270" s="1" t="s">
        <v>1032</v>
      </c>
      <c r="F270" s="1" t="s">
        <v>1033</v>
      </c>
      <c r="G270" s="1">
        <v>1</v>
      </c>
      <c r="H270" s="1" t="s">
        <v>1017</v>
      </c>
      <c r="I270" s="6">
        <v>35000</v>
      </c>
    </row>
    <row r="271" spans="1:9" x14ac:dyDescent="0.3">
      <c r="A271" s="1" t="s">
        <v>1683</v>
      </c>
      <c r="B271" s="1" t="s">
        <v>1684</v>
      </c>
      <c r="C271" s="1" t="str">
        <f t="shared" si="4"/>
        <v>582-9081054</v>
      </c>
      <c r="D271" s="1" t="s">
        <v>1014</v>
      </c>
      <c r="E271" s="1" t="s">
        <v>1032</v>
      </c>
      <c r="F271" s="1" t="s">
        <v>1034</v>
      </c>
      <c r="G271" s="1">
        <v>1</v>
      </c>
      <c r="H271" s="1" t="s">
        <v>1017</v>
      </c>
      <c r="I271" s="6">
        <v>25000</v>
      </c>
    </row>
    <row r="272" spans="1:9" x14ac:dyDescent="0.3">
      <c r="A272" s="1" t="s">
        <v>1685</v>
      </c>
      <c r="B272" s="1" t="s">
        <v>1686</v>
      </c>
      <c r="C272" s="1" t="str">
        <f t="shared" si="4"/>
        <v>494-3218169</v>
      </c>
      <c r="D272" s="1" t="s">
        <v>1018</v>
      </c>
      <c r="E272" s="1" t="s">
        <v>1032</v>
      </c>
      <c r="F272" s="1" t="s">
        <v>1035</v>
      </c>
      <c r="G272" s="1">
        <v>1</v>
      </c>
      <c r="H272" s="1" t="s">
        <v>1017</v>
      </c>
      <c r="I272" s="6">
        <v>30000</v>
      </c>
    </row>
    <row r="273" spans="1:9" x14ac:dyDescent="0.3">
      <c r="A273" s="1" t="s">
        <v>1687</v>
      </c>
      <c r="B273" s="1" t="s">
        <v>1688</v>
      </c>
      <c r="C273" s="1" t="str">
        <f t="shared" si="4"/>
        <v>775-3186555</v>
      </c>
      <c r="D273" s="1" t="s">
        <v>1018</v>
      </c>
      <c r="E273" s="1" t="s">
        <v>1019</v>
      </c>
      <c r="F273" s="1" t="s">
        <v>1020</v>
      </c>
      <c r="G273" s="1">
        <v>1</v>
      </c>
      <c r="H273" s="1" t="s">
        <v>1017</v>
      </c>
      <c r="I273" s="6">
        <v>45000</v>
      </c>
    </row>
    <row r="274" spans="1:9" x14ac:dyDescent="0.3">
      <c r="A274" s="1" t="s">
        <v>1558</v>
      </c>
      <c r="B274" s="1" t="s">
        <v>1689</v>
      </c>
      <c r="C274" s="1" t="str">
        <f t="shared" si="4"/>
        <v>338-2406225</v>
      </c>
      <c r="D274" s="1" t="s">
        <v>1014</v>
      </c>
      <c r="E274" s="1" t="s">
        <v>1032</v>
      </c>
      <c r="F274" s="1" t="s">
        <v>1035</v>
      </c>
      <c r="G274" s="1">
        <v>1</v>
      </c>
      <c r="H274" s="1" t="s">
        <v>1017</v>
      </c>
      <c r="I274" s="6">
        <v>30000</v>
      </c>
    </row>
    <row r="275" spans="1:9" x14ac:dyDescent="0.3">
      <c r="A275" s="1" t="s">
        <v>1690</v>
      </c>
      <c r="B275" s="1" t="s">
        <v>1691</v>
      </c>
      <c r="C275" s="1" t="str">
        <f t="shared" si="4"/>
        <v>423-7859282</v>
      </c>
      <c r="D275" s="1" t="s">
        <v>1022</v>
      </c>
      <c r="E275" s="1" t="s">
        <v>1032</v>
      </c>
      <c r="F275" s="1" t="s">
        <v>1034</v>
      </c>
      <c r="G275" s="1">
        <v>1</v>
      </c>
      <c r="H275" s="1" t="s">
        <v>1017</v>
      </c>
      <c r="I275" s="6">
        <v>25200</v>
      </c>
    </row>
    <row r="276" spans="1:9" x14ac:dyDescent="0.3">
      <c r="A276" s="1" t="s">
        <v>1579</v>
      </c>
      <c r="B276" s="1" t="s">
        <v>1692</v>
      </c>
      <c r="C276" s="1" t="str">
        <f t="shared" si="4"/>
        <v>523-9094465</v>
      </c>
      <c r="D276" s="1" t="s">
        <v>1014</v>
      </c>
      <c r="E276" s="1" t="s">
        <v>1029</v>
      </c>
      <c r="F276" s="1" t="s">
        <v>1036</v>
      </c>
      <c r="G276" s="1">
        <v>1</v>
      </c>
      <c r="H276" s="1" t="s">
        <v>1017</v>
      </c>
      <c r="I276" s="6">
        <v>14800</v>
      </c>
    </row>
    <row r="277" spans="1:9" x14ac:dyDescent="0.3">
      <c r="A277" s="1" t="s">
        <v>1693</v>
      </c>
      <c r="B277" s="1" t="s">
        <v>1694</v>
      </c>
      <c r="C277" s="1" t="str">
        <f t="shared" si="4"/>
        <v>816-3714471</v>
      </c>
      <c r="D277" s="1" t="s">
        <v>1018</v>
      </c>
      <c r="E277" s="1" t="s">
        <v>1019</v>
      </c>
      <c r="F277" s="1" t="s">
        <v>1023</v>
      </c>
      <c r="G277" s="1">
        <v>1</v>
      </c>
      <c r="H277" s="1" t="s">
        <v>1017</v>
      </c>
      <c r="I277" s="6">
        <v>130000</v>
      </c>
    </row>
    <row r="278" spans="1:9" x14ac:dyDescent="0.3">
      <c r="A278" s="1" t="s">
        <v>1695</v>
      </c>
      <c r="B278" s="1" t="s">
        <v>1696</v>
      </c>
      <c r="C278" s="1" t="str">
        <f t="shared" si="4"/>
        <v>369-4720687</v>
      </c>
      <c r="D278" s="1" t="s">
        <v>1014</v>
      </c>
      <c r="E278" s="1" t="s">
        <v>1032</v>
      </c>
      <c r="F278" s="1" t="s">
        <v>1034</v>
      </c>
      <c r="G278" s="1">
        <v>1</v>
      </c>
      <c r="H278" s="1" t="s">
        <v>1017</v>
      </c>
      <c r="I278" s="6">
        <v>25000</v>
      </c>
    </row>
    <row r="279" spans="1:9" x14ac:dyDescent="0.3">
      <c r="A279" s="1" t="s">
        <v>1697</v>
      </c>
      <c r="B279" s="1" t="s">
        <v>1698</v>
      </c>
      <c r="C279" s="1" t="str">
        <f t="shared" si="4"/>
        <v>306-9693169</v>
      </c>
      <c r="D279" s="1" t="s">
        <v>1014</v>
      </c>
      <c r="E279" s="1" t="s">
        <v>1025</v>
      </c>
      <c r="F279" s="1" t="s">
        <v>1026</v>
      </c>
      <c r="G279" s="1">
        <v>8</v>
      </c>
      <c r="H279" s="1" t="s">
        <v>1017</v>
      </c>
      <c r="I279" s="6">
        <v>25000</v>
      </c>
    </row>
    <row r="280" spans="1:9" x14ac:dyDescent="0.3">
      <c r="A280" s="1" t="s">
        <v>1699</v>
      </c>
      <c r="B280" s="1" t="s">
        <v>1700</v>
      </c>
      <c r="C280" s="1" t="str">
        <f t="shared" si="4"/>
        <v>188-5629452</v>
      </c>
      <c r="D280" s="1" t="s">
        <v>1014</v>
      </c>
      <c r="E280" s="1" t="s">
        <v>1015</v>
      </c>
      <c r="F280" s="1" t="s">
        <v>1016</v>
      </c>
      <c r="G280" s="1">
        <v>1</v>
      </c>
      <c r="H280" s="1" t="s">
        <v>1017</v>
      </c>
      <c r="I280" s="6">
        <v>60000</v>
      </c>
    </row>
    <row r="281" spans="1:9" x14ac:dyDescent="0.3">
      <c r="A281" s="1" t="s">
        <v>1701</v>
      </c>
      <c r="B281" s="1" t="s">
        <v>1702</v>
      </c>
      <c r="C281" s="1" t="str">
        <f t="shared" si="4"/>
        <v>935-5639031</v>
      </c>
      <c r="D281" s="1" t="s">
        <v>1018</v>
      </c>
      <c r="E281" s="1" t="s">
        <v>1019</v>
      </c>
      <c r="F281" s="1" t="s">
        <v>1023</v>
      </c>
      <c r="G281" s="1">
        <v>1</v>
      </c>
      <c r="H281" s="1" t="s">
        <v>1017</v>
      </c>
      <c r="I281" s="6">
        <v>130000</v>
      </c>
    </row>
    <row r="282" spans="1:9" x14ac:dyDescent="0.3">
      <c r="A282" s="1" t="s">
        <v>1703</v>
      </c>
      <c r="B282" s="1" t="s">
        <v>1704</v>
      </c>
      <c r="C282" s="1" t="str">
        <f t="shared" si="4"/>
        <v>363-5196677</v>
      </c>
      <c r="D282" s="1" t="s">
        <v>1018</v>
      </c>
      <c r="E282" s="1" t="s">
        <v>1019</v>
      </c>
      <c r="F282" s="1" t="s">
        <v>1023</v>
      </c>
      <c r="G282" s="1">
        <v>1</v>
      </c>
      <c r="H282" s="1" t="s">
        <v>1017</v>
      </c>
      <c r="I282" s="6">
        <v>128000</v>
      </c>
    </row>
    <row r="283" spans="1:9" x14ac:dyDescent="0.3">
      <c r="A283" s="1" t="s">
        <v>1319</v>
      </c>
      <c r="B283" s="1" t="s">
        <v>1705</v>
      </c>
      <c r="C283" s="1" t="str">
        <f t="shared" si="4"/>
        <v>907-4697401</v>
      </c>
      <c r="D283" s="1" t="s">
        <v>1022</v>
      </c>
      <c r="E283" s="1" t="s">
        <v>1025</v>
      </c>
      <c r="F283" s="1" t="s">
        <v>1028</v>
      </c>
      <c r="G283" s="1">
        <v>1</v>
      </c>
      <c r="H283" s="1" t="s">
        <v>1017</v>
      </c>
      <c r="I283" s="6">
        <v>55200</v>
      </c>
    </row>
    <row r="284" spans="1:9" x14ac:dyDescent="0.3">
      <c r="A284" s="1" t="s">
        <v>1706</v>
      </c>
      <c r="B284" s="1" t="s">
        <v>1707</v>
      </c>
      <c r="C284" s="1" t="str">
        <f t="shared" si="4"/>
        <v>462-4666931</v>
      </c>
      <c r="D284" s="1" t="s">
        <v>1018</v>
      </c>
      <c r="E284" s="1" t="s">
        <v>1025</v>
      </c>
      <c r="F284" s="1" t="s">
        <v>1028</v>
      </c>
      <c r="G284" s="1">
        <v>1</v>
      </c>
      <c r="H284" s="1" t="s">
        <v>1017</v>
      </c>
      <c r="I284" s="6">
        <v>55000</v>
      </c>
    </row>
    <row r="285" spans="1:9" x14ac:dyDescent="0.3">
      <c r="A285" s="1" t="s">
        <v>1708</v>
      </c>
      <c r="B285" s="1" t="s">
        <v>1709</v>
      </c>
      <c r="C285" s="1" t="str">
        <f t="shared" si="4"/>
        <v>464-3617171</v>
      </c>
      <c r="D285" s="1" t="s">
        <v>1014</v>
      </c>
      <c r="E285" s="1" t="s">
        <v>1015</v>
      </c>
      <c r="F285" s="1" t="s">
        <v>1021</v>
      </c>
      <c r="G285" s="1">
        <v>1</v>
      </c>
      <c r="H285" s="1" t="s">
        <v>1017</v>
      </c>
      <c r="I285" s="6">
        <v>20000</v>
      </c>
    </row>
    <row r="286" spans="1:9" x14ac:dyDescent="0.3">
      <c r="A286" s="1" t="s">
        <v>1710</v>
      </c>
      <c r="B286" s="1" t="s">
        <v>1711</v>
      </c>
      <c r="C286" s="1" t="str">
        <f t="shared" si="4"/>
        <v>882-9575399</v>
      </c>
      <c r="D286" s="1" t="s">
        <v>1027</v>
      </c>
      <c r="E286" s="1" t="s">
        <v>1032</v>
      </c>
      <c r="F286" s="1" t="s">
        <v>1035</v>
      </c>
      <c r="G286" s="1">
        <v>1</v>
      </c>
      <c r="H286" s="1" t="s">
        <v>1017</v>
      </c>
      <c r="I286" s="6">
        <v>29500</v>
      </c>
    </row>
    <row r="287" spans="1:9" x14ac:dyDescent="0.3">
      <c r="A287" s="1" t="s">
        <v>1712</v>
      </c>
      <c r="B287" s="1" t="s">
        <v>1713</v>
      </c>
      <c r="C287" s="1" t="str">
        <f t="shared" si="4"/>
        <v>223-9694039</v>
      </c>
      <c r="D287" s="1" t="s">
        <v>1027</v>
      </c>
      <c r="E287" s="1" t="s">
        <v>1032</v>
      </c>
      <c r="F287" s="1" t="s">
        <v>1035</v>
      </c>
      <c r="G287" s="1">
        <v>1</v>
      </c>
      <c r="H287" s="1" t="s">
        <v>1017</v>
      </c>
      <c r="I287" s="6">
        <v>29500</v>
      </c>
    </row>
    <row r="288" spans="1:9" x14ac:dyDescent="0.3">
      <c r="A288" s="1" t="s">
        <v>1683</v>
      </c>
      <c r="B288" s="1" t="s">
        <v>1714</v>
      </c>
      <c r="C288" s="1" t="str">
        <f t="shared" si="4"/>
        <v>582-6756203</v>
      </c>
      <c r="D288" s="1" t="s">
        <v>1022</v>
      </c>
      <c r="E288" s="1" t="s">
        <v>1019</v>
      </c>
      <c r="F288" s="1" t="s">
        <v>1020</v>
      </c>
      <c r="G288" s="1">
        <v>1</v>
      </c>
      <c r="H288" s="1" t="s">
        <v>1017</v>
      </c>
      <c r="I288" s="6">
        <v>45500</v>
      </c>
    </row>
    <row r="289" spans="1:9" x14ac:dyDescent="0.3">
      <c r="A289" s="1" t="s">
        <v>1715</v>
      </c>
      <c r="B289" s="1" t="s">
        <v>1716</v>
      </c>
      <c r="C289" s="1" t="str">
        <f t="shared" si="4"/>
        <v>838-5528994</v>
      </c>
      <c r="D289" s="1" t="s">
        <v>1027</v>
      </c>
      <c r="E289" s="1" t="s">
        <v>1015</v>
      </c>
      <c r="F289" s="1" t="s">
        <v>1024</v>
      </c>
      <c r="G289" s="1">
        <v>1</v>
      </c>
      <c r="H289" s="1" t="s">
        <v>1017</v>
      </c>
      <c r="I289" s="6">
        <v>39500</v>
      </c>
    </row>
    <row r="290" spans="1:9" x14ac:dyDescent="0.3">
      <c r="A290" s="1" t="s">
        <v>1213</v>
      </c>
      <c r="B290" s="1" t="s">
        <v>1717</v>
      </c>
      <c r="C290" s="1" t="str">
        <f t="shared" si="4"/>
        <v>407-5210645</v>
      </c>
      <c r="D290" s="1" t="s">
        <v>1022</v>
      </c>
      <c r="E290" s="1" t="s">
        <v>1019</v>
      </c>
      <c r="F290" s="1" t="s">
        <v>1023</v>
      </c>
      <c r="G290" s="1">
        <v>1</v>
      </c>
      <c r="H290" s="1" t="s">
        <v>1017</v>
      </c>
      <c r="I290" s="6">
        <v>131500</v>
      </c>
    </row>
    <row r="291" spans="1:9" x14ac:dyDescent="0.3">
      <c r="A291" s="1" t="s">
        <v>1718</v>
      </c>
      <c r="B291" s="1" t="s">
        <v>1719</v>
      </c>
      <c r="C291" s="1" t="str">
        <f t="shared" si="4"/>
        <v>670-5323737</v>
      </c>
      <c r="D291" s="1" t="s">
        <v>1014</v>
      </c>
      <c r="E291" s="1" t="s">
        <v>1032</v>
      </c>
      <c r="F291" s="1" t="s">
        <v>1033</v>
      </c>
      <c r="G291" s="1">
        <v>1</v>
      </c>
      <c r="H291" s="1" t="s">
        <v>1017</v>
      </c>
      <c r="I291" s="6">
        <v>35000</v>
      </c>
    </row>
    <row r="292" spans="1:9" x14ac:dyDescent="0.3">
      <c r="A292" s="1" t="s">
        <v>1720</v>
      </c>
      <c r="B292" s="1" t="s">
        <v>1721</v>
      </c>
      <c r="C292" s="1" t="str">
        <f t="shared" si="4"/>
        <v>599-8498243</v>
      </c>
      <c r="D292" s="1" t="s">
        <v>1018</v>
      </c>
      <c r="E292" s="1" t="s">
        <v>1029</v>
      </c>
      <c r="F292" s="1" t="s">
        <v>1030</v>
      </c>
      <c r="G292" s="1">
        <v>1</v>
      </c>
      <c r="H292" s="1" t="s">
        <v>1017</v>
      </c>
      <c r="I292" s="6">
        <v>12000</v>
      </c>
    </row>
    <row r="293" spans="1:9" x14ac:dyDescent="0.3">
      <c r="A293" s="1" t="s">
        <v>1722</v>
      </c>
      <c r="B293" s="1" t="s">
        <v>1723</v>
      </c>
      <c r="C293" s="1" t="str">
        <f t="shared" si="4"/>
        <v>421-6316334</v>
      </c>
      <c r="D293" s="1" t="s">
        <v>1022</v>
      </c>
      <c r="E293" s="1" t="s">
        <v>1032</v>
      </c>
      <c r="F293" s="1" t="s">
        <v>1033</v>
      </c>
      <c r="G293" s="1">
        <v>1</v>
      </c>
      <c r="H293" s="1" t="s">
        <v>1017</v>
      </c>
      <c r="I293" s="6">
        <v>35200</v>
      </c>
    </row>
    <row r="294" spans="1:9" x14ac:dyDescent="0.3">
      <c r="A294" s="1" t="s">
        <v>1724</v>
      </c>
      <c r="B294" s="1" t="s">
        <v>1725</v>
      </c>
      <c r="C294" s="1" t="str">
        <f t="shared" si="4"/>
        <v>340-5221936</v>
      </c>
      <c r="D294" s="1" t="s">
        <v>1027</v>
      </c>
      <c r="E294" s="1" t="s">
        <v>1032</v>
      </c>
      <c r="F294" s="1" t="s">
        <v>1035</v>
      </c>
      <c r="G294" s="1">
        <v>1</v>
      </c>
      <c r="H294" s="1" t="s">
        <v>1017</v>
      </c>
      <c r="I294" s="6">
        <v>29500</v>
      </c>
    </row>
    <row r="295" spans="1:9" x14ac:dyDescent="0.3">
      <c r="A295" s="1" t="s">
        <v>1726</v>
      </c>
      <c r="B295" s="1" t="s">
        <v>1727</v>
      </c>
      <c r="C295" s="1" t="str">
        <f t="shared" si="4"/>
        <v>186-7540534</v>
      </c>
      <c r="D295" s="1" t="s">
        <v>1018</v>
      </c>
      <c r="E295" s="1" t="s">
        <v>1032</v>
      </c>
      <c r="F295" s="1" t="s">
        <v>1035</v>
      </c>
      <c r="G295" s="1">
        <v>1</v>
      </c>
      <c r="H295" s="1" t="s">
        <v>1017</v>
      </c>
      <c r="I295" s="6">
        <v>30000</v>
      </c>
    </row>
    <row r="296" spans="1:9" x14ac:dyDescent="0.3">
      <c r="A296" s="1" t="s">
        <v>1728</v>
      </c>
      <c r="B296" s="1" t="s">
        <v>1729</v>
      </c>
      <c r="C296" s="1" t="str">
        <f t="shared" si="4"/>
        <v>991-5570355</v>
      </c>
      <c r="D296" s="1" t="s">
        <v>1031</v>
      </c>
      <c r="E296" s="1" t="s">
        <v>1019</v>
      </c>
      <c r="F296" s="1" t="s">
        <v>1023</v>
      </c>
      <c r="G296" s="1">
        <v>1</v>
      </c>
      <c r="H296" s="1" t="s">
        <v>1017</v>
      </c>
      <c r="I296" s="6">
        <v>130000</v>
      </c>
    </row>
    <row r="297" spans="1:9" x14ac:dyDescent="0.3">
      <c r="A297" s="1" t="s">
        <v>1730</v>
      </c>
      <c r="B297" s="1" t="s">
        <v>1731</v>
      </c>
      <c r="C297" s="1" t="str">
        <f t="shared" si="4"/>
        <v>552-6165171</v>
      </c>
      <c r="D297" s="1" t="s">
        <v>1014</v>
      </c>
      <c r="E297" s="1" t="s">
        <v>1025</v>
      </c>
      <c r="F297" s="1" t="s">
        <v>1028</v>
      </c>
      <c r="G297" s="1">
        <v>1</v>
      </c>
      <c r="H297" s="1" t="s">
        <v>1017</v>
      </c>
      <c r="I297" s="6">
        <v>55000</v>
      </c>
    </row>
    <row r="298" spans="1:9" x14ac:dyDescent="0.3">
      <c r="A298" s="1" t="s">
        <v>1606</v>
      </c>
      <c r="B298" s="1" t="s">
        <v>1732</v>
      </c>
      <c r="C298" s="1" t="str">
        <f t="shared" si="4"/>
        <v>588-6026630</v>
      </c>
      <c r="D298" s="1" t="s">
        <v>1014</v>
      </c>
      <c r="E298" s="1" t="s">
        <v>1029</v>
      </c>
      <c r="F298" s="1" t="s">
        <v>1037</v>
      </c>
      <c r="G298" s="1">
        <v>1</v>
      </c>
      <c r="H298" s="1" t="s">
        <v>1017</v>
      </c>
      <c r="I298" s="6">
        <v>9900</v>
      </c>
    </row>
    <row r="299" spans="1:9" x14ac:dyDescent="0.3">
      <c r="A299" s="1" t="s">
        <v>1664</v>
      </c>
      <c r="B299" s="1" t="s">
        <v>1733</v>
      </c>
      <c r="C299" s="1" t="str">
        <f t="shared" si="4"/>
        <v>761-7538471</v>
      </c>
      <c r="D299" s="1" t="s">
        <v>1014</v>
      </c>
      <c r="E299" s="1" t="s">
        <v>1032</v>
      </c>
      <c r="F299" s="1" t="s">
        <v>1033</v>
      </c>
      <c r="G299" s="1">
        <v>1</v>
      </c>
      <c r="H299" s="1" t="s">
        <v>1017</v>
      </c>
      <c r="I299" s="6">
        <v>35000</v>
      </c>
    </row>
    <row r="300" spans="1:9" x14ac:dyDescent="0.3">
      <c r="A300" s="1" t="s">
        <v>1734</v>
      </c>
      <c r="B300" s="1" t="s">
        <v>1735</v>
      </c>
      <c r="C300" s="1" t="str">
        <f t="shared" si="4"/>
        <v>286-3292170</v>
      </c>
      <c r="D300" s="1" t="s">
        <v>1014</v>
      </c>
      <c r="E300" s="1" t="s">
        <v>1019</v>
      </c>
      <c r="F300" s="1" t="s">
        <v>1039</v>
      </c>
      <c r="G300" s="1">
        <v>1</v>
      </c>
      <c r="H300" s="1" t="s">
        <v>1017</v>
      </c>
      <c r="I300" s="6">
        <v>50000</v>
      </c>
    </row>
    <row r="301" spans="1:9" x14ac:dyDescent="0.3">
      <c r="A301" s="1" t="s">
        <v>1736</v>
      </c>
      <c r="B301" s="1" t="s">
        <v>1737</v>
      </c>
      <c r="C301" s="1" t="str">
        <f t="shared" si="4"/>
        <v>204-5733096</v>
      </c>
      <c r="D301" s="1" t="s">
        <v>1031</v>
      </c>
      <c r="E301" s="1" t="s">
        <v>1025</v>
      </c>
      <c r="F301" s="1" t="s">
        <v>1038</v>
      </c>
      <c r="G301" s="1">
        <v>1</v>
      </c>
      <c r="H301" s="1" t="s">
        <v>1017</v>
      </c>
      <c r="I301" s="6">
        <v>30500</v>
      </c>
    </row>
    <row r="302" spans="1:9" x14ac:dyDescent="0.3">
      <c r="A302" s="1" t="s">
        <v>1554</v>
      </c>
      <c r="B302" s="1" t="s">
        <v>1738</v>
      </c>
      <c r="C302" s="1" t="str">
        <f t="shared" si="4"/>
        <v>610-7231009</v>
      </c>
      <c r="D302" s="1" t="s">
        <v>1022</v>
      </c>
      <c r="E302" s="1" t="s">
        <v>1019</v>
      </c>
      <c r="F302" s="1" t="s">
        <v>1039</v>
      </c>
      <c r="G302" s="1">
        <v>1</v>
      </c>
      <c r="H302" s="1" t="s">
        <v>1017</v>
      </c>
      <c r="I302" s="6">
        <v>50500</v>
      </c>
    </row>
    <row r="303" spans="1:9" x14ac:dyDescent="0.3">
      <c r="A303" s="1" t="s">
        <v>1739</v>
      </c>
      <c r="B303" s="1" t="s">
        <v>1740</v>
      </c>
      <c r="C303" s="1" t="str">
        <f t="shared" si="4"/>
        <v>948-1211652</v>
      </c>
      <c r="D303" s="1" t="s">
        <v>1018</v>
      </c>
      <c r="E303" s="1" t="s">
        <v>1019</v>
      </c>
      <c r="F303" s="1" t="s">
        <v>1023</v>
      </c>
      <c r="G303" s="1">
        <v>1</v>
      </c>
      <c r="H303" s="1" t="s">
        <v>1017</v>
      </c>
      <c r="I303" s="6">
        <v>130000</v>
      </c>
    </row>
    <row r="304" spans="1:9" x14ac:dyDescent="0.3">
      <c r="A304" s="1" t="s">
        <v>1741</v>
      </c>
      <c r="B304" s="1" t="s">
        <v>1742</v>
      </c>
      <c r="C304" s="1" t="str">
        <f t="shared" si="4"/>
        <v>262-1707762</v>
      </c>
      <c r="D304" s="1" t="s">
        <v>1022</v>
      </c>
      <c r="E304" s="1" t="s">
        <v>1015</v>
      </c>
      <c r="F304" s="1" t="s">
        <v>1016</v>
      </c>
      <c r="G304" s="1">
        <v>1</v>
      </c>
      <c r="H304" s="1" t="s">
        <v>1017</v>
      </c>
      <c r="I304" s="6">
        <v>60500</v>
      </c>
    </row>
    <row r="305" spans="1:9" x14ac:dyDescent="0.3">
      <c r="A305" s="1" t="s">
        <v>1743</v>
      </c>
      <c r="B305" s="1" t="s">
        <v>1744</v>
      </c>
      <c r="C305" s="1" t="str">
        <f t="shared" si="4"/>
        <v>271-5632190</v>
      </c>
      <c r="D305" s="1" t="s">
        <v>1014</v>
      </c>
      <c r="E305" s="1" t="s">
        <v>1025</v>
      </c>
      <c r="F305" s="1" t="s">
        <v>1028</v>
      </c>
      <c r="G305" s="1">
        <v>1</v>
      </c>
      <c r="H305" s="1" t="s">
        <v>1017</v>
      </c>
      <c r="I305" s="6">
        <v>55000</v>
      </c>
    </row>
    <row r="306" spans="1:9" x14ac:dyDescent="0.3">
      <c r="A306" s="1" t="s">
        <v>1307</v>
      </c>
      <c r="B306" s="1" t="s">
        <v>1745</v>
      </c>
      <c r="C306" s="1" t="str">
        <f t="shared" si="4"/>
        <v>446-2007511</v>
      </c>
      <c r="D306" s="1" t="s">
        <v>1018</v>
      </c>
      <c r="E306" s="1" t="s">
        <v>1019</v>
      </c>
      <c r="F306" s="1" t="s">
        <v>1039</v>
      </c>
      <c r="G306" s="1">
        <v>1</v>
      </c>
      <c r="H306" s="1" t="s">
        <v>1017</v>
      </c>
      <c r="I306" s="6">
        <v>50000</v>
      </c>
    </row>
    <row r="307" spans="1:9" x14ac:dyDescent="0.3">
      <c r="A307" s="1" t="s">
        <v>1746</v>
      </c>
      <c r="B307" s="1" t="s">
        <v>1747</v>
      </c>
      <c r="C307" s="1" t="str">
        <f t="shared" si="4"/>
        <v>356-1662507</v>
      </c>
      <c r="D307" s="1" t="s">
        <v>1018</v>
      </c>
      <c r="E307" s="1" t="s">
        <v>1032</v>
      </c>
      <c r="F307" s="1" t="s">
        <v>1035</v>
      </c>
      <c r="G307" s="1">
        <v>1</v>
      </c>
      <c r="H307" s="1" t="s">
        <v>1017</v>
      </c>
      <c r="I307" s="6">
        <v>30000</v>
      </c>
    </row>
    <row r="308" spans="1:9" x14ac:dyDescent="0.3">
      <c r="A308" s="1" t="s">
        <v>1249</v>
      </c>
      <c r="B308" s="1" t="s">
        <v>1748</v>
      </c>
      <c r="C308" s="1" t="str">
        <f t="shared" si="4"/>
        <v>951-3690116</v>
      </c>
      <c r="D308" s="1" t="s">
        <v>1018</v>
      </c>
      <c r="E308" s="1" t="s">
        <v>1015</v>
      </c>
      <c r="F308" s="1" t="s">
        <v>1016</v>
      </c>
      <c r="G308" s="1">
        <v>1</v>
      </c>
      <c r="H308" s="1" t="s">
        <v>1017</v>
      </c>
      <c r="I308" s="6">
        <v>58000</v>
      </c>
    </row>
    <row r="309" spans="1:9" x14ac:dyDescent="0.3">
      <c r="A309" s="1" t="s">
        <v>1749</v>
      </c>
      <c r="B309" s="1" t="s">
        <v>1750</v>
      </c>
      <c r="C309" s="1" t="str">
        <f t="shared" si="4"/>
        <v>344-6380354</v>
      </c>
      <c r="D309" s="1" t="s">
        <v>1014</v>
      </c>
      <c r="E309" s="1" t="s">
        <v>1029</v>
      </c>
      <c r="F309" s="1" t="s">
        <v>1030</v>
      </c>
      <c r="G309" s="1">
        <v>5</v>
      </c>
      <c r="H309" s="1" t="s">
        <v>1017</v>
      </c>
      <c r="I309" s="6">
        <v>11900</v>
      </c>
    </row>
    <row r="310" spans="1:9" x14ac:dyDescent="0.3">
      <c r="A310" s="1" t="s">
        <v>1201</v>
      </c>
      <c r="B310" s="1" t="s">
        <v>1751</v>
      </c>
      <c r="C310" s="1" t="str">
        <f t="shared" si="4"/>
        <v>132-4390323</v>
      </c>
      <c r="D310" s="1" t="s">
        <v>1027</v>
      </c>
      <c r="E310" s="1" t="s">
        <v>1032</v>
      </c>
      <c r="F310" s="1" t="s">
        <v>1033</v>
      </c>
      <c r="G310" s="1">
        <v>1</v>
      </c>
      <c r="H310" s="1" t="s">
        <v>1017</v>
      </c>
      <c r="I310" s="6">
        <v>34000</v>
      </c>
    </row>
    <row r="311" spans="1:9" x14ac:dyDescent="0.3">
      <c r="A311" s="1" t="s">
        <v>1752</v>
      </c>
      <c r="B311" s="1" t="s">
        <v>1753</v>
      </c>
      <c r="C311" s="1" t="str">
        <f t="shared" si="4"/>
        <v>172-1219548</v>
      </c>
      <c r="D311" s="1" t="s">
        <v>1022</v>
      </c>
      <c r="E311" s="1" t="s">
        <v>1032</v>
      </c>
      <c r="F311" s="1" t="s">
        <v>1033</v>
      </c>
      <c r="G311" s="1">
        <v>1</v>
      </c>
      <c r="H311" s="1" t="s">
        <v>1017</v>
      </c>
      <c r="I311" s="6">
        <v>35200</v>
      </c>
    </row>
    <row r="312" spans="1:9" x14ac:dyDescent="0.3">
      <c r="A312" s="1" t="s">
        <v>1754</v>
      </c>
      <c r="B312" s="1" t="s">
        <v>1755</v>
      </c>
      <c r="C312" s="1" t="str">
        <f t="shared" si="4"/>
        <v>851-2180916</v>
      </c>
      <c r="D312" s="1" t="s">
        <v>1014</v>
      </c>
      <c r="E312" s="1" t="s">
        <v>1019</v>
      </c>
      <c r="F312" s="1" t="s">
        <v>1039</v>
      </c>
      <c r="G312" s="1">
        <v>1</v>
      </c>
      <c r="H312" s="1" t="s">
        <v>1017</v>
      </c>
      <c r="I312" s="6">
        <v>50000</v>
      </c>
    </row>
    <row r="313" spans="1:9" x14ac:dyDescent="0.3">
      <c r="A313" s="1" t="s">
        <v>1756</v>
      </c>
      <c r="B313" s="1" t="s">
        <v>1757</v>
      </c>
      <c r="C313" s="1" t="str">
        <f t="shared" si="4"/>
        <v>884-7005628</v>
      </c>
      <c r="D313" s="1" t="s">
        <v>1014</v>
      </c>
      <c r="E313" s="1" t="s">
        <v>1029</v>
      </c>
      <c r="F313" s="1" t="s">
        <v>1036</v>
      </c>
      <c r="G313" s="1">
        <v>1</v>
      </c>
      <c r="H313" s="1" t="s">
        <v>1017</v>
      </c>
      <c r="I313" s="6">
        <v>14800</v>
      </c>
    </row>
    <row r="314" spans="1:9" x14ac:dyDescent="0.3">
      <c r="A314" s="1" t="s">
        <v>1631</v>
      </c>
      <c r="B314" s="1" t="s">
        <v>1758</v>
      </c>
      <c r="C314" s="1" t="str">
        <f t="shared" si="4"/>
        <v>522-8224069</v>
      </c>
      <c r="D314" s="1" t="s">
        <v>1022</v>
      </c>
      <c r="E314" s="1" t="s">
        <v>1019</v>
      </c>
      <c r="F314" s="1" t="s">
        <v>1020</v>
      </c>
      <c r="G314" s="1">
        <v>1</v>
      </c>
      <c r="H314" s="1" t="s">
        <v>1017</v>
      </c>
      <c r="I314" s="6">
        <v>45500</v>
      </c>
    </row>
    <row r="315" spans="1:9" x14ac:dyDescent="0.3">
      <c r="A315" s="1" t="s">
        <v>1428</v>
      </c>
      <c r="B315" s="1" t="s">
        <v>1759</v>
      </c>
      <c r="C315" s="1" t="str">
        <f t="shared" si="4"/>
        <v>409-1110206</v>
      </c>
      <c r="D315" s="1" t="s">
        <v>1014</v>
      </c>
      <c r="E315" s="1" t="s">
        <v>1032</v>
      </c>
      <c r="F315" s="1" t="s">
        <v>1033</v>
      </c>
      <c r="G315" s="1">
        <v>1</v>
      </c>
      <c r="H315" s="1" t="s">
        <v>1017</v>
      </c>
      <c r="I315" s="6">
        <v>35000</v>
      </c>
    </row>
    <row r="316" spans="1:9" x14ac:dyDescent="0.3">
      <c r="A316" s="1" t="s">
        <v>1191</v>
      </c>
      <c r="B316" s="1" t="s">
        <v>1760</v>
      </c>
      <c r="C316" s="1" t="str">
        <f t="shared" si="4"/>
        <v>241-5445763</v>
      </c>
      <c r="D316" s="1" t="s">
        <v>1031</v>
      </c>
      <c r="E316" s="1" t="s">
        <v>1019</v>
      </c>
      <c r="F316" s="1" t="s">
        <v>1023</v>
      </c>
      <c r="G316" s="1">
        <v>1</v>
      </c>
      <c r="H316" s="1" t="s">
        <v>1017</v>
      </c>
      <c r="I316" s="6">
        <v>130000</v>
      </c>
    </row>
    <row r="317" spans="1:9" x14ac:dyDescent="0.3">
      <c r="A317" s="1" t="s">
        <v>1761</v>
      </c>
      <c r="B317" s="1" t="s">
        <v>1762</v>
      </c>
      <c r="C317" s="1" t="str">
        <f t="shared" si="4"/>
        <v>945-2599943</v>
      </c>
      <c r="D317" s="1" t="s">
        <v>1022</v>
      </c>
      <c r="E317" s="1" t="s">
        <v>1029</v>
      </c>
      <c r="F317" s="1" t="s">
        <v>1030</v>
      </c>
      <c r="G317" s="1">
        <v>1</v>
      </c>
      <c r="H317" s="1" t="s">
        <v>1017</v>
      </c>
      <c r="I317" s="6">
        <v>12200</v>
      </c>
    </row>
    <row r="318" spans="1:9" x14ac:dyDescent="0.3">
      <c r="A318" s="1" t="s">
        <v>1763</v>
      </c>
      <c r="B318" s="1" t="s">
        <v>1764</v>
      </c>
      <c r="C318" s="1" t="str">
        <f t="shared" si="4"/>
        <v>747-7417066</v>
      </c>
      <c r="D318" s="1" t="s">
        <v>1022</v>
      </c>
      <c r="E318" s="1" t="s">
        <v>1032</v>
      </c>
      <c r="F318" s="1" t="s">
        <v>1033</v>
      </c>
      <c r="G318" s="1">
        <v>1</v>
      </c>
      <c r="H318" s="1" t="s">
        <v>1017</v>
      </c>
      <c r="I318" s="6">
        <v>35200</v>
      </c>
    </row>
    <row r="319" spans="1:9" x14ac:dyDescent="0.3">
      <c r="A319" s="1" t="s">
        <v>1493</v>
      </c>
      <c r="B319" s="1" t="s">
        <v>1765</v>
      </c>
      <c r="C319" s="1" t="str">
        <f t="shared" si="4"/>
        <v>870-9467953</v>
      </c>
      <c r="D319" s="1" t="s">
        <v>1018</v>
      </c>
      <c r="E319" s="1" t="s">
        <v>1029</v>
      </c>
      <c r="F319" s="1" t="s">
        <v>1037</v>
      </c>
      <c r="G319" s="1">
        <v>1</v>
      </c>
      <c r="H319" s="1" t="s">
        <v>1017</v>
      </c>
      <c r="I319" s="6">
        <v>10000</v>
      </c>
    </row>
    <row r="320" spans="1:9" x14ac:dyDescent="0.3">
      <c r="A320" s="1" t="s">
        <v>1766</v>
      </c>
      <c r="B320" s="1" t="s">
        <v>1767</v>
      </c>
      <c r="C320" s="1" t="str">
        <f t="shared" si="4"/>
        <v>544-3187332</v>
      </c>
      <c r="D320" s="1" t="s">
        <v>1014</v>
      </c>
      <c r="E320" s="1" t="s">
        <v>1032</v>
      </c>
      <c r="F320" s="1" t="s">
        <v>1033</v>
      </c>
      <c r="G320" s="1">
        <v>1</v>
      </c>
      <c r="H320" s="1" t="s">
        <v>1017</v>
      </c>
      <c r="I320" s="6">
        <v>35000</v>
      </c>
    </row>
    <row r="321" spans="1:9" x14ac:dyDescent="0.3">
      <c r="A321" s="1" t="s">
        <v>1768</v>
      </c>
      <c r="B321" s="1" t="s">
        <v>1769</v>
      </c>
      <c r="C321" s="1" t="str">
        <f t="shared" si="4"/>
        <v>431-2503148</v>
      </c>
      <c r="D321" s="1" t="s">
        <v>1022</v>
      </c>
      <c r="E321" s="1" t="s">
        <v>1032</v>
      </c>
      <c r="F321" s="1" t="s">
        <v>1033</v>
      </c>
      <c r="G321" s="1">
        <v>1</v>
      </c>
      <c r="H321" s="1" t="s">
        <v>1017</v>
      </c>
      <c r="I321" s="6">
        <v>35200</v>
      </c>
    </row>
    <row r="322" spans="1:9" x14ac:dyDescent="0.3">
      <c r="A322" s="1" t="s">
        <v>1770</v>
      </c>
      <c r="B322" s="1" t="s">
        <v>1771</v>
      </c>
      <c r="C322" s="1" t="str">
        <f t="shared" si="4"/>
        <v>551-1752920</v>
      </c>
      <c r="D322" s="1" t="s">
        <v>1031</v>
      </c>
      <c r="E322" s="1" t="s">
        <v>1015</v>
      </c>
      <c r="F322" s="1" t="s">
        <v>1024</v>
      </c>
      <c r="G322" s="1">
        <v>1</v>
      </c>
      <c r="H322" s="1" t="s">
        <v>1017</v>
      </c>
      <c r="I322" s="6">
        <v>40500</v>
      </c>
    </row>
    <row r="323" spans="1:9" x14ac:dyDescent="0.3">
      <c r="A323" s="1" t="s">
        <v>1683</v>
      </c>
      <c r="B323" s="1" t="s">
        <v>1772</v>
      </c>
      <c r="C323" s="1" t="str">
        <f t="shared" ref="C323:C386" si="5">CONCATENATE(A323,"-",B323)</f>
        <v>582-1381650</v>
      </c>
      <c r="D323" s="1" t="s">
        <v>1031</v>
      </c>
      <c r="E323" s="1" t="s">
        <v>1019</v>
      </c>
      <c r="F323" s="1" t="s">
        <v>1023</v>
      </c>
      <c r="G323" s="1">
        <v>1</v>
      </c>
      <c r="H323" s="1" t="s">
        <v>1017</v>
      </c>
      <c r="I323" s="6">
        <v>130000</v>
      </c>
    </row>
    <row r="324" spans="1:9" x14ac:dyDescent="0.3">
      <c r="A324" s="1" t="s">
        <v>1773</v>
      </c>
      <c r="B324" s="1" t="s">
        <v>1774</v>
      </c>
      <c r="C324" s="1" t="str">
        <f t="shared" si="5"/>
        <v>161-5764956</v>
      </c>
      <c r="D324" s="1" t="s">
        <v>1027</v>
      </c>
      <c r="E324" s="1" t="s">
        <v>1029</v>
      </c>
      <c r="F324" s="1" t="s">
        <v>1036</v>
      </c>
      <c r="G324" s="1">
        <v>1</v>
      </c>
      <c r="H324" s="1" t="s">
        <v>1017</v>
      </c>
      <c r="I324" s="6">
        <v>14000</v>
      </c>
    </row>
    <row r="325" spans="1:9" x14ac:dyDescent="0.3">
      <c r="A325" s="1" t="s">
        <v>1183</v>
      </c>
      <c r="B325" s="1" t="s">
        <v>1775</v>
      </c>
      <c r="C325" s="1" t="str">
        <f t="shared" si="5"/>
        <v>489-9531890</v>
      </c>
      <c r="D325" s="1" t="s">
        <v>1018</v>
      </c>
      <c r="E325" s="1" t="s">
        <v>1032</v>
      </c>
      <c r="F325" s="1" t="s">
        <v>1034</v>
      </c>
      <c r="G325" s="1">
        <v>1</v>
      </c>
      <c r="H325" s="1" t="s">
        <v>1017</v>
      </c>
      <c r="I325" s="6">
        <v>25000</v>
      </c>
    </row>
    <row r="326" spans="1:9" x14ac:dyDescent="0.3">
      <c r="A326" s="1" t="s">
        <v>1776</v>
      </c>
      <c r="B326" s="1" t="s">
        <v>1777</v>
      </c>
      <c r="C326" s="1" t="str">
        <f t="shared" si="5"/>
        <v>502-3634111</v>
      </c>
      <c r="D326" s="1" t="s">
        <v>1018</v>
      </c>
      <c r="E326" s="1" t="s">
        <v>1032</v>
      </c>
      <c r="F326" s="1" t="s">
        <v>1034</v>
      </c>
      <c r="G326" s="1">
        <v>1</v>
      </c>
      <c r="H326" s="1" t="s">
        <v>1017</v>
      </c>
      <c r="I326" s="6">
        <v>25000</v>
      </c>
    </row>
    <row r="327" spans="1:9" x14ac:dyDescent="0.3">
      <c r="A327" s="1" t="s">
        <v>1778</v>
      </c>
      <c r="B327" s="1" t="s">
        <v>1779</v>
      </c>
      <c r="C327" s="1" t="str">
        <f t="shared" si="5"/>
        <v>386-4784649</v>
      </c>
      <c r="D327" s="1" t="s">
        <v>1027</v>
      </c>
      <c r="E327" s="1" t="s">
        <v>1032</v>
      </c>
      <c r="F327" s="1" t="s">
        <v>1033</v>
      </c>
      <c r="G327" s="1">
        <v>1</v>
      </c>
      <c r="H327" s="1" t="s">
        <v>1017</v>
      </c>
      <c r="I327" s="6">
        <v>34000</v>
      </c>
    </row>
    <row r="328" spans="1:9" x14ac:dyDescent="0.3">
      <c r="A328" s="1" t="s">
        <v>1253</v>
      </c>
      <c r="B328" s="1" t="s">
        <v>1780</v>
      </c>
      <c r="C328" s="1" t="str">
        <f t="shared" si="5"/>
        <v>419-6524481</v>
      </c>
      <c r="D328" s="1" t="s">
        <v>1018</v>
      </c>
      <c r="E328" s="1" t="s">
        <v>1029</v>
      </c>
      <c r="F328" s="1" t="s">
        <v>1036</v>
      </c>
      <c r="G328" s="1">
        <v>1</v>
      </c>
      <c r="H328" s="1" t="s">
        <v>1017</v>
      </c>
      <c r="I328" s="6">
        <v>15000</v>
      </c>
    </row>
    <row r="329" spans="1:9" x14ac:dyDescent="0.3">
      <c r="A329" s="1" t="s">
        <v>1781</v>
      </c>
      <c r="B329" s="1" t="s">
        <v>1782</v>
      </c>
      <c r="C329" s="1" t="str">
        <f t="shared" si="5"/>
        <v>678-3651604</v>
      </c>
      <c r="D329" s="1" t="s">
        <v>1022</v>
      </c>
      <c r="E329" s="1" t="s">
        <v>1025</v>
      </c>
      <c r="F329" s="1" t="s">
        <v>1026</v>
      </c>
      <c r="G329" s="1">
        <v>1</v>
      </c>
      <c r="H329" s="1" t="s">
        <v>1017</v>
      </c>
      <c r="I329" s="6">
        <v>25200</v>
      </c>
    </row>
    <row r="330" spans="1:9" x14ac:dyDescent="0.3">
      <c r="A330" s="1" t="s">
        <v>1783</v>
      </c>
      <c r="B330" s="1" t="s">
        <v>1784</v>
      </c>
      <c r="C330" s="1" t="str">
        <f t="shared" si="5"/>
        <v>941-5593537</v>
      </c>
      <c r="D330" s="1" t="s">
        <v>1014</v>
      </c>
      <c r="E330" s="1" t="s">
        <v>1032</v>
      </c>
      <c r="F330" s="1" t="s">
        <v>1033</v>
      </c>
      <c r="G330" s="1">
        <v>1</v>
      </c>
      <c r="H330" s="1" t="s">
        <v>1017</v>
      </c>
      <c r="I330" s="6">
        <v>35000</v>
      </c>
    </row>
    <row r="331" spans="1:9" x14ac:dyDescent="0.3">
      <c r="A331" s="1" t="s">
        <v>1785</v>
      </c>
      <c r="B331" s="1" t="s">
        <v>1786</v>
      </c>
      <c r="C331" s="1" t="str">
        <f t="shared" si="5"/>
        <v>804-8996058</v>
      </c>
      <c r="D331" s="1" t="s">
        <v>1027</v>
      </c>
      <c r="E331" s="1" t="s">
        <v>1019</v>
      </c>
      <c r="F331" s="1" t="s">
        <v>1039</v>
      </c>
      <c r="G331" s="1">
        <v>1</v>
      </c>
      <c r="H331" s="1" t="s">
        <v>1017</v>
      </c>
      <c r="I331" s="6">
        <v>49500</v>
      </c>
    </row>
    <row r="332" spans="1:9" x14ac:dyDescent="0.3">
      <c r="A332" s="1" t="s">
        <v>1787</v>
      </c>
      <c r="B332" s="1" t="s">
        <v>1788</v>
      </c>
      <c r="C332" s="1" t="str">
        <f t="shared" si="5"/>
        <v>115-5527477</v>
      </c>
      <c r="D332" s="1" t="s">
        <v>1018</v>
      </c>
      <c r="E332" s="1" t="s">
        <v>1019</v>
      </c>
      <c r="F332" s="1" t="s">
        <v>1023</v>
      </c>
      <c r="G332" s="1">
        <v>1</v>
      </c>
      <c r="H332" s="1" t="s">
        <v>1017</v>
      </c>
      <c r="I332" s="6">
        <v>130000</v>
      </c>
    </row>
    <row r="333" spans="1:9" x14ac:dyDescent="0.3">
      <c r="A333" s="1" t="s">
        <v>1789</v>
      </c>
      <c r="B333" s="1" t="s">
        <v>1790</v>
      </c>
      <c r="C333" s="1" t="str">
        <f t="shared" si="5"/>
        <v>142-7381619</v>
      </c>
      <c r="D333" s="1" t="s">
        <v>1014</v>
      </c>
      <c r="E333" s="1" t="s">
        <v>1015</v>
      </c>
      <c r="F333" s="1" t="s">
        <v>1021</v>
      </c>
      <c r="G333" s="1">
        <v>1</v>
      </c>
      <c r="H333" s="1" t="s">
        <v>1017</v>
      </c>
      <c r="I333" s="6">
        <v>20000</v>
      </c>
    </row>
    <row r="334" spans="1:9" x14ac:dyDescent="0.3">
      <c r="A334" s="1" t="s">
        <v>1677</v>
      </c>
      <c r="B334" s="1" t="s">
        <v>1791</v>
      </c>
      <c r="C334" s="1" t="str">
        <f t="shared" si="5"/>
        <v>140-7499457</v>
      </c>
      <c r="D334" s="1" t="s">
        <v>1022</v>
      </c>
      <c r="E334" s="1" t="s">
        <v>1019</v>
      </c>
      <c r="F334" s="1" t="s">
        <v>1039</v>
      </c>
      <c r="G334" s="1">
        <v>1</v>
      </c>
      <c r="H334" s="1" t="s">
        <v>1017</v>
      </c>
      <c r="I334" s="6">
        <v>50500</v>
      </c>
    </row>
    <row r="335" spans="1:9" x14ac:dyDescent="0.3">
      <c r="A335" s="1" t="s">
        <v>1664</v>
      </c>
      <c r="B335" s="1" t="s">
        <v>1792</v>
      </c>
      <c r="C335" s="1" t="str">
        <f t="shared" si="5"/>
        <v>761-8578236</v>
      </c>
      <c r="D335" s="1" t="s">
        <v>1027</v>
      </c>
      <c r="E335" s="1" t="s">
        <v>1019</v>
      </c>
      <c r="F335" s="1" t="s">
        <v>1020</v>
      </c>
      <c r="G335" s="1">
        <v>1</v>
      </c>
      <c r="H335" s="1" t="s">
        <v>1017</v>
      </c>
      <c r="I335" s="6">
        <v>44000</v>
      </c>
    </row>
    <row r="336" spans="1:9" x14ac:dyDescent="0.3">
      <c r="A336" s="1" t="s">
        <v>1793</v>
      </c>
      <c r="B336" s="1" t="s">
        <v>1794</v>
      </c>
      <c r="C336" s="1" t="str">
        <f t="shared" si="5"/>
        <v>192-5195684</v>
      </c>
      <c r="D336" s="1" t="s">
        <v>1027</v>
      </c>
      <c r="E336" s="1" t="s">
        <v>1029</v>
      </c>
      <c r="F336" s="1" t="s">
        <v>1037</v>
      </c>
      <c r="G336" s="1">
        <v>1</v>
      </c>
      <c r="H336" s="1" t="s">
        <v>1017</v>
      </c>
      <c r="I336" s="6">
        <v>9500</v>
      </c>
    </row>
    <row r="337" spans="1:9" x14ac:dyDescent="0.3">
      <c r="A337" s="1" t="s">
        <v>1795</v>
      </c>
      <c r="B337" s="1" t="s">
        <v>1796</v>
      </c>
      <c r="C337" s="1" t="str">
        <f t="shared" si="5"/>
        <v>992-3518087</v>
      </c>
      <c r="D337" s="1" t="s">
        <v>1022</v>
      </c>
      <c r="E337" s="1" t="s">
        <v>1019</v>
      </c>
      <c r="F337" s="1" t="s">
        <v>1020</v>
      </c>
      <c r="G337" s="1">
        <v>1</v>
      </c>
      <c r="H337" s="1" t="s">
        <v>1017</v>
      </c>
      <c r="I337" s="6">
        <v>45500</v>
      </c>
    </row>
    <row r="338" spans="1:9" x14ac:dyDescent="0.3">
      <c r="A338" s="1" t="s">
        <v>1797</v>
      </c>
      <c r="B338" s="1" t="s">
        <v>1798</v>
      </c>
      <c r="C338" s="1" t="str">
        <f t="shared" si="5"/>
        <v>359-1204812</v>
      </c>
      <c r="D338" s="1" t="s">
        <v>1018</v>
      </c>
      <c r="E338" s="1" t="s">
        <v>1025</v>
      </c>
      <c r="F338" s="1" t="s">
        <v>1026</v>
      </c>
      <c r="G338" s="1">
        <v>1</v>
      </c>
      <c r="H338" s="1" t="s">
        <v>1017</v>
      </c>
      <c r="I338" s="6">
        <v>25000</v>
      </c>
    </row>
    <row r="339" spans="1:9" x14ac:dyDescent="0.3">
      <c r="A339" s="1" t="s">
        <v>1799</v>
      </c>
      <c r="B339" s="1" t="s">
        <v>1800</v>
      </c>
      <c r="C339" s="1" t="str">
        <f t="shared" si="5"/>
        <v>106-5105605</v>
      </c>
      <c r="D339" s="1" t="s">
        <v>1031</v>
      </c>
      <c r="E339" s="1" t="s">
        <v>1025</v>
      </c>
      <c r="F339" s="1" t="s">
        <v>1038</v>
      </c>
      <c r="G339" s="1">
        <v>1</v>
      </c>
      <c r="H339" s="1" t="s">
        <v>1017</v>
      </c>
      <c r="I339" s="6">
        <v>30500</v>
      </c>
    </row>
    <row r="340" spans="1:9" x14ac:dyDescent="0.3">
      <c r="A340" s="1" t="s">
        <v>1801</v>
      </c>
      <c r="B340" s="1" t="s">
        <v>1802</v>
      </c>
      <c r="C340" s="1" t="str">
        <f t="shared" si="5"/>
        <v>282-3706755</v>
      </c>
      <c r="D340" s="1" t="s">
        <v>1031</v>
      </c>
      <c r="E340" s="1" t="s">
        <v>1029</v>
      </c>
      <c r="F340" s="1" t="s">
        <v>1030</v>
      </c>
      <c r="G340" s="1">
        <v>7</v>
      </c>
      <c r="H340" s="1" t="s">
        <v>1017</v>
      </c>
      <c r="I340" s="6">
        <v>11800</v>
      </c>
    </row>
    <row r="341" spans="1:9" x14ac:dyDescent="0.3">
      <c r="A341" s="1" t="s">
        <v>1803</v>
      </c>
      <c r="B341" s="1" t="s">
        <v>1804</v>
      </c>
      <c r="C341" s="1" t="str">
        <f t="shared" si="5"/>
        <v>166-5912917</v>
      </c>
      <c r="D341" s="1" t="s">
        <v>1031</v>
      </c>
      <c r="E341" s="1" t="s">
        <v>1019</v>
      </c>
      <c r="F341" s="1" t="s">
        <v>1023</v>
      </c>
      <c r="G341" s="1">
        <v>1</v>
      </c>
      <c r="H341" s="1" t="s">
        <v>1017</v>
      </c>
      <c r="I341" s="6">
        <v>130000</v>
      </c>
    </row>
    <row r="342" spans="1:9" x14ac:dyDescent="0.3">
      <c r="A342" s="1" t="s">
        <v>1805</v>
      </c>
      <c r="B342" s="1" t="s">
        <v>1806</v>
      </c>
      <c r="C342" s="1" t="str">
        <f t="shared" si="5"/>
        <v>805-5818203</v>
      </c>
      <c r="D342" s="1" t="s">
        <v>1018</v>
      </c>
      <c r="E342" s="1" t="s">
        <v>1032</v>
      </c>
      <c r="F342" s="1" t="s">
        <v>1033</v>
      </c>
      <c r="G342" s="1">
        <v>1</v>
      </c>
      <c r="H342" s="1" t="s">
        <v>1017</v>
      </c>
      <c r="I342" s="6">
        <v>35000</v>
      </c>
    </row>
    <row r="343" spans="1:9" x14ac:dyDescent="0.3">
      <c r="A343" s="1" t="s">
        <v>1558</v>
      </c>
      <c r="B343" s="1" t="s">
        <v>1807</v>
      </c>
      <c r="C343" s="1" t="str">
        <f t="shared" si="5"/>
        <v>338-5873580</v>
      </c>
      <c r="D343" s="1" t="s">
        <v>1018</v>
      </c>
      <c r="E343" s="1" t="s">
        <v>1032</v>
      </c>
      <c r="F343" s="1" t="s">
        <v>1034</v>
      </c>
      <c r="G343" s="1">
        <v>1</v>
      </c>
      <c r="H343" s="1" t="s">
        <v>1017</v>
      </c>
      <c r="I343" s="6">
        <v>25000</v>
      </c>
    </row>
    <row r="344" spans="1:9" x14ac:dyDescent="0.3">
      <c r="A344" s="1" t="s">
        <v>1808</v>
      </c>
      <c r="B344" s="1" t="s">
        <v>1809</v>
      </c>
      <c r="C344" s="1" t="str">
        <f t="shared" si="5"/>
        <v>909-2138100</v>
      </c>
      <c r="D344" s="1" t="s">
        <v>1022</v>
      </c>
      <c r="E344" s="1" t="s">
        <v>1029</v>
      </c>
      <c r="F344" s="1" t="s">
        <v>1030</v>
      </c>
      <c r="G344" s="1">
        <v>1</v>
      </c>
      <c r="H344" s="1" t="s">
        <v>1017</v>
      </c>
      <c r="I344" s="6">
        <v>12200</v>
      </c>
    </row>
    <row r="345" spans="1:9" x14ac:dyDescent="0.3">
      <c r="A345" s="1" t="s">
        <v>1309</v>
      </c>
      <c r="B345" s="1" t="s">
        <v>1810</v>
      </c>
      <c r="C345" s="1" t="str">
        <f t="shared" si="5"/>
        <v>788-9038102</v>
      </c>
      <c r="D345" s="1" t="s">
        <v>1014</v>
      </c>
      <c r="E345" s="1" t="s">
        <v>1029</v>
      </c>
      <c r="F345" s="1" t="s">
        <v>1030</v>
      </c>
      <c r="G345" s="1">
        <v>1</v>
      </c>
      <c r="H345" s="1" t="s">
        <v>1017</v>
      </c>
      <c r="I345" s="6">
        <v>11900</v>
      </c>
    </row>
    <row r="346" spans="1:9" x14ac:dyDescent="0.3">
      <c r="A346" s="1" t="s">
        <v>1811</v>
      </c>
      <c r="B346" s="1" t="s">
        <v>1812</v>
      </c>
      <c r="C346" s="1" t="str">
        <f t="shared" si="5"/>
        <v>119-4494064</v>
      </c>
      <c r="D346" s="1" t="s">
        <v>1027</v>
      </c>
      <c r="E346" s="1" t="s">
        <v>1032</v>
      </c>
      <c r="F346" s="1" t="s">
        <v>1035</v>
      </c>
      <c r="G346" s="1">
        <v>1</v>
      </c>
      <c r="H346" s="1" t="s">
        <v>1017</v>
      </c>
      <c r="I346" s="6">
        <v>29500</v>
      </c>
    </row>
    <row r="347" spans="1:9" x14ac:dyDescent="0.3">
      <c r="A347" s="1" t="s">
        <v>1813</v>
      </c>
      <c r="B347" s="1" t="s">
        <v>1814</v>
      </c>
      <c r="C347" s="1" t="str">
        <f t="shared" si="5"/>
        <v>869-6172103</v>
      </c>
      <c r="D347" s="1" t="s">
        <v>1022</v>
      </c>
      <c r="E347" s="1" t="s">
        <v>1019</v>
      </c>
      <c r="F347" s="1" t="s">
        <v>1020</v>
      </c>
      <c r="G347" s="1">
        <v>1</v>
      </c>
      <c r="H347" s="1" t="s">
        <v>1017</v>
      </c>
      <c r="I347" s="6">
        <v>45500</v>
      </c>
    </row>
    <row r="348" spans="1:9" x14ac:dyDescent="0.3">
      <c r="A348" s="1" t="s">
        <v>1815</v>
      </c>
      <c r="B348" s="1" t="s">
        <v>1816</v>
      </c>
      <c r="C348" s="1" t="str">
        <f t="shared" si="5"/>
        <v>896-4390648</v>
      </c>
      <c r="D348" s="1" t="s">
        <v>1018</v>
      </c>
      <c r="E348" s="1" t="s">
        <v>1029</v>
      </c>
      <c r="F348" s="1" t="s">
        <v>1030</v>
      </c>
      <c r="G348" s="1">
        <v>1</v>
      </c>
      <c r="H348" s="1" t="s">
        <v>1017</v>
      </c>
      <c r="I348" s="6">
        <v>12000</v>
      </c>
    </row>
    <row r="349" spans="1:9" x14ac:dyDescent="0.3">
      <c r="A349" s="1" t="s">
        <v>1817</v>
      </c>
      <c r="B349" s="1" t="s">
        <v>1818</v>
      </c>
      <c r="C349" s="1" t="str">
        <f t="shared" si="5"/>
        <v>628-3226624</v>
      </c>
      <c r="D349" s="1" t="s">
        <v>1031</v>
      </c>
      <c r="E349" s="1" t="s">
        <v>1029</v>
      </c>
      <c r="F349" s="1" t="s">
        <v>1037</v>
      </c>
      <c r="G349" s="1">
        <v>3</v>
      </c>
      <c r="H349" s="1" t="s">
        <v>1017</v>
      </c>
      <c r="I349" s="6">
        <v>9800</v>
      </c>
    </row>
    <row r="350" spans="1:9" x14ac:dyDescent="0.3">
      <c r="A350" s="1" t="s">
        <v>1756</v>
      </c>
      <c r="B350" s="1" t="s">
        <v>1819</v>
      </c>
      <c r="C350" s="1" t="str">
        <f t="shared" si="5"/>
        <v>884-6242557</v>
      </c>
      <c r="D350" s="1" t="s">
        <v>1022</v>
      </c>
      <c r="E350" s="1" t="s">
        <v>1029</v>
      </c>
      <c r="F350" s="1" t="s">
        <v>1036</v>
      </c>
      <c r="G350" s="1">
        <v>1</v>
      </c>
      <c r="H350" s="1" t="s">
        <v>1017</v>
      </c>
      <c r="I350" s="6">
        <v>15200</v>
      </c>
    </row>
    <row r="351" spans="1:9" x14ac:dyDescent="0.3">
      <c r="A351" s="1" t="s">
        <v>1820</v>
      </c>
      <c r="B351" s="1" t="s">
        <v>1821</v>
      </c>
      <c r="C351" s="1" t="str">
        <f t="shared" si="5"/>
        <v>217-1255965</v>
      </c>
      <c r="D351" s="1" t="s">
        <v>1022</v>
      </c>
      <c r="E351" s="1" t="s">
        <v>1025</v>
      </c>
      <c r="F351" s="1" t="s">
        <v>1026</v>
      </c>
      <c r="G351" s="1">
        <v>1</v>
      </c>
      <c r="H351" s="1" t="s">
        <v>1017</v>
      </c>
      <c r="I351" s="6">
        <v>25200</v>
      </c>
    </row>
    <row r="352" spans="1:9" x14ac:dyDescent="0.3">
      <c r="A352" s="1" t="s">
        <v>1307</v>
      </c>
      <c r="B352" s="1" t="s">
        <v>1822</v>
      </c>
      <c r="C352" s="1" t="str">
        <f t="shared" si="5"/>
        <v>446-8443172</v>
      </c>
      <c r="D352" s="1" t="s">
        <v>1027</v>
      </c>
      <c r="E352" s="1" t="s">
        <v>1015</v>
      </c>
      <c r="F352" s="1" t="s">
        <v>1024</v>
      </c>
      <c r="G352" s="1">
        <v>1</v>
      </c>
      <c r="H352" s="1" t="s">
        <v>1017</v>
      </c>
      <c r="I352" s="6">
        <v>39500</v>
      </c>
    </row>
    <row r="353" spans="1:9" x14ac:dyDescent="0.3">
      <c r="A353" s="1" t="s">
        <v>1253</v>
      </c>
      <c r="B353" s="1" t="s">
        <v>1823</v>
      </c>
      <c r="C353" s="1" t="str">
        <f t="shared" si="5"/>
        <v>419-6575607</v>
      </c>
      <c r="D353" s="1" t="s">
        <v>1027</v>
      </c>
      <c r="E353" s="1" t="s">
        <v>1015</v>
      </c>
      <c r="F353" s="1" t="s">
        <v>1021</v>
      </c>
      <c r="G353" s="1">
        <v>1</v>
      </c>
      <c r="H353" s="1" t="s">
        <v>1017</v>
      </c>
      <c r="I353" s="6">
        <v>19500</v>
      </c>
    </row>
    <row r="354" spans="1:9" x14ac:dyDescent="0.3">
      <c r="A354" s="1" t="s">
        <v>1668</v>
      </c>
      <c r="B354" s="1" t="s">
        <v>1824</v>
      </c>
      <c r="C354" s="1" t="str">
        <f t="shared" si="5"/>
        <v>731-5329406</v>
      </c>
      <c r="D354" s="1" t="s">
        <v>1027</v>
      </c>
      <c r="E354" s="1" t="s">
        <v>1019</v>
      </c>
      <c r="F354" s="1" t="s">
        <v>1039</v>
      </c>
      <c r="G354" s="1">
        <v>1</v>
      </c>
      <c r="H354" s="1" t="s">
        <v>1017</v>
      </c>
      <c r="I354" s="6">
        <v>49500</v>
      </c>
    </row>
    <row r="355" spans="1:9" x14ac:dyDescent="0.3">
      <c r="A355" s="1" t="s">
        <v>1825</v>
      </c>
      <c r="B355" s="1" t="s">
        <v>1826</v>
      </c>
      <c r="C355" s="1" t="str">
        <f t="shared" si="5"/>
        <v>274-5735492</v>
      </c>
      <c r="D355" s="1" t="s">
        <v>1022</v>
      </c>
      <c r="E355" s="1" t="s">
        <v>1032</v>
      </c>
      <c r="F355" s="1" t="s">
        <v>1033</v>
      </c>
      <c r="G355" s="1">
        <v>1</v>
      </c>
      <c r="H355" s="1" t="s">
        <v>1017</v>
      </c>
      <c r="I355" s="6">
        <v>35200</v>
      </c>
    </row>
    <row r="356" spans="1:9" x14ac:dyDescent="0.3">
      <c r="A356" s="1" t="s">
        <v>1827</v>
      </c>
      <c r="B356" s="1" t="s">
        <v>1828</v>
      </c>
      <c r="C356" s="1" t="str">
        <f t="shared" si="5"/>
        <v>349-3667917</v>
      </c>
      <c r="D356" s="1" t="s">
        <v>1027</v>
      </c>
      <c r="E356" s="1" t="s">
        <v>1032</v>
      </c>
      <c r="F356" s="1" t="s">
        <v>1034</v>
      </c>
      <c r="G356" s="1">
        <v>1</v>
      </c>
      <c r="H356" s="1" t="s">
        <v>1017</v>
      </c>
      <c r="I356" s="6">
        <v>24500</v>
      </c>
    </row>
    <row r="357" spans="1:9" x14ac:dyDescent="0.3">
      <c r="A357" s="1" t="s">
        <v>1829</v>
      </c>
      <c r="B357" s="1" t="s">
        <v>1830</v>
      </c>
      <c r="C357" s="1" t="str">
        <f t="shared" si="5"/>
        <v>828-9164301</v>
      </c>
      <c r="D357" s="1" t="s">
        <v>1022</v>
      </c>
      <c r="E357" s="1" t="s">
        <v>1019</v>
      </c>
      <c r="F357" s="1" t="s">
        <v>1039</v>
      </c>
      <c r="G357" s="1">
        <v>1</v>
      </c>
      <c r="H357" s="1" t="s">
        <v>1017</v>
      </c>
      <c r="I357" s="6">
        <v>50500</v>
      </c>
    </row>
    <row r="358" spans="1:9" x14ac:dyDescent="0.3">
      <c r="A358" s="1" t="s">
        <v>1831</v>
      </c>
      <c r="B358" s="1" t="s">
        <v>1832</v>
      </c>
      <c r="C358" s="1" t="str">
        <f t="shared" si="5"/>
        <v>162-2518891</v>
      </c>
      <c r="D358" s="1" t="s">
        <v>1018</v>
      </c>
      <c r="E358" s="1" t="s">
        <v>1025</v>
      </c>
      <c r="F358" s="1" t="s">
        <v>1028</v>
      </c>
      <c r="G358" s="1">
        <v>1</v>
      </c>
      <c r="H358" s="1" t="s">
        <v>1017</v>
      </c>
      <c r="I358" s="6">
        <v>55000</v>
      </c>
    </row>
    <row r="359" spans="1:9" x14ac:dyDescent="0.3">
      <c r="A359" s="1" t="s">
        <v>1833</v>
      </c>
      <c r="B359" s="1" t="s">
        <v>1834</v>
      </c>
      <c r="C359" s="1" t="str">
        <f t="shared" si="5"/>
        <v>797-6311628</v>
      </c>
      <c r="D359" s="1" t="s">
        <v>1014</v>
      </c>
      <c r="E359" s="1" t="s">
        <v>1032</v>
      </c>
      <c r="F359" s="1" t="s">
        <v>1034</v>
      </c>
      <c r="G359" s="1">
        <v>1</v>
      </c>
      <c r="H359" s="1" t="s">
        <v>1017</v>
      </c>
      <c r="I359" s="6">
        <v>25000</v>
      </c>
    </row>
    <row r="360" spans="1:9" x14ac:dyDescent="0.3">
      <c r="A360" s="1" t="s">
        <v>1835</v>
      </c>
      <c r="B360" s="1" t="s">
        <v>1836</v>
      </c>
      <c r="C360" s="1" t="str">
        <f t="shared" si="5"/>
        <v>212-5734685</v>
      </c>
      <c r="D360" s="1" t="s">
        <v>1027</v>
      </c>
      <c r="E360" s="1" t="s">
        <v>1019</v>
      </c>
      <c r="F360" s="1" t="s">
        <v>1020</v>
      </c>
      <c r="G360" s="1">
        <v>1</v>
      </c>
      <c r="H360" s="1" t="s">
        <v>1017</v>
      </c>
      <c r="I360" s="6">
        <v>44000</v>
      </c>
    </row>
    <row r="361" spans="1:9" x14ac:dyDescent="0.3">
      <c r="A361" s="1" t="s">
        <v>1837</v>
      </c>
      <c r="B361" s="1" t="s">
        <v>1838</v>
      </c>
      <c r="C361" s="1" t="str">
        <f t="shared" si="5"/>
        <v>493-7044627</v>
      </c>
      <c r="D361" s="1" t="s">
        <v>1031</v>
      </c>
      <c r="E361" s="1" t="s">
        <v>1015</v>
      </c>
      <c r="F361" s="1" t="s">
        <v>1024</v>
      </c>
      <c r="G361" s="1">
        <v>1</v>
      </c>
      <c r="H361" s="1" t="s">
        <v>1017</v>
      </c>
      <c r="I361" s="6">
        <v>40500</v>
      </c>
    </row>
    <row r="362" spans="1:9" x14ac:dyDescent="0.3">
      <c r="A362" s="1" t="s">
        <v>1488</v>
      </c>
      <c r="B362" s="1" t="s">
        <v>1839</v>
      </c>
      <c r="C362" s="1" t="str">
        <f t="shared" si="5"/>
        <v>525-8650891</v>
      </c>
      <c r="D362" s="1" t="s">
        <v>1027</v>
      </c>
      <c r="E362" s="1" t="s">
        <v>1029</v>
      </c>
      <c r="F362" s="1" t="s">
        <v>1037</v>
      </c>
      <c r="G362" s="1">
        <v>1</v>
      </c>
      <c r="H362" s="1" t="s">
        <v>1017</v>
      </c>
      <c r="I362" s="6">
        <v>9500</v>
      </c>
    </row>
    <row r="363" spans="1:9" x14ac:dyDescent="0.3">
      <c r="A363" s="1" t="s">
        <v>1504</v>
      </c>
      <c r="B363" s="1" t="s">
        <v>1840</v>
      </c>
      <c r="C363" s="1" t="str">
        <f t="shared" si="5"/>
        <v>342-9417612</v>
      </c>
      <c r="D363" s="1" t="s">
        <v>1031</v>
      </c>
      <c r="E363" s="1" t="s">
        <v>1019</v>
      </c>
      <c r="F363" s="1" t="s">
        <v>1023</v>
      </c>
      <c r="G363" s="1">
        <v>1</v>
      </c>
      <c r="H363" s="1" t="s">
        <v>1017</v>
      </c>
      <c r="I363" s="6">
        <v>130000</v>
      </c>
    </row>
    <row r="364" spans="1:9" x14ac:dyDescent="0.3">
      <c r="A364" s="1" t="s">
        <v>1841</v>
      </c>
      <c r="B364" s="1" t="s">
        <v>1842</v>
      </c>
      <c r="C364" s="1" t="str">
        <f t="shared" si="5"/>
        <v>848-9831661</v>
      </c>
      <c r="D364" s="1" t="s">
        <v>1018</v>
      </c>
      <c r="E364" s="1" t="s">
        <v>1019</v>
      </c>
      <c r="F364" s="1" t="s">
        <v>1023</v>
      </c>
      <c r="G364" s="1">
        <v>1</v>
      </c>
      <c r="H364" s="1" t="s">
        <v>1017</v>
      </c>
      <c r="I364" s="6">
        <v>130000</v>
      </c>
    </row>
    <row r="365" spans="1:9" x14ac:dyDescent="0.3">
      <c r="A365" s="1" t="s">
        <v>1843</v>
      </c>
      <c r="B365" s="1" t="s">
        <v>1844</v>
      </c>
      <c r="C365" s="1" t="str">
        <f t="shared" si="5"/>
        <v>624-8872413</v>
      </c>
      <c r="D365" s="1" t="s">
        <v>1014</v>
      </c>
      <c r="E365" s="1" t="s">
        <v>1029</v>
      </c>
      <c r="F365" s="1" t="s">
        <v>1036</v>
      </c>
      <c r="G365" s="1">
        <v>2</v>
      </c>
      <c r="H365" s="1" t="s">
        <v>1017</v>
      </c>
      <c r="I365" s="6">
        <v>14800</v>
      </c>
    </row>
    <row r="366" spans="1:9" x14ac:dyDescent="0.3">
      <c r="A366" s="1" t="s">
        <v>1845</v>
      </c>
      <c r="B366" s="1" t="s">
        <v>1846</v>
      </c>
      <c r="C366" s="1" t="str">
        <f t="shared" si="5"/>
        <v>686-1866037</v>
      </c>
      <c r="D366" s="1" t="s">
        <v>1022</v>
      </c>
      <c r="E366" s="1" t="s">
        <v>1029</v>
      </c>
      <c r="F366" s="1" t="s">
        <v>1037</v>
      </c>
      <c r="G366" s="1">
        <v>1</v>
      </c>
      <c r="H366" s="1" t="s">
        <v>1017</v>
      </c>
      <c r="I366" s="6">
        <v>10200</v>
      </c>
    </row>
    <row r="367" spans="1:9" x14ac:dyDescent="0.3">
      <c r="A367" s="1" t="s">
        <v>1847</v>
      </c>
      <c r="B367" s="1" t="s">
        <v>1848</v>
      </c>
      <c r="C367" s="1" t="str">
        <f t="shared" si="5"/>
        <v>705-3535634</v>
      </c>
      <c r="D367" s="1" t="s">
        <v>1027</v>
      </c>
      <c r="E367" s="1" t="s">
        <v>1025</v>
      </c>
      <c r="F367" s="1" t="s">
        <v>1026</v>
      </c>
      <c r="G367" s="1">
        <v>1</v>
      </c>
      <c r="H367" s="1" t="s">
        <v>1017</v>
      </c>
      <c r="I367" s="6">
        <v>24999</v>
      </c>
    </row>
    <row r="368" spans="1:9" x14ac:dyDescent="0.3">
      <c r="A368" s="1" t="s">
        <v>1493</v>
      </c>
      <c r="B368" s="1" t="s">
        <v>1849</v>
      </c>
      <c r="C368" s="1" t="str">
        <f t="shared" si="5"/>
        <v>870-7928115</v>
      </c>
      <c r="D368" s="1" t="s">
        <v>1018</v>
      </c>
      <c r="E368" s="1" t="s">
        <v>1032</v>
      </c>
      <c r="F368" s="1" t="s">
        <v>1033</v>
      </c>
      <c r="G368" s="1">
        <v>1</v>
      </c>
      <c r="H368" s="1" t="s">
        <v>1017</v>
      </c>
      <c r="I368" s="6">
        <v>35000</v>
      </c>
    </row>
    <row r="369" spans="1:9" x14ac:dyDescent="0.3">
      <c r="A369" s="1" t="s">
        <v>1850</v>
      </c>
      <c r="B369" s="1" t="s">
        <v>1851</v>
      </c>
      <c r="C369" s="1" t="str">
        <f t="shared" si="5"/>
        <v>575-7689827</v>
      </c>
      <c r="D369" s="1" t="s">
        <v>1027</v>
      </c>
      <c r="E369" s="1" t="s">
        <v>1019</v>
      </c>
      <c r="F369" s="1" t="s">
        <v>1020</v>
      </c>
      <c r="G369" s="1">
        <v>1</v>
      </c>
      <c r="H369" s="1" t="s">
        <v>1017</v>
      </c>
      <c r="I369" s="6">
        <v>44000</v>
      </c>
    </row>
    <row r="370" spans="1:9" x14ac:dyDescent="0.3">
      <c r="A370" s="1" t="s">
        <v>1852</v>
      </c>
      <c r="B370" s="1" t="s">
        <v>1853</v>
      </c>
      <c r="C370" s="1" t="str">
        <f t="shared" si="5"/>
        <v>559-7408965</v>
      </c>
      <c r="D370" s="1" t="s">
        <v>1014</v>
      </c>
      <c r="E370" s="1" t="s">
        <v>1029</v>
      </c>
      <c r="F370" s="1" t="s">
        <v>1030</v>
      </c>
      <c r="G370" s="1">
        <v>1</v>
      </c>
      <c r="H370" s="1" t="s">
        <v>1017</v>
      </c>
      <c r="I370" s="6">
        <v>11900</v>
      </c>
    </row>
    <row r="371" spans="1:9" x14ac:dyDescent="0.3">
      <c r="A371" s="1" t="s">
        <v>1854</v>
      </c>
      <c r="B371" s="1" t="s">
        <v>1855</v>
      </c>
      <c r="C371" s="1" t="str">
        <f t="shared" si="5"/>
        <v>791-5056679</v>
      </c>
      <c r="D371" s="1" t="s">
        <v>1031</v>
      </c>
      <c r="E371" s="1" t="s">
        <v>1015</v>
      </c>
      <c r="F371" s="1" t="s">
        <v>1024</v>
      </c>
      <c r="G371" s="1">
        <v>1</v>
      </c>
      <c r="H371" s="1" t="s">
        <v>1017</v>
      </c>
      <c r="I371" s="6">
        <v>40500</v>
      </c>
    </row>
    <row r="372" spans="1:9" x14ac:dyDescent="0.3">
      <c r="A372" s="1" t="s">
        <v>1856</v>
      </c>
      <c r="B372" s="1" t="s">
        <v>1857</v>
      </c>
      <c r="C372" s="1" t="str">
        <f t="shared" si="5"/>
        <v>842-5752935</v>
      </c>
      <c r="D372" s="1" t="s">
        <v>1014</v>
      </c>
      <c r="E372" s="1" t="s">
        <v>1025</v>
      </c>
      <c r="F372" s="1" t="s">
        <v>1026</v>
      </c>
      <c r="G372" s="1">
        <v>2</v>
      </c>
      <c r="H372" s="1" t="s">
        <v>1017</v>
      </c>
      <c r="I372" s="6">
        <v>25000</v>
      </c>
    </row>
    <row r="373" spans="1:9" x14ac:dyDescent="0.3">
      <c r="A373" s="1" t="s">
        <v>1710</v>
      </c>
      <c r="B373" s="1" t="s">
        <v>1858</v>
      </c>
      <c r="C373" s="1" t="str">
        <f t="shared" si="5"/>
        <v>882-4099902</v>
      </c>
      <c r="D373" s="1" t="s">
        <v>1027</v>
      </c>
      <c r="E373" s="1" t="s">
        <v>1029</v>
      </c>
      <c r="F373" s="1" t="s">
        <v>1030</v>
      </c>
      <c r="G373" s="1">
        <v>1</v>
      </c>
      <c r="H373" s="1" t="s">
        <v>1017</v>
      </c>
      <c r="I373" s="6">
        <v>11500</v>
      </c>
    </row>
    <row r="374" spans="1:9" x14ac:dyDescent="0.3">
      <c r="A374" s="1" t="s">
        <v>1859</v>
      </c>
      <c r="B374" s="1" t="s">
        <v>1860</v>
      </c>
      <c r="C374" s="1" t="str">
        <f t="shared" si="5"/>
        <v>163-7422301</v>
      </c>
      <c r="D374" s="1" t="s">
        <v>1027</v>
      </c>
      <c r="E374" s="1" t="s">
        <v>1015</v>
      </c>
      <c r="F374" s="1" t="s">
        <v>1021</v>
      </c>
      <c r="G374" s="1">
        <v>1</v>
      </c>
      <c r="H374" s="1" t="s">
        <v>1017</v>
      </c>
      <c r="I374" s="6">
        <v>19500</v>
      </c>
    </row>
    <row r="375" spans="1:9" x14ac:dyDescent="0.3">
      <c r="A375" s="1" t="s">
        <v>1861</v>
      </c>
      <c r="B375" s="1" t="s">
        <v>1862</v>
      </c>
      <c r="C375" s="1" t="str">
        <f t="shared" si="5"/>
        <v>653-8235234</v>
      </c>
      <c r="D375" s="1" t="s">
        <v>1031</v>
      </c>
      <c r="E375" s="1" t="s">
        <v>1015</v>
      </c>
      <c r="F375" s="1" t="s">
        <v>1016</v>
      </c>
      <c r="G375" s="1">
        <v>1</v>
      </c>
      <c r="H375" s="1" t="s">
        <v>1017</v>
      </c>
      <c r="I375" s="6">
        <v>61000</v>
      </c>
    </row>
    <row r="376" spans="1:9" x14ac:dyDescent="0.3">
      <c r="A376" s="1" t="s">
        <v>1863</v>
      </c>
      <c r="B376" s="1" t="s">
        <v>1864</v>
      </c>
      <c r="C376" s="1" t="str">
        <f t="shared" si="5"/>
        <v>100-1634776</v>
      </c>
      <c r="D376" s="1" t="s">
        <v>1014</v>
      </c>
      <c r="E376" s="1" t="s">
        <v>1019</v>
      </c>
      <c r="F376" s="1" t="s">
        <v>1020</v>
      </c>
      <c r="G376" s="1">
        <v>1</v>
      </c>
      <c r="H376" s="1" t="s">
        <v>1017</v>
      </c>
      <c r="I376" s="6">
        <v>45000</v>
      </c>
    </row>
    <row r="377" spans="1:9" x14ac:dyDescent="0.3">
      <c r="A377" s="1" t="s">
        <v>1865</v>
      </c>
      <c r="B377" s="1" t="s">
        <v>1866</v>
      </c>
      <c r="C377" s="1" t="str">
        <f t="shared" si="5"/>
        <v>593-3033459</v>
      </c>
      <c r="D377" s="1" t="s">
        <v>1031</v>
      </c>
      <c r="E377" s="1" t="s">
        <v>1029</v>
      </c>
      <c r="F377" s="1" t="s">
        <v>1036</v>
      </c>
      <c r="G377" s="1">
        <v>6</v>
      </c>
      <c r="H377" s="1" t="s">
        <v>1017</v>
      </c>
      <c r="I377" s="6">
        <v>14500</v>
      </c>
    </row>
    <row r="378" spans="1:9" x14ac:dyDescent="0.3">
      <c r="A378" s="1" t="s">
        <v>1867</v>
      </c>
      <c r="B378" s="1" t="s">
        <v>1868</v>
      </c>
      <c r="C378" s="1" t="str">
        <f t="shared" si="5"/>
        <v>280-1659867</v>
      </c>
      <c r="D378" s="1" t="s">
        <v>1018</v>
      </c>
      <c r="E378" s="1" t="s">
        <v>1015</v>
      </c>
      <c r="F378" s="1" t="s">
        <v>1016</v>
      </c>
      <c r="G378" s="1">
        <v>1</v>
      </c>
      <c r="H378" s="1" t="s">
        <v>1017</v>
      </c>
      <c r="I378" s="6">
        <v>58000</v>
      </c>
    </row>
    <row r="379" spans="1:9" x14ac:dyDescent="0.3">
      <c r="A379" s="1" t="s">
        <v>1869</v>
      </c>
      <c r="B379" s="1" t="s">
        <v>1870</v>
      </c>
      <c r="C379" s="1" t="str">
        <f t="shared" si="5"/>
        <v>498-2056840</v>
      </c>
      <c r="D379" s="1" t="s">
        <v>1031</v>
      </c>
      <c r="E379" s="1" t="s">
        <v>1029</v>
      </c>
      <c r="F379" s="1" t="s">
        <v>1036</v>
      </c>
      <c r="G379" s="1">
        <v>1</v>
      </c>
      <c r="H379" s="1" t="s">
        <v>1017</v>
      </c>
      <c r="I379" s="6">
        <v>14500</v>
      </c>
    </row>
    <row r="380" spans="1:9" x14ac:dyDescent="0.3">
      <c r="A380" s="1" t="s">
        <v>1728</v>
      </c>
      <c r="B380" s="1" t="s">
        <v>1871</v>
      </c>
      <c r="C380" s="1" t="str">
        <f t="shared" si="5"/>
        <v>991-3499027</v>
      </c>
      <c r="D380" s="1" t="s">
        <v>1027</v>
      </c>
      <c r="E380" s="1" t="s">
        <v>1032</v>
      </c>
      <c r="F380" s="1" t="s">
        <v>1035</v>
      </c>
      <c r="G380" s="1">
        <v>1</v>
      </c>
      <c r="H380" s="1" t="s">
        <v>1017</v>
      </c>
      <c r="I380" s="6">
        <v>29500</v>
      </c>
    </row>
    <row r="381" spans="1:9" x14ac:dyDescent="0.3">
      <c r="A381" s="1" t="s">
        <v>1467</v>
      </c>
      <c r="B381" s="1" t="s">
        <v>1872</v>
      </c>
      <c r="C381" s="1" t="str">
        <f t="shared" si="5"/>
        <v>940-2632292</v>
      </c>
      <c r="D381" s="1" t="s">
        <v>1027</v>
      </c>
      <c r="E381" s="1" t="s">
        <v>1032</v>
      </c>
      <c r="F381" s="1" t="s">
        <v>1033</v>
      </c>
      <c r="G381" s="1">
        <v>1</v>
      </c>
      <c r="H381" s="1" t="s">
        <v>1017</v>
      </c>
      <c r="I381" s="6">
        <v>34000</v>
      </c>
    </row>
    <row r="382" spans="1:9" x14ac:dyDescent="0.3">
      <c r="A382" s="1" t="s">
        <v>1873</v>
      </c>
      <c r="B382" s="1" t="s">
        <v>1874</v>
      </c>
      <c r="C382" s="1" t="str">
        <f t="shared" si="5"/>
        <v>855-7744585</v>
      </c>
      <c r="D382" s="1" t="s">
        <v>1018</v>
      </c>
      <c r="E382" s="1" t="s">
        <v>1015</v>
      </c>
      <c r="F382" s="1" t="s">
        <v>1016</v>
      </c>
      <c r="G382" s="1">
        <v>1</v>
      </c>
      <c r="H382" s="1" t="s">
        <v>1017</v>
      </c>
      <c r="I382" s="6">
        <v>60000</v>
      </c>
    </row>
    <row r="383" spans="1:9" x14ac:dyDescent="0.3">
      <c r="A383" s="1" t="s">
        <v>1488</v>
      </c>
      <c r="B383" s="1" t="s">
        <v>1875</v>
      </c>
      <c r="C383" s="1" t="str">
        <f t="shared" si="5"/>
        <v>525-3819425</v>
      </c>
      <c r="D383" s="1" t="s">
        <v>1031</v>
      </c>
      <c r="E383" s="1" t="s">
        <v>1032</v>
      </c>
      <c r="F383" s="1" t="s">
        <v>1034</v>
      </c>
      <c r="G383" s="1">
        <v>1</v>
      </c>
      <c r="H383" s="1" t="s">
        <v>1017</v>
      </c>
      <c r="I383" s="6">
        <v>25500</v>
      </c>
    </row>
    <row r="384" spans="1:9" x14ac:dyDescent="0.3">
      <c r="A384" s="1" t="s">
        <v>1876</v>
      </c>
      <c r="B384" s="1" t="s">
        <v>1877</v>
      </c>
      <c r="C384" s="1" t="str">
        <f t="shared" si="5"/>
        <v>707-5760225</v>
      </c>
      <c r="D384" s="1" t="s">
        <v>1014</v>
      </c>
      <c r="E384" s="1" t="s">
        <v>1019</v>
      </c>
      <c r="F384" s="1" t="s">
        <v>1020</v>
      </c>
      <c r="G384" s="1">
        <v>1</v>
      </c>
      <c r="H384" s="1" t="s">
        <v>1017</v>
      </c>
      <c r="I384" s="6">
        <v>45000</v>
      </c>
    </row>
    <row r="385" spans="1:9" x14ac:dyDescent="0.3">
      <c r="A385" s="1" t="s">
        <v>1567</v>
      </c>
      <c r="B385" s="1" t="s">
        <v>1878</v>
      </c>
      <c r="C385" s="1" t="str">
        <f t="shared" si="5"/>
        <v>726-2476750</v>
      </c>
      <c r="D385" s="1" t="s">
        <v>1031</v>
      </c>
      <c r="E385" s="1" t="s">
        <v>1032</v>
      </c>
      <c r="F385" s="1" t="s">
        <v>1035</v>
      </c>
      <c r="G385" s="1">
        <v>1</v>
      </c>
      <c r="H385" s="1" t="s">
        <v>1017</v>
      </c>
      <c r="I385" s="6">
        <v>30500</v>
      </c>
    </row>
    <row r="386" spans="1:9" x14ac:dyDescent="0.3">
      <c r="A386" s="1" t="s">
        <v>1879</v>
      </c>
      <c r="B386" s="1" t="s">
        <v>1880</v>
      </c>
      <c r="C386" s="1" t="str">
        <f t="shared" si="5"/>
        <v>298-2890441</v>
      </c>
      <c r="D386" s="1" t="s">
        <v>1031</v>
      </c>
      <c r="E386" s="1" t="s">
        <v>1029</v>
      </c>
      <c r="F386" s="1" t="s">
        <v>1030</v>
      </c>
      <c r="G386" s="1">
        <v>7</v>
      </c>
      <c r="H386" s="1" t="s">
        <v>1017</v>
      </c>
      <c r="I386" s="6">
        <v>11800</v>
      </c>
    </row>
    <row r="387" spans="1:9" x14ac:dyDescent="0.3">
      <c r="A387" s="1" t="s">
        <v>1867</v>
      </c>
      <c r="B387" s="1" t="s">
        <v>1881</v>
      </c>
      <c r="C387" s="1" t="str">
        <f t="shared" ref="C387:C450" si="6">CONCATENATE(A387,"-",B387)</f>
        <v>280-3651565</v>
      </c>
      <c r="D387" s="1" t="s">
        <v>1014</v>
      </c>
      <c r="E387" s="1" t="s">
        <v>1032</v>
      </c>
      <c r="F387" s="1" t="s">
        <v>1034</v>
      </c>
      <c r="G387" s="1">
        <v>1</v>
      </c>
      <c r="H387" s="1" t="s">
        <v>1017</v>
      </c>
      <c r="I387" s="6">
        <v>25000</v>
      </c>
    </row>
    <row r="388" spans="1:9" x14ac:dyDescent="0.3">
      <c r="A388" s="1" t="s">
        <v>1882</v>
      </c>
      <c r="B388" s="1" t="s">
        <v>1883</v>
      </c>
      <c r="C388" s="1" t="str">
        <f t="shared" si="6"/>
        <v>200-4978185</v>
      </c>
      <c r="D388" s="1" t="s">
        <v>1031</v>
      </c>
      <c r="E388" s="1" t="s">
        <v>1019</v>
      </c>
      <c r="F388" s="1" t="s">
        <v>1039</v>
      </c>
      <c r="G388" s="1">
        <v>1</v>
      </c>
      <c r="H388" s="1" t="s">
        <v>1017</v>
      </c>
      <c r="I388" s="6">
        <v>51000</v>
      </c>
    </row>
    <row r="389" spans="1:9" x14ac:dyDescent="0.3">
      <c r="A389" s="1" t="s">
        <v>1535</v>
      </c>
      <c r="B389" s="1" t="s">
        <v>1884</v>
      </c>
      <c r="C389" s="1" t="str">
        <f t="shared" si="6"/>
        <v>837-4257379</v>
      </c>
      <c r="D389" s="1" t="s">
        <v>1022</v>
      </c>
      <c r="E389" s="1" t="s">
        <v>1025</v>
      </c>
      <c r="F389" s="1" t="s">
        <v>1038</v>
      </c>
      <c r="G389" s="1">
        <v>1</v>
      </c>
      <c r="H389" s="1" t="s">
        <v>1017</v>
      </c>
      <c r="I389" s="6">
        <v>30200</v>
      </c>
    </row>
    <row r="390" spans="1:9" x14ac:dyDescent="0.3">
      <c r="A390" s="1" t="s">
        <v>1305</v>
      </c>
      <c r="B390" s="1" t="s">
        <v>1885</v>
      </c>
      <c r="C390" s="1" t="str">
        <f t="shared" si="6"/>
        <v>402-3630468</v>
      </c>
      <c r="D390" s="1" t="s">
        <v>1018</v>
      </c>
      <c r="E390" s="1" t="s">
        <v>1032</v>
      </c>
      <c r="F390" s="1" t="s">
        <v>1034</v>
      </c>
      <c r="G390" s="1">
        <v>1</v>
      </c>
      <c r="H390" s="1" t="s">
        <v>1017</v>
      </c>
      <c r="I390" s="6">
        <v>25000</v>
      </c>
    </row>
    <row r="391" spans="1:9" x14ac:dyDescent="0.3">
      <c r="A391" s="1" t="s">
        <v>1886</v>
      </c>
      <c r="B391" s="1" t="s">
        <v>1887</v>
      </c>
      <c r="C391" s="1" t="str">
        <f t="shared" si="6"/>
        <v>352-5157921</v>
      </c>
      <c r="D391" s="1" t="s">
        <v>1027</v>
      </c>
      <c r="E391" s="1" t="s">
        <v>1015</v>
      </c>
      <c r="F391" s="1" t="s">
        <v>1024</v>
      </c>
      <c r="G391" s="1">
        <v>3</v>
      </c>
      <c r="H391" s="1" t="s">
        <v>1017</v>
      </c>
      <c r="I391" s="6">
        <v>39500</v>
      </c>
    </row>
    <row r="392" spans="1:9" x14ac:dyDescent="0.3">
      <c r="A392" s="1" t="s">
        <v>1888</v>
      </c>
      <c r="B392" s="1" t="s">
        <v>1889</v>
      </c>
      <c r="C392" s="1" t="str">
        <f t="shared" si="6"/>
        <v>917-2644153</v>
      </c>
      <c r="D392" s="1" t="s">
        <v>1018</v>
      </c>
      <c r="E392" s="1" t="s">
        <v>1025</v>
      </c>
      <c r="F392" s="1" t="s">
        <v>1028</v>
      </c>
      <c r="G392" s="1">
        <v>1</v>
      </c>
      <c r="H392" s="1" t="s">
        <v>1017</v>
      </c>
      <c r="I392" s="6">
        <v>55000</v>
      </c>
    </row>
    <row r="393" spans="1:9" x14ac:dyDescent="0.3">
      <c r="A393" s="1" t="s">
        <v>1890</v>
      </c>
      <c r="B393" s="1" t="s">
        <v>1891</v>
      </c>
      <c r="C393" s="1" t="str">
        <f t="shared" si="6"/>
        <v>265-8705487</v>
      </c>
      <c r="D393" s="1" t="s">
        <v>1018</v>
      </c>
      <c r="E393" s="1" t="s">
        <v>1029</v>
      </c>
      <c r="F393" s="1" t="s">
        <v>1036</v>
      </c>
      <c r="G393" s="1">
        <v>1</v>
      </c>
      <c r="H393" s="1" t="s">
        <v>1017</v>
      </c>
      <c r="I393" s="6">
        <v>15000</v>
      </c>
    </row>
    <row r="394" spans="1:9" x14ac:dyDescent="0.3">
      <c r="A394" s="1" t="s">
        <v>1892</v>
      </c>
      <c r="B394" s="1" t="s">
        <v>1893</v>
      </c>
      <c r="C394" s="1" t="str">
        <f t="shared" si="6"/>
        <v>403-8145454</v>
      </c>
      <c r="D394" s="1" t="s">
        <v>1031</v>
      </c>
      <c r="E394" s="1" t="s">
        <v>1032</v>
      </c>
      <c r="F394" s="1" t="s">
        <v>1033</v>
      </c>
      <c r="G394" s="1">
        <v>1</v>
      </c>
      <c r="H394" s="1" t="s">
        <v>1017</v>
      </c>
      <c r="I394" s="6">
        <v>35500</v>
      </c>
    </row>
    <row r="395" spans="1:9" x14ac:dyDescent="0.3">
      <c r="A395" s="1" t="s">
        <v>1894</v>
      </c>
      <c r="B395" s="1" t="s">
        <v>1895</v>
      </c>
      <c r="C395" s="1" t="str">
        <f t="shared" si="6"/>
        <v>141-7133266</v>
      </c>
      <c r="D395" s="1" t="s">
        <v>1018</v>
      </c>
      <c r="E395" s="1" t="s">
        <v>1029</v>
      </c>
      <c r="F395" s="1" t="s">
        <v>1037</v>
      </c>
      <c r="G395" s="1">
        <v>1</v>
      </c>
      <c r="H395" s="1" t="s">
        <v>1017</v>
      </c>
      <c r="I395" s="6">
        <v>10000</v>
      </c>
    </row>
    <row r="396" spans="1:9" x14ac:dyDescent="0.3">
      <c r="A396" s="1" t="s">
        <v>1896</v>
      </c>
      <c r="B396" s="1" t="s">
        <v>1897</v>
      </c>
      <c r="C396" s="1" t="str">
        <f t="shared" si="6"/>
        <v>879-4782209</v>
      </c>
      <c r="D396" s="1" t="s">
        <v>1022</v>
      </c>
      <c r="E396" s="1" t="s">
        <v>1015</v>
      </c>
      <c r="F396" s="1" t="s">
        <v>1024</v>
      </c>
      <c r="G396" s="1">
        <v>1</v>
      </c>
      <c r="H396" s="1" t="s">
        <v>1017</v>
      </c>
      <c r="I396" s="6">
        <v>40200</v>
      </c>
    </row>
    <row r="397" spans="1:9" x14ac:dyDescent="0.3">
      <c r="A397" s="1" t="s">
        <v>1898</v>
      </c>
      <c r="B397" s="1" t="s">
        <v>1899</v>
      </c>
      <c r="C397" s="1" t="str">
        <f t="shared" si="6"/>
        <v>644-9939831</v>
      </c>
      <c r="D397" s="1" t="s">
        <v>1018</v>
      </c>
      <c r="E397" s="1" t="s">
        <v>1019</v>
      </c>
      <c r="F397" s="1" t="s">
        <v>1039</v>
      </c>
      <c r="G397" s="1">
        <v>1</v>
      </c>
      <c r="H397" s="1" t="s">
        <v>1017</v>
      </c>
      <c r="I397" s="6">
        <v>50000</v>
      </c>
    </row>
    <row r="398" spans="1:9" x14ac:dyDescent="0.3">
      <c r="A398" s="1" t="s">
        <v>1315</v>
      </c>
      <c r="B398" s="1" t="s">
        <v>1900</v>
      </c>
      <c r="C398" s="1" t="str">
        <f t="shared" si="6"/>
        <v>382-2879460</v>
      </c>
      <c r="D398" s="1" t="s">
        <v>1022</v>
      </c>
      <c r="E398" s="1" t="s">
        <v>1019</v>
      </c>
      <c r="F398" s="1" t="s">
        <v>1023</v>
      </c>
      <c r="G398" s="1">
        <v>1</v>
      </c>
      <c r="H398" s="1" t="s">
        <v>1017</v>
      </c>
      <c r="I398" s="6">
        <v>131500</v>
      </c>
    </row>
    <row r="399" spans="1:9" x14ac:dyDescent="0.3">
      <c r="A399" s="1" t="s">
        <v>1347</v>
      </c>
      <c r="B399" s="1" t="s">
        <v>1901</v>
      </c>
      <c r="C399" s="1" t="str">
        <f t="shared" si="6"/>
        <v>760-1360413</v>
      </c>
      <c r="D399" s="1" t="s">
        <v>1027</v>
      </c>
      <c r="E399" s="1" t="s">
        <v>1032</v>
      </c>
      <c r="F399" s="1" t="s">
        <v>1034</v>
      </c>
      <c r="G399" s="1">
        <v>1</v>
      </c>
      <c r="H399" s="1" t="s">
        <v>1017</v>
      </c>
      <c r="I399" s="6">
        <v>24500</v>
      </c>
    </row>
    <row r="400" spans="1:9" x14ac:dyDescent="0.3">
      <c r="A400" s="1" t="s">
        <v>1902</v>
      </c>
      <c r="B400" s="1" t="s">
        <v>1903</v>
      </c>
      <c r="C400" s="1" t="str">
        <f t="shared" si="6"/>
        <v>908-6142132</v>
      </c>
      <c r="D400" s="1" t="s">
        <v>1018</v>
      </c>
      <c r="E400" s="1" t="s">
        <v>1029</v>
      </c>
      <c r="F400" s="1" t="s">
        <v>1030</v>
      </c>
      <c r="G400" s="1">
        <v>1</v>
      </c>
      <c r="H400" s="1" t="s">
        <v>1017</v>
      </c>
      <c r="I400" s="6">
        <v>12000</v>
      </c>
    </row>
    <row r="401" spans="1:9" x14ac:dyDescent="0.3">
      <c r="A401" s="1" t="s">
        <v>1904</v>
      </c>
      <c r="B401" s="1" t="s">
        <v>1905</v>
      </c>
      <c r="C401" s="1" t="str">
        <f t="shared" si="6"/>
        <v>279-3575047</v>
      </c>
      <c r="D401" s="1" t="s">
        <v>1027</v>
      </c>
      <c r="E401" s="1" t="s">
        <v>1029</v>
      </c>
      <c r="F401" s="1" t="s">
        <v>1030</v>
      </c>
      <c r="G401" s="1">
        <v>1</v>
      </c>
      <c r="H401" s="1" t="s">
        <v>1017</v>
      </c>
      <c r="I401" s="6">
        <v>11500</v>
      </c>
    </row>
    <row r="402" spans="1:9" x14ac:dyDescent="0.3">
      <c r="A402" s="1" t="s">
        <v>1906</v>
      </c>
      <c r="B402" s="1" t="s">
        <v>1907</v>
      </c>
      <c r="C402" s="1" t="str">
        <f t="shared" si="6"/>
        <v>251-7256474</v>
      </c>
      <c r="D402" s="1" t="s">
        <v>1018</v>
      </c>
      <c r="E402" s="1" t="s">
        <v>1025</v>
      </c>
      <c r="F402" s="1" t="s">
        <v>1028</v>
      </c>
      <c r="G402" s="1">
        <v>5</v>
      </c>
      <c r="H402" s="1" t="s">
        <v>1017</v>
      </c>
      <c r="I402" s="6">
        <v>54999</v>
      </c>
    </row>
    <row r="403" spans="1:9" x14ac:dyDescent="0.3">
      <c r="A403" s="1" t="s">
        <v>1305</v>
      </c>
      <c r="B403" s="1" t="s">
        <v>1908</v>
      </c>
      <c r="C403" s="1" t="str">
        <f t="shared" si="6"/>
        <v>402-8950901</v>
      </c>
      <c r="D403" s="1" t="s">
        <v>1031</v>
      </c>
      <c r="E403" s="1" t="s">
        <v>1019</v>
      </c>
      <c r="F403" s="1" t="s">
        <v>1039</v>
      </c>
      <c r="G403" s="1">
        <v>1</v>
      </c>
      <c r="H403" s="1" t="s">
        <v>1017</v>
      </c>
      <c r="I403" s="6">
        <v>51000</v>
      </c>
    </row>
    <row r="404" spans="1:9" x14ac:dyDescent="0.3">
      <c r="A404" s="1" t="s">
        <v>1501</v>
      </c>
      <c r="B404" s="1" t="s">
        <v>1909</v>
      </c>
      <c r="C404" s="1" t="str">
        <f t="shared" si="6"/>
        <v>325-8482180</v>
      </c>
      <c r="D404" s="1" t="s">
        <v>1014</v>
      </c>
      <c r="E404" s="1" t="s">
        <v>1032</v>
      </c>
      <c r="F404" s="1" t="s">
        <v>1035</v>
      </c>
      <c r="G404" s="1">
        <v>1</v>
      </c>
      <c r="H404" s="1" t="s">
        <v>1017</v>
      </c>
      <c r="I404" s="6">
        <v>30000</v>
      </c>
    </row>
    <row r="405" spans="1:9" x14ac:dyDescent="0.3">
      <c r="A405" s="1" t="s">
        <v>1910</v>
      </c>
      <c r="B405" s="1" t="s">
        <v>1911</v>
      </c>
      <c r="C405" s="1" t="str">
        <f t="shared" si="6"/>
        <v>189-9586369</v>
      </c>
      <c r="D405" s="1" t="s">
        <v>1022</v>
      </c>
      <c r="E405" s="1" t="s">
        <v>1019</v>
      </c>
      <c r="F405" s="1" t="s">
        <v>1039</v>
      </c>
      <c r="G405" s="1">
        <v>1</v>
      </c>
      <c r="H405" s="1" t="s">
        <v>1017</v>
      </c>
      <c r="I405" s="6">
        <v>50500</v>
      </c>
    </row>
    <row r="406" spans="1:9" x14ac:dyDescent="0.3">
      <c r="A406" s="1" t="s">
        <v>1912</v>
      </c>
      <c r="B406" s="1" t="s">
        <v>1913</v>
      </c>
      <c r="C406" s="1" t="str">
        <f t="shared" si="6"/>
        <v>459-6168814</v>
      </c>
      <c r="D406" s="1" t="s">
        <v>1027</v>
      </c>
      <c r="E406" s="1" t="s">
        <v>1029</v>
      </c>
      <c r="F406" s="1" t="s">
        <v>1037</v>
      </c>
      <c r="G406" s="1">
        <v>1</v>
      </c>
      <c r="H406" s="1" t="s">
        <v>1017</v>
      </c>
      <c r="I406" s="6">
        <v>9500</v>
      </c>
    </row>
    <row r="407" spans="1:9" x14ac:dyDescent="0.3">
      <c r="A407" s="1" t="s">
        <v>1914</v>
      </c>
      <c r="B407" s="1" t="s">
        <v>1915</v>
      </c>
      <c r="C407" s="1" t="str">
        <f t="shared" si="6"/>
        <v>410-8962686</v>
      </c>
      <c r="D407" s="1" t="s">
        <v>1031</v>
      </c>
      <c r="E407" s="1" t="s">
        <v>1019</v>
      </c>
      <c r="F407" s="1" t="s">
        <v>1023</v>
      </c>
      <c r="G407" s="1">
        <v>1</v>
      </c>
      <c r="H407" s="1" t="s">
        <v>1017</v>
      </c>
      <c r="I407" s="6">
        <v>132000</v>
      </c>
    </row>
    <row r="408" spans="1:9" x14ac:dyDescent="0.3">
      <c r="A408" s="1" t="s">
        <v>1516</v>
      </c>
      <c r="B408" s="1" t="s">
        <v>1916</v>
      </c>
      <c r="C408" s="1" t="str">
        <f t="shared" si="6"/>
        <v>873-3297254</v>
      </c>
      <c r="D408" s="1" t="s">
        <v>1031</v>
      </c>
      <c r="E408" s="1" t="s">
        <v>1029</v>
      </c>
      <c r="F408" s="1" t="s">
        <v>1036</v>
      </c>
      <c r="G408" s="1">
        <v>8</v>
      </c>
      <c r="H408" s="1" t="s">
        <v>1017</v>
      </c>
      <c r="I408" s="6">
        <v>14500</v>
      </c>
    </row>
    <row r="409" spans="1:9" x14ac:dyDescent="0.3">
      <c r="A409" s="1" t="s">
        <v>1357</v>
      </c>
      <c r="B409" s="1" t="s">
        <v>1917</v>
      </c>
      <c r="C409" s="1" t="str">
        <f t="shared" si="6"/>
        <v>257-5406989</v>
      </c>
      <c r="D409" s="1" t="s">
        <v>1018</v>
      </c>
      <c r="E409" s="1" t="s">
        <v>1019</v>
      </c>
      <c r="F409" s="1" t="s">
        <v>1023</v>
      </c>
      <c r="G409" s="1">
        <v>1</v>
      </c>
      <c r="H409" s="1" t="s">
        <v>1017</v>
      </c>
      <c r="I409" s="6">
        <v>130000</v>
      </c>
    </row>
    <row r="410" spans="1:9" x14ac:dyDescent="0.3">
      <c r="A410" s="1" t="s">
        <v>1666</v>
      </c>
      <c r="B410" s="1" t="s">
        <v>1918</v>
      </c>
      <c r="C410" s="1" t="str">
        <f t="shared" si="6"/>
        <v>168-7069317</v>
      </c>
      <c r="D410" s="1" t="s">
        <v>1031</v>
      </c>
      <c r="E410" s="1" t="s">
        <v>1029</v>
      </c>
      <c r="F410" s="1" t="s">
        <v>1036</v>
      </c>
      <c r="G410" s="1">
        <v>1</v>
      </c>
      <c r="H410" s="1" t="s">
        <v>1017</v>
      </c>
      <c r="I410" s="6">
        <v>14500</v>
      </c>
    </row>
    <row r="411" spans="1:9" x14ac:dyDescent="0.3">
      <c r="A411" s="1" t="s">
        <v>1919</v>
      </c>
      <c r="B411" s="1" t="s">
        <v>1920</v>
      </c>
      <c r="C411" s="1" t="str">
        <f t="shared" si="6"/>
        <v>572-3273269</v>
      </c>
      <c r="D411" s="1" t="s">
        <v>1031</v>
      </c>
      <c r="E411" s="1" t="s">
        <v>1029</v>
      </c>
      <c r="F411" s="1" t="s">
        <v>1030</v>
      </c>
      <c r="G411" s="1">
        <v>1</v>
      </c>
      <c r="H411" s="1" t="s">
        <v>1017</v>
      </c>
      <c r="I411" s="6">
        <v>11800</v>
      </c>
    </row>
    <row r="412" spans="1:9" x14ac:dyDescent="0.3">
      <c r="A412" s="1" t="s">
        <v>1921</v>
      </c>
      <c r="B412" s="1" t="s">
        <v>1922</v>
      </c>
      <c r="C412" s="1" t="str">
        <f t="shared" si="6"/>
        <v>713-3804075</v>
      </c>
      <c r="D412" s="1" t="s">
        <v>1022</v>
      </c>
      <c r="E412" s="1" t="s">
        <v>1015</v>
      </c>
      <c r="F412" s="1" t="s">
        <v>1016</v>
      </c>
      <c r="G412" s="1">
        <v>1</v>
      </c>
      <c r="H412" s="1" t="s">
        <v>1017</v>
      </c>
      <c r="I412" s="6">
        <v>60500</v>
      </c>
    </row>
    <row r="413" spans="1:9" x14ac:dyDescent="0.3">
      <c r="A413" s="1" t="s">
        <v>1923</v>
      </c>
      <c r="B413" s="1" t="s">
        <v>1924</v>
      </c>
      <c r="C413" s="1" t="str">
        <f t="shared" si="6"/>
        <v>481-9135255</v>
      </c>
      <c r="D413" s="1" t="s">
        <v>1018</v>
      </c>
      <c r="E413" s="1" t="s">
        <v>1032</v>
      </c>
      <c r="F413" s="1" t="s">
        <v>1033</v>
      </c>
      <c r="G413" s="1">
        <v>1</v>
      </c>
      <c r="H413" s="1" t="s">
        <v>1017</v>
      </c>
      <c r="I413" s="6">
        <v>35000</v>
      </c>
    </row>
    <row r="414" spans="1:9" x14ac:dyDescent="0.3">
      <c r="A414" s="1" t="s">
        <v>1925</v>
      </c>
      <c r="B414" s="1" t="s">
        <v>1926</v>
      </c>
      <c r="C414" s="1" t="str">
        <f t="shared" si="6"/>
        <v>234-1291577</v>
      </c>
      <c r="D414" s="1" t="s">
        <v>1014</v>
      </c>
      <c r="E414" s="1" t="s">
        <v>1032</v>
      </c>
      <c r="F414" s="1" t="s">
        <v>1034</v>
      </c>
      <c r="G414" s="1">
        <v>1</v>
      </c>
      <c r="H414" s="1" t="s">
        <v>1017</v>
      </c>
      <c r="I414" s="6">
        <v>25000</v>
      </c>
    </row>
    <row r="415" spans="1:9" x14ac:dyDescent="0.3">
      <c r="A415" s="1" t="s">
        <v>1927</v>
      </c>
      <c r="B415" s="1" t="s">
        <v>1928</v>
      </c>
      <c r="C415" s="1" t="str">
        <f t="shared" si="6"/>
        <v>977-3388393</v>
      </c>
      <c r="D415" s="1" t="s">
        <v>1031</v>
      </c>
      <c r="E415" s="1" t="s">
        <v>1015</v>
      </c>
      <c r="F415" s="1" t="s">
        <v>1024</v>
      </c>
      <c r="G415" s="1">
        <v>1</v>
      </c>
      <c r="H415" s="1" t="s">
        <v>1017</v>
      </c>
      <c r="I415" s="6">
        <v>40500</v>
      </c>
    </row>
    <row r="416" spans="1:9" x14ac:dyDescent="0.3">
      <c r="A416" s="1" t="s">
        <v>1929</v>
      </c>
      <c r="B416" s="1" t="s">
        <v>1930</v>
      </c>
      <c r="C416" s="1" t="str">
        <f t="shared" si="6"/>
        <v>580-2995183</v>
      </c>
      <c r="D416" s="1" t="s">
        <v>1031</v>
      </c>
      <c r="E416" s="1" t="s">
        <v>1032</v>
      </c>
      <c r="F416" s="1" t="s">
        <v>1035</v>
      </c>
      <c r="G416" s="1">
        <v>1</v>
      </c>
      <c r="H416" s="1" t="s">
        <v>1017</v>
      </c>
      <c r="I416" s="6">
        <v>30500</v>
      </c>
    </row>
    <row r="417" spans="1:9" x14ac:dyDescent="0.3">
      <c r="A417" s="1" t="s">
        <v>1931</v>
      </c>
      <c r="B417" s="1" t="s">
        <v>1932</v>
      </c>
      <c r="C417" s="1" t="str">
        <f t="shared" si="6"/>
        <v>384-6835728</v>
      </c>
      <c r="D417" s="1" t="s">
        <v>1014</v>
      </c>
      <c r="E417" s="1" t="s">
        <v>1032</v>
      </c>
      <c r="F417" s="1" t="s">
        <v>1035</v>
      </c>
      <c r="G417" s="1">
        <v>1</v>
      </c>
      <c r="H417" s="1" t="s">
        <v>1017</v>
      </c>
      <c r="I417" s="6">
        <v>30000</v>
      </c>
    </row>
    <row r="418" spans="1:9" x14ac:dyDescent="0.3">
      <c r="A418" s="1" t="s">
        <v>1933</v>
      </c>
      <c r="B418" s="1" t="s">
        <v>1934</v>
      </c>
      <c r="C418" s="1" t="str">
        <f t="shared" si="6"/>
        <v>275-1072627</v>
      </c>
      <c r="D418" s="1" t="s">
        <v>1027</v>
      </c>
      <c r="E418" s="1" t="s">
        <v>1015</v>
      </c>
      <c r="F418" s="1" t="s">
        <v>1024</v>
      </c>
      <c r="G418" s="1">
        <v>1</v>
      </c>
      <c r="H418" s="1" t="s">
        <v>1017</v>
      </c>
      <c r="I418" s="6">
        <v>39500</v>
      </c>
    </row>
    <row r="419" spans="1:9" x14ac:dyDescent="0.3">
      <c r="A419" s="1" t="s">
        <v>1896</v>
      </c>
      <c r="B419" s="1" t="s">
        <v>1935</v>
      </c>
      <c r="C419" s="1" t="str">
        <f t="shared" si="6"/>
        <v>879-6272748</v>
      </c>
      <c r="D419" s="1" t="s">
        <v>1022</v>
      </c>
      <c r="E419" s="1" t="s">
        <v>1032</v>
      </c>
      <c r="F419" s="1" t="s">
        <v>1033</v>
      </c>
      <c r="G419" s="1">
        <v>1</v>
      </c>
      <c r="H419" s="1" t="s">
        <v>1017</v>
      </c>
      <c r="I419" s="6">
        <v>35200</v>
      </c>
    </row>
    <row r="420" spans="1:9" x14ac:dyDescent="0.3">
      <c r="A420" s="1" t="s">
        <v>1301</v>
      </c>
      <c r="B420" s="1" t="s">
        <v>1936</v>
      </c>
      <c r="C420" s="1" t="str">
        <f t="shared" si="6"/>
        <v>567-6234607</v>
      </c>
      <c r="D420" s="1" t="s">
        <v>1031</v>
      </c>
      <c r="E420" s="1" t="s">
        <v>1019</v>
      </c>
      <c r="F420" s="1" t="s">
        <v>1023</v>
      </c>
      <c r="G420" s="1">
        <v>1</v>
      </c>
      <c r="H420" s="1" t="s">
        <v>1017</v>
      </c>
      <c r="I420" s="6">
        <v>132000</v>
      </c>
    </row>
    <row r="421" spans="1:9" x14ac:dyDescent="0.3">
      <c r="A421" s="1" t="s">
        <v>1937</v>
      </c>
      <c r="B421" s="1" t="s">
        <v>1938</v>
      </c>
      <c r="C421" s="1" t="str">
        <f t="shared" si="6"/>
        <v>505-8349399</v>
      </c>
      <c r="D421" s="1" t="s">
        <v>1018</v>
      </c>
      <c r="E421" s="1" t="s">
        <v>1015</v>
      </c>
      <c r="F421" s="1" t="s">
        <v>1021</v>
      </c>
      <c r="G421" s="1">
        <v>1</v>
      </c>
      <c r="H421" s="1" t="s">
        <v>1017</v>
      </c>
      <c r="I421" s="6">
        <v>20000</v>
      </c>
    </row>
    <row r="422" spans="1:9" x14ac:dyDescent="0.3">
      <c r="A422" s="1" t="s">
        <v>1469</v>
      </c>
      <c r="B422" s="1" t="s">
        <v>1939</v>
      </c>
      <c r="C422" s="1" t="str">
        <f t="shared" si="6"/>
        <v>958-8125354</v>
      </c>
      <c r="D422" s="1" t="s">
        <v>1027</v>
      </c>
      <c r="E422" s="1" t="s">
        <v>1029</v>
      </c>
      <c r="F422" s="1" t="s">
        <v>1030</v>
      </c>
      <c r="G422" s="1">
        <v>1</v>
      </c>
      <c r="H422" s="1" t="s">
        <v>1017</v>
      </c>
      <c r="I422" s="6">
        <v>11500</v>
      </c>
    </row>
    <row r="423" spans="1:9" x14ac:dyDescent="0.3">
      <c r="A423" s="1" t="s">
        <v>1746</v>
      </c>
      <c r="B423" s="1" t="s">
        <v>1940</v>
      </c>
      <c r="C423" s="1" t="str">
        <f t="shared" si="6"/>
        <v>356-9209786</v>
      </c>
      <c r="D423" s="1" t="s">
        <v>1031</v>
      </c>
      <c r="E423" s="1" t="s">
        <v>1019</v>
      </c>
      <c r="F423" s="1" t="s">
        <v>1023</v>
      </c>
      <c r="G423" s="1">
        <v>1</v>
      </c>
      <c r="H423" s="1" t="s">
        <v>1017</v>
      </c>
      <c r="I423" s="6">
        <v>132000</v>
      </c>
    </row>
    <row r="424" spans="1:9" x14ac:dyDescent="0.3">
      <c r="A424" s="1" t="s">
        <v>1251</v>
      </c>
      <c r="B424" s="1" t="s">
        <v>1941</v>
      </c>
      <c r="C424" s="1" t="str">
        <f t="shared" si="6"/>
        <v>736-2616210</v>
      </c>
      <c r="D424" s="1" t="s">
        <v>1027</v>
      </c>
      <c r="E424" s="1" t="s">
        <v>1032</v>
      </c>
      <c r="F424" s="1" t="s">
        <v>1034</v>
      </c>
      <c r="G424" s="1">
        <v>1</v>
      </c>
      <c r="H424" s="1" t="s">
        <v>1017</v>
      </c>
      <c r="I424" s="6">
        <v>24500</v>
      </c>
    </row>
    <row r="425" spans="1:9" x14ac:dyDescent="0.3">
      <c r="A425" s="1" t="s">
        <v>1942</v>
      </c>
      <c r="B425" s="1" t="s">
        <v>1943</v>
      </c>
      <c r="C425" s="1" t="str">
        <f t="shared" si="6"/>
        <v>221-7436241</v>
      </c>
      <c r="D425" s="1" t="s">
        <v>1031</v>
      </c>
      <c r="E425" s="1" t="s">
        <v>1025</v>
      </c>
      <c r="F425" s="1" t="s">
        <v>1026</v>
      </c>
      <c r="G425" s="1">
        <v>1</v>
      </c>
      <c r="H425" s="1" t="s">
        <v>1017</v>
      </c>
      <c r="I425" s="6">
        <v>25500</v>
      </c>
    </row>
    <row r="426" spans="1:9" x14ac:dyDescent="0.3">
      <c r="A426" s="1" t="s">
        <v>1869</v>
      </c>
      <c r="B426" s="1" t="s">
        <v>1944</v>
      </c>
      <c r="C426" s="1" t="str">
        <f t="shared" si="6"/>
        <v>498-9178136</v>
      </c>
      <c r="D426" s="1" t="s">
        <v>1027</v>
      </c>
      <c r="E426" s="1" t="s">
        <v>1032</v>
      </c>
      <c r="F426" s="1" t="s">
        <v>1035</v>
      </c>
      <c r="G426" s="1">
        <v>1</v>
      </c>
      <c r="H426" s="1" t="s">
        <v>1017</v>
      </c>
      <c r="I426" s="6">
        <v>29500</v>
      </c>
    </row>
    <row r="427" spans="1:9" x14ac:dyDescent="0.3">
      <c r="A427" s="1" t="s">
        <v>1945</v>
      </c>
      <c r="B427" s="1" t="s">
        <v>1946</v>
      </c>
      <c r="C427" s="1" t="str">
        <f t="shared" si="6"/>
        <v>486-6918393</v>
      </c>
      <c r="D427" s="1" t="s">
        <v>1022</v>
      </c>
      <c r="E427" s="1" t="s">
        <v>1029</v>
      </c>
      <c r="F427" s="1" t="s">
        <v>1036</v>
      </c>
      <c r="G427" s="1">
        <v>1</v>
      </c>
      <c r="H427" s="1" t="s">
        <v>1017</v>
      </c>
      <c r="I427" s="6">
        <v>15200</v>
      </c>
    </row>
    <row r="428" spans="1:9" x14ac:dyDescent="0.3">
      <c r="A428" s="1" t="s">
        <v>1947</v>
      </c>
      <c r="B428" s="1" t="s">
        <v>1948</v>
      </c>
      <c r="C428" s="1" t="str">
        <f t="shared" si="6"/>
        <v>465-7911031</v>
      </c>
      <c r="D428" s="1" t="s">
        <v>1014</v>
      </c>
      <c r="E428" s="1" t="s">
        <v>1015</v>
      </c>
      <c r="F428" s="1" t="s">
        <v>1016</v>
      </c>
      <c r="G428" s="1">
        <v>1</v>
      </c>
      <c r="H428" s="1" t="s">
        <v>1017</v>
      </c>
      <c r="I428" s="6">
        <v>60000</v>
      </c>
    </row>
    <row r="429" spans="1:9" x14ac:dyDescent="0.3">
      <c r="A429" s="1" t="s">
        <v>1949</v>
      </c>
      <c r="B429" s="1" t="s">
        <v>1950</v>
      </c>
      <c r="C429" s="1" t="str">
        <f t="shared" si="6"/>
        <v>984-8087921</v>
      </c>
      <c r="D429" s="1" t="s">
        <v>1022</v>
      </c>
      <c r="E429" s="1" t="s">
        <v>1019</v>
      </c>
      <c r="F429" s="1" t="s">
        <v>1023</v>
      </c>
      <c r="G429" s="1">
        <v>1</v>
      </c>
      <c r="H429" s="1" t="s">
        <v>1017</v>
      </c>
      <c r="I429" s="6">
        <v>131500</v>
      </c>
    </row>
    <row r="430" spans="1:9" x14ac:dyDescent="0.3">
      <c r="A430" s="1" t="s">
        <v>1854</v>
      </c>
      <c r="B430" s="1" t="s">
        <v>1951</v>
      </c>
      <c r="C430" s="1" t="str">
        <f t="shared" si="6"/>
        <v>791-4454568</v>
      </c>
      <c r="D430" s="1" t="s">
        <v>1022</v>
      </c>
      <c r="E430" s="1" t="s">
        <v>1019</v>
      </c>
      <c r="F430" s="1" t="s">
        <v>1039</v>
      </c>
      <c r="G430" s="1">
        <v>1</v>
      </c>
      <c r="H430" s="1" t="s">
        <v>1017</v>
      </c>
      <c r="I430" s="6">
        <v>50500</v>
      </c>
    </row>
    <row r="431" spans="1:9" x14ac:dyDescent="0.3">
      <c r="A431" s="1" t="s">
        <v>1463</v>
      </c>
      <c r="B431" s="1" t="s">
        <v>1952</v>
      </c>
      <c r="C431" s="1" t="str">
        <f t="shared" si="6"/>
        <v>331-2542796</v>
      </c>
      <c r="D431" s="1" t="s">
        <v>1018</v>
      </c>
      <c r="E431" s="1" t="s">
        <v>1025</v>
      </c>
      <c r="F431" s="1" t="s">
        <v>1028</v>
      </c>
      <c r="G431" s="1">
        <v>2</v>
      </c>
      <c r="H431" s="1" t="s">
        <v>1017</v>
      </c>
      <c r="I431" s="6">
        <v>54999</v>
      </c>
    </row>
    <row r="432" spans="1:9" x14ac:dyDescent="0.3">
      <c r="A432" s="1" t="s">
        <v>1953</v>
      </c>
      <c r="B432" s="1" t="s">
        <v>1954</v>
      </c>
      <c r="C432" s="1" t="str">
        <f t="shared" si="6"/>
        <v>511-5215523</v>
      </c>
      <c r="D432" s="1" t="s">
        <v>1014</v>
      </c>
      <c r="E432" s="1" t="s">
        <v>1019</v>
      </c>
      <c r="F432" s="1" t="s">
        <v>1039</v>
      </c>
      <c r="G432" s="1">
        <v>1</v>
      </c>
      <c r="H432" s="1" t="s">
        <v>1017</v>
      </c>
      <c r="I432" s="6">
        <v>50000</v>
      </c>
    </row>
    <row r="433" spans="1:9" x14ac:dyDescent="0.3">
      <c r="A433" s="1" t="s">
        <v>1955</v>
      </c>
      <c r="B433" s="1" t="s">
        <v>1956</v>
      </c>
      <c r="C433" s="1" t="str">
        <f t="shared" si="6"/>
        <v>473-8759239</v>
      </c>
      <c r="D433" s="1" t="s">
        <v>1027</v>
      </c>
      <c r="E433" s="1" t="s">
        <v>1029</v>
      </c>
      <c r="F433" s="1" t="s">
        <v>1037</v>
      </c>
      <c r="G433" s="1">
        <v>1</v>
      </c>
      <c r="H433" s="1" t="s">
        <v>1017</v>
      </c>
      <c r="I433" s="6">
        <v>9500</v>
      </c>
    </row>
    <row r="434" spans="1:9" x14ac:dyDescent="0.3">
      <c r="A434" s="1" t="s">
        <v>1957</v>
      </c>
      <c r="B434" s="1" t="s">
        <v>1958</v>
      </c>
      <c r="C434" s="1" t="str">
        <f t="shared" si="6"/>
        <v>362-4961601</v>
      </c>
      <c r="D434" s="1" t="s">
        <v>1022</v>
      </c>
      <c r="E434" s="1" t="s">
        <v>1019</v>
      </c>
      <c r="F434" s="1" t="s">
        <v>1020</v>
      </c>
      <c r="G434" s="1">
        <v>1</v>
      </c>
      <c r="H434" s="1" t="s">
        <v>1017</v>
      </c>
      <c r="I434" s="6">
        <v>45500</v>
      </c>
    </row>
    <row r="435" spans="1:9" x14ac:dyDescent="0.3">
      <c r="A435" s="1" t="s">
        <v>1959</v>
      </c>
      <c r="B435" s="1" t="s">
        <v>1960</v>
      </c>
      <c r="C435" s="1" t="str">
        <f t="shared" si="6"/>
        <v>379-3288926</v>
      </c>
      <c r="D435" s="1" t="s">
        <v>1031</v>
      </c>
      <c r="E435" s="1" t="s">
        <v>1019</v>
      </c>
      <c r="F435" s="1" t="s">
        <v>1039</v>
      </c>
      <c r="G435" s="1">
        <v>1</v>
      </c>
      <c r="H435" s="1" t="s">
        <v>1017</v>
      </c>
      <c r="I435" s="6">
        <v>51000</v>
      </c>
    </row>
    <row r="436" spans="1:9" x14ac:dyDescent="0.3">
      <c r="A436" s="1" t="s">
        <v>1961</v>
      </c>
      <c r="B436" s="1" t="s">
        <v>1962</v>
      </c>
      <c r="C436" s="1" t="str">
        <f t="shared" si="6"/>
        <v>516-7097414</v>
      </c>
      <c r="D436" s="1" t="s">
        <v>1031</v>
      </c>
      <c r="E436" s="1" t="s">
        <v>1032</v>
      </c>
      <c r="F436" s="1" t="s">
        <v>1033</v>
      </c>
      <c r="G436" s="1">
        <v>1</v>
      </c>
      <c r="H436" s="1" t="s">
        <v>1017</v>
      </c>
      <c r="I436" s="6">
        <v>35500</v>
      </c>
    </row>
    <row r="437" spans="1:9" x14ac:dyDescent="0.3">
      <c r="A437" s="1" t="s">
        <v>1963</v>
      </c>
      <c r="B437" s="1" t="s">
        <v>1964</v>
      </c>
      <c r="C437" s="1" t="str">
        <f t="shared" si="6"/>
        <v>225-6258152</v>
      </c>
      <c r="D437" s="1" t="s">
        <v>1018</v>
      </c>
      <c r="E437" s="1" t="s">
        <v>1025</v>
      </c>
      <c r="F437" s="1" t="s">
        <v>1038</v>
      </c>
      <c r="G437" s="1">
        <v>5</v>
      </c>
      <c r="H437" s="1" t="s">
        <v>1017</v>
      </c>
      <c r="I437" s="6">
        <v>30000</v>
      </c>
    </row>
    <row r="438" spans="1:9" x14ac:dyDescent="0.3">
      <c r="A438" s="1" t="s">
        <v>1265</v>
      </c>
      <c r="B438" s="1" t="s">
        <v>1965</v>
      </c>
      <c r="C438" s="1" t="str">
        <f t="shared" si="6"/>
        <v>703-1938272</v>
      </c>
      <c r="D438" s="1" t="s">
        <v>1018</v>
      </c>
      <c r="E438" s="1" t="s">
        <v>1025</v>
      </c>
      <c r="F438" s="1" t="s">
        <v>1028</v>
      </c>
      <c r="G438" s="1">
        <v>1</v>
      </c>
      <c r="H438" s="1" t="s">
        <v>1017</v>
      </c>
      <c r="I438" s="6">
        <v>54999</v>
      </c>
    </row>
    <row r="439" spans="1:9" x14ac:dyDescent="0.3">
      <c r="A439" s="1" t="s">
        <v>1966</v>
      </c>
      <c r="B439" s="1" t="s">
        <v>1967</v>
      </c>
      <c r="C439" s="1" t="str">
        <f t="shared" si="6"/>
        <v>121-1584005</v>
      </c>
      <c r="D439" s="1" t="s">
        <v>1031</v>
      </c>
      <c r="E439" s="1" t="s">
        <v>1032</v>
      </c>
      <c r="F439" s="1" t="s">
        <v>1035</v>
      </c>
      <c r="G439" s="1">
        <v>1</v>
      </c>
      <c r="H439" s="1" t="s">
        <v>1017</v>
      </c>
      <c r="I439" s="6">
        <v>30500</v>
      </c>
    </row>
    <row r="440" spans="1:9" x14ac:dyDescent="0.3">
      <c r="A440" s="1" t="s">
        <v>1968</v>
      </c>
      <c r="B440" s="1" t="s">
        <v>1969</v>
      </c>
      <c r="C440" s="1" t="str">
        <f t="shared" si="6"/>
        <v>942-4950370</v>
      </c>
      <c r="D440" s="1" t="s">
        <v>1027</v>
      </c>
      <c r="E440" s="1" t="s">
        <v>1015</v>
      </c>
      <c r="F440" s="1" t="s">
        <v>1021</v>
      </c>
      <c r="G440" s="1">
        <v>1</v>
      </c>
      <c r="H440" s="1" t="s">
        <v>1017</v>
      </c>
      <c r="I440" s="6">
        <v>19500</v>
      </c>
    </row>
    <row r="441" spans="1:9" x14ac:dyDescent="0.3">
      <c r="A441" s="1" t="s">
        <v>1970</v>
      </c>
      <c r="B441" s="1" t="s">
        <v>1971</v>
      </c>
      <c r="C441" s="1" t="str">
        <f t="shared" si="6"/>
        <v>440-8086125</v>
      </c>
      <c r="D441" s="1" t="s">
        <v>1027</v>
      </c>
      <c r="E441" s="1" t="s">
        <v>1032</v>
      </c>
      <c r="F441" s="1" t="s">
        <v>1033</v>
      </c>
      <c r="G441" s="1">
        <v>1</v>
      </c>
      <c r="H441" s="1" t="s">
        <v>1017</v>
      </c>
      <c r="I441" s="6">
        <v>34000</v>
      </c>
    </row>
    <row r="442" spans="1:9" x14ac:dyDescent="0.3">
      <c r="A442" s="1" t="s">
        <v>1627</v>
      </c>
      <c r="B442" s="1" t="s">
        <v>1972</v>
      </c>
      <c r="C442" s="1" t="str">
        <f t="shared" si="6"/>
        <v>756-4082639</v>
      </c>
      <c r="D442" s="1" t="s">
        <v>1022</v>
      </c>
      <c r="E442" s="1" t="s">
        <v>1032</v>
      </c>
      <c r="F442" s="1" t="s">
        <v>1035</v>
      </c>
      <c r="G442" s="1">
        <v>1</v>
      </c>
      <c r="H442" s="1" t="s">
        <v>1017</v>
      </c>
      <c r="I442" s="6">
        <v>30200</v>
      </c>
    </row>
    <row r="443" spans="1:9" x14ac:dyDescent="0.3">
      <c r="A443" s="1" t="s">
        <v>1660</v>
      </c>
      <c r="B443" s="1" t="s">
        <v>1973</v>
      </c>
      <c r="C443" s="1" t="str">
        <f t="shared" si="6"/>
        <v>802-7883963</v>
      </c>
      <c r="D443" s="1" t="s">
        <v>1014</v>
      </c>
      <c r="E443" s="1" t="s">
        <v>1029</v>
      </c>
      <c r="F443" s="1" t="s">
        <v>1030</v>
      </c>
      <c r="G443" s="1">
        <v>4</v>
      </c>
      <c r="H443" s="1" t="s">
        <v>1017</v>
      </c>
      <c r="I443" s="6">
        <v>11900</v>
      </c>
    </row>
    <row r="444" spans="1:9" x14ac:dyDescent="0.3">
      <c r="A444" s="1" t="s">
        <v>1945</v>
      </c>
      <c r="B444" s="1" t="s">
        <v>1974</v>
      </c>
      <c r="C444" s="1" t="str">
        <f t="shared" si="6"/>
        <v>486-4766269</v>
      </c>
      <c r="D444" s="1" t="s">
        <v>1031</v>
      </c>
      <c r="E444" s="1" t="s">
        <v>1019</v>
      </c>
      <c r="F444" s="1" t="s">
        <v>1039</v>
      </c>
      <c r="G444" s="1">
        <v>1</v>
      </c>
      <c r="H444" s="1" t="s">
        <v>1017</v>
      </c>
      <c r="I444" s="6">
        <v>51000</v>
      </c>
    </row>
    <row r="445" spans="1:9" x14ac:dyDescent="0.3">
      <c r="A445" s="1" t="s">
        <v>1975</v>
      </c>
      <c r="B445" s="1" t="s">
        <v>1976</v>
      </c>
      <c r="C445" s="1" t="str">
        <f t="shared" si="6"/>
        <v>252-2494200</v>
      </c>
      <c r="D445" s="1" t="s">
        <v>1027</v>
      </c>
      <c r="E445" s="1" t="s">
        <v>1019</v>
      </c>
      <c r="F445" s="1" t="s">
        <v>1039</v>
      </c>
      <c r="G445" s="1">
        <v>1</v>
      </c>
      <c r="H445" s="1" t="s">
        <v>1017</v>
      </c>
      <c r="I445" s="6">
        <v>49500</v>
      </c>
    </row>
    <row r="446" spans="1:9" x14ac:dyDescent="0.3">
      <c r="A446" s="1" t="s">
        <v>1259</v>
      </c>
      <c r="B446" s="1" t="s">
        <v>1977</v>
      </c>
      <c r="C446" s="1" t="str">
        <f t="shared" si="6"/>
        <v>606-7410129</v>
      </c>
      <c r="D446" s="1" t="s">
        <v>1018</v>
      </c>
      <c r="E446" s="1" t="s">
        <v>1019</v>
      </c>
      <c r="F446" s="1" t="s">
        <v>1039</v>
      </c>
      <c r="G446" s="1">
        <v>1</v>
      </c>
      <c r="H446" s="1" t="s">
        <v>1017</v>
      </c>
      <c r="I446" s="6">
        <v>50000</v>
      </c>
    </row>
    <row r="447" spans="1:9" x14ac:dyDescent="0.3">
      <c r="A447" s="1" t="s">
        <v>1349</v>
      </c>
      <c r="B447" s="1" t="s">
        <v>1978</v>
      </c>
      <c r="C447" s="1" t="str">
        <f t="shared" si="6"/>
        <v>561-5166084</v>
      </c>
      <c r="D447" s="1" t="s">
        <v>1027</v>
      </c>
      <c r="E447" s="1" t="s">
        <v>1025</v>
      </c>
      <c r="F447" s="1" t="s">
        <v>1026</v>
      </c>
      <c r="G447" s="1">
        <v>1</v>
      </c>
      <c r="H447" s="1" t="s">
        <v>1017</v>
      </c>
      <c r="I447" s="6">
        <v>24999</v>
      </c>
    </row>
    <row r="448" spans="1:9" x14ac:dyDescent="0.3">
      <c r="A448" s="1" t="s">
        <v>1361</v>
      </c>
      <c r="B448" s="1" t="s">
        <v>1979</v>
      </c>
      <c r="C448" s="1" t="str">
        <f t="shared" si="6"/>
        <v>153-6584506</v>
      </c>
      <c r="D448" s="1" t="s">
        <v>1031</v>
      </c>
      <c r="E448" s="1" t="s">
        <v>1029</v>
      </c>
      <c r="F448" s="1" t="s">
        <v>1036</v>
      </c>
      <c r="G448" s="1">
        <v>1</v>
      </c>
      <c r="H448" s="1" t="s">
        <v>1017</v>
      </c>
      <c r="I448" s="6">
        <v>14500</v>
      </c>
    </row>
    <row r="449" spans="1:9" x14ac:dyDescent="0.3">
      <c r="A449" s="1" t="s">
        <v>1239</v>
      </c>
      <c r="B449" s="1" t="s">
        <v>1980</v>
      </c>
      <c r="C449" s="1" t="str">
        <f t="shared" si="6"/>
        <v>672-1689962</v>
      </c>
      <c r="D449" s="1" t="s">
        <v>1018</v>
      </c>
      <c r="E449" s="1" t="s">
        <v>1015</v>
      </c>
      <c r="F449" s="1" t="s">
        <v>1021</v>
      </c>
      <c r="G449" s="1">
        <v>1</v>
      </c>
      <c r="H449" s="1" t="s">
        <v>1017</v>
      </c>
      <c r="I449" s="6">
        <v>20000</v>
      </c>
    </row>
    <row r="450" spans="1:9" x14ac:dyDescent="0.3">
      <c r="A450" s="1" t="s">
        <v>1981</v>
      </c>
      <c r="B450" s="1" t="s">
        <v>1982</v>
      </c>
      <c r="C450" s="1" t="str">
        <f t="shared" si="6"/>
        <v>230-9375364</v>
      </c>
      <c r="D450" s="1" t="s">
        <v>1014</v>
      </c>
      <c r="E450" s="1" t="s">
        <v>1029</v>
      </c>
      <c r="F450" s="1" t="s">
        <v>1030</v>
      </c>
      <c r="G450" s="1">
        <v>1</v>
      </c>
      <c r="H450" s="1" t="s">
        <v>1017</v>
      </c>
      <c r="I450" s="6">
        <v>11900</v>
      </c>
    </row>
    <row r="451" spans="1:9" x14ac:dyDescent="0.3">
      <c r="A451" s="1" t="s">
        <v>1983</v>
      </c>
      <c r="B451" s="1" t="s">
        <v>1984</v>
      </c>
      <c r="C451" s="1" t="str">
        <f t="shared" ref="C451:C514" si="7">CONCATENATE(A451,"-",B451)</f>
        <v>773-8381800</v>
      </c>
      <c r="D451" s="1" t="s">
        <v>1027</v>
      </c>
      <c r="E451" s="1" t="s">
        <v>1029</v>
      </c>
      <c r="F451" s="1" t="s">
        <v>1037</v>
      </c>
      <c r="G451" s="1">
        <v>1</v>
      </c>
      <c r="H451" s="1" t="s">
        <v>1017</v>
      </c>
      <c r="I451" s="6">
        <v>9500</v>
      </c>
    </row>
    <row r="452" spans="1:9" x14ac:dyDescent="0.3">
      <c r="A452" s="1" t="s">
        <v>1393</v>
      </c>
      <c r="B452" s="1" t="s">
        <v>1985</v>
      </c>
      <c r="C452" s="1" t="str">
        <f t="shared" si="7"/>
        <v>826-9140297</v>
      </c>
      <c r="D452" s="1" t="s">
        <v>1022</v>
      </c>
      <c r="E452" s="1" t="s">
        <v>1015</v>
      </c>
      <c r="F452" s="1" t="s">
        <v>1024</v>
      </c>
      <c r="G452" s="1">
        <v>1</v>
      </c>
      <c r="H452" s="1" t="s">
        <v>1017</v>
      </c>
      <c r="I452" s="6">
        <v>40200</v>
      </c>
    </row>
    <row r="453" spans="1:9" x14ac:dyDescent="0.3">
      <c r="A453" s="1" t="s">
        <v>1986</v>
      </c>
      <c r="B453" s="1" t="s">
        <v>1987</v>
      </c>
      <c r="C453" s="1" t="str">
        <f t="shared" si="7"/>
        <v>779-4563416</v>
      </c>
      <c r="D453" s="1" t="s">
        <v>1022</v>
      </c>
      <c r="E453" s="1" t="s">
        <v>1015</v>
      </c>
      <c r="F453" s="1" t="s">
        <v>1021</v>
      </c>
      <c r="G453" s="1">
        <v>1</v>
      </c>
      <c r="H453" s="1" t="s">
        <v>1017</v>
      </c>
      <c r="I453" s="6">
        <v>20200</v>
      </c>
    </row>
    <row r="454" spans="1:9" x14ac:dyDescent="0.3">
      <c r="A454" s="1" t="s">
        <v>1357</v>
      </c>
      <c r="B454" s="1" t="s">
        <v>1988</v>
      </c>
      <c r="C454" s="1" t="str">
        <f t="shared" si="7"/>
        <v>257-1484433</v>
      </c>
      <c r="D454" s="1" t="s">
        <v>1022</v>
      </c>
      <c r="E454" s="1" t="s">
        <v>1032</v>
      </c>
      <c r="F454" s="1" t="s">
        <v>1033</v>
      </c>
      <c r="G454" s="1">
        <v>1</v>
      </c>
      <c r="H454" s="1" t="s">
        <v>1017</v>
      </c>
      <c r="I454" s="6">
        <v>35200</v>
      </c>
    </row>
    <row r="455" spans="1:9" x14ac:dyDescent="0.3">
      <c r="A455" s="1" t="s">
        <v>1989</v>
      </c>
      <c r="B455" s="1" t="s">
        <v>1990</v>
      </c>
      <c r="C455" s="1" t="str">
        <f t="shared" si="7"/>
        <v>849-3169632</v>
      </c>
      <c r="D455" s="1" t="s">
        <v>1031</v>
      </c>
      <c r="E455" s="1" t="s">
        <v>1032</v>
      </c>
      <c r="F455" s="1" t="s">
        <v>1033</v>
      </c>
      <c r="G455" s="1">
        <v>1</v>
      </c>
      <c r="H455" s="1" t="s">
        <v>1017</v>
      </c>
      <c r="I455" s="6">
        <v>35500</v>
      </c>
    </row>
    <row r="456" spans="1:9" x14ac:dyDescent="0.3">
      <c r="A456" s="1" t="s">
        <v>1991</v>
      </c>
      <c r="B456" s="1" t="s">
        <v>1992</v>
      </c>
      <c r="C456" s="1" t="str">
        <f t="shared" si="7"/>
        <v>889-7692721</v>
      </c>
      <c r="D456" s="1" t="s">
        <v>1022</v>
      </c>
      <c r="E456" s="1" t="s">
        <v>1025</v>
      </c>
      <c r="F456" s="1" t="s">
        <v>1038</v>
      </c>
      <c r="G456" s="1">
        <v>1</v>
      </c>
      <c r="H456" s="1" t="s">
        <v>1017</v>
      </c>
      <c r="I456" s="6">
        <v>30200</v>
      </c>
    </row>
    <row r="457" spans="1:9" x14ac:dyDescent="0.3">
      <c r="A457" s="1" t="s">
        <v>1449</v>
      </c>
      <c r="B457" s="1" t="s">
        <v>1993</v>
      </c>
      <c r="C457" s="1" t="str">
        <f t="shared" si="7"/>
        <v>717-3202624</v>
      </c>
      <c r="D457" s="1" t="s">
        <v>1027</v>
      </c>
      <c r="E457" s="1" t="s">
        <v>1019</v>
      </c>
      <c r="F457" s="1" t="s">
        <v>1020</v>
      </c>
      <c r="G457" s="1">
        <v>1</v>
      </c>
      <c r="H457" s="1" t="s">
        <v>1017</v>
      </c>
      <c r="I457" s="6">
        <v>44000</v>
      </c>
    </row>
    <row r="458" spans="1:9" x14ac:dyDescent="0.3">
      <c r="A458" s="1" t="s">
        <v>1994</v>
      </c>
      <c r="B458" s="1" t="s">
        <v>1995</v>
      </c>
      <c r="C458" s="1" t="str">
        <f t="shared" si="7"/>
        <v>728-4126532</v>
      </c>
      <c r="D458" s="1" t="s">
        <v>1018</v>
      </c>
      <c r="E458" s="1" t="s">
        <v>1025</v>
      </c>
      <c r="F458" s="1" t="s">
        <v>1028</v>
      </c>
      <c r="G458" s="1">
        <v>1</v>
      </c>
      <c r="H458" s="1" t="s">
        <v>1017</v>
      </c>
      <c r="I458" s="6">
        <v>55000</v>
      </c>
    </row>
    <row r="459" spans="1:9" x14ac:dyDescent="0.3">
      <c r="A459" s="1" t="s">
        <v>1996</v>
      </c>
      <c r="B459" s="1" t="s">
        <v>1997</v>
      </c>
      <c r="C459" s="1" t="str">
        <f t="shared" si="7"/>
        <v>920-9012989</v>
      </c>
      <c r="D459" s="1" t="s">
        <v>1022</v>
      </c>
      <c r="E459" s="1" t="s">
        <v>1032</v>
      </c>
      <c r="F459" s="1" t="s">
        <v>1035</v>
      </c>
      <c r="G459" s="1">
        <v>1</v>
      </c>
      <c r="H459" s="1" t="s">
        <v>1017</v>
      </c>
      <c r="I459" s="6">
        <v>30200</v>
      </c>
    </row>
    <row r="460" spans="1:9" x14ac:dyDescent="0.3">
      <c r="A460" s="1" t="s">
        <v>1631</v>
      </c>
      <c r="B460" s="1" t="s">
        <v>1998</v>
      </c>
      <c r="C460" s="1" t="str">
        <f t="shared" si="7"/>
        <v>522-2585184</v>
      </c>
      <c r="D460" s="1" t="s">
        <v>1031</v>
      </c>
      <c r="E460" s="1" t="s">
        <v>1019</v>
      </c>
      <c r="F460" s="1" t="s">
        <v>1039</v>
      </c>
      <c r="G460" s="1">
        <v>1</v>
      </c>
      <c r="H460" s="1" t="s">
        <v>1017</v>
      </c>
      <c r="I460" s="6">
        <v>51000</v>
      </c>
    </row>
    <row r="461" spans="1:9" x14ac:dyDescent="0.3">
      <c r="A461" s="1" t="s">
        <v>1999</v>
      </c>
      <c r="B461" s="1" t="s">
        <v>2000</v>
      </c>
      <c r="C461" s="1" t="str">
        <f t="shared" si="7"/>
        <v>404-6267145</v>
      </c>
      <c r="D461" s="1" t="s">
        <v>1018</v>
      </c>
      <c r="E461" s="1" t="s">
        <v>1015</v>
      </c>
      <c r="F461" s="1" t="s">
        <v>1016</v>
      </c>
      <c r="G461" s="1">
        <v>1</v>
      </c>
      <c r="H461" s="1" t="s">
        <v>1017</v>
      </c>
      <c r="I461" s="6">
        <v>60000</v>
      </c>
    </row>
    <row r="462" spans="1:9" x14ac:dyDescent="0.3">
      <c r="A462" s="1" t="s">
        <v>1606</v>
      </c>
      <c r="B462" s="1" t="s">
        <v>2001</v>
      </c>
      <c r="C462" s="1" t="str">
        <f t="shared" si="7"/>
        <v>588-8720254</v>
      </c>
      <c r="D462" s="1" t="s">
        <v>1027</v>
      </c>
      <c r="E462" s="1" t="s">
        <v>1029</v>
      </c>
      <c r="F462" s="1" t="s">
        <v>1037</v>
      </c>
      <c r="G462" s="1">
        <v>1</v>
      </c>
      <c r="H462" s="1" t="s">
        <v>1017</v>
      </c>
      <c r="I462" s="6">
        <v>9500</v>
      </c>
    </row>
    <row r="463" spans="1:9" x14ac:dyDescent="0.3">
      <c r="A463" s="1" t="s">
        <v>1623</v>
      </c>
      <c r="B463" s="1" t="s">
        <v>2002</v>
      </c>
      <c r="C463" s="1" t="str">
        <f t="shared" si="7"/>
        <v>812-4157826</v>
      </c>
      <c r="D463" s="1" t="s">
        <v>1027</v>
      </c>
      <c r="E463" s="1" t="s">
        <v>1032</v>
      </c>
      <c r="F463" s="1" t="s">
        <v>1035</v>
      </c>
      <c r="G463" s="1">
        <v>1</v>
      </c>
      <c r="H463" s="1" t="s">
        <v>1017</v>
      </c>
      <c r="I463" s="6">
        <v>29500</v>
      </c>
    </row>
    <row r="464" spans="1:9" x14ac:dyDescent="0.3">
      <c r="A464" s="1" t="s">
        <v>1311</v>
      </c>
      <c r="B464" s="1" t="s">
        <v>2003</v>
      </c>
      <c r="C464" s="1" t="str">
        <f t="shared" si="7"/>
        <v>219-3786787</v>
      </c>
      <c r="D464" s="1" t="s">
        <v>1018</v>
      </c>
      <c r="E464" s="1" t="s">
        <v>1029</v>
      </c>
      <c r="F464" s="1" t="s">
        <v>1036</v>
      </c>
      <c r="G464" s="1">
        <v>1</v>
      </c>
      <c r="H464" s="1" t="s">
        <v>1017</v>
      </c>
      <c r="I464" s="6">
        <v>15000</v>
      </c>
    </row>
    <row r="465" spans="1:9" x14ac:dyDescent="0.3">
      <c r="A465" s="1" t="s">
        <v>2004</v>
      </c>
      <c r="B465" s="1" t="s">
        <v>2005</v>
      </c>
      <c r="C465" s="1" t="str">
        <f t="shared" si="7"/>
        <v>830-8244199</v>
      </c>
      <c r="D465" s="1" t="s">
        <v>1031</v>
      </c>
      <c r="E465" s="1" t="s">
        <v>1019</v>
      </c>
      <c r="F465" s="1" t="s">
        <v>1020</v>
      </c>
      <c r="G465" s="1">
        <v>1</v>
      </c>
      <c r="H465" s="1" t="s">
        <v>1017</v>
      </c>
      <c r="I465" s="6">
        <v>46000</v>
      </c>
    </row>
    <row r="466" spans="1:9" x14ac:dyDescent="0.3">
      <c r="A466" s="1" t="s">
        <v>2006</v>
      </c>
      <c r="B466" s="1" t="s">
        <v>2007</v>
      </c>
      <c r="C466" s="1" t="str">
        <f t="shared" si="7"/>
        <v>532-6299086</v>
      </c>
      <c r="D466" s="1" t="s">
        <v>1027</v>
      </c>
      <c r="E466" s="1" t="s">
        <v>1032</v>
      </c>
      <c r="F466" s="1" t="s">
        <v>1033</v>
      </c>
      <c r="G466" s="1">
        <v>1</v>
      </c>
      <c r="H466" s="1" t="s">
        <v>1017</v>
      </c>
      <c r="I466" s="6">
        <v>34000</v>
      </c>
    </row>
    <row r="467" spans="1:9" x14ac:dyDescent="0.3">
      <c r="A467" s="1" t="s">
        <v>2008</v>
      </c>
      <c r="B467" s="1" t="s">
        <v>2009</v>
      </c>
      <c r="C467" s="1" t="str">
        <f t="shared" si="7"/>
        <v>296-8872548</v>
      </c>
      <c r="D467" s="1" t="s">
        <v>1014</v>
      </c>
      <c r="E467" s="1" t="s">
        <v>1019</v>
      </c>
      <c r="F467" s="1" t="s">
        <v>1039</v>
      </c>
      <c r="G467" s="1">
        <v>1</v>
      </c>
      <c r="H467" s="1" t="s">
        <v>1017</v>
      </c>
      <c r="I467" s="6">
        <v>50000</v>
      </c>
    </row>
    <row r="468" spans="1:9" x14ac:dyDescent="0.3">
      <c r="A468" s="1" t="s">
        <v>2010</v>
      </c>
      <c r="B468" s="1" t="s">
        <v>2011</v>
      </c>
      <c r="C468" s="1" t="str">
        <f t="shared" si="7"/>
        <v>918-3718341</v>
      </c>
      <c r="D468" s="1" t="s">
        <v>1018</v>
      </c>
      <c r="E468" s="1" t="s">
        <v>1025</v>
      </c>
      <c r="F468" s="1" t="s">
        <v>1038</v>
      </c>
      <c r="G468" s="1">
        <v>1</v>
      </c>
      <c r="H468" s="1" t="s">
        <v>1017</v>
      </c>
      <c r="I468" s="6">
        <v>30000</v>
      </c>
    </row>
    <row r="469" spans="1:9" x14ac:dyDescent="0.3">
      <c r="A469" s="1" t="s">
        <v>1389</v>
      </c>
      <c r="B469" s="1" t="s">
        <v>2012</v>
      </c>
      <c r="C469" s="1" t="str">
        <f t="shared" si="7"/>
        <v>605-6094433</v>
      </c>
      <c r="D469" s="1" t="s">
        <v>1022</v>
      </c>
      <c r="E469" s="1" t="s">
        <v>1025</v>
      </c>
      <c r="F469" s="1" t="s">
        <v>1038</v>
      </c>
      <c r="G469" s="1">
        <v>1</v>
      </c>
      <c r="H469" s="1" t="s">
        <v>1017</v>
      </c>
      <c r="I469" s="6">
        <v>30200</v>
      </c>
    </row>
    <row r="470" spans="1:9" x14ac:dyDescent="0.3">
      <c r="A470" s="1" t="s">
        <v>2013</v>
      </c>
      <c r="B470" s="1" t="s">
        <v>2014</v>
      </c>
      <c r="C470" s="1" t="str">
        <f t="shared" si="7"/>
        <v>332-3024809</v>
      </c>
      <c r="D470" s="1" t="s">
        <v>1014</v>
      </c>
      <c r="E470" s="1" t="s">
        <v>1029</v>
      </c>
      <c r="F470" s="1" t="s">
        <v>1037</v>
      </c>
      <c r="G470" s="1">
        <v>2</v>
      </c>
      <c r="H470" s="1" t="s">
        <v>1017</v>
      </c>
      <c r="I470" s="6">
        <v>9900</v>
      </c>
    </row>
    <row r="471" spans="1:9" x14ac:dyDescent="0.3">
      <c r="A471" s="1" t="s">
        <v>1516</v>
      </c>
      <c r="B471" s="1" t="s">
        <v>2015</v>
      </c>
      <c r="C471" s="1" t="str">
        <f t="shared" si="7"/>
        <v>873-2861110</v>
      </c>
      <c r="D471" s="1" t="s">
        <v>1018</v>
      </c>
      <c r="E471" s="1" t="s">
        <v>1015</v>
      </c>
      <c r="F471" s="1" t="s">
        <v>1024</v>
      </c>
      <c r="G471" s="1">
        <v>1</v>
      </c>
      <c r="H471" s="1" t="s">
        <v>1017</v>
      </c>
      <c r="I471" s="6">
        <v>40000</v>
      </c>
    </row>
    <row r="472" spans="1:9" x14ac:dyDescent="0.3">
      <c r="A472" s="1" t="s">
        <v>1554</v>
      </c>
      <c r="B472" s="1" t="s">
        <v>2016</v>
      </c>
      <c r="C472" s="1" t="str">
        <f t="shared" si="7"/>
        <v>610-2665880</v>
      </c>
      <c r="D472" s="1" t="s">
        <v>1027</v>
      </c>
      <c r="E472" s="1" t="s">
        <v>1015</v>
      </c>
      <c r="F472" s="1" t="s">
        <v>1024</v>
      </c>
      <c r="G472" s="1">
        <v>1</v>
      </c>
      <c r="H472" s="1" t="s">
        <v>1017</v>
      </c>
      <c r="I472" s="6">
        <v>39500</v>
      </c>
    </row>
    <row r="473" spans="1:9" x14ac:dyDescent="0.3">
      <c r="A473" s="1" t="s">
        <v>1923</v>
      </c>
      <c r="B473" s="1" t="s">
        <v>2017</v>
      </c>
      <c r="C473" s="1" t="str">
        <f t="shared" si="7"/>
        <v>481-7962689</v>
      </c>
      <c r="D473" s="1" t="s">
        <v>1027</v>
      </c>
      <c r="E473" s="1" t="s">
        <v>1019</v>
      </c>
      <c r="F473" s="1" t="s">
        <v>1020</v>
      </c>
      <c r="G473" s="1">
        <v>1</v>
      </c>
      <c r="H473" s="1" t="s">
        <v>1017</v>
      </c>
      <c r="I473" s="6">
        <v>44000</v>
      </c>
    </row>
    <row r="474" spans="1:9" x14ac:dyDescent="0.3">
      <c r="A474" s="1" t="s">
        <v>2018</v>
      </c>
      <c r="B474" s="1" t="s">
        <v>2019</v>
      </c>
      <c r="C474" s="1" t="str">
        <f t="shared" si="7"/>
        <v>834-9679670</v>
      </c>
      <c r="D474" s="1" t="s">
        <v>1031</v>
      </c>
      <c r="E474" s="1" t="s">
        <v>1019</v>
      </c>
      <c r="F474" s="1" t="s">
        <v>1039</v>
      </c>
      <c r="G474" s="1">
        <v>1</v>
      </c>
      <c r="H474" s="1" t="s">
        <v>1017</v>
      </c>
      <c r="I474" s="6">
        <v>51000</v>
      </c>
    </row>
    <row r="475" spans="1:9" x14ac:dyDescent="0.3">
      <c r="A475" s="1" t="s">
        <v>2020</v>
      </c>
      <c r="B475" s="1" t="s">
        <v>2021</v>
      </c>
      <c r="C475" s="1" t="str">
        <f t="shared" si="7"/>
        <v>817-6105693</v>
      </c>
      <c r="D475" s="1" t="s">
        <v>1018</v>
      </c>
      <c r="E475" s="1" t="s">
        <v>1019</v>
      </c>
      <c r="F475" s="1" t="s">
        <v>1023</v>
      </c>
      <c r="G475" s="1">
        <v>1</v>
      </c>
      <c r="H475" s="1" t="s">
        <v>1017</v>
      </c>
      <c r="I475" s="6">
        <v>128000</v>
      </c>
    </row>
    <row r="476" spans="1:9" x14ac:dyDescent="0.3">
      <c r="A476" s="1" t="s">
        <v>2022</v>
      </c>
      <c r="B476" s="1" t="s">
        <v>2023</v>
      </c>
      <c r="C476" s="1" t="str">
        <f t="shared" si="7"/>
        <v>408-2413999</v>
      </c>
      <c r="D476" s="1" t="s">
        <v>1014</v>
      </c>
      <c r="E476" s="1" t="s">
        <v>1032</v>
      </c>
      <c r="F476" s="1" t="s">
        <v>1034</v>
      </c>
      <c r="G476" s="1">
        <v>1</v>
      </c>
      <c r="H476" s="1" t="s">
        <v>1017</v>
      </c>
      <c r="I476" s="6">
        <v>25000</v>
      </c>
    </row>
    <row r="477" spans="1:9" x14ac:dyDescent="0.3">
      <c r="A477" s="1" t="s">
        <v>2024</v>
      </c>
      <c r="B477" s="1" t="s">
        <v>2025</v>
      </c>
      <c r="C477" s="1" t="str">
        <f t="shared" si="7"/>
        <v>263-1392951</v>
      </c>
      <c r="D477" s="1" t="s">
        <v>1031</v>
      </c>
      <c r="E477" s="1" t="s">
        <v>1029</v>
      </c>
      <c r="F477" s="1" t="s">
        <v>1030</v>
      </c>
      <c r="G477" s="1">
        <v>1</v>
      </c>
      <c r="H477" s="1" t="s">
        <v>1017</v>
      </c>
      <c r="I477" s="6">
        <v>11800</v>
      </c>
    </row>
    <row r="478" spans="1:9" x14ac:dyDescent="0.3">
      <c r="A478" s="1" t="s">
        <v>1845</v>
      </c>
      <c r="B478" s="1" t="s">
        <v>2026</v>
      </c>
      <c r="C478" s="1" t="str">
        <f t="shared" si="7"/>
        <v>686-1087466</v>
      </c>
      <c r="D478" s="1" t="s">
        <v>1022</v>
      </c>
      <c r="E478" s="1" t="s">
        <v>1029</v>
      </c>
      <c r="F478" s="1" t="s">
        <v>1030</v>
      </c>
      <c r="G478" s="1">
        <v>1</v>
      </c>
      <c r="H478" s="1" t="s">
        <v>1017</v>
      </c>
      <c r="I478" s="6">
        <v>12200</v>
      </c>
    </row>
    <row r="479" spans="1:9" x14ac:dyDescent="0.3">
      <c r="A479" s="1" t="s">
        <v>1817</v>
      </c>
      <c r="B479" s="1" t="s">
        <v>2027</v>
      </c>
      <c r="C479" s="1" t="str">
        <f t="shared" si="7"/>
        <v>628-4230541</v>
      </c>
      <c r="D479" s="1" t="s">
        <v>1031</v>
      </c>
      <c r="E479" s="1" t="s">
        <v>1015</v>
      </c>
      <c r="F479" s="1" t="s">
        <v>1024</v>
      </c>
      <c r="G479" s="1">
        <v>1</v>
      </c>
      <c r="H479" s="1" t="s">
        <v>1017</v>
      </c>
      <c r="I479" s="6">
        <v>40500</v>
      </c>
    </row>
    <row r="480" spans="1:9" x14ac:dyDescent="0.3">
      <c r="A480" s="1" t="s">
        <v>1520</v>
      </c>
      <c r="B480" s="1" t="s">
        <v>2028</v>
      </c>
      <c r="C480" s="1" t="str">
        <f t="shared" si="7"/>
        <v>793-9829103</v>
      </c>
      <c r="D480" s="1" t="s">
        <v>1018</v>
      </c>
      <c r="E480" s="1" t="s">
        <v>1019</v>
      </c>
      <c r="F480" s="1" t="s">
        <v>1023</v>
      </c>
      <c r="G480" s="1">
        <v>1</v>
      </c>
      <c r="H480" s="1" t="s">
        <v>1017</v>
      </c>
      <c r="I480" s="6">
        <v>128000</v>
      </c>
    </row>
    <row r="481" spans="1:9" x14ac:dyDescent="0.3">
      <c r="A481" s="1" t="s">
        <v>2029</v>
      </c>
      <c r="B481" s="1" t="s">
        <v>2030</v>
      </c>
      <c r="C481" s="1" t="str">
        <f t="shared" si="7"/>
        <v>568-3170723</v>
      </c>
      <c r="D481" s="1" t="s">
        <v>1018</v>
      </c>
      <c r="E481" s="1" t="s">
        <v>1032</v>
      </c>
      <c r="F481" s="1" t="s">
        <v>1034</v>
      </c>
      <c r="G481" s="1">
        <v>1</v>
      </c>
      <c r="H481" s="1" t="s">
        <v>1017</v>
      </c>
      <c r="I481" s="6">
        <v>25000</v>
      </c>
    </row>
    <row r="482" spans="1:9" x14ac:dyDescent="0.3">
      <c r="A482" s="1" t="s">
        <v>1894</v>
      </c>
      <c r="B482" s="1" t="s">
        <v>2031</v>
      </c>
      <c r="C482" s="1" t="str">
        <f t="shared" si="7"/>
        <v>141-9770751</v>
      </c>
      <c r="D482" s="1" t="s">
        <v>1027</v>
      </c>
      <c r="E482" s="1" t="s">
        <v>1015</v>
      </c>
      <c r="F482" s="1" t="s">
        <v>1024</v>
      </c>
      <c r="G482" s="1">
        <v>1</v>
      </c>
      <c r="H482" s="1" t="s">
        <v>1017</v>
      </c>
      <c r="I482" s="6">
        <v>39500</v>
      </c>
    </row>
    <row r="483" spans="1:9" x14ac:dyDescent="0.3">
      <c r="A483" s="1" t="s">
        <v>1343</v>
      </c>
      <c r="B483" s="1" t="s">
        <v>2032</v>
      </c>
      <c r="C483" s="1" t="str">
        <f t="shared" si="7"/>
        <v>938-9200596</v>
      </c>
      <c r="D483" s="1" t="s">
        <v>1027</v>
      </c>
      <c r="E483" s="1" t="s">
        <v>1032</v>
      </c>
      <c r="F483" s="1" t="s">
        <v>1034</v>
      </c>
      <c r="G483" s="1">
        <v>1</v>
      </c>
      <c r="H483" s="1" t="s">
        <v>1017</v>
      </c>
      <c r="I483" s="6">
        <v>24500</v>
      </c>
    </row>
    <row r="484" spans="1:9" x14ac:dyDescent="0.3">
      <c r="A484" s="1" t="s">
        <v>1535</v>
      </c>
      <c r="B484" s="1" t="s">
        <v>2033</v>
      </c>
      <c r="C484" s="1" t="str">
        <f t="shared" si="7"/>
        <v>837-3228175</v>
      </c>
      <c r="D484" s="1" t="s">
        <v>1022</v>
      </c>
      <c r="E484" s="1" t="s">
        <v>1015</v>
      </c>
      <c r="F484" s="1" t="s">
        <v>1016</v>
      </c>
      <c r="G484" s="1">
        <v>1</v>
      </c>
      <c r="H484" s="1" t="s">
        <v>1017</v>
      </c>
      <c r="I484" s="6">
        <v>60500</v>
      </c>
    </row>
    <row r="485" spans="1:9" x14ac:dyDescent="0.3">
      <c r="A485" s="1" t="s">
        <v>2034</v>
      </c>
      <c r="B485" s="1" t="s">
        <v>2035</v>
      </c>
      <c r="C485" s="1" t="str">
        <f t="shared" si="7"/>
        <v>786-8433920</v>
      </c>
      <c r="D485" s="1" t="s">
        <v>1014</v>
      </c>
      <c r="E485" s="1" t="s">
        <v>1015</v>
      </c>
      <c r="F485" s="1" t="s">
        <v>1016</v>
      </c>
      <c r="G485" s="1">
        <v>1</v>
      </c>
      <c r="H485" s="1" t="s">
        <v>1017</v>
      </c>
      <c r="I485" s="6">
        <v>60000</v>
      </c>
    </row>
    <row r="486" spans="1:9" x14ac:dyDescent="0.3">
      <c r="A486" s="1" t="s">
        <v>2036</v>
      </c>
      <c r="B486" s="1" t="s">
        <v>2037</v>
      </c>
      <c r="C486" s="1" t="str">
        <f t="shared" si="7"/>
        <v>634-4177535</v>
      </c>
      <c r="D486" s="1" t="s">
        <v>1022</v>
      </c>
      <c r="E486" s="1" t="s">
        <v>1025</v>
      </c>
      <c r="F486" s="1" t="s">
        <v>1038</v>
      </c>
      <c r="G486" s="1">
        <v>1</v>
      </c>
      <c r="H486" s="1" t="s">
        <v>1017</v>
      </c>
      <c r="I486" s="6">
        <v>30200</v>
      </c>
    </row>
    <row r="487" spans="1:9" x14ac:dyDescent="0.3">
      <c r="A487" s="1" t="s">
        <v>1185</v>
      </c>
      <c r="B487" s="1" t="s">
        <v>2038</v>
      </c>
      <c r="C487" s="1" t="str">
        <f t="shared" si="7"/>
        <v>146-9245549</v>
      </c>
      <c r="D487" s="1" t="s">
        <v>1027</v>
      </c>
      <c r="E487" s="1" t="s">
        <v>1029</v>
      </c>
      <c r="F487" s="1" t="s">
        <v>1037</v>
      </c>
      <c r="G487" s="1">
        <v>1</v>
      </c>
      <c r="H487" s="1" t="s">
        <v>1017</v>
      </c>
      <c r="I487" s="6">
        <v>9500</v>
      </c>
    </row>
    <row r="488" spans="1:9" x14ac:dyDescent="0.3">
      <c r="A488" s="1" t="s">
        <v>2039</v>
      </c>
      <c r="B488" s="1" t="s">
        <v>2040</v>
      </c>
      <c r="C488" s="1" t="str">
        <f t="shared" si="7"/>
        <v>886-2503717</v>
      </c>
      <c r="D488" s="1" t="s">
        <v>1018</v>
      </c>
      <c r="E488" s="1" t="s">
        <v>1015</v>
      </c>
      <c r="F488" s="1" t="s">
        <v>1016</v>
      </c>
      <c r="G488" s="1">
        <v>1</v>
      </c>
      <c r="H488" s="1" t="s">
        <v>1017</v>
      </c>
      <c r="I488" s="6">
        <v>60000</v>
      </c>
    </row>
    <row r="489" spans="1:9" x14ac:dyDescent="0.3">
      <c r="A489" s="1" t="s">
        <v>1768</v>
      </c>
      <c r="B489" s="1" t="s">
        <v>2041</v>
      </c>
      <c r="C489" s="1" t="str">
        <f t="shared" si="7"/>
        <v>431-5327419</v>
      </c>
      <c r="D489" s="1" t="s">
        <v>1027</v>
      </c>
      <c r="E489" s="1" t="s">
        <v>1032</v>
      </c>
      <c r="F489" s="1" t="s">
        <v>1033</v>
      </c>
      <c r="G489" s="1">
        <v>1</v>
      </c>
      <c r="H489" s="1" t="s">
        <v>1017</v>
      </c>
      <c r="I489" s="6">
        <v>34000</v>
      </c>
    </row>
    <row r="490" spans="1:9" x14ac:dyDescent="0.3">
      <c r="A490" s="1" t="s">
        <v>1961</v>
      </c>
      <c r="B490" s="1" t="s">
        <v>2042</v>
      </c>
      <c r="C490" s="1" t="str">
        <f t="shared" si="7"/>
        <v>516-2098206</v>
      </c>
      <c r="D490" s="1" t="s">
        <v>1014</v>
      </c>
      <c r="E490" s="1" t="s">
        <v>1032</v>
      </c>
      <c r="F490" s="1" t="s">
        <v>1033</v>
      </c>
      <c r="G490" s="1">
        <v>1</v>
      </c>
      <c r="H490" s="1" t="s">
        <v>1017</v>
      </c>
      <c r="I490" s="6">
        <v>35000</v>
      </c>
    </row>
    <row r="491" spans="1:9" x14ac:dyDescent="0.3">
      <c r="A491" s="1" t="s">
        <v>1563</v>
      </c>
      <c r="B491" s="1" t="s">
        <v>2043</v>
      </c>
      <c r="C491" s="1" t="str">
        <f t="shared" si="7"/>
        <v>966-9395862</v>
      </c>
      <c r="D491" s="1" t="s">
        <v>1014</v>
      </c>
      <c r="E491" s="1" t="s">
        <v>1019</v>
      </c>
      <c r="F491" s="1" t="s">
        <v>1039</v>
      </c>
      <c r="G491" s="1">
        <v>1</v>
      </c>
      <c r="H491" s="1" t="s">
        <v>1017</v>
      </c>
      <c r="I491" s="6">
        <v>50000</v>
      </c>
    </row>
    <row r="492" spans="1:9" x14ac:dyDescent="0.3">
      <c r="A492" s="1" t="s">
        <v>1277</v>
      </c>
      <c r="B492" s="1" t="s">
        <v>2044</v>
      </c>
      <c r="C492" s="1" t="str">
        <f t="shared" si="7"/>
        <v>712-5209218</v>
      </c>
      <c r="D492" s="1" t="s">
        <v>1031</v>
      </c>
      <c r="E492" s="1" t="s">
        <v>1025</v>
      </c>
      <c r="F492" s="1" t="s">
        <v>1026</v>
      </c>
      <c r="G492" s="1">
        <v>1</v>
      </c>
      <c r="H492" s="1" t="s">
        <v>1017</v>
      </c>
      <c r="I492" s="6">
        <v>25500</v>
      </c>
    </row>
    <row r="493" spans="1:9" x14ac:dyDescent="0.3">
      <c r="A493" s="1" t="s">
        <v>2045</v>
      </c>
      <c r="B493" s="1" t="s">
        <v>2046</v>
      </c>
      <c r="C493" s="1" t="str">
        <f t="shared" si="7"/>
        <v>950-3342942</v>
      </c>
      <c r="D493" s="1" t="s">
        <v>1022</v>
      </c>
      <c r="E493" s="1" t="s">
        <v>1019</v>
      </c>
      <c r="F493" s="1" t="s">
        <v>1020</v>
      </c>
      <c r="G493" s="1">
        <v>1</v>
      </c>
      <c r="H493" s="1" t="s">
        <v>1017</v>
      </c>
      <c r="I493" s="6">
        <v>45500</v>
      </c>
    </row>
    <row r="494" spans="1:9" x14ac:dyDescent="0.3">
      <c r="A494" s="1" t="s">
        <v>2047</v>
      </c>
      <c r="B494" s="1" t="s">
        <v>2048</v>
      </c>
      <c r="C494" s="1" t="str">
        <f t="shared" si="7"/>
        <v>436-1266331</v>
      </c>
      <c r="D494" s="1" t="s">
        <v>1027</v>
      </c>
      <c r="E494" s="1" t="s">
        <v>1032</v>
      </c>
      <c r="F494" s="1" t="s">
        <v>1033</v>
      </c>
      <c r="G494" s="1">
        <v>1</v>
      </c>
      <c r="H494" s="1" t="s">
        <v>1017</v>
      </c>
      <c r="I494" s="6">
        <v>34000</v>
      </c>
    </row>
    <row r="495" spans="1:9" x14ac:dyDescent="0.3">
      <c r="A495" s="1" t="s">
        <v>2049</v>
      </c>
      <c r="B495" s="1" t="s">
        <v>2050</v>
      </c>
      <c r="C495" s="1" t="str">
        <f t="shared" si="7"/>
        <v>952-8468826</v>
      </c>
      <c r="D495" s="1" t="s">
        <v>1027</v>
      </c>
      <c r="E495" s="1" t="s">
        <v>1025</v>
      </c>
      <c r="F495" s="1" t="s">
        <v>1026</v>
      </c>
      <c r="G495" s="1">
        <v>1</v>
      </c>
      <c r="H495" s="1" t="s">
        <v>1017</v>
      </c>
      <c r="I495" s="6">
        <v>24999</v>
      </c>
    </row>
    <row r="496" spans="1:9" x14ac:dyDescent="0.3">
      <c r="A496" s="1" t="s">
        <v>1430</v>
      </c>
      <c r="B496" s="1" t="s">
        <v>2051</v>
      </c>
      <c r="C496" s="1" t="str">
        <f t="shared" si="7"/>
        <v>326-1331881</v>
      </c>
      <c r="D496" s="1" t="s">
        <v>1018</v>
      </c>
      <c r="E496" s="1" t="s">
        <v>1025</v>
      </c>
      <c r="F496" s="1" t="s">
        <v>1028</v>
      </c>
      <c r="G496" s="1">
        <v>1</v>
      </c>
      <c r="H496" s="1" t="s">
        <v>1017</v>
      </c>
      <c r="I496" s="6">
        <v>55000</v>
      </c>
    </row>
    <row r="497" spans="1:9" x14ac:dyDescent="0.3">
      <c r="A497" s="1" t="s">
        <v>2052</v>
      </c>
      <c r="B497" s="1" t="s">
        <v>2053</v>
      </c>
      <c r="C497" s="1" t="str">
        <f t="shared" si="7"/>
        <v>213-5653119</v>
      </c>
      <c r="D497" s="1" t="s">
        <v>1031</v>
      </c>
      <c r="E497" s="1" t="s">
        <v>1032</v>
      </c>
      <c r="F497" s="1" t="s">
        <v>1035</v>
      </c>
      <c r="G497" s="1">
        <v>1</v>
      </c>
      <c r="H497" s="1" t="s">
        <v>1017</v>
      </c>
      <c r="I497" s="6">
        <v>30500</v>
      </c>
    </row>
    <row r="498" spans="1:9" x14ac:dyDescent="0.3">
      <c r="A498" s="1" t="s">
        <v>1438</v>
      </c>
      <c r="B498" s="1" t="s">
        <v>2054</v>
      </c>
      <c r="C498" s="1" t="str">
        <f t="shared" si="7"/>
        <v>846-5602459</v>
      </c>
      <c r="D498" s="1" t="s">
        <v>1014</v>
      </c>
      <c r="E498" s="1" t="s">
        <v>1019</v>
      </c>
      <c r="F498" s="1" t="s">
        <v>1039</v>
      </c>
      <c r="G498" s="1">
        <v>1</v>
      </c>
      <c r="H498" s="1" t="s">
        <v>1017</v>
      </c>
      <c r="I498" s="6">
        <v>50000</v>
      </c>
    </row>
    <row r="499" spans="1:9" x14ac:dyDescent="0.3">
      <c r="A499" s="1" t="s">
        <v>2055</v>
      </c>
      <c r="B499" s="1" t="s">
        <v>2056</v>
      </c>
      <c r="C499" s="1" t="str">
        <f t="shared" si="7"/>
        <v>796-9695551</v>
      </c>
      <c r="D499" s="1" t="s">
        <v>1031</v>
      </c>
      <c r="E499" s="1" t="s">
        <v>1029</v>
      </c>
      <c r="F499" s="1" t="s">
        <v>1030</v>
      </c>
      <c r="G499" s="1">
        <v>1</v>
      </c>
      <c r="H499" s="1" t="s">
        <v>1017</v>
      </c>
      <c r="I499" s="6">
        <v>11800</v>
      </c>
    </row>
    <row r="500" spans="1:9" x14ac:dyDescent="0.3">
      <c r="A500" s="1" t="s">
        <v>2057</v>
      </c>
      <c r="B500" s="1" t="s">
        <v>2058</v>
      </c>
      <c r="C500" s="1" t="str">
        <f t="shared" si="7"/>
        <v>183-1425670</v>
      </c>
      <c r="D500" s="1" t="s">
        <v>1022</v>
      </c>
      <c r="E500" s="1" t="s">
        <v>1015</v>
      </c>
      <c r="F500" s="1" t="s">
        <v>1016</v>
      </c>
      <c r="G500" s="1">
        <v>1</v>
      </c>
      <c r="H500" s="1" t="s">
        <v>1017</v>
      </c>
      <c r="I500" s="6">
        <v>60500</v>
      </c>
    </row>
    <row r="501" spans="1:9" x14ac:dyDescent="0.3">
      <c r="A501" s="1" t="s">
        <v>2059</v>
      </c>
      <c r="B501" s="1" t="s">
        <v>2060</v>
      </c>
      <c r="C501" s="1" t="str">
        <f t="shared" si="7"/>
        <v>741-6608665</v>
      </c>
      <c r="D501" s="1" t="s">
        <v>1022</v>
      </c>
      <c r="E501" s="1" t="s">
        <v>1032</v>
      </c>
      <c r="F501" s="1" t="s">
        <v>1035</v>
      </c>
      <c r="G501" s="1">
        <v>1</v>
      </c>
      <c r="H501" s="1" t="s">
        <v>1017</v>
      </c>
      <c r="I501" s="6">
        <v>30200</v>
      </c>
    </row>
    <row r="502" spans="1:9" x14ac:dyDescent="0.3">
      <c r="A502" s="1" t="s">
        <v>2061</v>
      </c>
      <c r="B502" s="1" t="s">
        <v>2062</v>
      </c>
      <c r="C502" s="1" t="str">
        <f t="shared" si="7"/>
        <v>187-2018157</v>
      </c>
      <c r="D502" s="1" t="s">
        <v>1027</v>
      </c>
      <c r="E502" s="1" t="s">
        <v>1015</v>
      </c>
      <c r="F502" s="1" t="s">
        <v>1021</v>
      </c>
      <c r="G502" s="1">
        <v>1</v>
      </c>
      <c r="H502" s="1" t="s">
        <v>1017</v>
      </c>
      <c r="I502" s="6">
        <v>19500</v>
      </c>
    </row>
    <row r="503" spans="1:9" x14ac:dyDescent="0.3">
      <c r="A503" s="1" t="s">
        <v>2063</v>
      </c>
      <c r="B503" s="1" t="s">
        <v>2064</v>
      </c>
      <c r="C503" s="1" t="str">
        <f t="shared" si="7"/>
        <v>401-7399761</v>
      </c>
      <c r="D503" s="1" t="s">
        <v>1027</v>
      </c>
      <c r="E503" s="1" t="s">
        <v>1019</v>
      </c>
      <c r="F503" s="1" t="s">
        <v>1020</v>
      </c>
      <c r="G503" s="1">
        <v>1</v>
      </c>
      <c r="H503" s="1" t="s">
        <v>1017</v>
      </c>
      <c r="I503" s="6">
        <v>44000</v>
      </c>
    </row>
    <row r="504" spans="1:9" x14ac:dyDescent="0.3">
      <c r="A504" s="1" t="s">
        <v>2047</v>
      </c>
      <c r="B504" s="1" t="s">
        <v>2065</v>
      </c>
      <c r="C504" s="1" t="str">
        <f t="shared" si="7"/>
        <v>436-4229300</v>
      </c>
      <c r="D504" s="1" t="s">
        <v>1014</v>
      </c>
      <c r="E504" s="1" t="s">
        <v>1025</v>
      </c>
      <c r="F504" s="1" t="s">
        <v>1026</v>
      </c>
      <c r="G504" s="1">
        <v>1</v>
      </c>
      <c r="H504" s="1" t="s">
        <v>1017</v>
      </c>
      <c r="I504" s="6">
        <v>25000</v>
      </c>
    </row>
    <row r="505" spans="1:9" x14ac:dyDescent="0.3">
      <c r="A505" s="1" t="s">
        <v>2066</v>
      </c>
      <c r="B505" s="1" t="s">
        <v>2067</v>
      </c>
      <c r="C505" s="1" t="str">
        <f t="shared" si="7"/>
        <v>555-4119277</v>
      </c>
      <c r="D505" s="1" t="s">
        <v>1031</v>
      </c>
      <c r="E505" s="1" t="s">
        <v>1019</v>
      </c>
      <c r="F505" s="1" t="s">
        <v>1023</v>
      </c>
      <c r="G505" s="1">
        <v>1</v>
      </c>
      <c r="H505" s="1" t="s">
        <v>1017</v>
      </c>
      <c r="I505" s="6">
        <v>130000</v>
      </c>
    </row>
    <row r="506" spans="1:9" x14ac:dyDescent="0.3">
      <c r="A506" s="1" t="s">
        <v>1640</v>
      </c>
      <c r="B506" s="1" t="s">
        <v>2068</v>
      </c>
      <c r="C506" s="1" t="str">
        <f t="shared" si="7"/>
        <v>451-5883242</v>
      </c>
      <c r="D506" s="1" t="s">
        <v>1031</v>
      </c>
      <c r="E506" s="1" t="s">
        <v>1025</v>
      </c>
      <c r="F506" s="1" t="s">
        <v>1026</v>
      </c>
      <c r="G506" s="1">
        <v>1</v>
      </c>
      <c r="H506" s="1" t="s">
        <v>1017</v>
      </c>
      <c r="I506" s="6">
        <v>25500</v>
      </c>
    </row>
    <row r="507" spans="1:9" x14ac:dyDescent="0.3">
      <c r="A507" s="1" t="s">
        <v>1612</v>
      </c>
      <c r="B507" s="1" t="s">
        <v>2069</v>
      </c>
      <c r="C507" s="1" t="str">
        <f t="shared" si="7"/>
        <v>755-4376603</v>
      </c>
      <c r="D507" s="1" t="s">
        <v>1014</v>
      </c>
      <c r="E507" s="1" t="s">
        <v>1029</v>
      </c>
      <c r="F507" s="1" t="s">
        <v>1036</v>
      </c>
      <c r="G507" s="1">
        <v>6</v>
      </c>
      <c r="H507" s="1" t="s">
        <v>1017</v>
      </c>
      <c r="I507" s="6">
        <v>14800</v>
      </c>
    </row>
    <row r="508" spans="1:9" x14ac:dyDescent="0.3">
      <c r="A508" s="1" t="s">
        <v>2070</v>
      </c>
      <c r="B508" s="1" t="s">
        <v>2071</v>
      </c>
      <c r="C508" s="1" t="str">
        <f t="shared" si="7"/>
        <v>565-1707866</v>
      </c>
      <c r="D508" s="1" t="s">
        <v>1027</v>
      </c>
      <c r="E508" s="1" t="s">
        <v>1032</v>
      </c>
      <c r="F508" s="1" t="s">
        <v>1035</v>
      </c>
      <c r="G508" s="1">
        <v>1</v>
      </c>
      <c r="H508" s="1" t="s">
        <v>1017</v>
      </c>
      <c r="I508" s="6">
        <v>29500</v>
      </c>
    </row>
    <row r="509" spans="1:9" x14ac:dyDescent="0.3">
      <c r="A509" s="1" t="s">
        <v>2072</v>
      </c>
      <c r="B509" s="1" t="s">
        <v>2073</v>
      </c>
      <c r="C509" s="1" t="str">
        <f t="shared" si="7"/>
        <v>288-1112833</v>
      </c>
      <c r="D509" s="1" t="s">
        <v>1018</v>
      </c>
      <c r="E509" s="1" t="s">
        <v>1029</v>
      </c>
      <c r="F509" s="1" t="s">
        <v>1030</v>
      </c>
      <c r="G509" s="1">
        <v>1</v>
      </c>
      <c r="H509" s="1" t="s">
        <v>1017</v>
      </c>
      <c r="I509" s="6">
        <v>12000</v>
      </c>
    </row>
    <row r="510" spans="1:9" x14ac:dyDescent="0.3">
      <c r="A510" s="1" t="s">
        <v>1565</v>
      </c>
      <c r="B510" s="1" t="s">
        <v>2074</v>
      </c>
      <c r="C510" s="1" t="str">
        <f t="shared" si="7"/>
        <v>278-4673288</v>
      </c>
      <c r="D510" s="1" t="s">
        <v>1031</v>
      </c>
      <c r="E510" s="1" t="s">
        <v>1025</v>
      </c>
      <c r="F510" s="1" t="s">
        <v>1028</v>
      </c>
      <c r="G510" s="1">
        <v>1</v>
      </c>
      <c r="H510" s="1" t="s">
        <v>1017</v>
      </c>
      <c r="I510" s="6">
        <v>55500</v>
      </c>
    </row>
    <row r="511" spans="1:9" x14ac:dyDescent="0.3">
      <c r="A511" s="1" t="s">
        <v>2075</v>
      </c>
      <c r="B511" s="1" t="s">
        <v>2076</v>
      </c>
      <c r="C511" s="1" t="str">
        <f t="shared" si="7"/>
        <v>315-6118265</v>
      </c>
      <c r="D511" s="1" t="s">
        <v>1031</v>
      </c>
      <c r="E511" s="1" t="s">
        <v>1015</v>
      </c>
      <c r="F511" s="1" t="s">
        <v>1024</v>
      </c>
      <c r="G511" s="1">
        <v>1</v>
      </c>
      <c r="H511" s="1" t="s">
        <v>1017</v>
      </c>
      <c r="I511" s="6">
        <v>40500</v>
      </c>
    </row>
    <row r="512" spans="1:9" x14ac:dyDescent="0.3">
      <c r="A512" s="1" t="s">
        <v>2077</v>
      </c>
      <c r="B512" s="1" t="s">
        <v>2078</v>
      </c>
      <c r="C512" s="1" t="str">
        <f t="shared" si="7"/>
        <v>425-8206488</v>
      </c>
      <c r="D512" s="1" t="s">
        <v>1018</v>
      </c>
      <c r="E512" s="1" t="s">
        <v>1029</v>
      </c>
      <c r="F512" s="1" t="s">
        <v>1037</v>
      </c>
      <c r="G512" s="1">
        <v>1</v>
      </c>
      <c r="H512" s="1" t="s">
        <v>1017</v>
      </c>
      <c r="I512" s="6">
        <v>10000</v>
      </c>
    </row>
    <row r="513" spans="1:9" x14ac:dyDescent="0.3">
      <c r="A513" s="1" t="s">
        <v>2057</v>
      </c>
      <c r="B513" s="1" t="s">
        <v>2079</v>
      </c>
      <c r="C513" s="1" t="str">
        <f t="shared" si="7"/>
        <v>183-8896486</v>
      </c>
      <c r="D513" s="1" t="s">
        <v>1027</v>
      </c>
      <c r="E513" s="1" t="s">
        <v>1032</v>
      </c>
      <c r="F513" s="1" t="s">
        <v>1034</v>
      </c>
      <c r="G513" s="1">
        <v>1</v>
      </c>
      <c r="H513" s="1" t="s">
        <v>1017</v>
      </c>
      <c r="I513" s="6">
        <v>24500</v>
      </c>
    </row>
    <row r="514" spans="1:9" x14ac:dyDescent="0.3">
      <c r="A514" s="1" t="s">
        <v>1259</v>
      </c>
      <c r="B514" s="1" t="s">
        <v>2080</v>
      </c>
      <c r="C514" s="1" t="str">
        <f t="shared" si="7"/>
        <v>606-8948342</v>
      </c>
      <c r="D514" s="1" t="s">
        <v>1018</v>
      </c>
      <c r="E514" s="1" t="s">
        <v>1025</v>
      </c>
      <c r="F514" s="1" t="s">
        <v>1028</v>
      </c>
      <c r="G514" s="1">
        <v>1</v>
      </c>
      <c r="H514" s="1" t="s">
        <v>1017</v>
      </c>
      <c r="I514" s="6">
        <v>55000</v>
      </c>
    </row>
    <row r="515" spans="1:9" x14ac:dyDescent="0.3">
      <c r="A515" s="1" t="s">
        <v>2081</v>
      </c>
      <c r="B515" s="1" t="s">
        <v>2082</v>
      </c>
      <c r="C515" s="1" t="str">
        <f t="shared" ref="C515:C578" si="8">CONCATENATE(A515,"-",B515)</f>
        <v>685-3637534</v>
      </c>
      <c r="D515" s="1" t="s">
        <v>1027</v>
      </c>
      <c r="E515" s="1" t="s">
        <v>1032</v>
      </c>
      <c r="F515" s="1" t="s">
        <v>1034</v>
      </c>
      <c r="G515" s="1">
        <v>1</v>
      </c>
      <c r="H515" s="1" t="s">
        <v>1017</v>
      </c>
      <c r="I515" s="6">
        <v>24500</v>
      </c>
    </row>
    <row r="516" spans="1:9" x14ac:dyDescent="0.3">
      <c r="A516" s="1" t="s">
        <v>2083</v>
      </c>
      <c r="B516" s="1" t="s">
        <v>2084</v>
      </c>
      <c r="C516" s="1" t="str">
        <f t="shared" si="8"/>
        <v>578-8256240</v>
      </c>
      <c r="D516" s="1" t="s">
        <v>1031</v>
      </c>
      <c r="E516" s="1" t="s">
        <v>1025</v>
      </c>
      <c r="F516" s="1" t="s">
        <v>1028</v>
      </c>
      <c r="G516" s="1">
        <v>1</v>
      </c>
      <c r="H516" s="1" t="s">
        <v>1017</v>
      </c>
      <c r="I516" s="6">
        <v>55500</v>
      </c>
    </row>
    <row r="517" spans="1:9" x14ac:dyDescent="0.3">
      <c r="A517" s="1" t="s">
        <v>1674</v>
      </c>
      <c r="B517" s="1" t="s">
        <v>2085</v>
      </c>
      <c r="C517" s="1" t="str">
        <f t="shared" si="8"/>
        <v>613-9603205</v>
      </c>
      <c r="D517" s="1" t="s">
        <v>1031</v>
      </c>
      <c r="E517" s="1" t="s">
        <v>1032</v>
      </c>
      <c r="F517" s="1" t="s">
        <v>1035</v>
      </c>
      <c r="G517" s="1">
        <v>1</v>
      </c>
      <c r="H517" s="1" t="s">
        <v>1017</v>
      </c>
      <c r="I517" s="6">
        <v>30500</v>
      </c>
    </row>
    <row r="518" spans="1:9" x14ac:dyDescent="0.3">
      <c r="A518" s="1" t="s">
        <v>2039</v>
      </c>
      <c r="B518" s="1" t="s">
        <v>2086</v>
      </c>
      <c r="C518" s="1" t="str">
        <f t="shared" si="8"/>
        <v>886-5604751</v>
      </c>
      <c r="D518" s="1" t="s">
        <v>1031</v>
      </c>
      <c r="E518" s="1" t="s">
        <v>1029</v>
      </c>
      <c r="F518" s="1" t="s">
        <v>1030</v>
      </c>
      <c r="G518" s="1">
        <v>1</v>
      </c>
      <c r="H518" s="1" t="s">
        <v>1017</v>
      </c>
      <c r="I518" s="6">
        <v>11800</v>
      </c>
    </row>
    <row r="519" spans="1:9" x14ac:dyDescent="0.3">
      <c r="A519" s="1" t="s">
        <v>1843</v>
      </c>
      <c r="B519" s="1" t="s">
        <v>2087</v>
      </c>
      <c r="C519" s="1" t="str">
        <f t="shared" si="8"/>
        <v>624-3504521</v>
      </c>
      <c r="D519" s="1" t="s">
        <v>1018</v>
      </c>
      <c r="E519" s="1" t="s">
        <v>1032</v>
      </c>
      <c r="F519" s="1" t="s">
        <v>1033</v>
      </c>
      <c r="G519" s="1">
        <v>1</v>
      </c>
      <c r="H519" s="1" t="s">
        <v>1017</v>
      </c>
      <c r="I519" s="6">
        <v>35000</v>
      </c>
    </row>
    <row r="520" spans="1:9" x14ac:dyDescent="0.3">
      <c r="A520" s="1" t="s">
        <v>2088</v>
      </c>
      <c r="B520" s="1" t="s">
        <v>2089</v>
      </c>
      <c r="C520" s="1" t="str">
        <f t="shared" si="8"/>
        <v>292-8193952</v>
      </c>
      <c r="D520" s="1" t="s">
        <v>1022</v>
      </c>
      <c r="E520" s="1" t="s">
        <v>1025</v>
      </c>
      <c r="F520" s="1" t="s">
        <v>1026</v>
      </c>
      <c r="G520" s="1">
        <v>1</v>
      </c>
      <c r="H520" s="1" t="s">
        <v>1017</v>
      </c>
      <c r="I520" s="6">
        <v>25200</v>
      </c>
    </row>
    <row r="521" spans="1:9" x14ac:dyDescent="0.3">
      <c r="A521" s="1" t="s">
        <v>2090</v>
      </c>
      <c r="B521" s="1" t="s">
        <v>2091</v>
      </c>
      <c r="C521" s="1" t="str">
        <f t="shared" si="8"/>
        <v>529-8142385</v>
      </c>
      <c r="D521" s="1" t="s">
        <v>1018</v>
      </c>
      <c r="E521" s="1" t="s">
        <v>1025</v>
      </c>
      <c r="F521" s="1" t="s">
        <v>1028</v>
      </c>
      <c r="G521" s="1">
        <v>1</v>
      </c>
      <c r="H521" s="1" t="s">
        <v>1017</v>
      </c>
      <c r="I521" s="6">
        <v>55000</v>
      </c>
    </row>
    <row r="522" spans="1:9" x14ac:dyDescent="0.3">
      <c r="A522" s="1" t="s">
        <v>1377</v>
      </c>
      <c r="B522" s="1" t="s">
        <v>2092</v>
      </c>
      <c r="C522" s="1" t="str">
        <f t="shared" si="8"/>
        <v>495-4159798</v>
      </c>
      <c r="D522" s="1" t="s">
        <v>1031</v>
      </c>
      <c r="E522" s="1" t="s">
        <v>1025</v>
      </c>
      <c r="F522" s="1" t="s">
        <v>1038</v>
      </c>
      <c r="G522" s="1">
        <v>1</v>
      </c>
      <c r="H522" s="1" t="s">
        <v>1017</v>
      </c>
      <c r="I522" s="6">
        <v>30500</v>
      </c>
    </row>
    <row r="523" spans="1:9" x14ac:dyDescent="0.3">
      <c r="A523" s="1" t="s">
        <v>1377</v>
      </c>
      <c r="B523" s="1" t="s">
        <v>2093</v>
      </c>
      <c r="C523" s="1" t="str">
        <f t="shared" si="8"/>
        <v>495-5761669</v>
      </c>
      <c r="D523" s="1" t="s">
        <v>1031</v>
      </c>
      <c r="E523" s="1" t="s">
        <v>1029</v>
      </c>
      <c r="F523" s="1" t="s">
        <v>1036</v>
      </c>
      <c r="G523" s="1">
        <v>8</v>
      </c>
      <c r="H523" s="1" t="s">
        <v>1017</v>
      </c>
      <c r="I523" s="6">
        <v>14500</v>
      </c>
    </row>
    <row r="524" spans="1:9" x14ac:dyDescent="0.3">
      <c r="A524" s="1" t="s">
        <v>2052</v>
      </c>
      <c r="B524" s="1" t="s">
        <v>2094</v>
      </c>
      <c r="C524" s="1" t="str">
        <f t="shared" si="8"/>
        <v>213-3166570</v>
      </c>
      <c r="D524" s="1" t="s">
        <v>1018</v>
      </c>
      <c r="E524" s="1" t="s">
        <v>1029</v>
      </c>
      <c r="F524" s="1" t="s">
        <v>1030</v>
      </c>
      <c r="G524" s="1">
        <v>1</v>
      </c>
      <c r="H524" s="1" t="s">
        <v>1017</v>
      </c>
      <c r="I524" s="6">
        <v>12000</v>
      </c>
    </row>
    <row r="525" spans="1:9" x14ac:dyDescent="0.3">
      <c r="A525" s="1" t="s">
        <v>2095</v>
      </c>
      <c r="B525" s="1" t="s">
        <v>2096</v>
      </c>
      <c r="C525" s="1" t="str">
        <f t="shared" si="8"/>
        <v>801-8700011</v>
      </c>
      <c r="D525" s="1" t="s">
        <v>1014</v>
      </c>
      <c r="E525" s="1" t="s">
        <v>1025</v>
      </c>
      <c r="F525" s="1" t="s">
        <v>1026</v>
      </c>
      <c r="G525" s="1">
        <v>1</v>
      </c>
      <c r="H525" s="1" t="s">
        <v>1017</v>
      </c>
      <c r="I525" s="6">
        <v>25000</v>
      </c>
    </row>
    <row r="526" spans="1:9" x14ac:dyDescent="0.3">
      <c r="A526" s="1" t="s">
        <v>1422</v>
      </c>
      <c r="B526" s="1" t="s">
        <v>2097</v>
      </c>
      <c r="C526" s="1" t="str">
        <f t="shared" si="8"/>
        <v>394-8655554</v>
      </c>
      <c r="D526" s="1" t="s">
        <v>1018</v>
      </c>
      <c r="E526" s="1" t="s">
        <v>1025</v>
      </c>
      <c r="F526" s="1" t="s">
        <v>1026</v>
      </c>
      <c r="G526" s="1">
        <v>1</v>
      </c>
      <c r="H526" s="1" t="s">
        <v>1017</v>
      </c>
      <c r="I526" s="6">
        <v>25000</v>
      </c>
    </row>
    <row r="527" spans="1:9" x14ac:dyDescent="0.3">
      <c r="A527" s="1" t="s">
        <v>2098</v>
      </c>
      <c r="B527" s="1" t="s">
        <v>2099</v>
      </c>
      <c r="C527" s="1" t="str">
        <f t="shared" si="8"/>
        <v>197-7602695</v>
      </c>
      <c r="D527" s="1" t="s">
        <v>1031</v>
      </c>
      <c r="E527" s="1" t="s">
        <v>1025</v>
      </c>
      <c r="F527" s="1" t="s">
        <v>1028</v>
      </c>
      <c r="G527" s="1">
        <v>1</v>
      </c>
      <c r="H527" s="1" t="s">
        <v>1017</v>
      </c>
      <c r="I527" s="6">
        <v>55500</v>
      </c>
    </row>
    <row r="528" spans="1:9" x14ac:dyDescent="0.3">
      <c r="A528" s="1" t="s">
        <v>2100</v>
      </c>
      <c r="B528" s="1" t="s">
        <v>2101</v>
      </c>
      <c r="C528" s="1" t="str">
        <f t="shared" si="8"/>
        <v>898-6469592</v>
      </c>
      <c r="D528" s="1" t="s">
        <v>1027</v>
      </c>
      <c r="E528" s="1" t="s">
        <v>1015</v>
      </c>
      <c r="F528" s="1" t="s">
        <v>1024</v>
      </c>
      <c r="G528" s="1">
        <v>1</v>
      </c>
      <c r="H528" s="1" t="s">
        <v>1017</v>
      </c>
      <c r="I528" s="6">
        <v>39500</v>
      </c>
    </row>
    <row r="529" spans="1:9" x14ac:dyDescent="0.3">
      <c r="A529" s="1" t="s">
        <v>2102</v>
      </c>
      <c r="B529" s="1" t="s">
        <v>2103</v>
      </c>
      <c r="C529" s="1" t="str">
        <f t="shared" si="8"/>
        <v>506-1633753</v>
      </c>
      <c r="D529" s="1" t="s">
        <v>1027</v>
      </c>
      <c r="E529" s="1" t="s">
        <v>1019</v>
      </c>
      <c r="F529" s="1" t="s">
        <v>1039</v>
      </c>
      <c r="G529" s="1">
        <v>1</v>
      </c>
      <c r="H529" s="1" t="s">
        <v>1017</v>
      </c>
      <c r="I529" s="6">
        <v>49500</v>
      </c>
    </row>
    <row r="530" spans="1:9" x14ac:dyDescent="0.3">
      <c r="A530" s="1" t="s">
        <v>2104</v>
      </c>
      <c r="B530" s="1" t="s">
        <v>2105</v>
      </c>
      <c r="C530" s="1" t="str">
        <f t="shared" si="8"/>
        <v>961-3707281</v>
      </c>
      <c r="D530" s="1" t="s">
        <v>1014</v>
      </c>
      <c r="E530" s="1" t="s">
        <v>1019</v>
      </c>
      <c r="F530" s="1" t="s">
        <v>1039</v>
      </c>
      <c r="G530" s="1">
        <v>1</v>
      </c>
      <c r="H530" s="1" t="s">
        <v>1017</v>
      </c>
      <c r="I530" s="6">
        <v>50000</v>
      </c>
    </row>
    <row r="531" spans="1:9" x14ac:dyDescent="0.3">
      <c r="A531" s="1" t="s">
        <v>2106</v>
      </c>
      <c r="B531" s="1" t="s">
        <v>2107</v>
      </c>
      <c r="C531" s="1" t="str">
        <f t="shared" si="8"/>
        <v>321-1577888</v>
      </c>
      <c r="D531" s="1" t="s">
        <v>1027</v>
      </c>
      <c r="E531" s="1" t="s">
        <v>1029</v>
      </c>
      <c r="F531" s="1" t="s">
        <v>1030</v>
      </c>
      <c r="G531" s="1">
        <v>1</v>
      </c>
      <c r="H531" s="1" t="s">
        <v>1017</v>
      </c>
      <c r="I531" s="6">
        <v>11500</v>
      </c>
    </row>
    <row r="532" spans="1:9" x14ac:dyDescent="0.3">
      <c r="A532" s="1" t="s">
        <v>1591</v>
      </c>
      <c r="B532" s="1" t="s">
        <v>2108</v>
      </c>
      <c r="C532" s="1" t="str">
        <f t="shared" si="8"/>
        <v>355-7285495</v>
      </c>
      <c r="D532" s="1" t="s">
        <v>1022</v>
      </c>
      <c r="E532" s="1" t="s">
        <v>1025</v>
      </c>
      <c r="F532" s="1" t="s">
        <v>1026</v>
      </c>
      <c r="G532" s="1">
        <v>1</v>
      </c>
      <c r="H532" s="1" t="s">
        <v>1017</v>
      </c>
      <c r="I532" s="6">
        <v>25200</v>
      </c>
    </row>
    <row r="533" spans="1:9" x14ac:dyDescent="0.3">
      <c r="A533" s="1" t="s">
        <v>2109</v>
      </c>
      <c r="B533" s="1" t="s">
        <v>2110</v>
      </c>
      <c r="C533" s="1" t="str">
        <f t="shared" si="8"/>
        <v>145-7973953</v>
      </c>
      <c r="D533" s="1" t="s">
        <v>1014</v>
      </c>
      <c r="E533" s="1" t="s">
        <v>1025</v>
      </c>
      <c r="F533" s="1" t="s">
        <v>1026</v>
      </c>
      <c r="G533" s="1">
        <v>1</v>
      </c>
      <c r="H533" s="1" t="s">
        <v>1017</v>
      </c>
      <c r="I533" s="6">
        <v>25000</v>
      </c>
    </row>
    <row r="534" spans="1:9" x14ac:dyDescent="0.3">
      <c r="A534" s="1" t="s">
        <v>1768</v>
      </c>
      <c r="B534" s="1" t="s">
        <v>2111</v>
      </c>
      <c r="C534" s="1" t="str">
        <f t="shared" si="8"/>
        <v>431-3912886</v>
      </c>
      <c r="D534" s="1" t="s">
        <v>1027</v>
      </c>
      <c r="E534" s="1" t="s">
        <v>1025</v>
      </c>
      <c r="F534" s="1" t="s">
        <v>1038</v>
      </c>
      <c r="G534" s="1">
        <v>1</v>
      </c>
      <c r="H534" s="1" t="s">
        <v>1017</v>
      </c>
      <c r="I534" s="6">
        <v>29999</v>
      </c>
    </row>
    <row r="535" spans="1:9" x14ac:dyDescent="0.3">
      <c r="A535" s="1" t="s">
        <v>2112</v>
      </c>
      <c r="B535" s="1" t="s">
        <v>2113</v>
      </c>
      <c r="C535" s="1" t="str">
        <f t="shared" si="8"/>
        <v>885-9381494</v>
      </c>
      <c r="D535" s="1" t="s">
        <v>1018</v>
      </c>
      <c r="E535" s="1" t="s">
        <v>1029</v>
      </c>
      <c r="F535" s="1" t="s">
        <v>1037</v>
      </c>
      <c r="G535" s="1">
        <v>1</v>
      </c>
      <c r="H535" s="1" t="s">
        <v>1017</v>
      </c>
      <c r="I535" s="6">
        <v>10000</v>
      </c>
    </row>
    <row r="536" spans="1:9" x14ac:dyDescent="0.3">
      <c r="A536" s="1" t="s">
        <v>2114</v>
      </c>
      <c r="B536" s="1" t="s">
        <v>2115</v>
      </c>
      <c r="C536" s="1" t="str">
        <f t="shared" si="8"/>
        <v>699-8531486</v>
      </c>
      <c r="D536" s="1" t="s">
        <v>1031</v>
      </c>
      <c r="E536" s="1" t="s">
        <v>1032</v>
      </c>
      <c r="F536" s="1" t="s">
        <v>1035</v>
      </c>
      <c r="G536" s="1">
        <v>1</v>
      </c>
      <c r="H536" s="1" t="s">
        <v>1017</v>
      </c>
      <c r="I536" s="6">
        <v>30500</v>
      </c>
    </row>
    <row r="537" spans="1:9" x14ac:dyDescent="0.3">
      <c r="A537" s="1" t="s">
        <v>1773</v>
      </c>
      <c r="B537" s="1" t="s">
        <v>2116</v>
      </c>
      <c r="C537" s="1" t="str">
        <f t="shared" si="8"/>
        <v>161-3307798</v>
      </c>
      <c r="D537" s="1" t="s">
        <v>1031</v>
      </c>
      <c r="E537" s="1" t="s">
        <v>1025</v>
      </c>
      <c r="F537" s="1" t="s">
        <v>1026</v>
      </c>
      <c r="G537" s="1">
        <v>1</v>
      </c>
      <c r="H537" s="1" t="s">
        <v>1017</v>
      </c>
      <c r="I537" s="6">
        <v>25500</v>
      </c>
    </row>
    <row r="538" spans="1:9" x14ac:dyDescent="0.3">
      <c r="A538" s="1" t="s">
        <v>2117</v>
      </c>
      <c r="B538" s="1" t="s">
        <v>2118</v>
      </c>
      <c r="C538" s="1" t="str">
        <f t="shared" si="8"/>
        <v>905-1664503</v>
      </c>
      <c r="D538" s="1" t="s">
        <v>1022</v>
      </c>
      <c r="E538" s="1" t="s">
        <v>1029</v>
      </c>
      <c r="F538" s="1" t="s">
        <v>1037</v>
      </c>
      <c r="G538" s="1">
        <v>1</v>
      </c>
      <c r="H538" s="1" t="s">
        <v>1017</v>
      </c>
      <c r="I538" s="6">
        <v>10200</v>
      </c>
    </row>
    <row r="539" spans="1:9" x14ac:dyDescent="0.3">
      <c r="A539" s="1" t="s">
        <v>1445</v>
      </c>
      <c r="B539" s="1" t="s">
        <v>2119</v>
      </c>
      <c r="C539" s="1" t="str">
        <f t="shared" si="8"/>
        <v>490-9748847</v>
      </c>
      <c r="D539" s="1" t="s">
        <v>1031</v>
      </c>
      <c r="E539" s="1" t="s">
        <v>1025</v>
      </c>
      <c r="F539" s="1" t="s">
        <v>1038</v>
      </c>
      <c r="G539" s="1">
        <v>1</v>
      </c>
      <c r="H539" s="1" t="s">
        <v>1017</v>
      </c>
      <c r="I539" s="6">
        <v>30500</v>
      </c>
    </row>
    <row r="540" spans="1:9" x14ac:dyDescent="0.3">
      <c r="A540" s="1" t="s">
        <v>1249</v>
      </c>
      <c r="B540" s="1" t="s">
        <v>2120</v>
      </c>
      <c r="C540" s="1" t="str">
        <f t="shared" si="8"/>
        <v>951-4428815</v>
      </c>
      <c r="D540" s="1" t="s">
        <v>1018</v>
      </c>
      <c r="E540" s="1" t="s">
        <v>1025</v>
      </c>
      <c r="F540" s="1" t="s">
        <v>1028</v>
      </c>
      <c r="G540" s="1">
        <v>1</v>
      </c>
      <c r="H540" s="1" t="s">
        <v>1017</v>
      </c>
      <c r="I540" s="6">
        <v>55000</v>
      </c>
    </row>
    <row r="541" spans="1:9" x14ac:dyDescent="0.3">
      <c r="A541" s="1" t="s">
        <v>1697</v>
      </c>
      <c r="B541" s="1" t="s">
        <v>2121</v>
      </c>
      <c r="C541" s="1" t="str">
        <f t="shared" si="8"/>
        <v>306-5561067</v>
      </c>
      <c r="D541" s="1" t="s">
        <v>1018</v>
      </c>
      <c r="E541" s="1" t="s">
        <v>1019</v>
      </c>
      <c r="F541" s="1" t="s">
        <v>1023</v>
      </c>
      <c r="G541" s="1">
        <v>1</v>
      </c>
      <c r="H541" s="1" t="s">
        <v>1017</v>
      </c>
      <c r="I541" s="6">
        <v>128000</v>
      </c>
    </row>
    <row r="542" spans="1:9" x14ac:dyDescent="0.3">
      <c r="A542" s="1" t="s">
        <v>2122</v>
      </c>
      <c r="B542" s="1" t="s">
        <v>2123</v>
      </c>
      <c r="C542" s="1" t="str">
        <f t="shared" si="8"/>
        <v>185-6037049</v>
      </c>
      <c r="D542" s="1" t="s">
        <v>1022</v>
      </c>
      <c r="E542" s="1" t="s">
        <v>1019</v>
      </c>
      <c r="F542" s="1" t="s">
        <v>1023</v>
      </c>
      <c r="G542" s="1">
        <v>1</v>
      </c>
      <c r="H542" s="1" t="s">
        <v>1017</v>
      </c>
      <c r="I542" s="6">
        <v>131500</v>
      </c>
    </row>
    <row r="543" spans="1:9" x14ac:dyDescent="0.3">
      <c r="A543" s="1" t="s">
        <v>2124</v>
      </c>
      <c r="B543" s="1" t="s">
        <v>2125</v>
      </c>
      <c r="C543" s="1" t="str">
        <f t="shared" si="8"/>
        <v>294-1070138</v>
      </c>
      <c r="D543" s="1" t="s">
        <v>1027</v>
      </c>
      <c r="E543" s="1" t="s">
        <v>1019</v>
      </c>
      <c r="F543" s="1" t="s">
        <v>1020</v>
      </c>
      <c r="G543" s="1">
        <v>1</v>
      </c>
      <c r="H543" s="1" t="s">
        <v>1017</v>
      </c>
      <c r="I543" s="6">
        <v>44000</v>
      </c>
    </row>
    <row r="544" spans="1:9" x14ac:dyDescent="0.3">
      <c r="A544" s="1" t="s">
        <v>1303</v>
      </c>
      <c r="B544" s="1" t="s">
        <v>2126</v>
      </c>
      <c r="C544" s="1" t="str">
        <f t="shared" si="8"/>
        <v>679-3723988</v>
      </c>
      <c r="D544" s="1" t="s">
        <v>1022</v>
      </c>
      <c r="E544" s="1" t="s">
        <v>1015</v>
      </c>
      <c r="F544" s="1" t="s">
        <v>1016</v>
      </c>
      <c r="G544" s="1">
        <v>1</v>
      </c>
      <c r="H544" s="1" t="s">
        <v>1017</v>
      </c>
      <c r="I544" s="6">
        <v>60500</v>
      </c>
    </row>
    <row r="545" spans="1:9" x14ac:dyDescent="0.3">
      <c r="A545" s="1" t="s">
        <v>2127</v>
      </c>
      <c r="B545" s="1" t="s">
        <v>2128</v>
      </c>
      <c r="C545" s="1" t="str">
        <f t="shared" si="8"/>
        <v>792-1474058</v>
      </c>
      <c r="D545" s="1" t="s">
        <v>1018</v>
      </c>
      <c r="E545" s="1" t="s">
        <v>1032</v>
      </c>
      <c r="F545" s="1" t="s">
        <v>1033</v>
      </c>
      <c r="G545" s="1">
        <v>1</v>
      </c>
      <c r="H545" s="1" t="s">
        <v>1017</v>
      </c>
      <c r="I545" s="6">
        <v>35000</v>
      </c>
    </row>
    <row r="546" spans="1:9" x14ac:dyDescent="0.3">
      <c r="A546" s="1" t="s">
        <v>1837</v>
      </c>
      <c r="B546" s="1" t="s">
        <v>2129</v>
      </c>
      <c r="C546" s="1" t="str">
        <f t="shared" si="8"/>
        <v>493-7671743</v>
      </c>
      <c r="D546" s="1" t="s">
        <v>1022</v>
      </c>
      <c r="E546" s="1" t="s">
        <v>1032</v>
      </c>
      <c r="F546" s="1" t="s">
        <v>1033</v>
      </c>
      <c r="G546" s="1">
        <v>1</v>
      </c>
      <c r="H546" s="1" t="s">
        <v>1017</v>
      </c>
      <c r="I546" s="6">
        <v>35200</v>
      </c>
    </row>
    <row r="547" spans="1:9" x14ac:dyDescent="0.3">
      <c r="A547" s="1" t="s">
        <v>1845</v>
      </c>
      <c r="B547" s="1" t="s">
        <v>2130</v>
      </c>
      <c r="C547" s="1" t="str">
        <f t="shared" si="8"/>
        <v>686-6777952</v>
      </c>
      <c r="D547" s="1" t="s">
        <v>1031</v>
      </c>
      <c r="E547" s="1" t="s">
        <v>1025</v>
      </c>
      <c r="F547" s="1" t="s">
        <v>1028</v>
      </c>
      <c r="G547" s="1">
        <v>1</v>
      </c>
      <c r="H547" s="1" t="s">
        <v>1017</v>
      </c>
      <c r="I547" s="6">
        <v>55500</v>
      </c>
    </row>
    <row r="548" spans="1:9" x14ac:dyDescent="0.3">
      <c r="A548" s="1" t="s">
        <v>1313</v>
      </c>
      <c r="B548" s="1" t="s">
        <v>2131</v>
      </c>
      <c r="C548" s="1" t="str">
        <f t="shared" si="8"/>
        <v>770-5837546</v>
      </c>
      <c r="D548" s="1" t="s">
        <v>1018</v>
      </c>
      <c r="E548" s="1" t="s">
        <v>1019</v>
      </c>
      <c r="F548" s="1" t="s">
        <v>1039</v>
      </c>
      <c r="G548" s="1">
        <v>1</v>
      </c>
      <c r="H548" s="1" t="s">
        <v>1017</v>
      </c>
      <c r="I548" s="6">
        <v>50000</v>
      </c>
    </row>
    <row r="549" spans="1:9" x14ac:dyDescent="0.3">
      <c r="A549" s="1" t="s">
        <v>2132</v>
      </c>
      <c r="B549" s="1" t="s">
        <v>2133</v>
      </c>
      <c r="C549" s="1" t="str">
        <f t="shared" si="8"/>
        <v>160-4065690</v>
      </c>
      <c r="D549" s="1" t="s">
        <v>1018</v>
      </c>
      <c r="E549" s="1" t="s">
        <v>1015</v>
      </c>
      <c r="F549" s="1" t="s">
        <v>1021</v>
      </c>
      <c r="G549" s="1">
        <v>1</v>
      </c>
      <c r="H549" s="1" t="s">
        <v>1017</v>
      </c>
      <c r="I549" s="6">
        <v>20000</v>
      </c>
    </row>
    <row r="550" spans="1:9" x14ac:dyDescent="0.3">
      <c r="A550" s="1" t="s">
        <v>2114</v>
      </c>
      <c r="B550" s="1" t="s">
        <v>2134</v>
      </c>
      <c r="C550" s="1" t="str">
        <f t="shared" si="8"/>
        <v>699-4938956</v>
      </c>
      <c r="D550" s="1" t="s">
        <v>1031</v>
      </c>
      <c r="E550" s="1" t="s">
        <v>1032</v>
      </c>
      <c r="F550" s="1" t="s">
        <v>1035</v>
      </c>
      <c r="G550" s="1">
        <v>1</v>
      </c>
      <c r="H550" s="1" t="s">
        <v>1017</v>
      </c>
      <c r="I550" s="6">
        <v>30500</v>
      </c>
    </row>
    <row r="551" spans="1:9" x14ac:dyDescent="0.3">
      <c r="A551" s="1" t="s">
        <v>2135</v>
      </c>
      <c r="B551" s="1" t="s">
        <v>2136</v>
      </c>
      <c r="C551" s="1" t="str">
        <f t="shared" si="8"/>
        <v>584-6654424</v>
      </c>
      <c r="D551" s="1" t="s">
        <v>1022</v>
      </c>
      <c r="E551" s="1" t="s">
        <v>1019</v>
      </c>
      <c r="F551" s="1" t="s">
        <v>1020</v>
      </c>
      <c r="G551" s="1">
        <v>1</v>
      </c>
      <c r="H551" s="1" t="s">
        <v>1017</v>
      </c>
      <c r="I551" s="6">
        <v>45500</v>
      </c>
    </row>
    <row r="552" spans="1:9" x14ac:dyDescent="0.3">
      <c r="A552" s="1" t="s">
        <v>1245</v>
      </c>
      <c r="B552" s="1" t="s">
        <v>2137</v>
      </c>
      <c r="C552" s="1" t="str">
        <f t="shared" si="8"/>
        <v>955-3329735</v>
      </c>
      <c r="D552" s="1" t="s">
        <v>1022</v>
      </c>
      <c r="E552" s="1" t="s">
        <v>1019</v>
      </c>
      <c r="F552" s="1" t="s">
        <v>1023</v>
      </c>
      <c r="G552" s="1">
        <v>1</v>
      </c>
      <c r="H552" s="1" t="s">
        <v>1017</v>
      </c>
      <c r="I552" s="6">
        <v>131500</v>
      </c>
    </row>
    <row r="553" spans="1:9" x14ac:dyDescent="0.3">
      <c r="A553" s="1" t="s">
        <v>1330</v>
      </c>
      <c r="B553" s="1" t="s">
        <v>2138</v>
      </c>
      <c r="C553" s="1" t="str">
        <f t="shared" si="8"/>
        <v>926-6461406</v>
      </c>
      <c r="D553" s="1" t="s">
        <v>1022</v>
      </c>
      <c r="E553" s="1" t="s">
        <v>1019</v>
      </c>
      <c r="F553" s="1" t="s">
        <v>1020</v>
      </c>
      <c r="G553" s="1">
        <v>1</v>
      </c>
      <c r="H553" s="1" t="s">
        <v>1017</v>
      </c>
      <c r="I553" s="6">
        <v>45500</v>
      </c>
    </row>
    <row r="554" spans="1:9" x14ac:dyDescent="0.3">
      <c r="A554" s="1" t="s">
        <v>2139</v>
      </c>
      <c r="B554" s="1" t="s">
        <v>2140</v>
      </c>
      <c r="C554" s="1" t="str">
        <f t="shared" si="8"/>
        <v>990-9725065</v>
      </c>
      <c r="D554" s="1" t="s">
        <v>1014</v>
      </c>
      <c r="E554" s="1" t="s">
        <v>1019</v>
      </c>
      <c r="F554" s="1" t="s">
        <v>1039</v>
      </c>
      <c r="G554" s="1">
        <v>1</v>
      </c>
      <c r="H554" s="1" t="s">
        <v>1017</v>
      </c>
      <c r="I554" s="6">
        <v>50000</v>
      </c>
    </row>
    <row r="555" spans="1:9" x14ac:dyDescent="0.3">
      <c r="A555" s="1" t="s">
        <v>1825</v>
      </c>
      <c r="B555" s="1" t="s">
        <v>2141</v>
      </c>
      <c r="C555" s="1" t="str">
        <f t="shared" si="8"/>
        <v>274-2500416</v>
      </c>
      <c r="D555" s="1" t="s">
        <v>1022</v>
      </c>
      <c r="E555" s="1" t="s">
        <v>1025</v>
      </c>
      <c r="F555" s="1" t="s">
        <v>1026</v>
      </c>
      <c r="G555" s="1">
        <v>1</v>
      </c>
      <c r="H555" s="1" t="s">
        <v>1017</v>
      </c>
      <c r="I555" s="6">
        <v>25200</v>
      </c>
    </row>
    <row r="556" spans="1:9" x14ac:dyDescent="0.3">
      <c r="A556" s="1" t="s">
        <v>2142</v>
      </c>
      <c r="B556" s="1" t="s">
        <v>2143</v>
      </c>
      <c r="C556" s="1" t="str">
        <f t="shared" si="8"/>
        <v>748-9253698</v>
      </c>
      <c r="D556" s="1" t="s">
        <v>1022</v>
      </c>
      <c r="E556" s="1" t="s">
        <v>1019</v>
      </c>
      <c r="F556" s="1" t="s">
        <v>1023</v>
      </c>
      <c r="G556" s="1">
        <v>1</v>
      </c>
      <c r="H556" s="1" t="s">
        <v>1017</v>
      </c>
      <c r="I556" s="6">
        <v>131500</v>
      </c>
    </row>
    <row r="557" spans="1:9" x14ac:dyDescent="0.3">
      <c r="A557" s="1" t="s">
        <v>1910</v>
      </c>
      <c r="B557" s="1" t="s">
        <v>2144</v>
      </c>
      <c r="C557" s="1" t="str">
        <f t="shared" si="8"/>
        <v>189-2868688</v>
      </c>
      <c r="D557" s="1" t="s">
        <v>1014</v>
      </c>
      <c r="E557" s="1" t="s">
        <v>1029</v>
      </c>
      <c r="F557" s="1" t="s">
        <v>1037</v>
      </c>
      <c r="G557" s="1">
        <v>1</v>
      </c>
      <c r="H557" s="1" t="s">
        <v>1017</v>
      </c>
      <c r="I557" s="6">
        <v>9900</v>
      </c>
    </row>
    <row r="558" spans="1:9" x14ac:dyDescent="0.3">
      <c r="A558" s="1" t="s">
        <v>2124</v>
      </c>
      <c r="B558" s="1" t="s">
        <v>2145</v>
      </c>
      <c r="C558" s="1" t="str">
        <f t="shared" si="8"/>
        <v>294-7512001</v>
      </c>
      <c r="D558" s="1" t="s">
        <v>1014</v>
      </c>
      <c r="E558" s="1" t="s">
        <v>1032</v>
      </c>
      <c r="F558" s="1" t="s">
        <v>1033</v>
      </c>
      <c r="G558" s="1">
        <v>1</v>
      </c>
      <c r="H558" s="1" t="s">
        <v>1017</v>
      </c>
      <c r="I558" s="6">
        <v>35000</v>
      </c>
    </row>
    <row r="559" spans="1:9" x14ac:dyDescent="0.3">
      <c r="A559" s="1" t="s">
        <v>1701</v>
      </c>
      <c r="B559" s="1" t="s">
        <v>2146</v>
      </c>
      <c r="C559" s="1" t="str">
        <f t="shared" si="8"/>
        <v>935-5979872</v>
      </c>
      <c r="D559" s="1" t="s">
        <v>1018</v>
      </c>
      <c r="E559" s="1" t="s">
        <v>1015</v>
      </c>
      <c r="F559" s="1" t="s">
        <v>1016</v>
      </c>
      <c r="G559" s="1">
        <v>1</v>
      </c>
      <c r="H559" s="1" t="s">
        <v>1017</v>
      </c>
      <c r="I559" s="6">
        <v>60000</v>
      </c>
    </row>
    <row r="560" spans="1:9" x14ac:dyDescent="0.3">
      <c r="A560" s="1" t="s">
        <v>2147</v>
      </c>
      <c r="B560" s="1" t="s">
        <v>2148</v>
      </c>
      <c r="C560" s="1" t="str">
        <f t="shared" si="8"/>
        <v>320-9305150</v>
      </c>
      <c r="D560" s="1" t="s">
        <v>1018</v>
      </c>
      <c r="E560" s="1" t="s">
        <v>1015</v>
      </c>
      <c r="F560" s="1" t="s">
        <v>1024</v>
      </c>
      <c r="G560" s="1">
        <v>1</v>
      </c>
      <c r="H560" s="1" t="s">
        <v>1017</v>
      </c>
      <c r="I560" s="6">
        <v>40000</v>
      </c>
    </row>
    <row r="561" spans="1:9" x14ac:dyDescent="0.3">
      <c r="A561" s="1" t="s">
        <v>2149</v>
      </c>
      <c r="B561" s="1" t="s">
        <v>2150</v>
      </c>
      <c r="C561" s="1" t="str">
        <f t="shared" si="8"/>
        <v>661-7581459</v>
      </c>
      <c r="D561" s="1" t="s">
        <v>1031</v>
      </c>
      <c r="E561" s="1" t="s">
        <v>1032</v>
      </c>
      <c r="F561" s="1" t="s">
        <v>1033</v>
      </c>
      <c r="G561" s="1">
        <v>1</v>
      </c>
      <c r="H561" s="1" t="s">
        <v>1017</v>
      </c>
      <c r="I561" s="6">
        <v>35500</v>
      </c>
    </row>
    <row r="562" spans="1:9" x14ac:dyDescent="0.3">
      <c r="A562" s="1" t="s">
        <v>1768</v>
      </c>
      <c r="B562" s="1" t="s">
        <v>2151</v>
      </c>
      <c r="C562" s="1" t="str">
        <f t="shared" si="8"/>
        <v>431-1908038</v>
      </c>
      <c r="D562" s="1" t="s">
        <v>1027</v>
      </c>
      <c r="E562" s="1" t="s">
        <v>1029</v>
      </c>
      <c r="F562" s="1" t="s">
        <v>1037</v>
      </c>
      <c r="G562" s="1">
        <v>3</v>
      </c>
      <c r="H562" s="1" t="s">
        <v>1017</v>
      </c>
      <c r="I562" s="6">
        <v>9500</v>
      </c>
    </row>
    <row r="563" spans="1:9" x14ac:dyDescent="0.3">
      <c r="A563" s="1" t="s">
        <v>2152</v>
      </c>
      <c r="B563" s="1" t="s">
        <v>2153</v>
      </c>
      <c r="C563" s="1" t="str">
        <f t="shared" si="8"/>
        <v>976-2710400</v>
      </c>
      <c r="D563" s="1" t="s">
        <v>1031</v>
      </c>
      <c r="E563" s="1" t="s">
        <v>1029</v>
      </c>
      <c r="F563" s="1" t="s">
        <v>1030</v>
      </c>
      <c r="G563" s="1">
        <v>1</v>
      </c>
      <c r="H563" s="1" t="s">
        <v>1017</v>
      </c>
      <c r="I563" s="6">
        <v>11800</v>
      </c>
    </row>
    <row r="564" spans="1:9" x14ac:dyDescent="0.3">
      <c r="A564" s="1" t="s">
        <v>1975</v>
      </c>
      <c r="B564" s="1" t="s">
        <v>2154</v>
      </c>
      <c r="C564" s="1" t="str">
        <f t="shared" si="8"/>
        <v>252-7777894</v>
      </c>
      <c r="D564" s="1" t="s">
        <v>1014</v>
      </c>
      <c r="E564" s="1" t="s">
        <v>1025</v>
      </c>
      <c r="F564" s="1" t="s">
        <v>1026</v>
      </c>
      <c r="G564" s="1">
        <v>1</v>
      </c>
      <c r="H564" s="1" t="s">
        <v>1017</v>
      </c>
      <c r="I564" s="6">
        <v>25000</v>
      </c>
    </row>
    <row r="565" spans="1:9" x14ac:dyDescent="0.3">
      <c r="A565" s="1" t="s">
        <v>2155</v>
      </c>
      <c r="B565" s="1" t="s">
        <v>2156</v>
      </c>
      <c r="C565" s="1" t="str">
        <f t="shared" si="8"/>
        <v>768-8467845</v>
      </c>
      <c r="D565" s="1" t="s">
        <v>1014</v>
      </c>
      <c r="E565" s="1" t="s">
        <v>1025</v>
      </c>
      <c r="F565" s="1" t="s">
        <v>1038</v>
      </c>
      <c r="G565" s="1">
        <v>1</v>
      </c>
      <c r="H565" s="1" t="s">
        <v>1017</v>
      </c>
      <c r="I565" s="6">
        <v>30000</v>
      </c>
    </row>
    <row r="566" spans="1:9" x14ac:dyDescent="0.3">
      <c r="A566" s="1" t="s">
        <v>1279</v>
      </c>
      <c r="B566" s="1" t="s">
        <v>2157</v>
      </c>
      <c r="C566" s="1" t="str">
        <f t="shared" si="8"/>
        <v>285-7441777</v>
      </c>
      <c r="D566" s="1" t="s">
        <v>1031</v>
      </c>
      <c r="E566" s="1" t="s">
        <v>1032</v>
      </c>
      <c r="F566" s="1" t="s">
        <v>1035</v>
      </c>
      <c r="G566" s="1">
        <v>1</v>
      </c>
      <c r="H566" s="1" t="s">
        <v>1017</v>
      </c>
      <c r="I566" s="6">
        <v>30500</v>
      </c>
    </row>
    <row r="567" spans="1:9" x14ac:dyDescent="0.3">
      <c r="A567" s="1" t="s">
        <v>2158</v>
      </c>
      <c r="B567" s="1" t="s">
        <v>2159</v>
      </c>
      <c r="C567" s="1" t="str">
        <f t="shared" si="8"/>
        <v>957-3081873</v>
      </c>
      <c r="D567" s="1" t="s">
        <v>1014</v>
      </c>
      <c r="E567" s="1" t="s">
        <v>1019</v>
      </c>
      <c r="F567" s="1" t="s">
        <v>1020</v>
      </c>
      <c r="G567" s="1">
        <v>1</v>
      </c>
      <c r="H567" s="1" t="s">
        <v>1017</v>
      </c>
      <c r="I567" s="6">
        <v>45000</v>
      </c>
    </row>
    <row r="568" spans="1:9" x14ac:dyDescent="0.3">
      <c r="A568" s="1" t="s">
        <v>1910</v>
      </c>
      <c r="B568" s="1" t="s">
        <v>2160</v>
      </c>
      <c r="C568" s="1" t="str">
        <f t="shared" si="8"/>
        <v>189-5307726</v>
      </c>
      <c r="D568" s="1" t="s">
        <v>1027</v>
      </c>
      <c r="E568" s="1" t="s">
        <v>1015</v>
      </c>
      <c r="F568" s="1" t="s">
        <v>1024</v>
      </c>
      <c r="G568" s="1">
        <v>1</v>
      </c>
      <c r="H568" s="1" t="s">
        <v>1017</v>
      </c>
      <c r="I568" s="6">
        <v>39500</v>
      </c>
    </row>
    <row r="569" spans="1:9" x14ac:dyDescent="0.3">
      <c r="A569" s="1" t="s">
        <v>2161</v>
      </c>
      <c r="B569" s="1" t="s">
        <v>2162</v>
      </c>
      <c r="C569" s="1" t="str">
        <f t="shared" si="8"/>
        <v>602-6250195</v>
      </c>
      <c r="D569" s="1" t="s">
        <v>1031</v>
      </c>
      <c r="E569" s="1" t="s">
        <v>1025</v>
      </c>
      <c r="F569" s="1" t="s">
        <v>1038</v>
      </c>
      <c r="G569" s="1">
        <v>1</v>
      </c>
      <c r="H569" s="1" t="s">
        <v>1017</v>
      </c>
      <c r="I569" s="6">
        <v>30500</v>
      </c>
    </row>
    <row r="570" spans="1:9" x14ac:dyDescent="0.3">
      <c r="A570" s="1" t="s">
        <v>1181</v>
      </c>
      <c r="B570" s="1" t="s">
        <v>2163</v>
      </c>
      <c r="C570" s="1" t="str">
        <f t="shared" si="8"/>
        <v>716-4624549</v>
      </c>
      <c r="D570" s="1" t="s">
        <v>1014</v>
      </c>
      <c r="E570" s="1" t="s">
        <v>1029</v>
      </c>
      <c r="F570" s="1" t="s">
        <v>1030</v>
      </c>
      <c r="G570" s="1">
        <v>1</v>
      </c>
      <c r="H570" s="1" t="s">
        <v>1017</v>
      </c>
      <c r="I570" s="6">
        <v>11900</v>
      </c>
    </row>
    <row r="571" spans="1:9" x14ac:dyDescent="0.3">
      <c r="A571" s="1" t="s">
        <v>2127</v>
      </c>
      <c r="B571" s="1" t="s">
        <v>2164</v>
      </c>
      <c r="C571" s="1" t="str">
        <f t="shared" si="8"/>
        <v>792-8136077</v>
      </c>
      <c r="D571" s="1" t="s">
        <v>1022</v>
      </c>
      <c r="E571" s="1" t="s">
        <v>1032</v>
      </c>
      <c r="F571" s="1" t="s">
        <v>1033</v>
      </c>
      <c r="G571" s="1">
        <v>1</v>
      </c>
      <c r="H571" s="1" t="s">
        <v>1017</v>
      </c>
      <c r="I571" s="6">
        <v>35200</v>
      </c>
    </row>
    <row r="572" spans="1:9" x14ac:dyDescent="0.3">
      <c r="A572" s="1" t="s">
        <v>2165</v>
      </c>
      <c r="B572" s="1" t="s">
        <v>2166</v>
      </c>
      <c r="C572" s="1" t="str">
        <f t="shared" si="8"/>
        <v>906-8275056</v>
      </c>
      <c r="D572" s="1" t="s">
        <v>1014</v>
      </c>
      <c r="E572" s="1" t="s">
        <v>1015</v>
      </c>
      <c r="F572" s="1" t="s">
        <v>1016</v>
      </c>
      <c r="G572" s="1">
        <v>1</v>
      </c>
      <c r="H572" s="1" t="s">
        <v>1017</v>
      </c>
      <c r="I572" s="6">
        <v>60000</v>
      </c>
    </row>
    <row r="573" spans="1:9" x14ac:dyDescent="0.3">
      <c r="A573" s="1" t="s">
        <v>2167</v>
      </c>
      <c r="B573" s="1" t="s">
        <v>2168</v>
      </c>
      <c r="C573" s="1" t="str">
        <f t="shared" si="8"/>
        <v>441-5584424</v>
      </c>
      <c r="D573" s="1" t="s">
        <v>1027</v>
      </c>
      <c r="E573" s="1" t="s">
        <v>1015</v>
      </c>
      <c r="F573" s="1" t="s">
        <v>1024</v>
      </c>
      <c r="G573" s="1">
        <v>1</v>
      </c>
      <c r="H573" s="1" t="s">
        <v>1017</v>
      </c>
      <c r="I573" s="6">
        <v>39500</v>
      </c>
    </row>
    <row r="574" spans="1:9" x14ac:dyDescent="0.3">
      <c r="A574" s="1" t="s">
        <v>1499</v>
      </c>
      <c r="B574" s="1" t="s">
        <v>2169</v>
      </c>
      <c r="C574" s="1" t="str">
        <f t="shared" si="8"/>
        <v>986-5731119</v>
      </c>
      <c r="D574" s="1" t="s">
        <v>1018</v>
      </c>
      <c r="E574" s="1" t="s">
        <v>1029</v>
      </c>
      <c r="F574" s="1" t="s">
        <v>1036</v>
      </c>
      <c r="G574" s="1">
        <v>1</v>
      </c>
      <c r="H574" s="1" t="s">
        <v>1017</v>
      </c>
      <c r="I574" s="6">
        <v>15000</v>
      </c>
    </row>
    <row r="575" spans="1:9" x14ac:dyDescent="0.3">
      <c r="A575" s="1" t="s">
        <v>2170</v>
      </c>
      <c r="B575" s="1" t="s">
        <v>2171</v>
      </c>
      <c r="C575" s="1" t="str">
        <f t="shared" si="8"/>
        <v>803-9616197</v>
      </c>
      <c r="D575" s="1" t="s">
        <v>1031</v>
      </c>
      <c r="E575" s="1" t="s">
        <v>1029</v>
      </c>
      <c r="F575" s="1" t="s">
        <v>1036</v>
      </c>
      <c r="G575" s="1">
        <v>1</v>
      </c>
      <c r="H575" s="1" t="s">
        <v>1017</v>
      </c>
      <c r="I575" s="6">
        <v>14500</v>
      </c>
    </row>
    <row r="576" spans="1:9" x14ac:dyDescent="0.3">
      <c r="A576" s="1" t="s">
        <v>1888</v>
      </c>
      <c r="B576" s="1" t="s">
        <v>2172</v>
      </c>
      <c r="C576" s="1" t="str">
        <f t="shared" si="8"/>
        <v>917-8862907</v>
      </c>
      <c r="D576" s="1" t="s">
        <v>1022</v>
      </c>
      <c r="E576" s="1" t="s">
        <v>1015</v>
      </c>
      <c r="F576" s="1" t="s">
        <v>1021</v>
      </c>
      <c r="G576" s="1">
        <v>1</v>
      </c>
      <c r="H576" s="1" t="s">
        <v>1017</v>
      </c>
      <c r="I576" s="6">
        <v>20200</v>
      </c>
    </row>
    <row r="577" spans="1:9" x14ac:dyDescent="0.3">
      <c r="A577" s="1" t="s">
        <v>2173</v>
      </c>
      <c r="B577" s="1" t="s">
        <v>2174</v>
      </c>
      <c r="C577" s="1" t="str">
        <f t="shared" si="8"/>
        <v>345-2570911</v>
      </c>
      <c r="D577" s="1" t="s">
        <v>1031</v>
      </c>
      <c r="E577" s="1" t="s">
        <v>1019</v>
      </c>
      <c r="F577" s="1" t="s">
        <v>1023</v>
      </c>
      <c r="G577" s="1">
        <v>1</v>
      </c>
      <c r="H577" s="1" t="s">
        <v>1017</v>
      </c>
      <c r="I577" s="6">
        <v>132000</v>
      </c>
    </row>
    <row r="578" spans="1:9" x14ac:dyDescent="0.3">
      <c r="A578" s="1" t="s">
        <v>1668</v>
      </c>
      <c r="B578" s="1" t="s">
        <v>2175</v>
      </c>
      <c r="C578" s="1" t="str">
        <f t="shared" si="8"/>
        <v>731-4190758</v>
      </c>
      <c r="D578" s="1" t="s">
        <v>1014</v>
      </c>
      <c r="E578" s="1" t="s">
        <v>1032</v>
      </c>
      <c r="F578" s="1" t="s">
        <v>1035</v>
      </c>
      <c r="G578" s="1">
        <v>1</v>
      </c>
      <c r="H578" s="1" t="s">
        <v>1017</v>
      </c>
      <c r="I578" s="6">
        <v>30000</v>
      </c>
    </row>
    <row r="579" spans="1:9" x14ac:dyDescent="0.3">
      <c r="A579" s="1" t="s">
        <v>2176</v>
      </c>
      <c r="B579" s="1" t="s">
        <v>2177</v>
      </c>
      <c r="C579" s="1" t="str">
        <f t="shared" ref="C579:C642" si="9">CONCATENATE(A579,"-",B579)</f>
        <v>236-9618195</v>
      </c>
      <c r="D579" s="1" t="s">
        <v>1031</v>
      </c>
      <c r="E579" s="1" t="s">
        <v>1029</v>
      </c>
      <c r="F579" s="1" t="s">
        <v>1036</v>
      </c>
      <c r="G579" s="1">
        <v>3</v>
      </c>
      <c r="H579" s="1" t="s">
        <v>1017</v>
      </c>
      <c r="I579" s="6">
        <v>14500</v>
      </c>
    </row>
    <row r="580" spans="1:9" x14ac:dyDescent="0.3">
      <c r="A580" s="1" t="s">
        <v>2178</v>
      </c>
      <c r="B580" s="1" t="s">
        <v>2179</v>
      </c>
      <c r="C580" s="1" t="str">
        <f t="shared" si="9"/>
        <v>318-1037485</v>
      </c>
      <c r="D580" s="1" t="s">
        <v>1014</v>
      </c>
      <c r="E580" s="1" t="s">
        <v>1019</v>
      </c>
      <c r="F580" s="1" t="s">
        <v>1039</v>
      </c>
      <c r="G580" s="1">
        <v>1</v>
      </c>
      <c r="H580" s="1" t="s">
        <v>1017</v>
      </c>
      <c r="I580" s="6">
        <v>50000</v>
      </c>
    </row>
    <row r="581" spans="1:9" x14ac:dyDescent="0.3">
      <c r="A581" s="1" t="s">
        <v>2180</v>
      </c>
      <c r="B581" s="1" t="s">
        <v>2181</v>
      </c>
      <c r="C581" s="1" t="str">
        <f t="shared" si="9"/>
        <v>105-6867356</v>
      </c>
      <c r="D581" s="1" t="s">
        <v>1018</v>
      </c>
      <c r="E581" s="1" t="s">
        <v>1015</v>
      </c>
      <c r="F581" s="1" t="s">
        <v>1016</v>
      </c>
      <c r="G581" s="1">
        <v>1</v>
      </c>
      <c r="H581" s="1" t="s">
        <v>1017</v>
      </c>
      <c r="I581" s="6">
        <v>60000</v>
      </c>
    </row>
    <row r="582" spans="1:9" x14ac:dyDescent="0.3">
      <c r="A582" s="1" t="s">
        <v>1371</v>
      </c>
      <c r="B582" s="1" t="s">
        <v>2182</v>
      </c>
      <c r="C582" s="1" t="str">
        <f t="shared" si="9"/>
        <v>581-7633020</v>
      </c>
      <c r="D582" s="1" t="s">
        <v>1031</v>
      </c>
      <c r="E582" s="1" t="s">
        <v>1019</v>
      </c>
      <c r="F582" s="1" t="s">
        <v>1023</v>
      </c>
      <c r="G582" s="1">
        <v>1</v>
      </c>
      <c r="H582" s="1" t="s">
        <v>1017</v>
      </c>
      <c r="I582" s="6">
        <v>132000</v>
      </c>
    </row>
    <row r="583" spans="1:9" x14ac:dyDescent="0.3">
      <c r="A583" s="1" t="s">
        <v>2052</v>
      </c>
      <c r="B583" s="1" t="s">
        <v>2183</v>
      </c>
      <c r="C583" s="1" t="str">
        <f t="shared" si="9"/>
        <v>213-4180407</v>
      </c>
      <c r="D583" s="1" t="s">
        <v>1031</v>
      </c>
      <c r="E583" s="1" t="s">
        <v>1025</v>
      </c>
      <c r="F583" s="1" t="s">
        <v>1026</v>
      </c>
      <c r="G583" s="1">
        <v>1</v>
      </c>
      <c r="H583" s="1" t="s">
        <v>1017</v>
      </c>
      <c r="I583" s="6">
        <v>25500</v>
      </c>
    </row>
    <row r="584" spans="1:9" x14ac:dyDescent="0.3">
      <c r="A584" s="1" t="s">
        <v>2184</v>
      </c>
      <c r="B584" s="1" t="s">
        <v>2185</v>
      </c>
      <c r="C584" s="1" t="str">
        <f t="shared" si="9"/>
        <v>607-3137987</v>
      </c>
      <c r="D584" s="1" t="s">
        <v>1031</v>
      </c>
      <c r="E584" s="1" t="s">
        <v>1015</v>
      </c>
      <c r="F584" s="1" t="s">
        <v>1024</v>
      </c>
      <c r="G584" s="1">
        <v>1</v>
      </c>
      <c r="H584" s="1" t="s">
        <v>1017</v>
      </c>
      <c r="I584" s="6">
        <v>40500</v>
      </c>
    </row>
    <row r="585" spans="1:9" x14ac:dyDescent="0.3">
      <c r="A585" s="1" t="s">
        <v>1504</v>
      </c>
      <c r="B585" s="1" t="s">
        <v>2186</v>
      </c>
      <c r="C585" s="1" t="str">
        <f t="shared" si="9"/>
        <v>342-1873083</v>
      </c>
      <c r="D585" s="1" t="s">
        <v>1022</v>
      </c>
      <c r="E585" s="1" t="s">
        <v>1029</v>
      </c>
      <c r="F585" s="1" t="s">
        <v>1030</v>
      </c>
      <c r="G585" s="1">
        <v>1</v>
      </c>
      <c r="H585" s="1" t="s">
        <v>1017</v>
      </c>
      <c r="I585" s="6">
        <v>12200</v>
      </c>
    </row>
    <row r="586" spans="1:9" x14ac:dyDescent="0.3">
      <c r="A586" s="1" t="s">
        <v>2187</v>
      </c>
      <c r="B586" s="1" t="s">
        <v>2188</v>
      </c>
      <c r="C586" s="1" t="str">
        <f t="shared" si="9"/>
        <v>291-5185358</v>
      </c>
      <c r="D586" s="1" t="s">
        <v>1018</v>
      </c>
      <c r="E586" s="1" t="s">
        <v>1019</v>
      </c>
      <c r="F586" s="1" t="s">
        <v>1023</v>
      </c>
      <c r="G586" s="1">
        <v>1</v>
      </c>
      <c r="H586" s="1" t="s">
        <v>1017</v>
      </c>
      <c r="I586" s="6">
        <v>130000</v>
      </c>
    </row>
    <row r="587" spans="1:9" x14ac:dyDescent="0.3">
      <c r="A587" s="1" t="s">
        <v>2189</v>
      </c>
      <c r="B587" s="1" t="s">
        <v>2190</v>
      </c>
      <c r="C587" s="1" t="str">
        <f t="shared" si="9"/>
        <v>235-7732414</v>
      </c>
      <c r="D587" s="1" t="s">
        <v>1031</v>
      </c>
      <c r="E587" s="1" t="s">
        <v>1015</v>
      </c>
      <c r="F587" s="1" t="s">
        <v>1021</v>
      </c>
      <c r="G587" s="1">
        <v>1</v>
      </c>
      <c r="H587" s="1" t="s">
        <v>1017</v>
      </c>
      <c r="I587" s="6">
        <v>20500</v>
      </c>
    </row>
    <row r="588" spans="1:9" x14ac:dyDescent="0.3">
      <c r="A588" s="1" t="s">
        <v>1831</v>
      </c>
      <c r="B588" s="1" t="s">
        <v>2191</v>
      </c>
      <c r="C588" s="1" t="str">
        <f t="shared" si="9"/>
        <v>162-9554093</v>
      </c>
      <c r="D588" s="1" t="s">
        <v>1022</v>
      </c>
      <c r="E588" s="1" t="s">
        <v>1019</v>
      </c>
      <c r="F588" s="1" t="s">
        <v>1039</v>
      </c>
      <c r="G588" s="1">
        <v>1</v>
      </c>
      <c r="H588" s="1" t="s">
        <v>1017</v>
      </c>
      <c r="I588" s="6">
        <v>50500</v>
      </c>
    </row>
    <row r="589" spans="1:9" x14ac:dyDescent="0.3">
      <c r="A589" s="1" t="s">
        <v>2192</v>
      </c>
      <c r="B589" s="1" t="s">
        <v>2193</v>
      </c>
      <c r="C589" s="1" t="str">
        <f t="shared" si="9"/>
        <v>862-6396217</v>
      </c>
      <c r="D589" s="1" t="s">
        <v>1018</v>
      </c>
      <c r="E589" s="1" t="s">
        <v>1029</v>
      </c>
      <c r="F589" s="1" t="s">
        <v>1030</v>
      </c>
      <c r="G589" s="1">
        <v>1</v>
      </c>
      <c r="H589" s="1" t="s">
        <v>1017</v>
      </c>
      <c r="I589" s="6">
        <v>12000</v>
      </c>
    </row>
    <row r="590" spans="1:9" x14ac:dyDescent="0.3">
      <c r="A590" s="1" t="s">
        <v>2194</v>
      </c>
      <c r="B590" s="1" t="s">
        <v>2195</v>
      </c>
      <c r="C590" s="1" t="str">
        <f t="shared" si="9"/>
        <v>799-3186206</v>
      </c>
      <c r="D590" s="1" t="s">
        <v>1018</v>
      </c>
      <c r="E590" s="1" t="s">
        <v>1029</v>
      </c>
      <c r="F590" s="1" t="s">
        <v>1037</v>
      </c>
      <c r="G590" s="1">
        <v>5</v>
      </c>
      <c r="H590" s="1" t="s">
        <v>1017</v>
      </c>
      <c r="I590" s="6">
        <v>10000</v>
      </c>
    </row>
    <row r="591" spans="1:9" x14ac:dyDescent="0.3">
      <c r="A591" s="1" t="s">
        <v>1181</v>
      </c>
      <c r="B591" s="1" t="s">
        <v>2196</v>
      </c>
      <c r="C591" s="1" t="str">
        <f t="shared" si="9"/>
        <v>716-3019210</v>
      </c>
      <c r="D591" s="1" t="s">
        <v>1014</v>
      </c>
      <c r="E591" s="1" t="s">
        <v>1032</v>
      </c>
      <c r="F591" s="1" t="s">
        <v>1034</v>
      </c>
      <c r="G591" s="1">
        <v>1</v>
      </c>
      <c r="H591" s="1" t="s">
        <v>1017</v>
      </c>
      <c r="I591" s="6">
        <v>25000</v>
      </c>
    </row>
    <row r="592" spans="1:9" x14ac:dyDescent="0.3">
      <c r="A592" s="1" t="s">
        <v>2197</v>
      </c>
      <c r="B592" s="1" t="s">
        <v>2198</v>
      </c>
      <c r="C592" s="1" t="str">
        <f t="shared" si="9"/>
        <v>358-6827390</v>
      </c>
      <c r="D592" s="1" t="s">
        <v>1018</v>
      </c>
      <c r="E592" s="1" t="s">
        <v>1019</v>
      </c>
      <c r="F592" s="1" t="s">
        <v>1023</v>
      </c>
      <c r="G592" s="1">
        <v>1</v>
      </c>
      <c r="H592" s="1" t="s">
        <v>1017</v>
      </c>
      <c r="I592" s="6">
        <v>128000</v>
      </c>
    </row>
    <row r="593" spans="1:9" x14ac:dyDescent="0.3">
      <c r="A593" s="1" t="s">
        <v>2199</v>
      </c>
      <c r="B593" s="1" t="s">
        <v>2200</v>
      </c>
      <c r="C593" s="1" t="str">
        <f t="shared" si="9"/>
        <v>232-5859627</v>
      </c>
      <c r="D593" s="1" t="s">
        <v>1027</v>
      </c>
      <c r="E593" s="1" t="s">
        <v>1032</v>
      </c>
      <c r="F593" s="1" t="s">
        <v>1033</v>
      </c>
      <c r="G593" s="1">
        <v>1</v>
      </c>
      <c r="H593" s="1" t="s">
        <v>1017</v>
      </c>
      <c r="I593" s="6">
        <v>34000</v>
      </c>
    </row>
    <row r="594" spans="1:9" x14ac:dyDescent="0.3">
      <c r="A594" s="1" t="s">
        <v>2201</v>
      </c>
      <c r="B594" s="1" t="s">
        <v>2202</v>
      </c>
      <c r="C594" s="1" t="str">
        <f t="shared" si="9"/>
        <v>499-7725129</v>
      </c>
      <c r="D594" s="1" t="s">
        <v>1014</v>
      </c>
      <c r="E594" s="1" t="s">
        <v>1015</v>
      </c>
      <c r="F594" s="1" t="s">
        <v>1016</v>
      </c>
      <c r="G594" s="1">
        <v>1</v>
      </c>
      <c r="H594" s="1" t="s">
        <v>1017</v>
      </c>
      <c r="I594" s="6">
        <v>60000</v>
      </c>
    </row>
    <row r="595" spans="1:9" x14ac:dyDescent="0.3">
      <c r="A595" s="1" t="s">
        <v>2203</v>
      </c>
      <c r="B595" s="1" t="s">
        <v>2204</v>
      </c>
      <c r="C595" s="1" t="str">
        <f t="shared" si="9"/>
        <v>374-2998223</v>
      </c>
      <c r="D595" s="1" t="s">
        <v>1018</v>
      </c>
      <c r="E595" s="1" t="s">
        <v>1029</v>
      </c>
      <c r="F595" s="1" t="s">
        <v>1037</v>
      </c>
      <c r="G595" s="1">
        <v>1</v>
      </c>
      <c r="H595" s="1" t="s">
        <v>1017</v>
      </c>
      <c r="I595" s="6">
        <v>10000</v>
      </c>
    </row>
    <row r="596" spans="1:9" x14ac:dyDescent="0.3">
      <c r="A596" s="1" t="s">
        <v>2205</v>
      </c>
      <c r="B596" s="1" t="s">
        <v>2206</v>
      </c>
      <c r="C596" s="1" t="str">
        <f t="shared" si="9"/>
        <v>101-6829443</v>
      </c>
      <c r="D596" s="1" t="s">
        <v>1027</v>
      </c>
      <c r="E596" s="1" t="s">
        <v>1032</v>
      </c>
      <c r="F596" s="1" t="s">
        <v>1034</v>
      </c>
      <c r="G596" s="1">
        <v>1</v>
      </c>
      <c r="H596" s="1" t="s">
        <v>1017</v>
      </c>
      <c r="I596" s="6">
        <v>24500</v>
      </c>
    </row>
    <row r="597" spans="1:9" x14ac:dyDescent="0.3">
      <c r="A597" s="1" t="s">
        <v>1778</v>
      </c>
      <c r="B597" s="1" t="s">
        <v>2207</v>
      </c>
      <c r="C597" s="1" t="str">
        <f t="shared" si="9"/>
        <v>386-3965125</v>
      </c>
      <c r="D597" s="1" t="s">
        <v>1027</v>
      </c>
      <c r="E597" s="1" t="s">
        <v>1029</v>
      </c>
      <c r="F597" s="1" t="s">
        <v>1036</v>
      </c>
      <c r="G597" s="1">
        <v>1</v>
      </c>
      <c r="H597" s="1" t="s">
        <v>1017</v>
      </c>
      <c r="I597" s="6">
        <v>14000</v>
      </c>
    </row>
    <row r="598" spans="1:9" x14ac:dyDescent="0.3">
      <c r="A598" s="1" t="s">
        <v>2208</v>
      </c>
      <c r="B598" s="1" t="s">
        <v>2209</v>
      </c>
      <c r="C598" s="1" t="str">
        <f t="shared" si="9"/>
        <v>695-7634775</v>
      </c>
      <c r="D598" s="1" t="s">
        <v>1018</v>
      </c>
      <c r="E598" s="1" t="s">
        <v>1019</v>
      </c>
      <c r="F598" s="1" t="s">
        <v>1039</v>
      </c>
      <c r="G598" s="1">
        <v>1</v>
      </c>
      <c r="H598" s="1" t="s">
        <v>1017</v>
      </c>
      <c r="I598" s="6">
        <v>50000</v>
      </c>
    </row>
    <row r="599" spans="1:9" x14ac:dyDescent="0.3">
      <c r="A599" s="1" t="s">
        <v>2161</v>
      </c>
      <c r="B599" s="1" t="s">
        <v>2210</v>
      </c>
      <c r="C599" s="1" t="str">
        <f t="shared" si="9"/>
        <v>602-4026721</v>
      </c>
      <c r="D599" s="1" t="s">
        <v>1031</v>
      </c>
      <c r="E599" s="1" t="s">
        <v>1025</v>
      </c>
      <c r="F599" s="1" t="s">
        <v>1038</v>
      </c>
      <c r="G599" s="1">
        <v>1</v>
      </c>
      <c r="H599" s="1" t="s">
        <v>1017</v>
      </c>
      <c r="I599" s="6">
        <v>30500</v>
      </c>
    </row>
    <row r="600" spans="1:9" x14ac:dyDescent="0.3">
      <c r="A600" s="1" t="s">
        <v>2211</v>
      </c>
      <c r="B600" s="1" t="s">
        <v>2212</v>
      </c>
      <c r="C600" s="1" t="str">
        <f t="shared" si="9"/>
        <v>639-3303365</v>
      </c>
      <c r="D600" s="1" t="s">
        <v>1031</v>
      </c>
      <c r="E600" s="1" t="s">
        <v>1025</v>
      </c>
      <c r="F600" s="1" t="s">
        <v>1038</v>
      </c>
      <c r="G600" s="1">
        <v>1</v>
      </c>
      <c r="H600" s="1" t="s">
        <v>1017</v>
      </c>
      <c r="I600" s="6">
        <v>30500</v>
      </c>
    </row>
    <row r="601" spans="1:9" x14ac:dyDescent="0.3">
      <c r="A601" s="1" t="s">
        <v>2213</v>
      </c>
      <c r="B601" s="1" t="s">
        <v>2214</v>
      </c>
      <c r="C601" s="1" t="str">
        <f t="shared" si="9"/>
        <v>109-2784071</v>
      </c>
      <c r="D601" s="1" t="s">
        <v>1018</v>
      </c>
      <c r="E601" s="1" t="s">
        <v>1029</v>
      </c>
      <c r="F601" s="1" t="s">
        <v>1030</v>
      </c>
      <c r="G601" s="1">
        <v>6</v>
      </c>
      <c r="H601" s="1" t="s">
        <v>1017</v>
      </c>
      <c r="I601" s="6">
        <v>12000</v>
      </c>
    </row>
    <row r="602" spans="1:9" x14ac:dyDescent="0.3">
      <c r="A602" s="1" t="s">
        <v>2215</v>
      </c>
      <c r="B602" s="1" t="s">
        <v>2216</v>
      </c>
      <c r="C602" s="1" t="str">
        <f t="shared" si="9"/>
        <v>226-1355809</v>
      </c>
      <c r="D602" s="1" t="s">
        <v>1018</v>
      </c>
      <c r="E602" s="1" t="s">
        <v>1015</v>
      </c>
      <c r="F602" s="1" t="s">
        <v>1024</v>
      </c>
      <c r="G602" s="1">
        <v>1</v>
      </c>
      <c r="H602" s="1" t="s">
        <v>1017</v>
      </c>
      <c r="I602" s="6">
        <v>40000</v>
      </c>
    </row>
    <row r="603" spans="1:9" x14ac:dyDescent="0.3">
      <c r="A603" s="1" t="s">
        <v>2217</v>
      </c>
      <c r="B603" s="1" t="s">
        <v>2218</v>
      </c>
      <c r="C603" s="1" t="str">
        <f t="shared" si="9"/>
        <v>393-4789711</v>
      </c>
      <c r="D603" s="1" t="s">
        <v>1022</v>
      </c>
      <c r="E603" s="1" t="s">
        <v>1029</v>
      </c>
      <c r="F603" s="1" t="s">
        <v>1037</v>
      </c>
      <c r="G603" s="1">
        <v>1</v>
      </c>
      <c r="H603" s="1" t="s">
        <v>1017</v>
      </c>
      <c r="I603" s="6">
        <v>10200</v>
      </c>
    </row>
    <row r="604" spans="1:9" x14ac:dyDescent="0.3">
      <c r="A604" s="1" t="s">
        <v>1801</v>
      </c>
      <c r="B604" s="1" t="s">
        <v>2219</v>
      </c>
      <c r="C604" s="1" t="str">
        <f t="shared" si="9"/>
        <v>282-8191191</v>
      </c>
      <c r="D604" s="1" t="s">
        <v>1022</v>
      </c>
      <c r="E604" s="1" t="s">
        <v>1032</v>
      </c>
      <c r="F604" s="1" t="s">
        <v>1034</v>
      </c>
      <c r="G604" s="1">
        <v>1</v>
      </c>
      <c r="H604" s="1" t="s">
        <v>1017</v>
      </c>
      <c r="I604" s="6">
        <v>25200</v>
      </c>
    </row>
    <row r="605" spans="1:9" x14ac:dyDescent="0.3">
      <c r="A605" s="1" t="s">
        <v>2220</v>
      </c>
      <c r="B605" s="1" t="s">
        <v>2221</v>
      </c>
      <c r="C605" s="1" t="str">
        <f t="shared" si="9"/>
        <v>930-2281267</v>
      </c>
      <c r="D605" s="1" t="s">
        <v>1018</v>
      </c>
      <c r="E605" s="1" t="s">
        <v>1019</v>
      </c>
      <c r="F605" s="1" t="s">
        <v>1023</v>
      </c>
      <c r="G605" s="1">
        <v>1</v>
      </c>
      <c r="H605" s="1" t="s">
        <v>1017</v>
      </c>
      <c r="I605" s="6">
        <v>128000</v>
      </c>
    </row>
    <row r="606" spans="1:9" x14ac:dyDescent="0.3">
      <c r="A606" s="1" t="s">
        <v>2222</v>
      </c>
      <c r="B606" s="1" t="s">
        <v>2223</v>
      </c>
      <c r="C606" s="1" t="str">
        <f t="shared" si="9"/>
        <v>385-3427123</v>
      </c>
      <c r="D606" s="1" t="s">
        <v>1022</v>
      </c>
      <c r="E606" s="1" t="s">
        <v>1019</v>
      </c>
      <c r="F606" s="1" t="s">
        <v>1020</v>
      </c>
      <c r="G606" s="1">
        <v>1</v>
      </c>
      <c r="H606" s="1" t="s">
        <v>1017</v>
      </c>
      <c r="I606" s="6">
        <v>45500</v>
      </c>
    </row>
    <row r="607" spans="1:9" x14ac:dyDescent="0.3">
      <c r="A607" s="1" t="s">
        <v>2224</v>
      </c>
      <c r="B607" s="1" t="s">
        <v>2225</v>
      </c>
      <c r="C607" s="1" t="str">
        <f t="shared" si="9"/>
        <v>662-9339992</v>
      </c>
      <c r="D607" s="1" t="s">
        <v>1031</v>
      </c>
      <c r="E607" s="1" t="s">
        <v>1032</v>
      </c>
      <c r="F607" s="1" t="s">
        <v>1033</v>
      </c>
      <c r="G607" s="1">
        <v>1</v>
      </c>
      <c r="H607" s="1" t="s">
        <v>1017</v>
      </c>
      <c r="I607" s="6">
        <v>35500</v>
      </c>
    </row>
    <row r="608" spans="1:9" x14ac:dyDescent="0.3">
      <c r="A608" s="1" t="s">
        <v>2226</v>
      </c>
      <c r="B608" s="1" t="s">
        <v>2227</v>
      </c>
      <c r="C608" s="1" t="str">
        <f t="shared" si="9"/>
        <v>671-8951164</v>
      </c>
      <c r="D608" s="1" t="s">
        <v>1027</v>
      </c>
      <c r="E608" s="1" t="s">
        <v>1025</v>
      </c>
      <c r="F608" s="1" t="s">
        <v>1026</v>
      </c>
      <c r="G608" s="1">
        <v>1</v>
      </c>
      <c r="H608" s="1" t="s">
        <v>1017</v>
      </c>
      <c r="I608" s="6">
        <v>24999</v>
      </c>
    </row>
    <row r="609" spans="1:9" x14ac:dyDescent="0.3">
      <c r="A609" s="1" t="s">
        <v>1191</v>
      </c>
      <c r="B609" s="1" t="s">
        <v>2228</v>
      </c>
      <c r="C609" s="1" t="str">
        <f t="shared" si="9"/>
        <v>241-2966890</v>
      </c>
      <c r="D609" s="1" t="s">
        <v>1031</v>
      </c>
      <c r="E609" s="1" t="s">
        <v>1015</v>
      </c>
      <c r="F609" s="1" t="s">
        <v>1016</v>
      </c>
      <c r="G609" s="1">
        <v>1</v>
      </c>
      <c r="H609" s="1" t="s">
        <v>1017</v>
      </c>
      <c r="I609" s="6">
        <v>61000</v>
      </c>
    </row>
    <row r="610" spans="1:9" x14ac:dyDescent="0.3">
      <c r="A610" s="1" t="s">
        <v>2229</v>
      </c>
      <c r="B610" s="1" t="s">
        <v>2230</v>
      </c>
      <c r="C610" s="1" t="str">
        <f t="shared" si="9"/>
        <v>178-1209341</v>
      </c>
      <c r="D610" s="1" t="s">
        <v>1014</v>
      </c>
      <c r="E610" s="1" t="s">
        <v>1029</v>
      </c>
      <c r="F610" s="1" t="s">
        <v>1030</v>
      </c>
      <c r="G610" s="1">
        <v>7</v>
      </c>
      <c r="H610" s="1" t="s">
        <v>1017</v>
      </c>
      <c r="I610" s="6">
        <v>11900</v>
      </c>
    </row>
    <row r="611" spans="1:9" x14ac:dyDescent="0.3">
      <c r="A611" s="1" t="s">
        <v>1217</v>
      </c>
      <c r="B611" s="1" t="s">
        <v>2231</v>
      </c>
      <c r="C611" s="1" t="str">
        <f t="shared" si="9"/>
        <v>259-2006646</v>
      </c>
      <c r="D611" s="1" t="s">
        <v>1027</v>
      </c>
      <c r="E611" s="1" t="s">
        <v>1032</v>
      </c>
      <c r="F611" s="1" t="s">
        <v>1033</v>
      </c>
      <c r="G611" s="1">
        <v>1</v>
      </c>
      <c r="H611" s="1" t="s">
        <v>1017</v>
      </c>
      <c r="I611" s="6">
        <v>34000</v>
      </c>
    </row>
    <row r="612" spans="1:9" x14ac:dyDescent="0.3">
      <c r="A612" s="1" t="s">
        <v>2232</v>
      </c>
      <c r="B612" s="1" t="s">
        <v>2233</v>
      </c>
      <c r="C612" s="1" t="str">
        <f t="shared" si="9"/>
        <v>194-9749335</v>
      </c>
      <c r="D612" s="1" t="s">
        <v>1018</v>
      </c>
      <c r="E612" s="1" t="s">
        <v>1019</v>
      </c>
      <c r="F612" s="1" t="s">
        <v>1039</v>
      </c>
      <c r="G612" s="1">
        <v>1</v>
      </c>
      <c r="H612" s="1" t="s">
        <v>1017</v>
      </c>
      <c r="I612" s="6">
        <v>50000</v>
      </c>
    </row>
    <row r="613" spans="1:9" x14ac:dyDescent="0.3">
      <c r="A613" s="1" t="s">
        <v>2234</v>
      </c>
      <c r="B613" s="1" t="s">
        <v>2235</v>
      </c>
      <c r="C613" s="1" t="str">
        <f t="shared" si="9"/>
        <v>514-7383228</v>
      </c>
      <c r="D613" s="1" t="s">
        <v>1022</v>
      </c>
      <c r="E613" s="1" t="s">
        <v>1015</v>
      </c>
      <c r="F613" s="1" t="s">
        <v>1024</v>
      </c>
      <c r="G613" s="1">
        <v>1</v>
      </c>
      <c r="H613" s="1" t="s">
        <v>1017</v>
      </c>
      <c r="I613" s="6">
        <v>40200</v>
      </c>
    </row>
    <row r="614" spans="1:9" x14ac:dyDescent="0.3">
      <c r="A614" s="1" t="s">
        <v>2236</v>
      </c>
      <c r="B614" s="1" t="s">
        <v>2237</v>
      </c>
      <c r="C614" s="1" t="str">
        <f t="shared" si="9"/>
        <v>654-2786178</v>
      </c>
      <c r="D614" s="1" t="s">
        <v>1014</v>
      </c>
      <c r="E614" s="1" t="s">
        <v>1025</v>
      </c>
      <c r="F614" s="1" t="s">
        <v>1026</v>
      </c>
      <c r="G614" s="1">
        <v>1</v>
      </c>
      <c r="H614" s="1" t="s">
        <v>1017</v>
      </c>
      <c r="I614" s="6">
        <v>25000</v>
      </c>
    </row>
    <row r="615" spans="1:9" x14ac:dyDescent="0.3">
      <c r="A615" s="1" t="s">
        <v>1808</v>
      </c>
      <c r="B615" s="1" t="s">
        <v>2238</v>
      </c>
      <c r="C615" s="1" t="str">
        <f t="shared" si="9"/>
        <v>909-9116934</v>
      </c>
      <c r="D615" s="1" t="s">
        <v>1022</v>
      </c>
      <c r="E615" s="1" t="s">
        <v>1019</v>
      </c>
      <c r="F615" s="1" t="s">
        <v>1023</v>
      </c>
      <c r="G615" s="1">
        <v>1</v>
      </c>
      <c r="H615" s="1" t="s">
        <v>1017</v>
      </c>
      <c r="I615" s="6">
        <v>131500</v>
      </c>
    </row>
    <row r="616" spans="1:9" x14ac:dyDescent="0.3">
      <c r="A616" s="1" t="s">
        <v>2239</v>
      </c>
      <c r="B616" s="1" t="s">
        <v>2240</v>
      </c>
      <c r="C616" s="1" t="str">
        <f t="shared" si="9"/>
        <v>819-2633762</v>
      </c>
      <c r="D616" s="1" t="s">
        <v>1031</v>
      </c>
      <c r="E616" s="1" t="s">
        <v>1032</v>
      </c>
      <c r="F616" s="1" t="s">
        <v>1034</v>
      </c>
      <c r="G616" s="1">
        <v>1</v>
      </c>
      <c r="H616" s="1" t="s">
        <v>1017</v>
      </c>
      <c r="I616" s="6">
        <v>25500</v>
      </c>
    </row>
    <row r="617" spans="1:9" x14ac:dyDescent="0.3">
      <c r="A617" s="1" t="s">
        <v>2241</v>
      </c>
      <c r="B617" s="1" t="s">
        <v>2242</v>
      </c>
      <c r="C617" s="1" t="str">
        <f t="shared" si="9"/>
        <v>180-2565160</v>
      </c>
      <c r="D617" s="1" t="s">
        <v>1014</v>
      </c>
      <c r="E617" s="1" t="s">
        <v>1032</v>
      </c>
      <c r="F617" s="1" t="s">
        <v>1033</v>
      </c>
      <c r="G617" s="1">
        <v>1</v>
      </c>
      <c r="H617" s="1" t="s">
        <v>1017</v>
      </c>
      <c r="I617" s="6">
        <v>35000</v>
      </c>
    </row>
    <row r="618" spans="1:9" x14ac:dyDescent="0.3">
      <c r="A618" s="1" t="s">
        <v>2243</v>
      </c>
      <c r="B618" s="1" t="s">
        <v>2244</v>
      </c>
      <c r="C618" s="1" t="str">
        <f t="shared" si="9"/>
        <v>468-8229326</v>
      </c>
      <c r="D618" s="1" t="s">
        <v>1018</v>
      </c>
      <c r="E618" s="1" t="s">
        <v>1032</v>
      </c>
      <c r="F618" s="1" t="s">
        <v>1033</v>
      </c>
      <c r="G618" s="1">
        <v>1</v>
      </c>
      <c r="H618" s="1" t="s">
        <v>1017</v>
      </c>
      <c r="I618" s="6">
        <v>35000</v>
      </c>
    </row>
    <row r="619" spans="1:9" x14ac:dyDescent="0.3">
      <c r="A619" s="1" t="s">
        <v>2245</v>
      </c>
      <c r="B619" s="1" t="s">
        <v>2246</v>
      </c>
      <c r="C619" s="1" t="str">
        <f t="shared" si="9"/>
        <v>916-2462431</v>
      </c>
      <c r="D619" s="1" t="s">
        <v>1031</v>
      </c>
      <c r="E619" s="1" t="s">
        <v>1029</v>
      </c>
      <c r="F619" s="1" t="s">
        <v>1036</v>
      </c>
      <c r="G619" s="1">
        <v>1</v>
      </c>
      <c r="H619" s="1" t="s">
        <v>1017</v>
      </c>
      <c r="I619" s="6">
        <v>14500</v>
      </c>
    </row>
    <row r="620" spans="1:9" x14ac:dyDescent="0.3">
      <c r="A620" s="1" t="s">
        <v>1225</v>
      </c>
      <c r="B620" s="1" t="s">
        <v>2247</v>
      </c>
      <c r="C620" s="1" t="str">
        <f t="shared" si="9"/>
        <v>571-5327583</v>
      </c>
      <c r="D620" s="1" t="s">
        <v>1014</v>
      </c>
      <c r="E620" s="1" t="s">
        <v>1019</v>
      </c>
      <c r="F620" s="1" t="s">
        <v>1039</v>
      </c>
      <c r="G620" s="1">
        <v>1</v>
      </c>
      <c r="H620" s="1" t="s">
        <v>1017</v>
      </c>
      <c r="I620" s="6">
        <v>50000</v>
      </c>
    </row>
    <row r="621" spans="1:9" x14ac:dyDescent="0.3">
      <c r="A621" s="1" t="s">
        <v>1843</v>
      </c>
      <c r="B621" s="1" t="s">
        <v>2248</v>
      </c>
      <c r="C621" s="1" t="str">
        <f t="shared" si="9"/>
        <v>624-6262096</v>
      </c>
      <c r="D621" s="1" t="s">
        <v>1031</v>
      </c>
      <c r="E621" s="1" t="s">
        <v>1032</v>
      </c>
      <c r="F621" s="1" t="s">
        <v>1033</v>
      </c>
      <c r="G621" s="1">
        <v>1</v>
      </c>
      <c r="H621" s="1" t="s">
        <v>1017</v>
      </c>
      <c r="I621" s="6">
        <v>35500</v>
      </c>
    </row>
    <row r="622" spans="1:9" x14ac:dyDescent="0.3">
      <c r="A622" s="1" t="s">
        <v>1741</v>
      </c>
      <c r="B622" s="1" t="s">
        <v>2249</v>
      </c>
      <c r="C622" s="1" t="str">
        <f t="shared" si="9"/>
        <v>262-7698813</v>
      </c>
      <c r="D622" s="1" t="s">
        <v>1018</v>
      </c>
      <c r="E622" s="1" t="s">
        <v>1019</v>
      </c>
      <c r="F622" s="1" t="s">
        <v>1023</v>
      </c>
      <c r="G622" s="1">
        <v>1</v>
      </c>
      <c r="H622" s="1" t="s">
        <v>1017</v>
      </c>
      <c r="I622" s="6">
        <v>128000</v>
      </c>
    </row>
    <row r="623" spans="1:9" x14ac:dyDescent="0.3">
      <c r="A623" s="1" t="s">
        <v>2102</v>
      </c>
      <c r="B623" s="1" t="s">
        <v>2250</v>
      </c>
      <c r="C623" s="1" t="str">
        <f t="shared" si="9"/>
        <v>506-8266453</v>
      </c>
      <c r="D623" s="1" t="s">
        <v>1018</v>
      </c>
      <c r="E623" s="1" t="s">
        <v>1019</v>
      </c>
      <c r="F623" s="1" t="s">
        <v>1039</v>
      </c>
      <c r="G623" s="1">
        <v>1</v>
      </c>
      <c r="H623" s="1" t="s">
        <v>1017</v>
      </c>
      <c r="I623" s="6">
        <v>50000</v>
      </c>
    </row>
    <row r="624" spans="1:9" x14ac:dyDescent="0.3">
      <c r="A624" s="1" t="s">
        <v>1297</v>
      </c>
      <c r="B624" s="1" t="s">
        <v>2251</v>
      </c>
      <c r="C624" s="1" t="str">
        <f t="shared" si="9"/>
        <v>249-4581434</v>
      </c>
      <c r="D624" s="1" t="s">
        <v>1027</v>
      </c>
      <c r="E624" s="1" t="s">
        <v>1025</v>
      </c>
      <c r="F624" s="1" t="s">
        <v>1038</v>
      </c>
      <c r="G624" s="1">
        <v>1</v>
      </c>
      <c r="H624" s="1" t="s">
        <v>1017</v>
      </c>
      <c r="I624" s="6">
        <v>29999</v>
      </c>
    </row>
    <row r="625" spans="1:9" x14ac:dyDescent="0.3">
      <c r="A625" s="1" t="s">
        <v>2122</v>
      </c>
      <c r="B625" s="1" t="s">
        <v>2252</v>
      </c>
      <c r="C625" s="1" t="str">
        <f t="shared" si="9"/>
        <v>185-3377967</v>
      </c>
      <c r="D625" s="1" t="s">
        <v>1027</v>
      </c>
      <c r="E625" s="1" t="s">
        <v>1032</v>
      </c>
      <c r="F625" s="1" t="s">
        <v>1035</v>
      </c>
      <c r="G625" s="1">
        <v>1</v>
      </c>
      <c r="H625" s="1" t="s">
        <v>1017</v>
      </c>
      <c r="I625" s="6">
        <v>29500</v>
      </c>
    </row>
    <row r="626" spans="1:9" x14ac:dyDescent="0.3">
      <c r="A626" s="1" t="s">
        <v>2253</v>
      </c>
      <c r="B626" s="1" t="s">
        <v>2254</v>
      </c>
      <c r="C626" s="1" t="str">
        <f t="shared" si="9"/>
        <v>871-5981239</v>
      </c>
      <c r="D626" s="1" t="s">
        <v>1027</v>
      </c>
      <c r="E626" s="1" t="s">
        <v>1029</v>
      </c>
      <c r="F626" s="1" t="s">
        <v>1036</v>
      </c>
      <c r="G626" s="1">
        <v>1</v>
      </c>
      <c r="H626" s="1" t="s">
        <v>1017</v>
      </c>
      <c r="I626" s="6">
        <v>14000</v>
      </c>
    </row>
    <row r="627" spans="1:9" x14ac:dyDescent="0.3">
      <c r="A627" s="1" t="s">
        <v>2255</v>
      </c>
      <c r="B627" s="1" t="s">
        <v>2256</v>
      </c>
      <c r="C627" s="1" t="str">
        <f t="shared" si="9"/>
        <v>783-3426274</v>
      </c>
      <c r="D627" s="1" t="s">
        <v>1022</v>
      </c>
      <c r="E627" s="1" t="s">
        <v>1015</v>
      </c>
      <c r="F627" s="1" t="s">
        <v>1016</v>
      </c>
      <c r="G627" s="1">
        <v>1</v>
      </c>
      <c r="H627" s="1" t="s">
        <v>1017</v>
      </c>
      <c r="I627" s="6">
        <v>60500</v>
      </c>
    </row>
    <row r="628" spans="1:9" x14ac:dyDescent="0.3">
      <c r="A628" s="1" t="s">
        <v>1179</v>
      </c>
      <c r="B628" s="1" t="s">
        <v>2257</v>
      </c>
      <c r="C628" s="1" t="str">
        <f t="shared" si="9"/>
        <v>754-2634873</v>
      </c>
      <c r="D628" s="1" t="s">
        <v>1014</v>
      </c>
      <c r="E628" s="1" t="s">
        <v>1019</v>
      </c>
      <c r="F628" s="1" t="s">
        <v>1039</v>
      </c>
      <c r="G628" s="1">
        <v>1</v>
      </c>
      <c r="H628" s="1" t="s">
        <v>1017</v>
      </c>
      <c r="I628" s="6">
        <v>50000</v>
      </c>
    </row>
    <row r="629" spans="1:9" x14ac:dyDescent="0.3">
      <c r="A629" s="1" t="s">
        <v>2258</v>
      </c>
      <c r="B629" s="1" t="s">
        <v>2259</v>
      </c>
      <c r="C629" s="1" t="str">
        <f t="shared" si="9"/>
        <v>472-1271644</v>
      </c>
      <c r="D629" s="1" t="s">
        <v>1027</v>
      </c>
      <c r="E629" s="1" t="s">
        <v>1019</v>
      </c>
      <c r="F629" s="1" t="s">
        <v>1020</v>
      </c>
      <c r="G629" s="1">
        <v>1</v>
      </c>
      <c r="H629" s="1" t="s">
        <v>1017</v>
      </c>
      <c r="I629" s="6">
        <v>44000</v>
      </c>
    </row>
    <row r="630" spans="1:9" x14ac:dyDescent="0.3">
      <c r="A630" s="1" t="s">
        <v>1459</v>
      </c>
      <c r="B630" s="1" t="s">
        <v>2260</v>
      </c>
      <c r="C630" s="1" t="str">
        <f t="shared" si="9"/>
        <v>482-3967808</v>
      </c>
      <c r="D630" s="1" t="s">
        <v>1022</v>
      </c>
      <c r="E630" s="1" t="s">
        <v>1032</v>
      </c>
      <c r="F630" s="1" t="s">
        <v>1035</v>
      </c>
      <c r="G630" s="1">
        <v>1</v>
      </c>
      <c r="H630" s="1" t="s">
        <v>1017</v>
      </c>
      <c r="I630" s="6">
        <v>30200</v>
      </c>
    </row>
    <row r="631" spans="1:9" x14ac:dyDescent="0.3">
      <c r="A631" s="1" t="s">
        <v>1625</v>
      </c>
      <c r="B631" s="1" t="s">
        <v>2261</v>
      </c>
      <c r="C631" s="1" t="str">
        <f t="shared" si="9"/>
        <v>521-2739382</v>
      </c>
      <c r="D631" s="1" t="s">
        <v>1022</v>
      </c>
      <c r="E631" s="1" t="s">
        <v>1019</v>
      </c>
      <c r="F631" s="1" t="s">
        <v>1039</v>
      </c>
      <c r="G631" s="1">
        <v>1</v>
      </c>
      <c r="H631" s="1" t="s">
        <v>1017</v>
      </c>
      <c r="I631" s="6">
        <v>50500</v>
      </c>
    </row>
    <row r="632" spans="1:9" x14ac:dyDescent="0.3">
      <c r="A632" s="1" t="s">
        <v>2262</v>
      </c>
      <c r="B632" s="1" t="s">
        <v>2263</v>
      </c>
      <c r="C632" s="1" t="str">
        <f t="shared" si="9"/>
        <v>227-6882321</v>
      </c>
      <c r="D632" s="1" t="s">
        <v>1031</v>
      </c>
      <c r="E632" s="1" t="s">
        <v>1029</v>
      </c>
      <c r="F632" s="1" t="s">
        <v>1037</v>
      </c>
      <c r="G632" s="1">
        <v>1</v>
      </c>
      <c r="H632" s="1" t="s">
        <v>1017</v>
      </c>
      <c r="I632" s="6">
        <v>9800</v>
      </c>
    </row>
    <row r="633" spans="1:9" x14ac:dyDescent="0.3">
      <c r="A633" s="1" t="s">
        <v>1417</v>
      </c>
      <c r="B633" s="1" t="s">
        <v>2264</v>
      </c>
      <c r="C633" s="1" t="str">
        <f t="shared" si="9"/>
        <v>914-7957788</v>
      </c>
      <c r="D633" s="1" t="s">
        <v>1018</v>
      </c>
      <c r="E633" s="1" t="s">
        <v>1029</v>
      </c>
      <c r="F633" s="1" t="s">
        <v>1036</v>
      </c>
      <c r="G633" s="1">
        <v>1</v>
      </c>
      <c r="H633" s="1" t="s">
        <v>1017</v>
      </c>
      <c r="I633" s="6">
        <v>15000</v>
      </c>
    </row>
    <row r="634" spans="1:9" x14ac:dyDescent="0.3">
      <c r="A634" s="1" t="s">
        <v>2265</v>
      </c>
      <c r="B634" s="1" t="s">
        <v>2266</v>
      </c>
      <c r="C634" s="1" t="str">
        <f t="shared" si="9"/>
        <v>500-4232305</v>
      </c>
      <c r="D634" s="1" t="s">
        <v>1018</v>
      </c>
      <c r="E634" s="1" t="s">
        <v>1019</v>
      </c>
      <c r="F634" s="1" t="s">
        <v>1020</v>
      </c>
      <c r="G634" s="1">
        <v>1</v>
      </c>
      <c r="H634" s="1" t="s">
        <v>1017</v>
      </c>
      <c r="I634" s="6">
        <v>45000</v>
      </c>
    </row>
    <row r="635" spans="1:9" x14ac:dyDescent="0.3">
      <c r="A635" s="1" t="s">
        <v>2267</v>
      </c>
      <c r="B635" s="1" t="s">
        <v>2268</v>
      </c>
      <c r="C635" s="1" t="str">
        <f t="shared" si="9"/>
        <v>229-9460029</v>
      </c>
      <c r="D635" s="1" t="s">
        <v>1022</v>
      </c>
      <c r="E635" s="1" t="s">
        <v>1025</v>
      </c>
      <c r="F635" s="1" t="s">
        <v>1038</v>
      </c>
      <c r="G635" s="1">
        <v>1</v>
      </c>
      <c r="H635" s="1" t="s">
        <v>1017</v>
      </c>
      <c r="I635" s="6">
        <v>30200</v>
      </c>
    </row>
    <row r="636" spans="1:9" x14ac:dyDescent="0.3">
      <c r="A636" s="1" t="s">
        <v>2241</v>
      </c>
      <c r="B636" s="1" t="s">
        <v>2269</v>
      </c>
      <c r="C636" s="1" t="str">
        <f t="shared" si="9"/>
        <v>180-7415688</v>
      </c>
      <c r="D636" s="1" t="s">
        <v>1018</v>
      </c>
      <c r="E636" s="1" t="s">
        <v>1025</v>
      </c>
      <c r="F636" s="1" t="s">
        <v>1028</v>
      </c>
      <c r="G636" s="1">
        <v>1</v>
      </c>
      <c r="H636" s="1" t="s">
        <v>1017</v>
      </c>
      <c r="I636" s="6">
        <v>55000</v>
      </c>
    </row>
    <row r="637" spans="1:9" x14ac:dyDescent="0.3">
      <c r="A637" s="1" t="s">
        <v>2270</v>
      </c>
      <c r="B637" s="1" t="s">
        <v>2271</v>
      </c>
      <c r="C637" s="1" t="str">
        <f t="shared" si="9"/>
        <v>381-2391894</v>
      </c>
      <c r="D637" s="1" t="s">
        <v>1027</v>
      </c>
      <c r="E637" s="1" t="s">
        <v>1032</v>
      </c>
      <c r="F637" s="1" t="s">
        <v>1035</v>
      </c>
      <c r="G637" s="1">
        <v>1</v>
      </c>
      <c r="H637" s="1" t="s">
        <v>1017</v>
      </c>
      <c r="I637" s="6">
        <v>29500</v>
      </c>
    </row>
    <row r="638" spans="1:9" x14ac:dyDescent="0.3">
      <c r="A638" s="1" t="s">
        <v>1259</v>
      </c>
      <c r="B638" s="1" t="s">
        <v>2272</v>
      </c>
      <c r="C638" s="1" t="str">
        <f t="shared" si="9"/>
        <v>606-7063240</v>
      </c>
      <c r="D638" s="1" t="s">
        <v>1031</v>
      </c>
      <c r="E638" s="1" t="s">
        <v>1019</v>
      </c>
      <c r="F638" s="1" t="s">
        <v>1023</v>
      </c>
      <c r="G638" s="1">
        <v>1</v>
      </c>
      <c r="H638" s="1" t="s">
        <v>1017</v>
      </c>
      <c r="I638" s="6">
        <v>132000</v>
      </c>
    </row>
    <row r="639" spans="1:9" x14ac:dyDescent="0.3">
      <c r="A639" s="1" t="s">
        <v>1349</v>
      </c>
      <c r="B639" s="1" t="s">
        <v>2273</v>
      </c>
      <c r="C639" s="1" t="str">
        <f t="shared" si="9"/>
        <v>561-3702870</v>
      </c>
      <c r="D639" s="1" t="s">
        <v>1031</v>
      </c>
      <c r="E639" s="1" t="s">
        <v>1029</v>
      </c>
      <c r="F639" s="1" t="s">
        <v>1030</v>
      </c>
      <c r="G639" s="1">
        <v>1</v>
      </c>
      <c r="H639" s="1" t="s">
        <v>1017</v>
      </c>
      <c r="I639" s="6">
        <v>11800</v>
      </c>
    </row>
    <row r="640" spans="1:9" x14ac:dyDescent="0.3">
      <c r="A640" s="1" t="s">
        <v>1654</v>
      </c>
      <c r="B640" s="1" t="s">
        <v>2274</v>
      </c>
      <c r="C640" s="1" t="str">
        <f t="shared" si="9"/>
        <v>297-1495854</v>
      </c>
      <c r="D640" s="1" t="s">
        <v>1022</v>
      </c>
      <c r="E640" s="1" t="s">
        <v>1015</v>
      </c>
      <c r="F640" s="1" t="s">
        <v>1024</v>
      </c>
      <c r="G640" s="1">
        <v>1</v>
      </c>
      <c r="H640" s="1" t="s">
        <v>1017</v>
      </c>
      <c r="I640" s="6">
        <v>40200</v>
      </c>
    </row>
    <row r="641" spans="1:9" x14ac:dyDescent="0.3">
      <c r="A641" s="1" t="s">
        <v>2267</v>
      </c>
      <c r="B641" s="1" t="s">
        <v>2275</v>
      </c>
      <c r="C641" s="1" t="str">
        <f t="shared" si="9"/>
        <v>229-5489424</v>
      </c>
      <c r="D641" s="1" t="s">
        <v>1027</v>
      </c>
      <c r="E641" s="1" t="s">
        <v>1019</v>
      </c>
      <c r="F641" s="1" t="s">
        <v>1020</v>
      </c>
      <c r="G641" s="1">
        <v>1</v>
      </c>
      <c r="H641" s="1" t="s">
        <v>1017</v>
      </c>
      <c r="I641" s="6">
        <v>44000</v>
      </c>
    </row>
    <row r="642" spans="1:9" x14ac:dyDescent="0.3">
      <c r="A642" s="1" t="s">
        <v>1563</v>
      </c>
      <c r="B642" s="1" t="s">
        <v>2276</v>
      </c>
      <c r="C642" s="1" t="str">
        <f t="shared" si="9"/>
        <v>966-5715786</v>
      </c>
      <c r="D642" s="1" t="s">
        <v>1027</v>
      </c>
      <c r="E642" s="1" t="s">
        <v>1019</v>
      </c>
      <c r="F642" s="1" t="s">
        <v>1020</v>
      </c>
      <c r="G642" s="1">
        <v>1</v>
      </c>
      <c r="H642" s="1" t="s">
        <v>1017</v>
      </c>
      <c r="I642" s="6">
        <v>44000</v>
      </c>
    </row>
    <row r="643" spans="1:9" x14ac:dyDescent="0.3">
      <c r="A643" s="1" t="s">
        <v>2277</v>
      </c>
      <c r="B643" s="1" t="s">
        <v>2278</v>
      </c>
      <c r="C643" s="1" t="str">
        <f t="shared" ref="C643:C706" si="10">CONCATENATE(A643,"-",B643)</f>
        <v>539-4350758</v>
      </c>
      <c r="D643" s="1" t="s">
        <v>1018</v>
      </c>
      <c r="E643" s="1" t="s">
        <v>1015</v>
      </c>
      <c r="F643" s="1" t="s">
        <v>1016</v>
      </c>
      <c r="G643" s="1">
        <v>1</v>
      </c>
      <c r="H643" s="1" t="s">
        <v>1017</v>
      </c>
      <c r="I643" s="6">
        <v>60000</v>
      </c>
    </row>
    <row r="644" spans="1:9" x14ac:dyDescent="0.3">
      <c r="A644" s="1" t="s">
        <v>1820</v>
      </c>
      <c r="B644" s="1" t="s">
        <v>2279</v>
      </c>
      <c r="C644" s="1" t="str">
        <f t="shared" si="10"/>
        <v>217-4018292</v>
      </c>
      <c r="D644" s="1" t="s">
        <v>1018</v>
      </c>
      <c r="E644" s="1" t="s">
        <v>1029</v>
      </c>
      <c r="F644" s="1" t="s">
        <v>1030</v>
      </c>
      <c r="G644" s="1">
        <v>1</v>
      </c>
      <c r="H644" s="1" t="s">
        <v>1017</v>
      </c>
      <c r="I644" s="6">
        <v>12000</v>
      </c>
    </row>
    <row r="645" spans="1:9" x14ac:dyDescent="0.3">
      <c r="A645" s="1" t="s">
        <v>2018</v>
      </c>
      <c r="B645" s="1" t="s">
        <v>2280</v>
      </c>
      <c r="C645" s="1" t="str">
        <f t="shared" si="10"/>
        <v>834-6517512</v>
      </c>
      <c r="D645" s="1" t="s">
        <v>1027</v>
      </c>
      <c r="E645" s="1" t="s">
        <v>1029</v>
      </c>
      <c r="F645" s="1" t="s">
        <v>1036</v>
      </c>
      <c r="G645" s="1">
        <v>7</v>
      </c>
      <c r="H645" s="1" t="s">
        <v>1017</v>
      </c>
      <c r="I645" s="6">
        <v>14000</v>
      </c>
    </row>
    <row r="646" spans="1:9" x14ac:dyDescent="0.3">
      <c r="A646" s="1" t="s">
        <v>1330</v>
      </c>
      <c r="B646" s="1" t="s">
        <v>2281</v>
      </c>
      <c r="C646" s="1" t="str">
        <f t="shared" si="10"/>
        <v>926-2255341</v>
      </c>
      <c r="D646" s="1" t="s">
        <v>1027</v>
      </c>
      <c r="E646" s="1" t="s">
        <v>1019</v>
      </c>
      <c r="F646" s="1" t="s">
        <v>1039</v>
      </c>
      <c r="G646" s="1">
        <v>1</v>
      </c>
      <c r="H646" s="1" t="s">
        <v>1017</v>
      </c>
      <c r="I646" s="6">
        <v>49500</v>
      </c>
    </row>
    <row r="647" spans="1:9" x14ac:dyDescent="0.3">
      <c r="A647" s="1" t="s">
        <v>2282</v>
      </c>
      <c r="B647" s="1" t="s">
        <v>2283</v>
      </c>
      <c r="C647" s="1" t="str">
        <f t="shared" si="10"/>
        <v>434-7423283</v>
      </c>
      <c r="D647" s="1" t="s">
        <v>1027</v>
      </c>
      <c r="E647" s="1" t="s">
        <v>1029</v>
      </c>
      <c r="F647" s="1" t="s">
        <v>1037</v>
      </c>
      <c r="G647" s="1">
        <v>1</v>
      </c>
      <c r="H647" s="1" t="s">
        <v>1017</v>
      </c>
      <c r="I647" s="6">
        <v>9500</v>
      </c>
    </row>
    <row r="648" spans="1:9" x14ac:dyDescent="0.3">
      <c r="A648" s="1" t="s">
        <v>2098</v>
      </c>
      <c r="B648" s="1" t="s">
        <v>2284</v>
      </c>
      <c r="C648" s="1" t="str">
        <f t="shared" si="10"/>
        <v>197-7963867</v>
      </c>
      <c r="D648" s="1" t="s">
        <v>1027</v>
      </c>
      <c r="E648" s="1" t="s">
        <v>1032</v>
      </c>
      <c r="F648" s="1" t="s">
        <v>1035</v>
      </c>
      <c r="G648" s="1">
        <v>1</v>
      </c>
      <c r="H648" s="1" t="s">
        <v>1017</v>
      </c>
      <c r="I648" s="6">
        <v>29500</v>
      </c>
    </row>
    <row r="649" spans="1:9" x14ac:dyDescent="0.3">
      <c r="A649" s="1" t="s">
        <v>2285</v>
      </c>
      <c r="B649" s="1" t="s">
        <v>2286</v>
      </c>
      <c r="C649" s="1" t="str">
        <f t="shared" si="10"/>
        <v>732-2723751</v>
      </c>
      <c r="D649" s="1" t="s">
        <v>1027</v>
      </c>
      <c r="E649" s="1" t="s">
        <v>1025</v>
      </c>
      <c r="F649" s="1" t="s">
        <v>1038</v>
      </c>
      <c r="G649" s="1">
        <v>1</v>
      </c>
      <c r="H649" s="1" t="s">
        <v>1017</v>
      </c>
      <c r="I649" s="6">
        <v>29999</v>
      </c>
    </row>
    <row r="650" spans="1:9" x14ac:dyDescent="0.3">
      <c r="A650" s="1" t="s">
        <v>1415</v>
      </c>
      <c r="B650" s="1" t="s">
        <v>2287</v>
      </c>
      <c r="C650" s="1" t="str">
        <f t="shared" si="10"/>
        <v>988-1880652</v>
      </c>
      <c r="D650" s="1" t="s">
        <v>1022</v>
      </c>
      <c r="E650" s="1" t="s">
        <v>1032</v>
      </c>
      <c r="F650" s="1" t="s">
        <v>1034</v>
      </c>
      <c r="G650" s="1">
        <v>1</v>
      </c>
      <c r="H650" s="1" t="s">
        <v>1017</v>
      </c>
      <c r="I650" s="6">
        <v>25200</v>
      </c>
    </row>
    <row r="651" spans="1:9" x14ac:dyDescent="0.3">
      <c r="A651" s="1" t="s">
        <v>2288</v>
      </c>
      <c r="B651" s="1" t="s">
        <v>2289</v>
      </c>
      <c r="C651" s="1" t="str">
        <f t="shared" si="10"/>
        <v>426-3483052</v>
      </c>
      <c r="D651" s="1" t="s">
        <v>1031</v>
      </c>
      <c r="E651" s="1" t="s">
        <v>1019</v>
      </c>
      <c r="F651" s="1" t="s">
        <v>1023</v>
      </c>
      <c r="G651" s="1">
        <v>1</v>
      </c>
      <c r="H651" s="1" t="s">
        <v>1017</v>
      </c>
      <c r="I651" s="6">
        <v>130000</v>
      </c>
    </row>
    <row r="652" spans="1:9" x14ac:dyDescent="0.3">
      <c r="A652" s="1" t="s">
        <v>2290</v>
      </c>
      <c r="B652" s="1" t="s">
        <v>2291</v>
      </c>
      <c r="C652" s="1" t="str">
        <f t="shared" si="10"/>
        <v>370-5969984</v>
      </c>
      <c r="D652" s="1" t="s">
        <v>1031</v>
      </c>
      <c r="E652" s="1" t="s">
        <v>1015</v>
      </c>
      <c r="F652" s="1" t="s">
        <v>1021</v>
      </c>
      <c r="G652" s="1">
        <v>1</v>
      </c>
      <c r="H652" s="1" t="s">
        <v>1017</v>
      </c>
      <c r="I652" s="6">
        <v>20500</v>
      </c>
    </row>
    <row r="653" spans="1:9" x14ac:dyDescent="0.3">
      <c r="A653" s="1" t="s">
        <v>1685</v>
      </c>
      <c r="B653" s="1" t="s">
        <v>2292</v>
      </c>
      <c r="C653" s="1" t="str">
        <f t="shared" si="10"/>
        <v>494-4152731</v>
      </c>
      <c r="D653" s="1" t="s">
        <v>1022</v>
      </c>
      <c r="E653" s="1" t="s">
        <v>1019</v>
      </c>
      <c r="F653" s="1" t="s">
        <v>1023</v>
      </c>
      <c r="G653" s="1">
        <v>1</v>
      </c>
      <c r="H653" s="1" t="s">
        <v>1017</v>
      </c>
      <c r="I653" s="6">
        <v>131500</v>
      </c>
    </row>
    <row r="654" spans="1:9" x14ac:dyDescent="0.3">
      <c r="A654" s="1" t="s">
        <v>1644</v>
      </c>
      <c r="B654" s="1" t="s">
        <v>2293</v>
      </c>
      <c r="C654" s="1" t="str">
        <f t="shared" si="10"/>
        <v>563-9614497</v>
      </c>
      <c r="D654" s="1" t="s">
        <v>1022</v>
      </c>
      <c r="E654" s="1" t="s">
        <v>1032</v>
      </c>
      <c r="F654" s="1" t="s">
        <v>1033</v>
      </c>
      <c r="G654" s="1">
        <v>1</v>
      </c>
      <c r="H654" s="1" t="s">
        <v>1017</v>
      </c>
      <c r="I654" s="6">
        <v>35200</v>
      </c>
    </row>
    <row r="655" spans="1:9" x14ac:dyDescent="0.3">
      <c r="A655" s="1" t="s">
        <v>1225</v>
      </c>
      <c r="B655" s="1" t="s">
        <v>2294</v>
      </c>
      <c r="C655" s="1" t="str">
        <f t="shared" si="10"/>
        <v>571-4137838</v>
      </c>
      <c r="D655" s="1" t="s">
        <v>1022</v>
      </c>
      <c r="E655" s="1" t="s">
        <v>1015</v>
      </c>
      <c r="F655" s="1" t="s">
        <v>1016</v>
      </c>
      <c r="G655" s="1">
        <v>1</v>
      </c>
      <c r="H655" s="1" t="s">
        <v>1017</v>
      </c>
      <c r="I655" s="6">
        <v>60500</v>
      </c>
    </row>
    <row r="656" spans="1:9" x14ac:dyDescent="0.3">
      <c r="A656" s="1" t="s">
        <v>1203</v>
      </c>
      <c r="B656" s="1" t="s">
        <v>2295</v>
      </c>
      <c r="C656" s="1" t="str">
        <f t="shared" si="10"/>
        <v>541-9521598</v>
      </c>
      <c r="D656" s="1" t="s">
        <v>1027</v>
      </c>
      <c r="E656" s="1" t="s">
        <v>1019</v>
      </c>
      <c r="F656" s="1" t="s">
        <v>1039</v>
      </c>
      <c r="G656" s="1">
        <v>1</v>
      </c>
      <c r="H656" s="1" t="s">
        <v>1017</v>
      </c>
      <c r="I656" s="6">
        <v>49500</v>
      </c>
    </row>
    <row r="657" spans="1:9" x14ac:dyDescent="0.3">
      <c r="A657" s="1" t="s">
        <v>1389</v>
      </c>
      <c r="B657" s="1" t="s">
        <v>2296</v>
      </c>
      <c r="C657" s="1" t="str">
        <f t="shared" si="10"/>
        <v>605-9700973</v>
      </c>
      <c r="D657" s="1" t="s">
        <v>1018</v>
      </c>
      <c r="E657" s="1" t="s">
        <v>1015</v>
      </c>
      <c r="F657" s="1" t="s">
        <v>1024</v>
      </c>
      <c r="G657" s="1">
        <v>1</v>
      </c>
      <c r="H657" s="1" t="s">
        <v>1017</v>
      </c>
      <c r="I657" s="6">
        <v>40000</v>
      </c>
    </row>
    <row r="658" spans="1:9" x14ac:dyDescent="0.3">
      <c r="A658" s="1" t="s">
        <v>2297</v>
      </c>
      <c r="B658" s="1" t="s">
        <v>2298</v>
      </c>
      <c r="C658" s="1" t="str">
        <f t="shared" si="10"/>
        <v>735-7787380</v>
      </c>
      <c r="D658" s="1" t="s">
        <v>1027</v>
      </c>
      <c r="E658" s="1" t="s">
        <v>1025</v>
      </c>
      <c r="F658" s="1" t="s">
        <v>1038</v>
      </c>
      <c r="G658" s="1">
        <v>1</v>
      </c>
      <c r="H658" s="1" t="s">
        <v>1017</v>
      </c>
      <c r="I658" s="6">
        <v>29999</v>
      </c>
    </row>
    <row r="659" spans="1:9" x14ac:dyDescent="0.3">
      <c r="A659" s="1" t="s">
        <v>2299</v>
      </c>
      <c r="B659" s="1" t="s">
        <v>2300</v>
      </c>
      <c r="C659" s="1" t="str">
        <f t="shared" si="10"/>
        <v>196-4105107</v>
      </c>
      <c r="D659" s="1" t="s">
        <v>1018</v>
      </c>
      <c r="E659" s="1" t="s">
        <v>1029</v>
      </c>
      <c r="F659" s="1" t="s">
        <v>1036</v>
      </c>
      <c r="G659" s="1">
        <v>5</v>
      </c>
      <c r="H659" s="1" t="s">
        <v>1017</v>
      </c>
      <c r="I659" s="6">
        <v>15000</v>
      </c>
    </row>
    <row r="660" spans="1:9" x14ac:dyDescent="0.3">
      <c r="A660" s="1" t="s">
        <v>2301</v>
      </c>
      <c r="B660" s="1" t="s">
        <v>2302</v>
      </c>
      <c r="C660" s="1" t="str">
        <f t="shared" si="10"/>
        <v>113-8962478</v>
      </c>
      <c r="D660" s="1" t="s">
        <v>1031</v>
      </c>
      <c r="E660" s="1" t="s">
        <v>1032</v>
      </c>
      <c r="F660" s="1" t="s">
        <v>1034</v>
      </c>
      <c r="G660" s="1">
        <v>1</v>
      </c>
      <c r="H660" s="1" t="s">
        <v>1017</v>
      </c>
      <c r="I660" s="6">
        <v>25500</v>
      </c>
    </row>
    <row r="661" spans="1:9" x14ac:dyDescent="0.3">
      <c r="A661" s="1" t="s">
        <v>1343</v>
      </c>
      <c r="B661" s="1" t="s">
        <v>2303</v>
      </c>
      <c r="C661" s="1" t="str">
        <f t="shared" si="10"/>
        <v>938-1291769</v>
      </c>
      <c r="D661" s="1" t="s">
        <v>1031</v>
      </c>
      <c r="E661" s="1" t="s">
        <v>1029</v>
      </c>
      <c r="F661" s="1" t="s">
        <v>1036</v>
      </c>
      <c r="G661" s="1">
        <v>4</v>
      </c>
      <c r="H661" s="1" t="s">
        <v>1017</v>
      </c>
      <c r="I661" s="6">
        <v>14500</v>
      </c>
    </row>
    <row r="662" spans="1:9" x14ac:dyDescent="0.3">
      <c r="A662" s="1" t="s">
        <v>1703</v>
      </c>
      <c r="B662" s="1" t="s">
        <v>2304</v>
      </c>
      <c r="C662" s="1" t="str">
        <f t="shared" si="10"/>
        <v>363-9162003</v>
      </c>
      <c r="D662" s="1" t="s">
        <v>1022</v>
      </c>
      <c r="E662" s="1" t="s">
        <v>1032</v>
      </c>
      <c r="F662" s="1" t="s">
        <v>1033</v>
      </c>
      <c r="G662" s="1">
        <v>1</v>
      </c>
      <c r="H662" s="1" t="s">
        <v>1017</v>
      </c>
      <c r="I662" s="6">
        <v>35200</v>
      </c>
    </row>
    <row r="663" spans="1:9" x14ac:dyDescent="0.3">
      <c r="A663" s="1" t="s">
        <v>2305</v>
      </c>
      <c r="B663" s="1" t="s">
        <v>2306</v>
      </c>
      <c r="C663" s="1" t="str">
        <f t="shared" si="10"/>
        <v>520-4695275</v>
      </c>
      <c r="D663" s="1" t="s">
        <v>1022</v>
      </c>
      <c r="E663" s="1" t="s">
        <v>1025</v>
      </c>
      <c r="F663" s="1" t="s">
        <v>1026</v>
      </c>
      <c r="G663" s="1">
        <v>1</v>
      </c>
      <c r="H663" s="1" t="s">
        <v>1017</v>
      </c>
      <c r="I663" s="6">
        <v>25200</v>
      </c>
    </row>
    <row r="664" spans="1:9" x14ac:dyDescent="0.3">
      <c r="A664" s="1" t="s">
        <v>2307</v>
      </c>
      <c r="B664" s="1" t="s">
        <v>2308</v>
      </c>
      <c r="C664" s="1" t="str">
        <f t="shared" si="10"/>
        <v>998-8537488</v>
      </c>
      <c r="D664" s="1" t="s">
        <v>1014</v>
      </c>
      <c r="E664" s="1" t="s">
        <v>1019</v>
      </c>
      <c r="F664" s="1" t="s">
        <v>1020</v>
      </c>
      <c r="G664" s="1">
        <v>1</v>
      </c>
      <c r="H664" s="1" t="s">
        <v>1017</v>
      </c>
      <c r="I664" s="6">
        <v>45000</v>
      </c>
    </row>
    <row r="665" spans="1:9" x14ac:dyDescent="0.3">
      <c r="A665" s="1" t="s">
        <v>1963</v>
      </c>
      <c r="B665" s="1" t="s">
        <v>2309</v>
      </c>
      <c r="C665" s="1" t="str">
        <f t="shared" si="10"/>
        <v>225-8272245</v>
      </c>
      <c r="D665" s="1" t="s">
        <v>1027</v>
      </c>
      <c r="E665" s="1" t="s">
        <v>1025</v>
      </c>
      <c r="F665" s="1" t="s">
        <v>1026</v>
      </c>
      <c r="G665" s="1">
        <v>1</v>
      </c>
      <c r="H665" s="1" t="s">
        <v>1017</v>
      </c>
      <c r="I665" s="6">
        <v>24999</v>
      </c>
    </row>
    <row r="666" spans="1:9" x14ac:dyDescent="0.3">
      <c r="A666" s="1" t="s">
        <v>2063</v>
      </c>
      <c r="B666" s="1" t="s">
        <v>2310</v>
      </c>
      <c r="C666" s="1" t="str">
        <f t="shared" si="10"/>
        <v>401-1261597</v>
      </c>
      <c r="D666" s="1" t="s">
        <v>1031</v>
      </c>
      <c r="E666" s="1" t="s">
        <v>1019</v>
      </c>
      <c r="F666" s="1" t="s">
        <v>1020</v>
      </c>
      <c r="G666" s="1">
        <v>1</v>
      </c>
      <c r="H666" s="1" t="s">
        <v>1017</v>
      </c>
      <c r="I666" s="6">
        <v>46000</v>
      </c>
    </row>
    <row r="667" spans="1:9" x14ac:dyDescent="0.3">
      <c r="A667" s="1" t="s">
        <v>2311</v>
      </c>
      <c r="B667" s="1" t="s">
        <v>2312</v>
      </c>
      <c r="C667" s="1" t="str">
        <f t="shared" si="10"/>
        <v>904-9422048</v>
      </c>
      <c r="D667" s="1" t="s">
        <v>1027</v>
      </c>
      <c r="E667" s="1" t="s">
        <v>1032</v>
      </c>
      <c r="F667" s="1" t="s">
        <v>1035</v>
      </c>
      <c r="G667" s="1">
        <v>1</v>
      </c>
      <c r="H667" s="1" t="s">
        <v>1017</v>
      </c>
      <c r="I667" s="6">
        <v>29500</v>
      </c>
    </row>
    <row r="668" spans="1:9" x14ac:dyDescent="0.3">
      <c r="A668" s="1" t="s">
        <v>1336</v>
      </c>
      <c r="B668" s="1" t="s">
        <v>2313</v>
      </c>
      <c r="C668" s="1" t="str">
        <f t="shared" si="10"/>
        <v>794-7480045</v>
      </c>
      <c r="D668" s="1" t="s">
        <v>1018</v>
      </c>
      <c r="E668" s="1" t="s">
        <v>1032</v>
      </c>
      <c r="F668" s="1" t="s">
        <v>1034</v>
      </c>
      <c r="G668" s="1">
        <v>1</v>
      </c>
      <c r="H668" s="1" t="s">
        <v>1017</v>
      </c>
      <c r="I668" s="6">
        <v>25000</v>
      </c>
    </row>
    <row r="669" spans="1:9" x14ac:dyDescent="0.3">
      <c r="A669" s="1" t="s">
        <v>2314</v>
      </c>
      <c r="B669" s="1" t="s">
        <v>2315</v>
      </c>
      <c r="C669" s="1" t="str">
        <f t="shared" si="10"/>
        <v>304-6050986</v>
      </c>
      <c r="D669" s="1" t="s">
        <v>1027</v>
      </c>
      <c r="E669" s="1" t="s">
        <v>1019</v>
      </c>
      <c r="F669" s="1" t="s">
        <v>1039</v>
      </c>
      <c r="G669" s="1">
        <v>1</v>
      </c>
      <c r="H669" s="1" t="s">
        <v>1017</v>
      </c>
      <c r="I669" s="6">
        <v>49500</v>
      </c>
    </row>
    <row r="670" spans="1:9" x14ac:dyDescent="0.3">
      <c r="A670" s="1" t="s">
        <v>2316</v>
      </c>
      <c r="B670" s="1" t="s">
        <v>2317</v>
      </c>
      <c r="C670" s="1" t="str">
        <f t="shared" si="10"/>
        <v>537-8827453</v>
      </c>
      <c r="D670" s="1" t="s">
        <v>1031</v>
      </c>
      <c r="E670" s="1" t="s">
        <v>1025</v>
      </c>
      <c r="F670" s="1" t="s">
        <v>1026</v>
      </c>
      <c r="G670" s="1">
        <v>1</v>
      </c>
      <c r="H670" s="1" t="s">
        <v>1017</v>
      </c>
      <c r="I670" s="6">
        <v>25500</v>
      </c>
    </row>
    <row r="671" spans="1:9" x14ac:dyDescent="0.3">
      <c r="A671" s="1" t="s">
        <v>1495</v>
      </c>
      <c r="B671" s="1" t="s">
        <v>2318</v>
      </c>
      <c r="C671" s="1" t="str">
        <f t="shared" si="10"/>
        <v>965-7587730</v>
      </c>
      <c r="D671" s="1" t="s">
        <v>1031</v>
      </c>
      <c r="E671" s="1" t="s">
        <v>1015</v>
      </c>
      <c r="F671" s="1" t="s">
        <v>1024</v>
      </c>
      <c r="G671" s="1">
        <v>1</v>
      </c>
      <c r="H671" s="1" t="s">
        <v>1017</v>
      </c>
      <c r="I671" s="6">
        <v>40500</v>
      </c>
    </row>
    <row r="672" spans="1:9" x14ac:dyDescent="0.3">
      <c r="A672" s="1" t="s">
        <v>1303</v>
      </c>
      <c r="B672" s="1" t="s">
        <v>2319</v>
      </c>
      <c r="C672" s="1" t="str">
        <f t="shared" si="10"/>
        <v>679-9077690</v>
      </c>
      <c r="D672" s="1" t="s">
        <v>1018</v>
      </c>
      <c r="E672" s="1" t="s">
        <v>1032</v>
      </c>
      <c r="F672" s="1" t="s">
        <v>1035</v>
      </c>
      <c r="G672" s="1">
        <v>1</v>
      </c>
      <c r="H672" s="1" t="s">
        <v>1017</v>
      </c>
      <c r="I672" s="6">
        <v>30000</v>
      </c>
    </row>
    <row r="673" spans="1:9" x14ac:dyDescent="0.3">
      <c r="A673" s="1" t="s">
        <v>1537</v>
      </c>
      <c r="B673" s="1" t="s">
        <v>2320</v>
      </c>
      <c r="C673" s="1" t="str">
        <f t="shared" si="10"/>
        <v>418-1108226</v>
      </c>
      <c r="D673" s="1" t="s">
        <v>1014</v>
      </c>
      <c r="E673" s="1" t="s">
        <v>1015</v>
      </c>
      <c r="F673" s="1" t="s">
        <v>1024</v>
      </c>
      <c r="G673" s="1">
        <v>1</v>
      </c>
      <c r="H673" s="1" t="s">
        <v>1017</v>
      </c>
      <c r="I673" s="6">
        <v>40000</v>
      </c>
    </row>
    <row r="674" spans="1:9" x14ac:dyDescent="0.3">
      <c r="A674" s="1" t="s">
        <v>2321</v>
      </c>
      <c r="B674" s="1" t="s">
        <v>2322</v>
      </c>
      <c r="C674" s="1" t="str">
        <f t="shared" si="10"/>
        <v>224-6031885</v>
      </c>
      <c r="D674" s="1" t="s">
        <v>1031</v>
      </c>
      <c r="E674" s="1" t="s">
        <v>1019</v>
      </c>
      <c r="F674" s="1" t="s">
        <v>1023</v>
      </c>
      <c r="G674" s="1">
        <v>1</v>
      </c>
      <c r="H674" s="1" t="s">
        <v>1017</v>
      </c>
      <c r="I674" s="6">
        <v>130000</v>
      </c>
    </row>
    <row r="675" spans="1:9" x14ac:dyDescent="0.3">
      <c r="A675" s="1" t="s">
        <v>1343</v>
      </c>
      <c r="B675" s="1" t="s">
        <v>2323</v>
      </c>
      <c r="C675" s="1" t="str">
        <f t="shared" si="10"/>
        <v>938-5037972</v>
      </c>
      <c r="D675" s="1" t="s">
        <v>1014</v>
      </c>
      <c r="E675" s="1" t="s">
        <v>1019</v>
      </c>
      <c r="F675" s="1" t="s">
        <v>1020</v>
      </c>
      <c r="G675" s="1">
        <v>1</v>
      </c>
      <c r="H675" s="1" t="s">
        <v>1017</v>
      </c>
      <c r="I675" s="6">
        <v>45000</v>
      </c>
    </row>
    <row r="676" spans="1:9" x14ac:dyDescent="0.3">
      <c r="A676" s="1" t="s">
        <v>1373</v>
      </c>
      <c r="B676" s="1" t="s">
        <v>2324</v>
      </c>
      <c r="C676" s="1" t="str">
        <f t="shared" si="10"/>
        <v>933-8127514</v>
      </c>
      <c r="D676" s="1" t="s">
        <v>1031</v>
      </c>
      <c r="E676" s="1" t="s">
        <v>1032</v>
      </c>
      <c r="F676" s="1" t="s">
        <v>1034</v>
      </c>
      <c r="G676" s="1">
        <v>1</v>
      </c>
      <c r="H676" s="1" t="s">
        <v>1017</v>
      </c>
      <c r="I676" s="6">
        <v>25500</v>
      </c>
    </row>
    <row r="677" spans="1:9" x14ac:dyDescent="0.3">
      <c r="A677" s="1" t="s">
        <v>2325</v>
      </c>
      <c r="B677" s="1" t="s">
        <v>2326</v>
      </c>
      <c r="C677" s="1" t="str">
        <f t="shared" si="10"/>
        <v>840-8689839</v>
      </c>
      <c r="D677" s="1" t="s">
        <v>1022</v>
      </c>
      <c r="E677" s="1" t="s">
        <v>1032</v>
      </c>
      <c r="F677" s="1" t="s">
        <v>1034</v>
      </c>
      <c r="G677" s="1">
        <v>1</v>
      </c>
      <c r="H677" s="1" t="s">
        <v>1017</v>
      </c>
      <c r="I677" s="6">
        <v>25200</v>
      </c>
    </row>
    <row r="678" spans="1:9" x14ac:dyDescent="0.3">
      <c r="A678" s="1" t="s">
        <v>2327</v>
      </c>
      <c r="B678" s="1" t="s">
        <v>2328</v>
      </c>
      <c r="C678" s="1" t="str">
        <f t="shared" si="10"/>
        <v>836-6692359</v>
      </c>
      <c r="D678" s="1" t="s">
        <v>1027</v>
      </c>
      <c r="E678" s="1" t="s">
        <v>1019</v>
      </c>
      <c r="F678" s="1" t="s">
        <v>1020</v>
      </c>
      <c r="G678" s="1">
        <v>1</v>
      </c>
      <c r="H678" s="1" t="s">
        <v>1017</v>
      </c>
      <c r="I678" s="6">
        <v>44000</v>
      </c>
    </row>
    <row r="679" spans="1:9" x14ac:dyDescent="0.3">
      <c r="A679" s="1" t="s">
        <v>2329</v>
      </c>
      <c r="B679" s="1" t="s">
        <v>2330</v>
      </c>
      <c r="C679" s="1" t="str">
        <f t="shared" si="10"/>
        <v>694-6840068</v>
      </c>
      <c r="D679" s="1" t="s">
        <v>1018</v>
      </c>
      <c r="E679" s="1" t="s">
        <v>1015</v>
      </c>
      <c r="F679" s="1" t="s">
        <v>1016</v>
      </c>
      <c r="G679" s="1">
        <v>1</v>
      </c>
      <c r="H679" s="1" t="s">
        <v>1017</v>
      </c>
      <c r="I679" s="6">
        <v>60000</v>
      </c>
    </row>
    <row r="680" spans="1:9" x14ac:dyDescent="0.3">
      <c r="A680" s="1" t="s">
        <v>2331</v>
      </c>
      <c r="B680" s="1" t="s">
        <v>2332</v>
      </c>
      <c r="C680" s="1" t="str">
        <f t="shared" si="10"/>
        <v>927-4969777</v>
      </c>
      <c r="D680" s="1" t="s">
        <v>1031</v>
      </c>
      <c r="E680" s="1" t="s">
        <v>1032</v>
      </c>
      <c r="F680" s="1" t="s">
        <v>1034</v>
      </c>
      <c r="G680" s="1">
        <v>1</v>
      </c>
      <c r="H680" s="1" t="s">
        <v>1017</v>
      </c>
      <c r="I680" s="6">
        <v>25500</v>
      </c>
    </row>
    <row r="681" spans="1:9" x14ac:dyDescent="0.3">
      <c r="A681" s="1" t="s">
        <v>2333</v>
      </c>
      <c r="B681" s="1" t="s">
        <v>2334</v>
      </c>
      <c r="C681" s="1" t="str">
        <f t="shared" si="10"/>
        <v>960-1494247</v>
      </c>
      <c r="D681" s="1" t="s">
        <v>1014</v>
      </c>
      <c r="E681" s="1" t="s">
        <v>1032</v>
      </c>
      <c r="F681" s="1" t="s">
        <v>1035</v>
      </c>
      <c r="G681" s="1">
        <v>1</v>
      </c>
      <c r="H681" s="1" t="s">
        <v>1017</v>
      </c>
      <c r="I681" s="6">
        <v>30000</v>
      </c>
    </row>
    <row r="682" spans="1:9" x14ac:dyDescent="0.3">
      <c r="A682" s="1" t="s">
        <v>2335</v>
      </c>
      <c r="B682" s="1" t="s">
        <v>2336</v>
      </c>
      <c r="C682" s="1" t="str">
        <f t="shared" si="10"/>
        <v>859-3719411</v>
      </c>
      <c r="D682" s="1" t="s">
        <v>1018</v>
      </c>
      <c r="E682" s="1" t="s">
        <v>1015</v>
      </c>
      <c r="F682" s="1" t="s">
        <v>1024</v>
      </c>
      <c r="G682" s="1">
        <v>1</v>
      </c>
      <c r="H682" s="1" t="s">
        <v>1017</v>
      </c>
      <c r="I682" s="6">
        <v>40000</v>
      </c>
    </row>
    <row r="683" spans="1:9" x14ac:dyDescent="0.3">
      <c r="A683" s="1" t="s">
        <v>1652</v>
      </c>
      <c r="B683" s="1" t="s">
        <v>2337</v>
      </c>
      <c r="C683" s="1" t="str">
        <f t="shared" si="10"/>
        <v>798-9860962</v>
      </c>
      <c r="D683" s="1" t="s">
        <v>1022</v>
      </c>
      <c r="E683" s="1" t="s">
        <v>1032</v>
      </c>
      <c r="F683" s="1" t="s">
        <v>1033</v>
      </c>
      <c r="G683" s="1">
        <v>1</v>
      </c>
      <c r="H683" s="1" t="s">
        <v>1017</v>
      </c>
      <c r="I683" s="6">
        <v>35200</v>
      </c>
    </row>
    <row r="684" spans="1:9" x14ac:dyDescent="0.3">
      <c r="A684" s="1" t="s">
        <v>2338</v>
      </c>
      <c r="B684" s="1" t="s">
        <v>2339</v>
      </c>
      <c r="C684" s="1" t="str">
        <f t="shared" si="10"/>
        <v>682-2311035</v>
      </c>
      <c r="D684" s="1" t="s">
        <v>1014</v>
      </c>
      <c r="E684" s="1" t="s">
        <v>1032</v>
      </c>
      <c r="F684" s="1" t="s">
        <v>1034</v>
      </c>
      <c r="G684" s="1">
        <v>1</v>
      </c>
      <c r="H684" s="1" t="s">
        <v>1017</v>
      </c>
      <c r="I684" s="6">
        <v>25000</v>
      </c>
    </row>
    <row r="685" spans="1:9" x14ac:dyDescent="0.3">
      <c r="A685" s="1" t="s">
        <v>2340</v>
      </c>
      <c r="B685" s="1" t="s">
        <v>2341</v>
      </c>
      <c r="C685" s="1" t="str">
        <f t="shared" si="10"/>
        <v>466-2140059</v>
      </c>
      <c r="D685" s="1" t="s">
        <v>1027</v>
      </c>
      <c r="E685" s="1" t="s">
        <v>1032</v>
      </c>
      <c r="F685" s="1" t="s">
        <v>1035</v>
      </c>
      <c r="G685" s="1">
        <v>1</v>
      </c>
      <c r="H685" s="1" t="s">
        <v>1017</v>
      </c>
      <c r="I685" s="6">
        <v>29500</v>
      </c>
    </row>
    <row r="686" spans="1:9" x14ac:dyDescent="0.3">
      <c r="A686" s="1" t="s">
        <v>2342</v>
      </c>
      <c r="B686" s="1" t="s">
        <v>2343</v>
      </c>
      <c r="C686" s="1" t="str">
        <f t="shared" si="10"/>
        <v>883-1996431</v>
      </c>
      <c r="D686" s="1" t="s">
        <v>1018</v>
      </c>
      <c r="E686" s="1" t="s">
        <v>1019</v>
      </c>
      <c r="F686" s="1" t="s">
        <v>1039</v>
      </c>
      <c r="G686" s="1">
        <v>1</v>
      </c>
      <c r="H686" s="1" t="s">
        <v>1017</v>
      </c>
      <c r="I686" s="6">
        <v>50000</v>
      </c>
    </row>
    <row r="687" spans="1:9" x14ac:dyDescent="0.3">
      <c r="A687" s="1" t="s">
        <v>1408</v>
      </c>
      <c r="B687" s="1" t="s">
        <v>2344</v>
      </c>
      <c r="C687" s="1" t="str">
        <f t="shared" si="10"/>
        <v>727-2352134</v>
      </c>
      <c r="D687" s="1" t="s">
        <v>1027</v>
      </c>
      <c r="E687" s="1" t="s">
        <v>1032</v>
      </c>
      <c r="F687" s="1" t="s">
        <v>1035</v>
      </c>
      <c r="G687" s="1">
        <v>1</v>
      </c>
      <c r="H687" s="1" t="s">
        <v>1017</v>
      </c>
      <c r="I687" s="6">
        <v>29500</v>
      </c>
    </row>
    <row r="688" spans="1:9" x14ac:dyDescent="0.3">
      <c r="A688" s="1" t="s">
        <v>2220</v>
      </c>
      <c r="B688" s="1" t="s">
        <v>2345</v>
      </c>
      <c r="C688" s="1" t="str">
        <f t="shared" si="10"/>
        <v>930-4291258</v>
      </c>
      <c r="D688" s="1" t="s">
        <v>1031</v>
      </c>
      <c r="E688" s="1" t="s">
        <v>1019</v>
      </c>
      <c r="F688" s="1" t="s">
        <v>1020</v>
      </c>
      <c r="G688" s="1">
        <v>1</v>
      </c>
      <c r="H688" s="1" t="s">
        <v>1017</v>
      </c>
      <c r="I688" s="6">
        <v>46000</v>
      </c>
    </row>
    <row r="689" spans="1:9" x14ac:dyDescent="0.3">
      <c r="A689" s="1" t="s">
        <v>2346</v>
      </c>
      <c r="B689" s="1" t="s">
        <v>2347</v>
      </c>
      <c r="C689" s="1" t="str">
        <f t="shared" si="10"/>
        <v>220-7169127</v>
      </c>
      <c r="D689" s="1" t="s">
        <v>1031</v>
      </c>
      <c r="E689" s="1" t="s">
        <v>1032</v>
      </c>
      <c r="F689" s="1" t="s">
        <v>1035</v>
      </c>
      <c r="G689" s="1">
        <v>1</v>
      </c>
      <c r="H689" s="1" t="s">
        <v>1017</v>
      </c>
      <c r="I689" s="6">
        <v>30500</v>
      </c>
    </row>
    <row r="690" spans="1:9" x14ac:dyDescent="0.3">
      <c r="A690" s="1" t="s">
        <v>1591</v>
      </c>
      <c r="B690" s="1" t="s">
        <v>2348</v>
      </c>
      <c r="C690" s="1" t="str">
        <f t="shared" si="10"/>
        <v>355-1954349</v>
      </c>
      <c r="D690" s="1" t="s">
        <v>1022</v>
      </c>
      <c r="E690" s="1" t="s">
        <v>1029</v>
      </c>
      <c r="F690" s="1" t="s">
        <v>1036</v>
      </c>
      <c r="G690" s="1">
        <v>1</v>
      </c>
      <c r="H690" s="1" t="s">
        <v>1017</v>
      </c>
      <c r="I690" s="6">
        <v>15200</v>
      </c>
    </row>
    <row r="691" spans="1:9" x14ac:dyDescent="0.3">
      <c r="A691" s="1" t="s">
        <v>1963</v>
      </c>
      <c r="B691" s="1" t="s">
        <v>2349</v>
      </c>
      <c r="C691" s="1" t="str">
        <f t="shared" si="10"/>
        <v>225-2288554</v>
      </c>
      <c r="D691" s="1" t="s">
        <v>1018</v>
      </c>
      <c r="E691" s="1" t="s">
        <v>1019</v>
      </c>
      <c r="F691" s="1" t="s">
        <v>1023</v>
      </c>
      <c r="G691" s="1">
        <v>1</v>
      </c>
      <c r="H691" s="1" t="s">
        <v>1017</v>
      </c>
      <c r="I691" s="6">
        <v>130000</v>
      </c>
    </row>
    <row r="692" spans="1:9" x14ac:dyDescent="0.3">
      <c r="A692" s="1" t="s">
        <v>1506</v>
      </c>
      <c r="B692" s="1" t="s">
        <v>2350</v>
      </c>
      <c r="C692" s="1" t="str">
        <f t="shared" si="10"/>
        <v>373-6349565</v>
      </c>
      <c r="D692" s="1" t="s">
        <v>1022</v>
      </c>
      <c r="E692" s="1" t="s">
        <v>1015</v>
      </c>
      <c r="F692" s="1" t="s">
        <v>1024</v>
      </c>
      <c r="G692" s="1">
        <v>1</v>
      </c>
      <c r="H692" s="1" t="s">
        <v>1017</v>
      </c>
      <c r="I692" s="6">
        <v>40200</v>
      </c>
    </row>
    <row r="693" spans="1:9" x14ac:dyDescent="0.3">
      <c r="A693" s="1" t="s">
        <v>1856</v>
      </c>
      <c r="B693" s="1" t="s">
        <v>2351</v>
      </c>
      <c r="C693" s="1" t="str">
        <f t="shared" si="10"/>
        <v>842-3381714</v>
      </c>
      <c r="D693" s="1" t="s">
        <v>1031</v>
      </c>
      <c r="E693" s="1" t="s">
        <v>1019</v>
      </c>
      <c r="F693" s="1" t="s">
        <v>1039</v>
      </c>
      <c r="G693" s="1">
        <v>1</v>
      </c>
      <c r="H693" s="1" t="s">
        <v>1017</v>
      </c>
      <c r="I693" s="6">
        <v>51000</v>
      </c>
    </row>
    <row r="694" spans="1:9" x14ac:dyDescent="0.3">
      <c r="A694" s="1" t="s">
        <v>2352</v>
      </c>
      <c r="B694" s="1" t="s">
        <v>2353</v>
      </c>
      <c r="C694" s="1" t="str">
        <f t="shared" si="10"/>
        <v>975-7441381</v>
      </c>
      <c r="D694" s="1" t="s">
        <v>1018</v>
      </c>
      <c r="E694" s="1" t="s">
        <v>1025</v>
      </c>
      <c r="F694" s="1" t="s">
        <v>1028</v>
      </c>
      <c r="G694" s="1">
        <v>1</v>
      </c>
      <c r="H694" s="1" t="s">
        <v>1017</v>
      </c>
      <c r="I694" s="6">
        <v>55000</v>
      </c>
    </row>
    <row r="695" spans="1:9" x14ac:dyDescent="0.3">
      <c r="A695" s="1" t="s">
        <v>2354</v>
      </c>
      <c r="B695" s="1" t="s">
        <v>2355</v>
      </c>
      <c r="C695" s="1" t="str">
        <f t="shared" si="10"/>
        <v>723-6640806</v>
      </c>
      <c r="D695" s="1" t="s">
        <v>1027</v>
      </c>
      <c r="E695" s="1" t="s">
        <v>1015</v>
      </c>
      <c r="F695" s="1" t="s">
        <v>1024</v>
      </c>
      <c r="G695" s="1">
        <v>1</v>
      </c>
      <c r="H695" s="1" t="s">
        <v>1017</v>
      </c>
      <c r="I695" s="6">
        <v>39500</v>
      </c>
    </row>
    <row r="696" spans="1:9" x14ac:dyDescent="0.3">
      <c r="A696" s="1" t="s">
        <v>2327</v>
      </c>
      <c r="B696" s="1" t="s">
        <v>2356</v>
      </c>
      <c r="C696" s="1" t="str">
        <f t="shared" si="10"/>
        <v>836-9705913</v>
      </c>
      <c r="D696" s="1" t="s">
        <v>1031</v>
      </c>
      <c r="E696" s="1" t="s">
        <v>1029</v>
      </c>
      <c r="F696" s="1" t="s">
        <v>1036</v>
      </c>
      <c r="G696" s="1">
        <v>1</v>
      </c>
      <c r="H696" s="1" t="s">
        <v>1017</v>
      </c>
      <c r="I696" s="6">
        <v>14500</v>
      </c>
    </row>
    <row r="697" spans="1:9" x14ac:dyDescent="0.3">
      <c r="A697" s="1" t="s">
        <v>1552</v>
      </c>
      <c r="B697" s="1" t="s">
        <v>2357</v>
      </c>
      <c r="C697" s="1" t="str">
        <f t="shared" si="10"/>
        <v>504-1647704</v>
      </c>
      <c r="D697" s="1" t="s">
        <v>1031</v>
      </c>
      <c r="E697" s="1" t="s">
        <v>1029</v>
      </c>
      <c r="F697" s="1" t="s">
        <v>1036</v>
      </c>
      <c r="G697" s="1">
        <v>1</v>
      </c>
      <c r="H697" s="1" t="s">
        <v>1017</v>
      </c>
      <c r="I697" s="6">
        <v>14500</v>
      </c>
    </row>
    <row r="698" spans="1:9" x14ac:dyDescent="0.3">
      <c r="A698" s="1" t="s">
        <v>2358</v>
      </c>
      <c r="B698" s="1" t="s">
        <v>2359</v>
      </c>
      <c r="C698" s="1" t="str">
        <f t="shared" si="10"/>
        <v>467-9056551</v>
      </c>
      <c r="D698" s="1" t="s">
        <v>1031</v>
      </c>
      <c r="E698" s="1" t="s">
        <v>1019</v>
      </c>
      <c r="F698" s="1" t="s">
        <v>1039</v>
      </c>
      <c r="G698" s="1">
        <v>1</v>
      </c>
      <c r="H698" s="1" t="s">
        <v>1017</v>
      </c>
      <c r="I698" s="6">
        <v>51000</v>
      </c>
    </row>
    <row r="699" spans="1:9" x14ac:dyDescent="0.3">
      <c r="A699" s="1" t="s">
        <v>1565</v>
      </c>
      <c r="B699" s="1" t="s">
        <v>2360</v>
      </c>
      <c r="C699" s="1" t="str">
        <f t="shared" si="10"/>
        <v>278-3464602</v>
      </c>
      <c r="D699" s="1" t="s">
        <v>1014</v>
      </c>
      <c r="E699" s="1" t="s">
        <v>1029</v>
      </c>
      <c r="F699" s="1" t="s">
        <v>1037</v>
      </c>
      <c r="G699" s="1">
        <v>3</v>
      </c>
      <c r="H699" s="1" t="s">
        <v>1017</v>
      </c>
      <c r="I699" s="6">
        <v>9900</v>
      </c>
    </row>
    <row r="700" spans="1:9" x14ac:dyDescent="0.3">
      <c r="A700" s="1" t="s">
        <v>1369</v>
      </c>
      <c r="B700" s="1" t="s">
        <v>2361</v>
      </c>
      <c r="C700" s="1" t="str">
        <f t="shared" si="10"/>
        <v>116-6927978</v>
      </c>
      <c r="D700" s="1" t="s">
        <v>1031</v>
      </c>
      <c r="E700" s="1" t="s">
        <v>1032</v>
      </c>
      <c r="F700" s="1" t="s">
        <v>1035</v>
      </c>
      <c r="G700" s="1">
        <v>1</v>
      </c>
      <c r="H700" s="1" t="s">
        <v>1017</v>
      </c>
      <c r="I700" s="6">
        <v>30500</v>
      </c>
    </row>
    <row r="701" spans="1:9" x14ac:dyDescent="0.3">
      <c r="A701" s="1" t="s">
        <v>1833</v>
      </c>
      <c r="B701" s="1" t="s">
        <v>2362</v>
      </c>
      <c r="C701" s="1" t="str">
        <f t="shared" si="10"/>
        <v>797-7978813</v>
      </c>
      <c r="D701" s="1" t="s">
        <v>1014</v>
      </c>
      <c r="E701" s="1" t="s">
        <v>1029</v>
      </c>
      <c r="F701" s="1" t="s">
        <v>1030</v>
      </c>
      <c r="G701" s="1">
        <v>3</v>
      </c>
      <c r="H701" s="1" t="s">
        <v>1017</v>
      </c>
      <c r="I701" s="6">
        <v>11900</v>
      </c>
    </row>
    <row r="702" spans="1:9" x14ac:dyDescent="0.3">
      <c r="A702" s="1" t="s">
        <v>2109</v>
      </c>
      <c r="B702" s="1" t="s">
        <v>2363</v>
      </c>
      <c r="C702" s="1" t="str">
        <f t="shared" si="10"/>
        <v>145-5880032</v>
      </c>
      <c r="D702" s="1" t="s">
        <v>1018</v>
      </c>
      <c r="E702" s="1" t="s">
        <v>1019</v>
      </c>
      <c r="F702" s="1" t="s">
        <v>1023</v>
      </c>
      <c r="G702" s="1">
        <v>1</v>
      </c>
      <c r="H702" s="1" t="s">
        <v>1017</v>
      </c>
      <c r="I702" s="6">
        <v>130000</v>
      </c>
    </row>
    <row r="703" spans="1:9" x14ac:dyDescent="0.3">
      <c r="A703" s="1" t="s">
        <v>2364</v>
      </c>
      <c r="B703" s="1" t="s">
        <v>2365</v>
      </c>
      <c r="C703" s="1" t="str">
        <f t="shared" si="10"/>
        <v>329-9447259</v>
      </c>
      <c r="D703" s="1" t="s">
        <v>1014</v>
      </c>
      <c r="E703" s="1" t="s">
        <v>1032</v>
      </c>
      <c r="F703" s="1" t="s">
        <v>1034</v>
      </c>
      <c r="G703" s="1">
        <v>1</v>
      </c>
      <c r="H703" s="1" t="s">
        <v>1017</v>
      </c>
      <c r="I703" s="6">
        <v>25000</v>
      </c>
    </row>
    <row r="704" spans="1:9" x14ac:dyDescent="0.3">
      <c r="A704" s="1" t="s">
        <v>2047</v>
      </c>
      <c r="B704" s="1" t="s">
        <v>2366</v>
      </c>
      <c r="C704" s="1" t="str">
        <f t="shared" si="10"/>
        <v>436-5078093</v>
      </c>
      <c r="D704" s="1" t="s">
        <v>1027</v>
      </c>
      <c r="E704" s="1" t="s">
        <v>1019</v>
      </c>
      <c r="F704" s="1" t="s">
        <v>1020</v>
      </c>
      <c r="G704" s="1">
        <v>1</v>
      </c>
      <c r="H704" s="1" t="s">
        <v>1017</v>
      </c>
      <c r="I704" s="6">
        <v>44000</v>
      </c>
    </row>
    <row r="705" spans="1:9" x14ac:dyDescent="0.3">
      <c r="A705" s="1" t="s">
        <v>1852</v>
      </c>
      <c r="B705" s="1" t="s">
        <v>2367</v>
      </c>
      <c r="C705" s="1" t="str">
        <f t="shared" si="10"/>
        <v>559-8027140</v>
      </c>
      <c r="D705" s="1" t="s">
        <v>1014</v>
      </c>
      <c r="E705" s="1" t="s">
        <v>1029</v>
      </c>
      <c r="F705" s="1" t="s">
        <v>1030</v>
      </c>
      <c r="G705" s="1">
        <v>1</v>
      </c>
      <c r="H705" s="1" t="s">
        <v>1017</v>
      </c>
      <c r="I705" s="6">
        <v>11900</v>
      </c>
    </row>
    <row r="706" spans="1:9" x14ac:dyDescent="0.3">
      <c r="A706" s="1" t="s">
        <v>1906</v>
      </c>
      <c r="B706" s="1" t="s">
        <v>2368</v>
      </c>
      <c r="C706" s="1" t="str">
        <f t="shared" si="10"/>
        <v>251-9291304</v>
      </c>
      <c r="D706" s="1" t="s">
        <v>1027</v>
      </c>
      <c r="E706" s="1" t="s">
        <v>1029</v>
      </c>
      <c r="F706" s="1" t="s">
        <v>1036</v>
      </c>
      <c r="G706" s="1">
        <v>1</v>
      </c>
      <c r="H706" s="1" t="s">
        <v>1017</v>
      </c>
      <c r="I706" s="6">
        <v>14000</v>
      </c>
    </row>
    <row r="707" spans="1:9" x14ac:dyDescent="0.3">
      <c r="A707" s="1" t="s">
        <v>1375</v>
      </c>
      <c r="B707" s="1" t="s">
        <v>2369</v>
      </c>
      <c r="C707" s="1" t="str">
        <f t="shared" ref="C707:C770" si="11">CONCATENATE(A707,"-",B707)</f>
        <v>627-9880342</v>
      </c>
      <c r="D707" s="1" t="s">
        <v>1022</v>
      </c>
      <c r="E707" s="1" t="s">
        <v>1015</v>
      </c>
      <c r="F707" s="1" t="s">
        <v>1021</v>
      </c>
      <c r="G707" s="1">
        <v>2</v>
      </c>
      <c r="H707" s="1" t="s">
        <v>1017</v>
      </c>
      <c r="I707" s="6">
        <v>20200</v>
      </c>
    </row>
    <row r="708" spans="1:9" x14ac:dyDescent="0.3">
      <c r="A708" s="1" t="s">
        <v>1273</v>
      </c>
      <c r="B708" s="1" t="s">
        <v>2370</v>
      </c>
      <c r="C708" s="1" t="str">
        <f t="shared" si="11"/>
        <v>518-8545615</v>
      </c>
      <c r="D708" s="1" t="s">
        <v>1014</v>
      </c>
      <c r="E708" s="1" t="s">
        <v>1032</v>
      </c>
      <c r="F708" s="1" t="s">
        <v>1035</v>
      </c>
      <c r="G708" s="1">
        <v>1</v>
      </c>
      <c r="H708" s="1" t="s">
        <v>1017</v>
      </c>
      <c r="I708" s="6">
        <v>30000</v>
      </c>
    </row>
    <row r="709" spans="1:9" x14ac:dyDescent="0.3">
      <c r="A709" s="1" t="s">
        <v>2371</v>
      </c>
      <c r="B709" s="1" t="s">
        <v>2372</v>
      </c>
      <c r="C709" s="1" t="str">
        <f t="shared" si="11"/>
        <v>549-3964907</v>
      </c>
      <c r="D709" s="1" t="s">
        <v>1022</v>
      </c>
      <c r="E709" s="1" t="s">
        <v>1015</v>
      </c>
      <c r="F709" s="1" t="s">
        <v>1016</v>
      </c>
      <c r="G709" s="1">
        <v>1</v>
      </c>
      <c r="H709" s="1" t="s">
        <v>1017</v>
      </c>
      <c r="I709" s="6">
        <v>60500</v>
      </c>
    </row>
    <row r="710" spans="1:9" x14ac:dyDescent="0.3">
      <c r="A710" s="1" t="s">
        <v>1801</v>
      </c>
      <c r="B710" s="1" t="s">
        <v>2373</v>
      </c>
      <c r="C710" s="1" t="str">
        <f t="shared" si="11"/>
        <v>282-3402439</v>
      </c>
      <c r="D710" s="1" t="s">
        <v>1031</v>
      </c>
      <c r="E710" s="1" t="s">
        <v>1029</v>
      </c>
      <c r="F710" s="1" t="s">
        <v>1030</v>
      </c>
      <c r="G710" s="1">
        <v>1</v>
      </c>
      <c r="H710" s="1" t="s">
        <v>1017</v>
      </c>
      <c r="I710" s="6">
        <v>11800</v>
      </c>
    </row>
    <row r="711" spans="1:9" x14ac:dyDescent="0.3">
      <c r="A711" s="1" t="s">
        <v>2374</v>
      </c>
      <c r="B711" s="1" t="s">
        <v>2375</v>
      </c>
      <c r="C711" s="1" t="str">
        <f t="shared" si="11"/>
        <v>273-5839871</v>
      </c>
      <c r="D711" s="1" t="s">
        <v>1018</v>
      </c>
      <c r="E711" s="1" t="s">
        <v>1032</v>
      </c>
      <c r="F711" s="1" t="s">
        <v>1033</v>
      </c>
      <c r="G711" s="1">
        <v>1</v>
      </c>
      <c r="H711" s="1" t="s">
        <v>1017</v>
      </c>
      <c r="I711" s="6">
        <v>35000</v>
      </c>
    </row>
    <row r="712" spans="1:9" x14ac:dyDescent="0.3">
      <c r="A712" s="1" t="s">
        <v>2376</v>
      </c>
      <c r="B712" s="1" t="s">
        <v>2377</v>
      </c>
      <c r="C712" s="1" t="str">
        <f t="shared" si="11"/>
        <v>308-5728448</v>
      </c>
      <c r="D712" s="1" t="s">
        <v>1031</v>
      </c>
      <c r="E712" s="1" t="s">
        <v>1015</v>
      </c>
      <c r="F712" s="1" t="s">
        <v>1021</v>
      </c>
      <c r="G712" s="1">
        <v>1</v>
      </c>
      <c r="H712" s="1" t="s">
        <v>1017</v>
      </c>
      <c r="I712" s="6">
        <v>20500</v>
      </c>
    </row>
    <row r="713" spans="1:9" x14ac:dyDescent="0.3">
      <c r="A713" s="1" t="s">
        <v>1989</v>
      </c>
      <c r="B713" s="1" t="s">
        <v>2378</v>
      </c>
      <c r="C713" s="1" t="str">
        <f t="shared" si="11"/>
        <v>849-2953918</v>
      </c>
      <c r="D713" s="1" t="s">
        <v>1018</v>
      </c>
      <c r="E713" s="1" t="s">
        <v>1032</v>
      </c>
      <c r="F713" s="1" t="s">
        <v>1034</v>
      </c>
      <c r="G713" s="1">
        <v>1</v>
      </c>
      <c r="H713" s="1" t="s">
        <v>1017</v>
      </c>
      <c r="I713" s="6">
        <v>25000</v>
      </c>
    </row>
    <row r="714" spans="1:9" x14ac:dyDescent="0.3">
      <c r="A714" s="1" t="s">
        <v>2379</v>
      </c>
      <c r="B714" s="1" t="s">
        <v>2380</v>
      </c>
      <c r="C714" s="1" t="str">
        <f t="shared" si="11"/>
        <v>139-8270870</v>
      </c>
      <c r="D714" s="1" t="s">
        <v>1031</v>
      </c>
      <c r="E714" s="1" t="s">
        <v>1025</v>
      </c>
      <c r="F714" s="1" t="s">
        <v>1038</v>
      </c>
      <c r="G714" s="1">
        <v>1</v>
      </c>
      <c r="H714" s="1" t="s">
        <v>1017</v>
      </c>
      <c r="I714" s="6">
        <v>30500</v>
      </c>
    </row>
    <row r="715" spans="1:9" x14ac:dyDescent="0.3">
      <c r="A715" s="1" t="s">
        <v>2381</v>
      </c>
      <c r="B715" s="1" t="s">
        <v>2382</v>
      </c>
      <c r="C715" s="1" t="str">
        <f t="shared" si="11"/>
        <v>255-9128681</v>
      </c>
      <c r="D715" s="1" t="s">
        <v>1014</v>
      </c>
      <c r="E715" s="1" t="s">
        <v>1025</v>
      </c>
      <c r="F715" s="1" t="s">
        <v>1038</v>
      </c>
      <c r="G715" s="1">
        <v>1</v>
      </c>
      <c r="H715" s="1" t="s">
        <v>1017</v>
      </c>
      <c r="I715" s="6">
        <v>30000</v>
      </c>
    </row>
    <row r="716" spans="1:9" x14ac:dyDescent="0.3">
      <c r="A716" s="1" t="s">
        <v>2379</v>
      </c>
      <c r="B716" s="1" t="s">
        <v>2383</v>
      </c>
      <c r="C716" s="1" t="str">
        <f t="shared" si="11"/>
        <v>139-8015549</v>
      </c>
      <c r="D716" s="1" t="s">
        <v>1027</v>
      </c>
      <c r="E716" s="1" t="s">
        <v>1032</v>
      </c>
      <c r="F716" s="1" t="s">
        <v>1033</v>
      </c>
      <c r="G716" s="1">
        <v>1</v>
      </c>
      <c r="H716" s="1" t="s">
        <v>1017</v>
      </c>
      <c r="I716" s="6">
        <v>34000</v>
      </c>
    </row>
    <row r="717" spans="1:9" x14ac:dyDescent="0.3">
      <c r="A717" s="1" t="s">
        <v>1658</v>
      </c>
      <c r="B717" s="1" t="s">
        <v>2384</v>
      </c>
      <c r="C717" s="1" t="str">
        <f t="shared" si="11"/>
        <v>745-7580192</v>
      </c>
      <c r="D717" s="1" t="s">
        <v>1027</v>
      </c>
      <c r="E717" s="1" t="s">
        <v>1019</v>
      </c>
      <c r="F717" s="1" t="s">
        <v>1020</v>
      </c>
      <c r="G717" s="1">
        <v>1</v>
      </c>
      <c r="H717" s="1" t="s">
        <v>1017</v>
      </c>
      <c r="I717" s="6">
        <v>44000</v>
      </c>
    </row>
    <row r="718" spans="1:9" x14ac:dyDescent="0.3">
      <c r="A718" s="1" t="s">
        <v>1379</v>
      </c>
      <c r="B718" s="1" t="s">
        <v>2385</v>
      </c>
      <c r="C718" s="1" t="str">
        <f t="shared" si="11"/>
        <v>776-2904822</v>
      </c>
      <c r="D718" s="1" t="s">
        <v>1031</v>
      </c>
      <c r="E718" s="1" t="s">
        <v>1019</v>
      </c>
      <c r="F718" s="1" t="s">
        <v>1023</v>
      </c>
      <c r="G718" s="1">
        <v>1</v>
      </c>
      <c r="H718" s="1" t="s">
        <v>1017</v>
      </c>
      <c r="I718" s="6">
        <v>130000</v>
      </c>
    </row>
    <row r="719" spans="1:9" x14ac:dyDescent="0.3">
      <c r="A719" s="1" t="s">
        <v>2386</v>
      </c>
      <c r="B719" s="1" t="s">
        <v>2387</v>
      </c>
      <c r="C719" s="1" t="str">
        <f t="shared" si="11"/>
        <v>901-7861979</v>
      </c>
      <c r="D719" s="1" t="s">
        <v>1027</v>
      </c>
      <c r="E719" s="1" t="s">
        <v>1019</v>
      </c>
      <c r="F719" s="1" t="s">
        <v>1020</v>
      </c>
      <c r="G719" s="1">
        <v>1</v>
      </c>
      <c r="H719" s="1" t="s">
        <v>1017</v>
      </c>
      <c r="I719" s="6">
        <v>44000</v>
      </c>
    </row>
    <row r="720" spans="1:9" x14ac:dyDescent="0.3">
      <c r="A720" s="1" t="s">
        <v>1343</v>
      </c>
      <c r="B720" s="1" t="s">
        <v>2388</v>
      </c>
      <c r="C720" s="1" t="str">
        <f t="shared" si="11"/>
        <v>938-1765519</v>
      </c>
      <c r="D720" s="1" t="s">
        <v>1031</v>
      </c>
      <c r="E720" s="1" t="s">
        <v>1032</v>
      </c>
      <c r="F720" s="1" t="s">
        <v>1033</v>
      </c>
      <c r="G720" s="1">
        <v>1</v>
      </c>
      <c r="H720" s="1" t="s">
        <v>1017</v>
      </c>
      <c r="I720" s="6">
        <v>35500</v>
      </c>
    </row>
    <row r="721" spans="1:9" x14ac:dyDescent="0.3">
      <c r="A721" s="1" t="s">
        <v>1793</v>
      </c>
      <c r="B721" s="1" t="s">
        <v>2389</v>
      </c>
      <c r="C721" s="1" t="str">
        <f t="shared" si="11"/>
        <v>192-6591646</v>
      </c>
      <c r="D721" s="1" t="s">
        <v>1014</v>
      </c>
      <c r="E721" s="1" t="s">
        <v>1025</v>
      </c>
      <c r="F721" s="1" t="s">
        <v>1038</v>
      </c>
      <c r="G721" s="1">
        <v>1</v>
      </c>
      <c r="H721" s="1" t="s">
        <v>1017</v>
      </c>
      <c r="I721" s="6">
        <v>30000</v>
      </c>
    </row>
    <row r="722" spans="1:9" x14ac:dyDescent="0.3">
      <c r="A722" s="1" t="s">
        <v>1465</v>
      </c>
      <c r="B722" s="1" t="s">
        <v>2390</v>
      </c>
      <c r="C722" s="1" t="str">
        <f t="shared" si="11"/>
        <v>439-7935621</v>
      </c>
      <c r="D722" s="1" t="s">
        <v>1014</v>
      </c>
      <c r="E722" s="1" t="s">
        <v>1019</v>
      </c>
      <c r="F722" s="1" t="s">
        <v>1020</v>
      </c>
      <c r="G722" s="1">
        <v>1</v>
      </c>
      <c r="H722" s="1" t="s">
        <v>1017</v>
      </c>
      <c r="I722" s="6">
        <v>45000</v>
      </c>
    </row>
    <row r="723" spans="1:9" x14ac:dyDescent="0.3">
      <c r="A723" s="1" t="s">
        <v>2391</v>
      </c>
      <c r="B723" s="1" t="s">
        <v>2392</v>
      </c>
      <c r="C723" s="1" t="str">
        <f t="shared" si="11"/>
        <v>890-5149152</v>
      </c>
      <c r="D723" s="1" t="s">
        <v>1018</v>
      </c>
      <c r="E723" s="1" t="s">
        <v>1029</v>
      </c>
      <c r="F723" s="1" t="s">
        <v>1037</v>
      </c>
      <c r="G723" s="1">
        <v>1</v>
      </c>
      <c r="H723" s="1" t="s">
        <v>1017</v>
      </c>
      <c r="I723" s="6">
        <v>10000</v>
      </c>
    </row>
    <row r="724" spans="1:9" x14ac:dyDescent="0.3">
      <c r="A724" s="1" t="s">
        <v>2236</v>
      </c>
      <c r="B724" s="1" t="s">
        <v>2393</v>
      </c>
      <c r="C724" s="1" t="str">
        <f t="shared" si="11"/>
        <v>654-3547579</v>
      </c>
      <c r="D724" s="1" t="s">
        <v>1027</v>
      </c>
      <c r="E724" s="1" t="s">
        <v>1032</v>
      </c>
      <c r="F724" s="1" t="s">
        <v>1033</v>
      </c>
      <c r="G724" s="1">
        <v>1</v>
      </c>
      <c r="H724" s="1" t="s">
        <v>1017</v>
      </c>
      <c r="I724" s="6">
        <v>34000</v>
      </c>
    </row>
    <row r="725" spans="1:9" x14ac:dyDescent="0.3">
      <c r="A725" s="1" t="s">
        <v>1237</v>
      </c>
      <c r="B725" s="1" t="s">
        <v>2394</v>
      </c>
      <c r="C725" s="1" t="str">
        <f t="shared" si="11"/>
        <v>771-8908785</v>
      </c>
      <c r="D725" s="1" t="s">
        <v>1027</v>
      </c>
      <c r="E725" s="1" t="s">
        <v>1029</v>
      </c>
      <c r="F725" s="1" t="s">
        <v>1036</v>
      </c>
      <c r="G725" s="1">
        <v>1</v>
      </c>
      <c r="H725" s="1" t="s">
        <v>1017</v>
      </c>
      <c r="I725" s="6">
        <v>14000</v>
      </c>
    </row>
    <row r="726" spans="1:9" x14ac:dyDescent="0.3">
      <c r="A726" s="1" t="s">
        <v>1923</v>
      </c>
      <c r="B726" s="1" t="s">
        <v>2395</v>
      </c>
      <c r="C726" s="1" t="str">
        <f t="shared" si="11"/>
        <v>481-2817044</v>
      </c>
      <c r="D726" s="1" t="s">
        <v>1022</v>
      </c>
      <c r="E726" s="1" t="s">
        <v>1019</v>
      </c>
      <c r="F726" s="1" t="s">
        <v>1023</v>
      </c>
      <c r="G726" s="1">
        <v>1</v>
      </c>
      <c r="H726" s="1" t="s">
        <v>1017</v>
      </c>
      <c r="I726" s="6">
        <v>131500</v>
      </c>
    </row>
    <row r="727" spans="1:9" x14ac:dyDescent="0.3">
      <c r="A727" s="1" t="s">
        <v>2374</v>
      </c>
      <c r="B727" s="1" t="s">
        <v>2396</v>
      </c>
      <c r="C727" s="1" t="str">
        <f t="shared" si="11"/>
        <v>273-4484322</v>
      </c>
      <c r="D727" s="1" t="s">
        <v>1014</v>
      </c>
      <c r="E727" s="1" t="s">
        <v>1032</v>
      </c>
      <c r="F727" s="1" t="s">
        <v>1035</v>
      </c>
      <c r="G727" s="1">
        <v>1</v>
      </c>
      <c r="H727" s="1" t="s">
        <v>1017</v>
      </c>
      <c r="I727" s="6">
        <v>30000</v>
      </c>
    </row>
    <row r="728" spans="1:9" x14ac:dyDescent="0.3">
      <c r="A728" s="1" t="s">
        <v>2397</v>
      </c>
      <c r="B728" s="1" t="s">
        <v>2398</v>
      </c>
      <c r="C728" s="1" t="str">
        <f t="shared" si="11"/>
        <v>954-3526849</v>
      </c>
      <c r="D728" s="1" t="s">
        <v>1022</v>
      </c>
      <c r="E728" s="1" t="s">
        <v>1025</v>
      </c>
      <c r="F728" s="1" t="s">
        <v>1026</v>
      </c>
      <c r="G728" s="1">
        <v>1</v>
      </c>
      <c r="H728" s="1" t="s">
        <v>1017</v>
      </c>
      <c r="I728" s="6">
        <v>25200</v>
      </c>
    </row>
    <row r="729" spans="1:9" x14ac:dyDescent="0.3">
      <c r="A729" s="1" t="s">
        <v>1229</v>
      </c>
      <c r="B729" s="1" t="s">
        <v>2399</v>
      </c>
      <c r="C729" s="1" t="str">
        <f t="shared" si="11"/>
        <v>825-9103333</v>
      </c>
      <c r="D729" s="1" t="s">
        <v>1018</v>
      </c>
      <c r="E729" s="1" t="s">
        <v>1015</v>
      </c>
      <c r="F729" s="1" t="s">
        <v>1024</v>
      </c>
      <c r="G729" s="1">
        <v>1</v>
      </c>
      <c r="H729" s="1" t="s">
        <v>1017</v>
      </c>
      <c r="I729" s="6">
        <v>40000</v>
      </c>
    </row>
    <row r="730" spans="1:9" x14ac:dyDescent="0.3">
      <c r="A730" s="1" t="s">
        <v>2400</v>
      </c>
      <c r="B730" s="1" t="s">
        <v>2401</v>
      </c>
      <c r="C730" s="1" t="str">
        <f t="shared" si="11"/>
        <v>216-1655350</v>
      </c>
      <c r="D730" s="1" t="s">
        <v>1018</v>
      </c>
      <c r="E730" s="1" t="s">
        <v>1032</v>
      </c>
      <c r="F730" s="1" t="s">
        <v>1034</v>
      </c>
      <c r="G730" s="1">
        <v>1</v>
      </c>
      <c r="H730" s="1" t="s">
        <v>1017</v>
      </c>
      <c r="I730" s="6">
        <v>25000</v>
      </c>
    </row>
    <row r="731" spans="1:9" x14ac:dyDescent="0.3">
      <c r="A731" s="1" t="s">
        <v>1535</v>
      </c>
      <c r="B731" s="1" t="s">
        <v>2402</v>
      </c>
      <c r="C731" s="1" t="str">
        <f t="shared" si="11"/>
        <v>837-5548431</v>
      </c>
      <c r="D731" s="1" t="s">
        <v>1018</v>
      </c>
      <c r="E731" s="1" t="s">
        <v>1029</v>
      </c>
      <c r="F731" s="1" t="s">
        <v>1036</v>
      </c>
      <c r="G731" s="1">
        <v>1</v>
      </c>
      <c r="H731" s="1" t="s">
        <v>1017</v>
      </c>
      <c r="I731" s="6">
        <v>15000</v>
      </c>
    </row>
    <row r="732" spans="1:9" x14ac:dyDescent="0.3">
      <c r="A732" s="1" t="s">
        <v>2403</v>
      </c>
      <c r="B732" s="1" t="s">
        <v>2404</v>
      </c>
      <c r="C732" s="1" t="str">
        <f t="shared" si="11"/>
        <v>438-3270615</v>
      </c>
      <c r="D732" s="1" t="s">
        <v>1027</v>
      </c>
      <c r="E732" s="1" t="s">
        <v>1015</v>
      </c>
      <c r="F732" s="1" t="s">
        <v>1024</v>
      </c>
      <c r="G732" s="1">
        <v>1</v>
      </c>
      <c r="H732" s="1" t="s">
        <v>1017</v>
      </c>
      <c r="I732" s="6">
        <v>39500</v>
      </c>
    </row>
    <row r="733" spans="1:9" x14ac:dyDescent="0.3">
      <c r="A733" s="1" t="s">
        <v>2403</v>
      </c>
      <c r="B733" s="1" t="s">
        <v>2405</v>
      </c>
      <c r="C733" s="1" t="str">
        <f t="shared" si="11"/>
        <v>438-2589046</v>
      </c>
      <c r="D733" s="1" t="s">
        <v>1022</v>
      </c>
      <c r="E733" s="1" t="s">
        <v>1015</v>
      </c>
      <c r="F733" s="1" t="s">
        <v>1024</v>
      </c>
      <c r="G733" s="1">
        <v>1</v>
      </c>
      <c r="H733" s="1" t="s">
        <v>1017</v>
      </c>
      <c r="I733" s="6">
        <v>40200</v>
      </c>
    </row>
    <row r="734" spans="1:9" x14ac:dyDescent="0.3">
      <c r="A734" s="1" t="s">
        <v>2112</v>
      </c>
      <c r="B734" s="1" t="s">
        <v>2406</v>
      </c>
      <c r="C734" s="1" t="str">
        <f t="shared" si="11"/>
        <v>885-7765720</v>
      </c>
      <c r="D734" s="1" t="s">
        <v>1022</v>
      </c>
      <c r="E734" s="1" t="s">
        <v>1025</v>
      </c>
      <c r="F734" s="1" t="s">
        <v>1028</v>
      </c>
      <c r="G734" s="1">
        <v>1</v>
      </c>
      <c r="H734" s="1" t="s">
        <v>1017</v>
      </c>
      <c r="I734" s="6">
        <v>55200</v>
      </c>
    </row>
    <row r="735" spans="1:9" x14ac:dyDescent="0.3">
      <c r="A735" s="1" t="s">
        <v>2391</v>
      </c>
      <c r="B735" s="1" t="s">
        <v>2407</v>
      </c>
      <c r="C735" s="1" t="str">
        <f t="shared" si="11"/>
        <v>890-5651273</v>
      </c>
      <c r="D735" s="1" t="s">
        <v>1031</v>
      </c>
      <c r="E735" s="1" t="s">
        <v>1032</v>
      </c>
      <c r="F735" s="1" t="s">
        <v>1035</v>
      </c>
      <c r="G735" s="1">
        <v>1</v>
      </c>
      <c r="H735" s="1" t="s">
        <v>1017</v>
      </c>
      <c r="I735" s="6">
        <v>30500</v>
      </c>
    </row>
    <row r="736" spans="1:9" x14ac:dyDescent="0.3">
      <c r="A736" s="1" t="s">
        <v>1361</v>
      </c>
      <c r="B736" s="1" t="s">
        <v>2408</v>
      </c>
      <c r="C736" s="1" t="str">
        <f t="shared" si="11"/>
        <v>153-3298057</v>
      </c>
      <c r="D736" s="1" t="s">
        <v>1014</v>
      </c>
      <c r="E736" s="1" t="s">
        <v>1015</v>
      </c>
      <c r="F736" s="1" t="s">
        <v>1024</v>
      </c>
      <c r="G736" s="1">
        <v>1</v>
      </c>
      <c r="H736" s="1" t="s">
        <v>1017</v>
      </c>
      <c r="I736" s="6">
        <v>40000</v>
      </c>
    </row>
    <row r="737" spans="1:9" x14ac:dyDescent="0.3">
      <c r="A737" s="1" t="s">
        <v>2409</v>
      </c>
      <c r="B737" s="1" t="s">
        <v>2410</v>
      </c>
      <c r="C737" s="1" t="str">
        <f t="shared" si="11"/>
        <v>463-6230495</v>
      </c>
      <c r="D737" s="1" t="s">
        <v>1022</v>
      </c>
      <c r="E737" s="1" t="s">
        <v>1025</v>
      </c>
      <c r="F737" s="1" t="s">
        <v>1028</v>
      </c>
      <c r="G737" s="1">
        <v>1</v>
      </c>
      <c r="H737" s="1" t="s">
        <v>1017</v>
      </c>
      <c r="I737" s="6">
        <v>55200</v>
      </c>
    </row>
    <row r="738" spans="1:9" x14ac:dyDescent="0.3">
      <c r="A738" s="1" t="s">
        <v>2226</v>
      </c>
      <c r="B738" s="1" t="s">
        <v>2411</v>
      </c>
      <c r="C738" s="1" t="str">
        <f t="shared" si="11"/>
        <v>671-8305024</v>
      </c>
      <c r="D738" s="1" t="s">
        <v>1027</v>
      </c>
      <c r="E738" s="1" t="s">
        <v>1025</v>
      </c>
      <c r="F738" s="1" t="s">
        <v>1026</v>
      </c>
      <c r="G738" s="1">
        <v>1</v>
      </c>
      <c r="H738" s="1" t="s">
        <v>1017</v>
      </c>
      <c r="I738" s="6">
        <v>24999</v>
      </c>
    </row>
    <row r="739" spans="1:9" x14ac:dyDescent="0.3">
      <c r="A739" s="1" t="s">
        <v>2412</v>
      </c>
      <c r="B739" s="1" t="s">
        <v>2413</v>
      </c>
      <c r="C739" s="1" t="str">
        <f t="shared" si="11"/>
        <v>110-4285584</v>
      </c>
      <c r="D739" s="1" t="s">
        <v>1022</v>
      </c>
      <c r="E739" s="1" t="s">
        <v>1015</v>
      </c>
      <c r="F739" s="1" t="s">
        <v>1021</v>
      </c>
      <c r="G739" s="1">
        <v>1</v>
      </c>
      <c r="H739" s="1" t="s">
        <v>1017</v>
      </c>
      <c r="I739" s="6">
        <v>20200</v>
      </c>
    </row>
    <row r="740" spans="1:9" x14ac:dyDescent="0.3">
      <c r="A740" s="1" t="s">
        <v>2414</v>
      </c>
      <c r="B740" s="1" t="s">
        <v>2415</v>
      </c>
      <c r="C740" s="1" t="str">
        <f t="shared" si="11"/>
        <v>507-1736811</v>
      </c>
      <c r="D740" s="1" t="s">
        <v>1014</v>
      </c>
      <c r="E740" s="1" t="s">
        <v>1019</v>
      </c>
      <c r="F740" s="1" t="s">
        <v>1020</v>
      </c>
      <c r="G740" s="1">
        <v>1</v>
      </c>
      <c r="H740" s="1" t="s">
        <v>1017</v>
      </c>
      <c r="I740" s="6">
        <v>45000</v>
      </c>
    </row>
    <row r="741" spans="1:9" x14ac:dyDescent="0.3">
      <c r="A741" s="1" t="s">
        <v>2416</v>
      </c>
      <c r="B741" s="1" t="s">
        <v>2417</v>
      </c>
      <c r="C741" s="1" t="str">
        <f t="shared" si="11"/>
        <v>853-3968018</v>
      </c>
      <c r="D741" s="1" t="s">
        <v>1022</v>
      </c>
      <c r="E741" s="1" t="s">
        <v>1015</v>
      </c>
      <c r="F741" s="1" t="s">
        <v>1016</v>
      </c>
      <c r="G741" s="1">
        <v>1</v>
      </c>
      <c r="H741" s="1" t="s">
        <v>1017</v>
      </c>
      <c r="I741" s="6">
        <v>60500</v>
      </c>
    </row>
    <row r="742" spans="1:9" x14ac:dyDescent="0.3">
      <c r="A742" s="1" t="s">
        <v>2374</v>
      </c>
      <c r="B742" s="1" t="s">
        <v>2418</v>
      </c>
      <c r="C742" s="1" t="str">
        <f t="shared" si="11"/>
        <v>273-7144765</v>
      </c>
      <c r="D742" s="1" t="s">
        <v>1031</v>
      </c>
      <c r="E742" s="1" t="s">
        <v>1025</v>
      </c>
      <c r="F742" s="1" t="s">
        <v>1026</v>
      </c>
      <c r="G742" s="1">
        <v>1</v>
      </c>
      <c r="H742" s="1" t="s">
        <v>1017</v>
      </c>
      <c r="I742" s="6">
        <v>25500</v>
      </c>
    </row>
    <row r="743" spans="1:9" x14ac:dyDescent="0.3">
      <c r="A743" s="1" t="s">
        <v>1539</v>
      </c>
      <c r="B743" s="1" t="s">
        <v>2419</v>
      </c>
      <c r="C743" s="1" t="str">
        <f t="shared" si="11"/>
        <v>519-3901925</v>
      </c>
      <c r="D743" s="1" t="s">
        <v>1027</v>
      </c>
      <c r="E743" s="1" t="s">
        <v>1032</v>
      </c>
      <c r="F743" s="1" t="s">
        <v>1033</v>
      </c>
      <c r="G743" s="1">
        <v>1</v>
      </c>
      <c r="H743" s="1" t="s">
        <v>1017</v>
      </c>
      <c r="I743" s="6">
        <v>34000</v>
      </c>
    </row>
    <row r="744" spans="1:9" x14ac:dyDescent="0.3">
      <c r="A744" s="1" t="s">
        <v>1699</v>
      </c>
      <c r="B744" s="1" t="s">
        <v>2420</v>
      </c>
      <c r="C744" s="1" t="str">
        <f t="shared" si="11"/>
        <v>188-4114839</v>
      </c>
      <c r="D744" s="1" t="s">
        <v>1022</v>
      </c>
      <c r="E744" s="1" t="s">
        <v>1019</v>
      </c>
      <c r="F744" s="1" t="s">
        <v>1039</v>
      </c>
      <c r="G744" s="1">
        <v>1</v>
      </c>
      <c r="H744" s="1" t="s">
        <v>1017</v>
      </c>
      <c r="I744" s="6">
        <v>50500</v>
      </c>
    </row>
    <row r="745" spans="1:9" x14ac:dyDescent="0.3">
      <c r="A745" s="1" t="s">
        <v>1455</v>
      </c>
      <c r="B745" s="1" t="s">
        <v>2421</v>
      </c>
      <c r="C745" s="1" t="str">
        <f t="shared" si="11"/>
        <v>488-5816345</v>
      </c>
      <c r="D745" s="1" t="s">
        <v>1018</v>
      </c>
      <c r="E745" s="1" t="s">
        <v>1029</v>
      </c>
      <c r="F745" s="1" t="s">
        <v>1037</v>
      </c>
      <c r="G745" s="1">
        <v>1</v>
      </c>
      <c r="H745" s="1" t="s">
        <v>1017</v>
      </c>
      <c r="I745" s="6">
        <v>10000</v>
      </c>
    </row>
    <row r="746" spans="1:9" x14ac:dyDescent="0.3">
      <c r="A746" s="1" t="s">
        <v>1610</v>
      </c>
      <c r="B746" s="1" t="s">
        <v>2422</v>
      </c>
      <c r="C746" s="1" t="str">
        <f t="shared" si="11"/>
        <v>601-6958480</v>
      </c>
      <c r="D746" s="1" t="s">
        <v>1031</v>
      </c>
      <c r="E746" s="1" t="s">
        <v>1032</v>
      </c>
      <c r="F746" s="1" t="s">
        <v>1034</v>
      </c>
      <c r="G746" s="1">
        <v>1</v>
      </c>
      <c r="H746" s="1" t="s">
        <v>1017</v>
      </c>
      <c r="I746" s="6">
        <v>25500</v>
      </c>
    </row>
    <row r="747" spans="1:9" x14ac:dyDescent="0.3">
      <c r="A747" s="1" t="s">
        <v>1693</v>
      </c>
      <c r="B747" s="1" t="s">
        <v>2423</v>
      </c>
      <c r="C747" s="1" t="str">
        <f t="shared" si="11"/>
        <v>816-9451778</v>
      </c>
      <c r="D747" s="1" t="s">
        <v>1022</v>
      </c>
      <c r="E747" s="1" t="s">
        <v>1015</v>
      </c>
      <c r="F747" s="1" t="s">
        <v>1024</v>
      </c>
      <c r="G747" s="1">
        <v>1</v>
      </c>
      <c r="H747" s="1" t="s">
        <v>1017</v>
      </c>
      <c r="I747" s="6">
        <v>40200</v>
      </c>
    </row>
    <row r="748" spans="1:9" x14ac:dyDescent="0.3">
      <c r="A748" s="1" t="s">
        <v>1923</v>
      </c>
      <c r="B748" s="1" t="s">
        <v>2424</v>
      </c>
      <c r="C748" s="1" t="str">
        <f t="shared" si="11"/>
        <v>481-7340280</v>
      </c>
      <c r="D748" s="1" t="s">
        <v>1018</v>
      </c>
      <c r="E748" s="1" t="s">
        <v>1019</v>
      </c>
      <c r="F748" s="1" t="s">
        <v>1020</v>
      </c>
      <c r="G748" s="1">
        <v>1</v>
      </c>
      <c r="H748" s="1" t="s">
        <v>1017</v>
      </c>
      <c r="I748" s="6">
        <v>45000</v>
      </c>
    </row>
    <row r="749" spans="1:9" x14ac:dyDescent="0.3">
      <c r="A749" s="1" t="s">
        <v>2083</v>
      </c>
      <c r="B749" s="1" t="s">
        <v>2425</v>
      </c>
      <c r="C749" s="1" t="str">
        <f t="shared" si="11"/>
        <v>578-4123258</v>
      </c>
      <c r="D749" s="1" t="s">
        <v>1027</v>
      </c>
      <c r="E749" s="1" t="s">
        <v>1019</v>
      </c>
      <c r="F749" s="1" t="s">
        <v>1039</v>
      </c>
      <c r="G749" s="1">
        <v>1</v>
      </c>
      <c r="H749" s="1" t="s">
        <v>1017</v>
      </c>
      <c r="I749" s="6">
        <v>49500</v>
      </c>
    </row>
    <row r="750" spans="1:9" x14ac:dyDescent="0.3">
      <c r="A750" s="1" t="s">
        <v>2307</v>
      </c>
      <c r="B750" s="1" t="s">
        <v>2426</v>
      </c>
      <c r="C750" s="1" t="str">
        <f t="shared" si="11"/>
        <v>998-4930952</v>
      </c>
      <c r="D750" s="1" t="s">
        <v>1014</v>
      </c>
      <c r="E750" s="1" t="s">
        <v>1015</v>
      </c>
      <c r="F750" s="1" t="s">
        <v>1024</v>
      </c>
      <c r="G750" s="1">
        <v>1</v>
      </c>
      <c r="H750" s="1" t="s">
        <v>1017</v>
      </c>
      <c r="I750" s="6">
        <v>40000</v>
      </c>
    </row>
    <row r="751" spans="1:9" x14ac:dyDescent="0.3">
      <c r="A751" s="1" t="s">
        <v>2427</v>
      </c>
      <c r="B751" s="1" t="s">
        <v>2428</v>
      </c>
      <c r="C751" s="1" t="str">
        <f t="shared" si="11"/>
        <v>681-3341247</v>
      </c>
      <c r="D751" s="1" t="s">
        <v>1022</v>
      </c>
      <c r="E751" s="1" t="s">
        <v>1019</v>
      </c>
      <c r="F751" s="1" t="s">
        <v>1020</v>
      </c>
      <c r="G751" s="1">
        <v>1</v>
      </c>
      <c r="H751" s="1" t="s">
        <v>1017</v>
      </c>
      <c r="I751" s="6">
        <v>45500</v>
      </c>
    </row>
    <row r="752" spans="1:9" x14ac:dyDescent="0.3">
      <c r="A752" s="1" t="s">
        <v>2429</v>
      </c>
      <c r="B752" s="1" t="s">
        <v>2430</v>
      </c>
      <c r="C752" s="1" t="str">
        <f t="shared" si="11"/>
        <v>276-6054678</v>
      </c>
      <c r="D752" s="1" t="s">
        <v>1031</v>
      </c>
      <c r="E752" s="1" t="s">
        <v>1025</v>
      </c>
      <c r="F752" s="1" t="s">
        <v>1038</v>
      </c>
      <c r="G752" s="1">
        <v>1</v>
      </c>
      <c r="H752" s="1" t="s">
        <v>1017</v>
      </c>
      <c r="I752" s="6">
        <v>30500</v>
      </c>
    </row>
    <row r="753" spans="1:9" x14ac:dyDescent="0.3">
      <c r="A753" s="1" t="s">
        <v>1683</v>
      </c>
      <c r="B753" s="1" t="s">
        <v>2431</v>
      </c>
      <c r="C753" s="1" t="str">
        <f t="shared" si="11"/>
        <v>582-7611016</v>
      </c>
      <c r="D753" s="1" t="s">
        <v>1031</v>
      </c>
      <c r="E753" s="1" t="s">
        <v>1019</v>
      </c>
      <c r="F753" s="1" t="s">
        <v>1039</v>
      </c>
      <c r="G753" s="1">
        <v>1</v>
      </c>
      <c r="H753" s="1" t="s">
        <v>1017</v>
      </c>
      <c r="I753" s="6">
        <v>51000</v>
      </c>
    </row>
    <row r="754" spans="1:9" x14ac:dyDescent="0.3">
      <c r="A754" s="1" t="s">
        <v>2432</v>
      </c>
      <c r="B754" s="1" t="s">
        <v>2433</v>
      </c>
      <c r="C754" s="1" t="str">
        <f t="shared" si="11"/>
        <v>939-8123479</v>
      </c>
      <c r="D754" s="1" t="s">
        <v>1018</v>
      </c>
      <c r="E754" s="1" t="s">
        <v>1032</v>
      </c>
      <c r="F754" s="1" t="s">
        <v>1035</v>
      </c>
      <c r="G754" s="1">
        <v>1</v>
      </c>
      <c r="H754" s="1" t="s">
        <v>1017</v>
      </c>
      <c r="I754" s="6">
        <v>30000</v>
      </c>
    </row>
    <row r="755" spans="1:9" x14ac:dyDescent="0.3">
      <c r="A755" s="1" t="s">
        <v>1813</v>
      </c>
      <c r="B755" s="1" t="s">
        <v>2434</v>
      </c>
      <c r="C755" s="1" t="str">
        <f t="shared" si="11"/>
        <v>869-7680364</v>
      </c>
      <c r="D755" s="1" t="s">
        <v>1022</v>
      </c>
      <c r="E755" s="1" t="s">
        <v>1019</v>
      </c>
      <c r="F755" s="1" t="s">
        <v>1039</v>
      </c>
      <c r="G755" s="1">
        <v>1</v>
      </c>
      <c r="H755" s="1" t="s">
        <v>1017</v>
      </c>
      <c r="I755" s="6">
        <v>50500</v>
      </c>
    </row>
    <row r="756" spans="1:9" x14ac:dyDescent="0.3">
      <c r="A756" s="1" t="s">
        <v>1385</v>
      </c>
      <c r="B756" s="1" t="s">
        <v>2435</v>
      </c>
      <c r="C756" s="1" t="str">
        <f t="shared" si="11"/>
        <v>496-9064003</v>
      </c>
      <c r="D756" s="1" t="s">
        <v>1027</v>
      </c>
      <c r="E756" s="1" t="s">
        <v>1015</v>
      </c>
      <c r="F756" s="1" t="s">
        <v>1021</v>
      </c>
      <c r="G756" s="1">
        <v>1</v>
      </c>
      <c r="H756" s="1" t="s">
        <v>1017</v>
      </c>
      <c r="I756" s="6">
        <v>19500</v>
      </c>
    </row>
    <row r="757" spans="1:9" x14ac:dyDescent="0.3">
      <c r="A757" s="1" t="s">
        <v>2436</v>
      </c>
      <c r="B757" s="1" t="s">
        <v>2437</v>
      </c>
      <c r="C757" s="1" t="str">
        <f t="shared" si="11"/>
        <v>619-7442287</v>
      </c>
      <c r="D757" s="1" t="s">
        <v>1031</v>
      </c>
      <c r="E757" s="1" t="s">
        <v>1029</v>
      </c>
      <c r="F757" s="1" t="s">
        <v>1030</v>
      </c>
      <c r="G757" s="1">
        <v>1</v>
      </c>
      <c r="H757" s="1" t="s">
        <v>1017</v>
      </c>
      <c r="I757" s="6">
        <v>11800</v>
      </c>
    </row>
    <row r="758" spans="1:9" x14ac:dyDescent="0.3">
      <c r="A758" s="1" t="s">
        <v>2438</v>
      </c>
      <c r="B758" s="1" t="s">
        <v>2439</v>
      </c>
      <c r="C758" s="1" t="str">
        <f t="shared" si="11"/>
        <v>829-6621432</v>
      </c>
      <c r="D758" s="1" t="s">
        <v>1031</v>
      </c>
      <c r="E758" s="1" t="s">
        <v>1025</v>
      </c>
      <c r="F758" s="1" t="s">
        <v>1038</v>
      </c>
      <c r="G758" s="1">
        <v>1</v>
      </c>
      <c r="H758" s="1" t="s">
        <v>1017</v>
      </c>
      <c r="I758" s="6">
        <v>30500</v>
      </c>
    </row>
    <row r="759" spans="1:9" x14ac:dyDescent="0.3">
      <c r="A759" s="1" t="s">
        <v>1850</v>
      </c>
      <c r="B759" s="1" t="s">
        <v>2440</v>
      </c>
      <c r="C759" s="1" t="str">
        <f t="shared" si="11"/>
        <v>575-5726375</v>
      </c>
      <c r="D759" s="1" t="s">
        <v>1014</v>
      </c>
      <c r="E759" s="1" t="s">
        <v>1029</v>
      </c>
      <c r="F759" s="1" t="s">
        <v>1030</v>
      </c>
      <c r="G759" s="1">
        <v>1</v>
      </c>
      <c r="H759" s="1" t="s">
        <v>1017</v>
      </c>
      <c r="I759" s="6">
        <v>11900</v>
      </c>
    </row>
    <row r="760" spans="1:9" x14ac:dyDescent="0.3">
      <c r="A760" s="1" t="s">
        <v>1461</v>
      </c>
      <c r="B760" s="1" t="s">
        <v>2441</v>
      </c>
      <c r="C760" s="1" t="str">
        <f t="shared" si="11"/>
        <v>283-5919745</v>
      </c>
      <c r="D760" s="1" t="s">
        <v>1014</v>
      </c>
      <c r="E760" s="1" t="s">
        <v>1015</v>
      </c>
      <c r="F760" s="1" t="s">
        <v>1021</v>
      </c>
      <c r="G760" s="1">
        <v>1</v>
      </c>
      <c r="H760" s="1" t="s">
        <v>1017</v>
      </c>
      <c r="I760" s="6">
        <v>20000</v>
      </c>
    </row>
    <row r="761" spans="1:9" x14ac:dyDescent="0.3">
      <c r="A761" s="1" t="s">
        <v>2267</v>
      </c>
      <c r="B761" s="1" t="s">
        <v>2442</v>
      </c>
      <c r="C761" s="1" t="str">
        <f t="shared" si="11"/>
        <v>229-3426728</v>
      </c>
      <c r="D761" s="1" t="s">
        <v>1014</v>
      </c>
      <c r="E761" s="1" t="s">
        <v>1032</v>
      </c>
      <c r="F761" s="1" t="s">
        <v>1034</v>
      </c>
      <c r="G761" s="1">
        <v>1</v>
      </c>
      <c r="H761" s="1" t="s">
        <v>1017</v>
      </c>
      <c r="I761" s="6">
        <v>25000</v>
      </c>
    </row>
    <row r="762" spans="1:9" x14ac:dyDescent="0.3">
      <c r="A762" s="1" t="s">
        <v>2443</v>
      </c>
      <c r="B762" s="1" t="s">
        <v>2444</v>
      </c>
      <c r="C762" s="1" t="str">
        <f t="shared" si="11"/>
        <v>841-2696557</v>
      </c>
      <c r="D762" s="1" t="s">
        <v>1027</v>
      </c>
      <c r="E762" s="1" t="s">
        <v>1015</v>
      </c>
      <c r="F762" s="1" t="s">
        <v>1024</v>
      </c>
      <c r="G762" s="1">
        <v>1</v>
      </c>
      <c r="H762" s="1" t="s">
        <v>1017</v>
      </c>
      <c r="I762" s="6">
        <v>39500</v>
      </c>
    </row>
    <row r="763" spans="1:9" x14ac:dyDescent="0.3">
      <c r="A763" s="1" t="s">
        <v>1914</v>
      </c>
      <c r="B763" s="1" t="s">
        <v>2445</v>
      </c>
      <c r="C763" s="1" t="str">
        <f t="shared" si="11"/>
        <v>410-9624152</v>
      </c>
      <c r="D763" s="1" t="s">
        <v>1022</v>
      </c>
      <c r="E763" s="1" t="s">
        <v>1025</v>
      </c>
      <c r="F763" s="1" t="s">
        <v>1028</v>
      </c>
      <c r="G763" s="1">
        <v>1</v>
      </c>
      <c r="H763" s="1" t="s">
        <v>1017</v>
      </c>
      <c r="I763" s="6">
        <v>55200</v>
      </c>
    </row>
    <row r="764" spans="1:9" x14ac:dyDescent="0.3">
      <c r="A764" s="1" t="s">
        <v>1961</v>
      </c>
      <c r="B764" s="1" t="s">
        <v>2446</v>
      </c>
      <c r="C764" s="1" t="str">
        <f t="shared" si="11"/>
        <v>516-4475171</v>
      </c>
      <c r="D764" s="1" t="s">
        <v>1014</v>
      </c>
      <c r="E764" s="1" t="s">
        <v>1029</v>
      </c>
      <c r="F764" s="1" t="s">
        <v>1037</v>
      </c>
      <c r="G764" s="1">
        <v>1</v>
      </c>
      <c r="H764" s="1" t="s">
        <v>1017</v>
      </c>
      <c r="I764" s="6">
        <v>9900</v>
      </c>
    </row>
    <row r="765" spans="1:9" x14ac:dyDescent="0.3">
      <c r="A765" s="1" t="s">
        <v>1567</v>
      </c>
      <c r="B765" s="1" t="s">
        <v>2447</v>
      </c>
      <c r="C765" s="1" t="str">
        <f t="shared" si="11"/>
        <v>726-5829008</v>
      </c>
      <c r="D765" s="1" t="s">
        <v>1027</v>
      </c>
      <c r="E765" s="1" t="s">
        <v>1032</v>
      </c>
      <c r="F765" s="1" t="s">
        <v>1035</v>
      </c>
      <c r="G765" s="1">
        <v>1</v>
      </c>
      <c r="H765" s="1" t="s">
        <v>1017</v>
      </c>
      <c r="I765" s="6">
        <v>29500</v>
      </c>
    </row>
    <row r="766" spans="1:9" x14ac:dyDescent="0.3">
      <c r="A766" s="1" t="s">
        <v>2448</v>
      </c>
      <c r="B766" s="1" t="s">
        <v>2449</v>
      </c>
      <c r="C766" s="1" t="str">
        <f t="shared" si="11"/>
        <v>974-9371405</v>
      </c>
      <c r="D766" s="1" t="s">
        <v>1014</v>
      </c>
      <c r="E766" s="1" t="s">
        <v>1015</v>
      </c>
      <c r="F766" s="1" t="s">
        <v>1016</v>
      </c>
      <c r="G766" s="1">
        <v>1</v>
      </c>
      <c r="H766" s="1" t="s">
        <v>1017</v>
      </c>
      <c r="I766" s="6">
        <v>60000</v>
      </c>
    </row>
    <row r="767" spans="1:9" x14ac:dyDescent="0.3">
      <c r="A767" s="1" t="s">
        <v>1328</v>
      </c>
      <c r="B767" s="1" t="s">
        <v>2450</v>
      </c>
      <c r="C767" s="1" t="str">
        <f t="shared" si="11"/>
        <v>868-6290495</v>
      </c>
      <c r="D767" s="1" t="s">
        <v>1014</v>
      </c>
      <c r="E767" s="1" t="s">
        <v>1029</v>
      </c>
      <c r="F767" s="1" t="s">
        <v>1036</v>
      </c>
      <c r="G767" s="1">
        <v>4</v>
      </c>
      <c r="H767" s="1" t="s">
        <v>1017</v>
      </c>
      <c r="I767" s="6">
        <v>14800</v>
      </c>
    </row>
    <row r="768" spans="1:9" x14ac:dyDescent="0.3">
      <c r="A768" s="1" t="s">
        <v>2161</v>
      </c>
      <c r="B768" s="1" t="s">
        <v>2451</v>
      </c>
      <c r="C768" s="1" t="str">
        <f t="shared" si="11"/>
        <v>602-4937924</v>
      </c>
      <c r="D768" s="1" t="s">
        <v>1027</v>
      </c>
      <c r="E768" s="1" t="s">
        <v>1025</v>
      </c>
      <c r="F768" s="1" t="s">
        <v>1038</v>
      </c>
      <c r="G768" s="1">
        <v>1</v>
      </c>
      <c r="H768" s="1" t="s">
        <v>1017</v>
      </c>
      <c r="I768" s="6">
        <v>29999</v>
      </c>
    </row>
    <row r="769" spans="1:9" x14ac:dyDescent="0.3">
      <c r="A769" s="1" t="s">
        <v>2452</v>
      </c>
      <c r="B769" s="1" t="s">
        <v>2453</v>
      </c>
      <c r="C769" s="1" t="str">
        <f t="shared" si="11"/>
        <v>460-4653282</v>
      </c>
      <c r="D769" s="1" t="s">
        <v>1014</v>
      </c>
      <c r="E769" s="1" t="s">
        <v>1032</v>
      </c>
      <c r="F769" s="1" t="s">
        <v>1033</v>
      </c>
      <c r="G769" s="1">
        <v>1</v>
      </c>
      <c r="H769" s="1" t="s">
        <v>1017</v>
      </c>
      <c r="I769" s="6">
        <v>35000</v>
      </c>
    </row>
    <row r="770" spans="1:9" x14ac:dyDescent="0.3">
      <c r="A770" s="1" t="s">
        <v>2454</v>
      </c>
      <c r="B770" s="1" t="s">
        <v>2455</v>
      </c>
      <c r="C770" s="1" t="str">
        <f t="shared" si="11"/>
        <v>560-3633482</v>
      </c>
      <c r="D770" s="1" t="s">
        <v>1018</v>
      </c>
      <c r="E770" s="1" t="s">
        <v>1015</v>
      </c>
      <c r="F770" s="1" t="s">
        <v>1021</v>
      </c>
      <c r="G770" s="1">
        <v>1</v>
      </c>
      <c r="H770" s="1" t="s">
        <v>1017</v>
      </c>
      <c r="I770" s="6">
        <v>20000</v>
      </c>
    </row>
    <row r="771" spans="1:9" x14ac:dyDescent="0.3">
      <c r="A771" s="1" t="s">
        <v>1471</v>
      </c>
      <c r="B771" s="1" t="s">
        <v>2456</v>
      </c>
      <c r="C771" s="1" t="str">
        <f t="shared" ref="C771:C834" si="12">CONCATENATE(A771,"-",B771)</f>
        <v>733-4761327</v>
      </c>
      <c r="D771" s="1" t="s">
        <v>1022</v>
      </c>
      <c r="E771" s="1" t="s">
        <v>1032</v>
      </c>
      <c r="F771" s="1" t="s">
        <v>1035</v>
      </c>
      <c r="G771" s="1">
        <v>1</v>
      </c>
      <c r="H771" s="1" t="s">
        <v>1017</v>
      </c>
      <c r="I771" s="6">
        <v>30200</v>
      </c>
    </row>
    <row r="772" spans="1:9" x14ac:dyDescent="0.3">
      <c r="A772" s="1" t="s">
        <v>1902</v>
      </c>
      <c r="B772" s="1" t="s">
        <v>2457</v>
      </c>
      <c r="C772" s="1" t="str">
        <f t="shared" si="12"/>
        <v>908-7532030</v>
      </c>
      <c r="D772" s="1" t="s">
        <v>1018</v>
      </c>
      <c r="E772" s="1" t="s">
        <v>1019</v>
      </c>
      <c r="F772" s="1" t="s">
        <v>1023</v>
      </c>
      <c r="G772" s="1">
        <v>1</v>
      </c>
      <c r="H772" s="1" t="s">
        <v>1017</v>
      </c>
      <c r="I772" s="6">
        <v>130000</v>
      </c>
    </row>
    <row r="773" spans="1:9" x14ac:dyDescent="0.3">
      <c r="A773" s="1" t="s">
        <v>2458</v>
      </c>
      <c r="B773" s="1" t="s">
        <v>2459</v>
      </c>
      <c r="C773" s="1" t="str">
        <f t="shared" si="12"/>
        <v>311-8737309</v>
      </c>
      <c r="D773" s="1" t="s">
        <v>1027</v>
      </c>
      <c r="E773" s="1" t="s">
        <v>1032</v>
      </c>
      <c r="F773" s="1" t="s">
        <v>1033</v>
      </c>
      <c r="G773" s="1">
        <v>1</v>
      </c>
      <c r="H773" s="1" t="s">
        <v>1017</v>
      </c>
      <c r="I773" s="6">
        <v>34000</v>
      </c>
    </row>
    <row r="774" spans="1:9" x14ac:dyDescent="0.3">
      <c r="A774" s="1" t="s">
        <v>2460</v>
      </c>
      <c r="B774" s="1" t="s">
        <v>2461</v>
      </c>
      <c r="C774" s="1" t="str">
        <f t="shared" si="12"/>
        <v>171-1115482</v>
      </c>
      <c r="D774" s="1" t="s">
        <v>1027</v>
      </c>
      <c r="E774" s="1" t="s">
        <v>1029</v>
      </c>
      <c r="F774" s="1" t="s">
        <v>1036</v>
      </c>
      <c r="G774" s="1">
        <v>1</v>
      </c>
      <c r="H774" s="1" t="s">
        <v>1017</v>
      </c>
      <c r="I774" s="6">
        <v>14000</v>
      </c>
    </row>
    <row r="775" spans="1:9" x14ac:dyDescent="0.3">
      <c r="A775" s="1" t="s">
        <v>1773</v>
      </c>
      <c r="B775" s="1" t="s">
        <v>2462</v>
      </c>
      <c r="C775" s="1" t="str">
        <f t="shared" si="12"/>
        <v>161-5915104</v>
      </c>
      <c r="D775" s="1" t="s">
        <v>1027</v>
      </c>
      <c r="E775" s="1" t="s">
        <v>1015</v>
      </c>
      <c r="F775" s="1" t="s">
        <v>1024</v>
      </c>
      <c r="G775" s="1">
        <v>1</v>
      </c>
      <c r="H775" s="1" t="s">
        <v>1017</v>
      </c>
      <c r="I775" s="6">
        <v>39500</v>
      </c>
    </row>
    <row r="776" spans="1:9" x14ac:dyDescent="0.3">
      <c r="A776" s="1" t="s">
        <v>2463</v>
      </c>
      <c r="B776" s="1" t="s">
        <v>2464</v>
      </c>
      <c r="C776" s="1" t="str">
        <f t="shared" si="12"/>
        <v>772-6701478</v>
      </c>
      <c r="D776" s="1" t="s">
        <v>1022</v>
      </c>
      <c r="E776" s="1" t="s">
        <v>1015</v>
      </c>
      <c r="F776" s="1" t="s">
        <v>1021</v>
      </c>
      <c r="G776" s="1">
        <v>1</v>
      </c>
      <c r="H776" s="1" t="s">
        <v>1017</v>
      </c>
      <c r="I776" s="6">
        <v>20200</v>
      </c>
    </row>
    <row r="777" spans="1:9" x14ac:dyDescent="0.3">
      <c r="A777" s="1" t="s">
        <v>2403</v>
      </c>
      <c r="B777" s="1" t="s">
        <v>2465</v>
      </c>
      <c r="C777" s="1" t="str">
        <f t="shared" si="12"/>
        <v>438-8556058</v>
      </c>
      <c r="D777" s="1" t="s">
        <v>1014</v>
      </c>
      <c r="E777" s="1" t="s">
        <v>1029</v>
      </c>
      <c r="F777" s="1" t="s">
        <v>1037</v>
      </c>
      <c r="G777" s="1">
        <v>1</v>
      </c>
      <c r="H777" s="1" t="s">
        <v>1017</v>
      </c>
      <c r="I777" s="6">
        <v>9900</v>
      </c>
    </row>
    <row r="778" spans="1:9" x14ac:dyDescent="0.3">
      <c r="A778" s="1" t="s">
        <v>2466</v>
      </c>
      <c r="B778" s="1" t="s">
        <v>2467</v>
      </c>
      <c r="C778" s="1" t="str">
        <f t="shared" si="12"/>
        <v>833-3655874</v>
      </c>
      <c r="D778" s="1" t="s">
        <v>1018</v>
      </c>
      <c r="E778" s="1" t="s">
        <v>1025</v>
      </c>
      <c r="F778" s="1" t="s">
        <v>1026</v>
      </c>
      <c r="G778" s="1">
        <v>1</v>
      </c>
      <c r="H778" s="1" t="s">
        <v>1017</v>
      </c>
      <c r="I778" s="6">
        <v>25000</v>
      </c>
    </row>
    <row r="779" spans="1:9" x14ac:dyDescent="0.3">
      <c r="A779" s="1" t="s">
        <v>2468</v>
      </c>
      <c r="B779" s="1" t="s">
        <v>2469</v>
      </c>
      <c r="C779" s="1" t="str">
        <f t="shared" si="12"/>
        <v>698-1202445</v>
      </c>
      <c r="D779" s="1" t="s">
        <v>1027</v>
      </c>
      <c r="E779" s="1" t="s">
        <v>1032</v>
      </c>
      <c r="F779" s="1" t="s">
        <v>1035</v>
      </c>
      <c r="G779" s="1">
        <v>1</v>
      </c>
      <c r="H779" s="1" t="s">
        <v>1017</v>
      </c>
      <c r="I779" s="6">
        <v>29500</v>
      </c>
    </row>
    <row r="780" spans="1:9" x14ac:dyDescent="0.3">
      <c r="A780" s="1" t="s">
        <v>2470</v>
      </c>
      <c r="B780" s="1" t="s">
        <v>2471</v>
      </c>
      <c r="C780" s="1" t="str">
        <f t="shared" si="12"/>
        <v>596-3837377</v>
      </c>
      <c r="D780" s="1" t="s">
        <v>1022</v>
      </c>
      <c r="E780" s="1" t="s">
        <v>1025</v>
      </c>
      <c r="F780" s="1" t="s">
        <v>1028</v>
      </c>
      <c r="G780" s="1">
        <v>1</v>
      </c>
      <c r="H780" s="1" t="s">
        <v>1017</v>
      </c>
      <c r="I780" s="6">
        <v>55200</v>
      </c>
    </row>
    <row r="781" spans="1:9" x14ac:dyDescent="0.3">
      <c r="A781" s="1" t="s">
        <v>1947</v>
      </c>
      <c r="B781" s="1" t="s">
        <v>2472</v>
      </c>
      <c r="C781" s="1" t="str">
        <f t="shared" si="12"/>
        <v>465-9368311</v>
      </c>
      <c r="D781" s="1" t="s">
        <v>1018</v>
      </c>
      <c r="E781" s="1" t="s">
        <v>1029</v>
      </c>
      <c r="F781" s="1" t="s">
        <v>1036</v>
      </c>
      <c r="G781" s="1">
        <v>1</v>
      </c>
      <c r="H781" s="1" t="s">
        <v>1017</v>
      </c>
      <c r="I781" s="6">
        <v>15000</v>
      </c>
    </row>
    <row r="782" spans="1:9" x14ac:dyDescent="0.3">
      <c r="A782" s="1" t="s">
        <v>2473</v>
      </c>
      <c r="B782" s="1" t="s">
        <v>2474</v>
      </c>
      <c r="C782" s="1" t="str">
        <f t="shared" si="12"/>
        <v>647-2332904</v>
      </c>
      <c r="D782" s="1" t="s">
        <v>1018</v>
      </c>
      <c r="E782" s="1" t="s">
        <v>1025</v>
      </c>
      <c r="F782" s="1" t="s">
        <v>1038</v>
      </c>
      <c r="G782" s="1">
        <v>1</v>
      </c>
      <c r="H782" s="1" t="s">
        <v>1017</v>
      </c>
      <c r="I782" s="6">
        <v>30000</v>
      </c>
    </row>
    <row r="783" spans="1:9" x14ac:dyDescent="0.3">
      <c r="A783" s="1" t="s">
        <v>2475</v>
      </c>
      <c r="B783" s="1" t="s">
        <v>2476</v>
      </c>
      <c r="C783" s="1" t="str">
        <f t="shared" si="12"/>
        <v>193-4187908</v>
      </c>
      <c r="D783" s="1" t="s">
        <v>1018</v>
      </c>
      <c r="E783" s="1" t="s">
        <v>1032</v>
      </c>
      <c r="F783" s="1" t="s">
        <v>1033</v>
      </c>
      <c r="G783" s="1">
        <v>1</v>
      </c>
      <c r="H783" s="1" t="s">
        <v>1017</v>
      </c>
      <c r="I783" s="6">
        <v>35000</v>
      </c>
    </row>
    <row r="784" spans="1:9" x14ac:dyDescent="0.3">
      <c r="A784" s="1" t="s">
        <v>1528</v>
      </c>
      <c r="B784" s="1" t="s">
        <v>2477</v>
      </c>
      <c r="C784" s="1" t="str">
        <f t="shared" si="12"/>
        <v>749-2225651</v>
      </c>
      <c r="D784" s="1" t="s">
        <v>1031</v>
      </c>
      <c r="E784" s="1" t="s">
        <v>1032</v>
      </c>
      <c r="F784" s="1" t="s">
        <v>1033</v>
      </c>
      <c r="G784" s="1">
        <v>1</v>
      </c>
      <c r="H784" s="1" t="s">
        <v>1017</v>
      </c>
      <c r="I784" s="6">
        <v>35500</v>
      </c>
    </row>
    <row r="785" spans="1:9" x14ac:dyDescent="0.3">
      <c r="A785" s="1" t="s">
        <v>1399</v>
      </c>
      <c r="B785" s="1" t="s">
        <v>2478</v>
      </c>
      <c r="C785" s="1" t="str">
        <f t="shared" si="12"/>
        <v>981-2871060</v>
      </c>
      <c r="D785" s="1" t="s">
        <v>1022</v>
      </c>
      <c r="E785" s="1" t="s">
        <v>1019</v>
      </c>
      <c r="F785" s="1" t="s">
        <v>1023</v>
      </c>
      <c r="G785" s="1">
        <v>1</v>
      </c>
      <c r="H785" s="1" t="s">
        <v>1017</v>
      </c>
      <c r="I785" s="6">
        <v>131500</v>
      </c>
    </row>
    <row r="786" spans="1:9" x14ac:dyDescent="0.3">
      <c r="A786" s="1" t="s">
        <v>1347</v>
      </c>
      <c r="B786" s="1" t="s">
        <v>2479</v>
      </c>
      <c r="C786" s="1" t="str">
        <f t="shared" si="12"/>
        <v>760-6027079</v>
      </c>
      <c r="D786" s="1" t="s">
        <v>1027</v>
      </c>
      <c r="E786" s="1" t="s">
        <v>1015</v>
      </c>
      <c r="F786" s="1" t="s">
        <v>1024</v>
      </c>
      <c r="G786" s="1">
        <v>1</v>
      </c>
      <c r="H786" s="1" t="s">
        <v>1017</v>
      </c>
      <c r="I786" s="6">
        <v>39500</v>
      </c>
    </row>
    <row r="787" spans="1:9" x14ac:dyDescent="0.3">
      <c r="A787" s="1" t="s">
        <v>1461</v>
      </c>
      <c r="B787" s="1" t="s">
        <v>2480</v>
      </c>
      <c r="C787" s="1" t="str">
        <f t="shared" si="12"/>
        <v>283-2099905</v>
      </c>
      <c r="D787" s="1" t="s">
        <v>1018</v>
      </c>
      <c r="E787" s="1" t="s">
        <v>1015</v>
      </c>
      <c r="F787" s="1" t="s">
        <v>1024</v>
      </c>
      <c r="G787" s="1">
        <v>1</v>
      </c>
      <c r="H787" s="1" t="s">
        <v>1017</v>
      </c>
      <c r="I787" s="6">
        <v>40000</v>
      </c>
    </row>
    <row r="788" spans="1:9" x14ac:dyDescent="0.3">
      <c r="A788" s="1" t="s">
        <v>1213</v>
      </c>
      <c r="B788" s="1" t="s">
        <v>2481</v>
      </c>
      <c r="C788" s="1" t="str">
        <f t="shared" si="12"/>
        <v>407-4528113</v>
      </c>
      <c r="D788" s="1" t="s">
        <v>1018</v>
      </c>
      <c r="E788" s="1" t="s">
        <v>1032</v>
      </c>
      <c r="F788" s="1" t="s">
        <v>1033</v>
      </c>
      <c r="G788" s="1">
        <v>1</v>
      </c>
      <c r="H788" s="1" t="s">
        <v>1017</v>
      </c>
      <c r="I788" s="6">
        <v>35000</v>
      </c>
    </row>
    <row r="789" spans="1:9" x14ac:dyDescent="0.3">
      <c r="A789" s="1" t="s">
        <v>1508</v>
      </c>
      <c r="B789" s="1" t="s">
        <v>2482</v>
      </c>
      <c r="C789" s="1" t="str">
        <f t="shared" si="12"/>
        <v>375-4837345</v>
      </c>
      <c r="D789" s="1" t="s">
        <v>1022</v>
      </c>
      <c r="E789" s="1" t="s">
        <v>1029</v>
      </c>
      <c r="F789" s="1" t="s">
        <v>1036</v>
      </c>
      <c r="G789" s="1">
        <v>1</v>
      </c>
      <c r="H789" s="1" t="s">
        <v>1017</v>
      </c>
      <c r="I789" s="6">
        <v>15200</v>
      </c>
    </row>
    <row r="790" spans="1:9" x14ac:dyDescent="0.3">
      <c r="A790" s="1" t="s">
        <v>2180</v>
      </c>
      <c r="B790" s="1" t="s">
        <v>2483</v>
      </c>
      <c r="C790" s="1" t="str">
        <f t="shared" si="12"/>
        <v>105-7779356</v>
      </c>
      <c r="D790" s="1" t="s">
        <v>1022</v>
      </c>
      <c r="E790" s="1" t="s">
        <v>1015</v>
      </c>
      <c r="F790" s="1" t="s">
        <v>1016</v>
      </c>
      <c r="G790" s="1">
        <v>1</v>
      </c>
      <c r="H790" s="1" t="s">
        <v>1017</v>
      </c>
      <c r="I790" s="6">
        <v>60500</v>
      </c>
    </row>
    <row r="791" spans="1:9" x14ac:dyDescent="0.3">
      <c r="A791" s="1" t="s">
        <v>2226</v>
      </c>
      <c r="B791" s="1" t="s">
        <v>2484</v>
      </c>
      <c r="C791" s="1" t="str">
        <f t="shared" si="12"/>
        <v>671-4346251</v>
      </c>
      <c r="D791" s="1" t="s">
        <v>1018</v>
      </c>
      <c r="E791" s="1" t="s">
        <v>1029</v>
      </c>
      <c r="F791" s="1" t="s">
        <v>1036</v>
      </c>
      <c r="G791" s="1">
        <v>1</v>
      </c>
      <c r="H791" s="1" t="s">
        <v>1017</v>
      </c>
      <c r="I791" s="6">
        <v>15000</v>
      </c>
    </row>
    <row r="792" spans="1:9" x14ac:dyDescent="0.3">
      <c r="A792" s="1" t="s">
        <v>2485</v>
      </c>
      <c r="B792" s="1" t="s">
        <v>2486</v>
      </c>
      <c r="C792" s="1" t="str">
        <f t="shared" si="12"/>
        <v>823-9171197</v>
      </c>
      <c r="D792" s="1" t="s">
        <v>1031</v>
      </c>
      <c r="E792" s="1" t="s">
        <v>1029</v>
      </c>
      <c r="F792" s="1" t="s">
        <v>1030</v>
      </c>
      <c r="G792" s="1">
        <v>1</v>
      </c>
      <c r="H792" s="1" t="s">
        <v>1017</v>
      </c>
      <c r="I792" s="6">
        <v>11800</v>
      </c>
    </row>
    <row r="793" spans="1:9" x14ac:dyDescent="0.3">
      <c r="A793" s="1" t="s">
        <v>2487</v>
      </c>
      <c r="B793" s="1" t="s">
        <v>2488</v>
      </c>
      <c r="C793" s="1" t="str">
        <f t="shared" si="12"/>
        <v>867-2241325</v>
      </c>
      <c r="D793" s="1" t="s">
        <v>1014</v>
      </c>
      <c r="E793" s="1" t="s">
        <v>1025</v>
      </c>
      <c r="F793" s="1" t="s">
        <v>1026</v>
      </c>
      <c r="G793" s="1">
        <v>1</v>
      </c>
      <c r="H793" s="1" t="s">
        <v>1017</v>
      </c>
      <c r="I793" s="6">
        <v>25000</v>
      </c>
    </row>
    <row r="794" spans="1:9" x14ac:dyDescent="0.3">
      <c r="A794" s="1" t="s">
        <v>2489</v>
      </c>
      <c r="B794" s="1" t="s">
        <v>2490</v>
      </c>
      <c r="C794" s="1" t="str">
        <f t="shared" si="12"/>
        <v>936-5889205</v>
      </c>
      <c r="D794" s="1" t="s">
        <v>1022</v>
      </c>
      <c r="E794" s="1" t="s">
        <v>1019</v>
      </c>
      <c r="F794" s="1" t="s">
        <v>1023</v>
      </c>
      <c r="G794" s="1">
        <v>1</v>
      </c>
      <c r="H794" s="1" t="s">
        <v>1017</v>
      </c>
      <c r="I794" s="6">
        <v>131500</v>
      </c>
    </row>
    <row r="795" spans="1:9" x14ac:dyDescent="0.3">
      <c r="A795" s="1" t="s">
        <v>2167</v>
      </c>
      <c r="B795" s="1" t="s">
        <v>2491</v>
      </c>
      <c r="C795" s="1" t="str">
        <f t="shared" si="12"/>
        <v>441-4338417</v>
      </c>
      <c r="D795" s="1" t="s">
        <v>1027</v>
      </c>
      <c r="E795" s="1" t="s">
        <v>1019</v>
      </c>
      <c r="F795" s="1" t="s">
        <v>1020</v>
      </c>
      <c r="G795" s="1">
        <v>1</v>
      </c>
      <c r="H795" s="1" t="s">
        <v>1017</v>
      </c>
      <c r="I795" s="6">
        <v>44000</v>
      </c>
    </row>
    <row r="796" spans="1:9" x14ac:dyDescent="0.3">
      <c r="A796" s="1" t="s">
        <v>2492</v>
      </c>
      <c r="B796" s="1" t="s">
        <v>2493</v>
      </c>
      <c r="C796" s="1" t="str">
        <f t="shared" si="12"/>
        <v>616-6487324</v>
      </c>
      <c r="D796" s="1" t="s">
        <v>1014</v>
      </c>
      <c r="E796" s="1" t="s">
        <v>1015</v>
      </c>
      <c r="F796" s="1" t="s">
        <v>1016</v>
      </c>
      <c r="G796" s="1">
        <v>1</v>
      </c>
      <c r="H796" s="1" t="s">
        <v>1017</v>
      </c>
      <c r="I796" s="6">
        <v>60000</v>
      </c>
    </row>
    <row r="797" spans="1:9" x14ac:dyDescent="0.3">
      <c r="A797" s="1" t="s">
        <v>2494</v>
      </c>
      <c r="B797" s="1" t="s">
        <v>2495</v>
      </c>
      <c r="C797" s="1" t="str">
        <f t="shared" si="12"/>
        <v>295-2226138</v>
      </c>
      <c r="D797" s="1" t="s">
        <v>1031</v>
      </c>
      <c r="E797" s="1" t="s">
        <v>1025</v>
      </c>
      <c r="F797" s="1" t="s">
        <v>1026</v>
      </c>
      <c r="G797" s="1">
        <v>1</v>
      </c>
      <c r="H797" s="1" t="s">
        <v>1017</v>
      </c>
      <c r="I797" s="6">
        <v>25500</v>
      </c>
    </row>
    <row r="798" spans="1:9" x14ac:dyDescent="0.3">
      <c r="A798" s="1" t="s">
        <v>1953</v>
      </c>
      <c r="B798" s="1" t="s">
        <v>2496</v>
      </c>
      <c r="C798" s="1" t="str">
        <f t="shared" si="12"/>
        <v>511-5929377</v>
      </c>
      <c r="D798" s="1" t="s">
        <v>1018</v>
      </c>
      <c r="E798" s="1" t="s">
        <v>1029</v>
      </c>
      <c r="F798" s="1" t="s">
        <v>1037</v>
      </c>
      <c r="G798" s="1">
        <v>3</v>
      </c>
      <c r="H798" s="1" t="s">
        <v>1017</v>
      </c>
      <c r="I798" s="6">
        <v>10000</v>
      </c>
    </row>
    <row r="799" spans="1:9" x14ac:dyDescent="0.3">
      <c r="A799" s="1" t="s">
        <v>2497</v>
      </c>
      <c r="B799" s="1" t="s">
        <v>2498</v>
      </c>
      <c r="C799" s="1" t="str">
        <f t="shared" si="12"/>
        <v>688-6949960</v>
      </c>
      <c r="D799" s="1" t="s">
        <v>1031</v>
      </c>
      <c r="E799" s="1" t="s">
        <v>1015</v>
      </c>
      <c r="F799" s="1" t="s">
        <v>1016</v>
      </c>
      <c r="G799" s="1">
        <v>1</v>
      </c>
      <c r="H799" s="1" t="s">
        <v>1017</v>
      </c>
      <c r="I799" s="6">
        <v>61000</v>
      </c>
    </row>
    <row r="800" spans="1:9" x14ac:dyDescent="0.3">
      <c r="A800" s="1" t="s">
        <v>2499</v>
      </c>
      <c r="B800" s="1" t="s">
        <v>2500</v>
      </c>
      <c r="C800" s="1" t="str">
        <f t="shared" si="12"/>
        <v>435-6290464</v>
      </c>
      <c r="D800" s="1" t="s">
        <v>1018</v>
      </c>
      <c r="E800" s="1" t="s">
        <v>1025</v>
      </c>
      <c r="F800" s="1" t="s">
        <v>1028</v>
      </c>
      <c r="G800" s="1">
        <v>1</v>
      </c>
      <c r="H800" s="1" t="s">
        <v>1017</v>
      </c>
      <c r="I800" s="6">
        <v>55000</v>
      </c>
    </row>
    <row r="801" spans="1:9" x14ac:dyDescent="0.3">
      <c r="A801" s="1" t="s">
        <v>2501</v>
      </c>
      <c r="B801" s="1" t="s">
        <v>2502</v>
      </c>
      <c r="C801" s="1" t="str">
        <f t="shared" si="12"/>
        <v>313-7382330</v>
      </c>
      <c r="D801" s="1" t="s">
        <v>1014</v>
      </c>
      <c r="E801" s="1" t="s">
        <v>1015</v>
      </c>
      <c r="F801" s="1" t="s">
        <v>1024</v>
      </c>
      <c r="G801" s="1">
        <v>1</v>
      </c>
      <c r="H801" s="1" t="s">
        <v>1017</v>
      </c>
      <c r="I801" s="6">
        <v>40000</v>
      </c>
    </row>
    <row r="802" spans="1:9" x14ac:dyDescent="0.3">
      <c r="A802" s="1" t="s">
        <v>1261</v>
      </c>
      <c r="B802" s="1" t="s">
        <v>2503</v>
      </c>
      <c r="C802" s="1" t="str">
        <f t="shared" si="12"/>
        <v>600-7012792</v>
      </c>
      <c r="D802" s="1" t="s">
        <v>1027</v>
      </c>
      <c r="E802" s="1" t="s">
        <v>1029</v>
      </c>
      <c r="F802" s="1" t="s">
        <v>1036</v>
      </c>
      <c r="G802" s="1">
        <v>1</v>
      </c>
      <c r="H802" s="1" t="s">
        <v>1017</v>
      </c>
      <c r="I802" s="6">
        <v>14000</v>
      </c>
    </row>
    <row r="803" spans="1:9" x14ac:dyDescent="0.3">
      <c r="A803" s="1" t="s">
        <v>2504</v>
      </c>
      <c r="B803" s="1" t="s">
        <v>2505</v>
      </c>
      <c r="C803" s="1" t="str">
        <f t="shared" si="12"/>
        <v>509-2678829</v>
      </c>
      <c r="D803" s="1" t="s">
        <v>1018</v>
      </c>
      <c r="E803" s="1" t="s">
        <v>1015</v>
      </c>
      <c r="F803" s="1" t="s">
        <v>1016</v>
      </c>
      <c r="G803" s="1">
        <v>1</v>
      </c>
      <c r="H803" s="1" t="s">
        <v>1017</v>
      </c>
      <c r="I803" s="6">
        <v>60000</v>
      </c>
    </row>
    <row r="804" spans="1:9" x14ac:dyDescent="0.3">
      <c r="A804" s="1" t="s">
        <v>2213</v>
      </c>
      <c r="B804" s="1" t="s">
        <v>2506</v>
      </c>
      <c r="C804" s="1" t="str">
        <f t="shared" si="12"/>
        <v>109-3146616</v>
      </c>
      <c r="D804" s="1" t="s">
        <v>1014</v>
      </c>
      <c r="E804" s="1" t="s">
        <v>1025</v>
      </c>
      <c r="F804" s="1" t="s">
        <v>1026</v>
      </c>
      <c r="G804" s="1">
        <v>1</v>
      </c>
      <c r="H804" s="1" t="s">
        <v>1017</v>
      </c>
      <c r="I804" s="6">
        <v>25000</v>
      </c>
    </row>
    <row r="805" spans="1:9" x14ac:dyDescent="0.3">
      <c r="A805" s="1" t="s">
        <v>1565</v>
      </c>
      <c r="B805" s="1" t="s">
        <v>2507</v>
      </c>
      <c r="C805" s="1" t="str">
        <f t="shared" si="12"/>
        <v>278-9700658</v>
      </c>
      <c r="D805" s="1" t="s">
        <v>1018</v>
      </c>
      <c r="E805" s="1" t="s">
        <v>1025</v>
      </c>
      <c r="F805" s="1" t="s">
        <v>1028</v>
      </c>
      <c r="G805" s="1">
        <v>1</v>
      </c>
      <c r="H805" s="1" t="s">
        <v>1017</v>
      </c>
      <c r="I805" s="6">
        <v>54999</v>
      </c>
    </row>
    <row r="806" spans="1:9" x14ac:dyDescent="0.3">
      <c r="A806" s="1" t="s">
        <v>1371</v>
      </c>
      <c r="B806" s="1" t="s">
        <v>2508</v>
      </c>
      <c r="C806" s="1" t="str">
        <f t="shared" si="12"/>
        <v>581-1574162</v>
      </c>
      <c r="D806" s="1" t="s">
        <v>1018</v>
      </c>
      <c r="E806" s="1" t="s">
        <v>1015</v>
      </c>
      <c r="F806" s="1" t="s">
        <v>1024</v>
      </c>
      <c r="G806" s="1">
        <v>1</v>
      </c>
      <c r="H806" s="1" t="s">
        <v>1017</v>
      </c>
      <c r="I806" s="6">
        <v>40000</v>
      </c>
    </row>
    <row r="807" spans="1:9" x14ac:dyDescent="0.3">
      <c r="A807" s="1" t="s">
        <v>2509</v>
      </c>
      <c r="B807" s="1" t="s">
        <v>2510</v>
      </c>
      <c r="C807" s="1" t="str">
        <f t="shared" si="12"/>
        <v>587-8791898</v>
      </c>
      <c r="D807" s="1" t="s">
        <v>1022</v>
      </c>
      <c r="E807" s="1" t="s">
        <v>1019</v>
      </c>
      <c r="F807" s="1" t="s">
        <v>1020</v>
      </c>
      <c r="G807" s="1">
        <v>1</v>
      </c>
      <c r="H807" s="1" t="s">
        <v>1017</v>
      </c>
      <c r="I807" s="6">
        <v>45500</v>
      </c>
    </row>
    <row r="808" spans="1:9" x14ac:dyDescent="0.3">
      <c r="A808" s="1" t="s">
        <v>2511</v>
      </c>
      <c r="B808" s="1" t="s">
        <v>2512</v>
      </c>
      <c r="C808" s="1" t="str">
        <f t="shared" si="12"/>
        <v>784-2617294</v>
      </c>
      <c r="D808" s="1" t="s">
        <v>1014</v>
      </c>
      <c r="E808" s="1" t="s">
        <v>1025</v>
      </c>
      <c r="F808" s="1" t="s">
        <v>1038</v>
      </c>
      <c r="G808" s="1">
        <v>1</v>
      </c>
      <c r="H808" s="1" t="s">
        <v>1017</v>
      </c>
      <c r="I808" s="6">
        <v>30000</v>
      </c>
    </row>
    <row r="809" spans="1:9" x14ac:dyDescent="0.3">
      <c r="A809" s="1" t="s">
        <v>2513</v>
      </c>
      <c r="B809" s="1" t="s">
        <v>2514</v>
      </c>
      <c r="C809" s="1" t="str">
        <f t="shared" si="12"/>
        <v>729-2765436</v>
      </c>
      <c r="D809" s="1" t="s">
        <v>1022</v>
      </c>
      <c r="E809" s="1" t="s">
        <v>1019</v>
      </c>
      <c r="F809" s="1" t="s">
        <v>1023</v>
      </c>
      <c r="G809" s="1">
        <v>1</v>
      </c>
      <c r="H809" s="1" t="s">
        <v>1017</v>
      </c>
      <c r="I809" s="6">
        <v>131500</v>
      </c>
    </row>
    <row r="810" spans="1:9" x14ac:dyDescent="0.3">
      <c r="A810" s="1" t="s">
        <v>1287</v>
      </c>
      <c r="B810" s="1" t="s">
        <v>2515</v>
      </c>
      <c r="C810" s="1" t="str">
        <f t="shared" si="12"/>
        <v>248-1574205</v>
      </c>
      <c r="D810" s="1" t="s">
        <v>1031</v>
      </c>
      <c r="E810" s="1" t="s">
        <v>1025</v>
      </c>
      <c r="F810" s="1" t="s">
        <v>1038</v>
      </c>
      <c r="G810" s="1">
        <v>1</v>
      </c>
      <c r="H810" s="1" t="s">
        <v>1017</v>
      </c>
      <c r="I810" s="6">
        <v>30500</v>
      </c>
    </row>
    <row r="811" spans="1:9" x14ac:dyDescent="0.3">
      <c r="A811" s="1" t="s">
        <v>2516</v>
      </c>
      <c r="B811" s="1" t="s">
        <v>2517</v>
      </c>
      <c r="C811" s="1" t="str">
        <f t="shared" si="12"/>
        <v>452-4149893</v>
      </c>
      <c r="D811" s="1" t="s">
        <v>1031</v>
      </c>
      <c r="E811" s="1" t="s">
        <v>1029</v>
      </c>
      <c r="F811" s="1" t="s">
        <v>1036</v>
      </c>
      <c r="G811" s="1">
        <v>1</v>
      </c>
      <c r="H811" s="1" t="s">
        <v>1017</v>
      </c>
      <c r="I811" s="6">
        <v>14500</v>
      </c>
    </row>
    <row r="812" spans="1:9" x14ac:dyDescent="0.3">
      <c r="A812" s="1" t="s">
        <v>1795</v>
      </c>
      <c r="B812" s="1" t="s">
        <v>2518</v>
      </c>
      <c r="C812" s="1" t="str">
        <f t="shared" si="12"/>
        <v>992-9176462</v>
      </c>
      <c r="D812" s="1" t="s">
        <v>1031</v>
      </c>
      <c r="E812" s="1" t="s">
        <v>1029</v>
      </c>
      <c r="F812" s="1" t="s">
        <v>1030</v>
      </c>
      <c r="G812" s="1">
        <v>1</v>
      </c>
      <c r="H812" s="1" t="s">
        <v>1017</v>
      </c>
      <c r="I812" s="6">
        <v>11800</v>
      </c>
    </row>
    <row r="813" spans="1:9" x14ac:dyDescent="0.3">
      <c r="A813" s="1" t="s">
        <v>1712</v>
      </c>
      <c r="B813" s="1" t="s">
        <v>2519</v>
      </c>
      <c r="C813" s="1" t="str">
        <f t="shared" si="12"/>
        <v>223-5961248</v>
      </c>
      <c r="D813" s="1" t="s">
        <v>1014</v>
      </c>
      <c r="E813" s="1" t="s">
        <v>1025</v>
      </c>
      <c r="F813" s="1" t="s">
        <v>1028</v>
      </c>
      <c r="G813" s="1">
        <v>1</v>
      </c>
      <c r="H813" s="1" t="s">
        <v>1017</v>
      </c>
      <c r="I813" s="6">
        <v>55000</v>
      </c>
    </row>
    <row r="814" spans="1:9" x14ac:dyDescent="0.3">
      <c r="A814" s="1" t="s">
        <v>2520</v>
      </c>
      <c r="B814" s="1" t="s">
        <v>2521</v>
      </c>
      <c r="C814" s="1" t="str">
        <f t="shared" si="12"/>
        <v>303-6938069</v>
      </c>
      <c r="D814" s="1" t="s">
        <v>1014</v>
      </c>
      <c r="E814" s="1" t="s">
        <v>1025</v>
      </c>
      <c r="F814" s="1" t="s">
        <v>1026</v>
      </c>
      <c r="G814" s="1">
        <v>1</v>
      </c>
      <c r="H814" s="1" t="s">
        <v>1017</v>
      </c>
      <c r="I814" s="6">
        <v>25000</v>
      </c>
    </row>
    <row r="815" spans="1:9" x14ac:dyDescent="0.3">
      <c r="A815" s="1" t="s">
        <v>2522</v>
      </c>
      <c r="B815" s="1" t="s">
        <v>2523</v>
      </c>
      <c r="C815" s="1" t="str">
        <f t="shared" si="12"/>
        <v>750-4795970</v>
      </c>
      <c r="D815" s="1" t="s">
        <v>1022</v>
      </c>
      <c r="E815" s="1" t="s">
        <v>1019</v>
      </c>
      <c r="F815" s="1" t="s">
        <v>1023</v>
      </c>
      <c r="G815" s="1">
        <v>1</v>
      </c>
      <c r="H815" s="1" t="s">
        <v>1017</v>
      </c>
      <c r="I815" s="6">
        <v>131500</v>
      </c>
    </row>
    <row r="816" spans="1:9" x14ac:dyDescent="0.3">
      <c r="A816" s="1" t="s">
        <v>1213</v>
      </c>
      <c r="B816" s="1" t="s">
        <v>2524</v>
      </c>
      <c r="C816" s="1" t="str">
        <f t="shared" si="12"/>
        <v>407-1005932</v>
      </c>
      <c r="D816" s="1" t="s">
        <v>1014</v>
      </c>
      <c r="E816" s="1" t="s">
        <v>1032</v>
      </c>
      <c r="F816" s="1" t="s">
        <v>1035</v>
      </c>
      <c r="G816" s="1">
        <v>1</v>
      </c>
      <c r="H816" s="1" t="s">
        <v>1017</v>
      </c>
      <c r="I816" s="6">
        <v>30000</v>
      </c>
    </row>
    <row r="817" spans="1:9" x14ac:dyDescent="0.3">
      <c r="A817" s="1" t="s">
        <v>1710</v>
      </c>
      <c r="B817" s="1" t="s">
        <v>2525</v>
      </c>
      <c r="C817" s="1" t="str">
        <f t="shared" si="12"/>
        <v>882-5067855</v>
      </c>
      <c r="D817" s="1" t="s">
        <v>1018</v>
      </c>
      <c r="E817" s="1" t="s">
        <v>1029</v>
      </c>
      <c r="F817" s="1" t="s">
        <v>1037</v>
      </c>
      <c r="G817" s="1">
        <v>1</v>
      </c>
      <c r="H817" s="1" t="s">
        <v>1017</v>
      </c>
      <c r="I817" s="6">
        <v>10000</v>
      </c>
    </row>
    <row r="818" spans="1:9" x14ac:dyDescent="0.3">
      <c r="A818" s="1" t="s">
        <v>2114</v>
      </c>
      <c r="B818" s="1" t="s">
        <v>2526</v>
      </c>
      <c r="C818" s="1" t="str">
        <f t="shared" si="12"/>
        <v>699-3547556</v>
      </c>
      <c r="D818" s="1" t="s">
        <v>1031</v>
      </c>
      <c r="E818" s="1" t="s">
        <v>1032</v>
      </c>
      <c r="F818" s="1" t="s">
        <v>1034</v>
      </c>
      <c r="G818" s="1">
        <v>1</v>
      </c>
      <c r="H818" s="1" t="s">
        <v>1017</v>
      </c>
      <c r="I818" s="6">
        <v>25500</v>
      </c>
    </row>
    <row r="819" spans="1:9" x14ac:dyDescent="0.3">
      <c r="A819" s="1" t="s">
        <v>2262</v>
      </c>
      <c r="B819" s="1" t="s">
        <v>2527</v>
      </c>
      <c r="C819" s="1" t="str">
        <f t="shared" si="12"/>
        <v>227-8623020</v>
      </c>
      <c r="D819" s="1" t="s">
        <v>1027</v>
      </c>
      <c r="E819" s="1" t="s">
        <v>1029</v>
      </c>
      <c r="F819" s="1" t="s">
        <v>1037</v>
      </c>
      <c r="G819" s="1">
        <v>1</v>
      </c>
      <c r="H819" s="1" t="s">
        <v>1017</v>
      </c>
      <c r="I819" s="6">
        <v>9500</v>
      </c>
    </row>
    <row r="820" spans="1:9" x14ac:dyDescent="0.3">
      <c r="A820" s="1" t="s">
        <v>1235</v>
      </c>
      <c r="B820" s="1" t="s">
        <v>2528</v>
      </c>
      <c r="C820" s="1" t="str">
        <f t="shared" si="12"/>
        <v>330-9771788</v>
      </c>
      <c r="D820" s="1" t="s">
        <v>1027</v>
      </c>
      <c r="E820" s="1" t="s">
        <v>1019</v>
      </c>
      <c r="F820" s="1" t="s">
        <v>1020</v>
      </c>
      <c r="G820" s="1">
        <v>1</v>
      </c>
      <c r="H820" s="1" t="s">
        <v>1017</v>
      </c>
      <c r="I820" s="6">
        <v>44000</v>
      </c>
    </row>
    <row r="821" spans="1:9" x14ac:dyDescent="0.3">
      <c r="A821" s="1" t="s">
        <v>1612</v>
      </c>
      <c r="B821" s="1" t="s">
        <v>2529</v>
      </c>
      <c r="C821" s="1" t="str">
        <f t="shared" si="12"/>
        <v>755-9519865</v>
      </c>
      <c r="D821" s="1" t="s">
        <v>1031</v>
      </c>
      <c r="E821" s="1" t="s">
        <v>1019</v>
      </c>
      <c r="F821" s="1" t="s">
        <v>1039</v>
      </c>
      <c r="G821" s="1">
        <v>1</v>
      </c>
      <c r="H821" s="1" t="s">
        <v>1017</v>
      </c>
      <c r="I821" s="6">
        <v>51000</v>
      </c>
    </row>
    <row r="822" spans="1:9" x14ac:dyDescent="0.3">
      <c r="A822" s="1" t="s">
        <v>2530</v>
      </c>
      <c r="B822" s="1" t="s">
        <v>2531</v>
      </c>
      <c r="C822" s="1" t="str">
        <f t="shared" si="12"/>
        <v>206-9184965</v>
      </c>
      <c r="D822" s="1" t="s">
        <v>1014</v>
      </c>
      <c r="E822" s="1" t="s">
        <v>1015</v>
      </c>
      <c r="F822" s="1" t="s">
        <v>1024</v>
      </c>
      <c r="G822" s="1">
        <v>1</v>
      </c>
      <c r="H822" s="1" t="s">
        <v>1017</v>
      </c>
      <c r="I822" s="6">
        <v>40000</v>
      </c>
    </row>
    <row r="823" spans="1:9" x14ac:dyDescent="0.3">
      <c r="A823" s="1" t="s">
        <v>1677</v>
      </c>
      <c r="B823" s="1" t="s">
        <v>2532</v>
      </c>
      <c r="C823" s="1" t="str">
        <f t="shared" si="12"/>
        <v>140-6826801</v>
      </c>
      <c r="D823" s="1" t="s">
        <v>1031</v>
      </c>
      <c r="E823" s="1" t="s">
        <v>1025</v>
      </c>
      <c r="F823" s="1" t="s">
        <v>1026</v>
      </c>
      <c r="G823" s="1">
        <v>1</v>
      </c>
      <c r="H823" s="1" t="s">
        <v>1017</v>
      </c>
      <c r="I823" s="6">
        <v>25500</v>
      </c>
    </row>
    <row r="824" spans="1:9" x14ac:dyDescent="0.3">
      <c r="A824" s="1" t="s">
        <v>2533</v>
      </c>
      <c r="B824" s="1" t="s">
        <v>2534</v>
      </c>
      <c r="C824" s="1" t="str">
        <f t="shared" si="12"/>
        <v>921-1476046</v>
      </c>
      <c r="D824" s="1" t="s">
        <v>1022</v>
      </c>
      <c r="E824" s="1" t="s">
        <v>1019</v>
      </c>
      <c r="F824" s="1" t="s">
        <v>1039</v>
      </c>
      <c r="G824" s="1">
        <v>1</v>
      </c>
      <c r="H824" s="1" t="s">
        <v>1017</v>
      </c>
      <c r="I824" s="6">
        <v>50500</v>
      </c>
    </row>
    <row r="825" spans="1:9" x14ac:dyDescent="0.3">
      <c r="A825" s="1" t="s">
        <v>1991</v>
      </c>
      <c r="B825" s="1" t="s">
        <v>2535</v>
      </c>
      <c r="C825" s="1" t="str">
        <f t="shared" si="12"/>
        <v>889-6400269</v>
      </c>
      <c r="D825" s="1" t="s">
        <v>1022</v>
      </c>
      <c r="E825" s="1" t="s">
        <v>1029</v>
      </c>
      <c r="F825" s="1" t="s">
        <v>1036</v>
      </c>
      <c r="G825" s="1">
        <v>5</v>
      </c>
      <c r="H825" s="1" t="s">
        <v>1017</v>
      </c>
      <c r="I825" s="6">
        <v>15200</v>
      </c>
    </row>
    <row r="826" spans="1:9" x14ac:dyDescent="0.3">
      <c r="A826" s="1" t="s">
        <v>2536</v>
      </c>
      <c r="B826" s="1" t="s">
        <v>2537</v>
      </c>
      <c r="C826" s="1" t="str">
        <f t="shared" si="12"/>
        <v>839-2517205</v>
      </c>
      <c r="D826" s="1" t="s">
        <v>1018</v>
      </c>
      <c r="E826" s="1" t="s">
        <v>1029</v>
      </c>
      <c r="F826" s="1" t="s">
        <v>1036</v>
      </c>
      <c r="G826" s="1">
        <v>1</v>
      </c>
      <c r="H826" s="1" t="s">
        <v>1017</v>
      </c>
      <c r="I826" s="6">
        <v>15000</v>
      </c>
    </row>
    <row r="827" spans="1:9" x14ac:dyDescent="0.3">
      <c r="A827" s="1" t="s">
        <v>1451</v>
      </c>
      <c r="B827" s="1" t="s">
        <v>2538</v>
      </c>
      <c r="C827" s="1" t="str">
        <f t="shared" si="12"/>
        <v>872-3671224</v>
      </c>
      <c r="D827" s="1" t="s">
        <v>1014</v>
      </c>
      <c r="E827" s="1" t="s">
        <v>1032</v>
      </c>
      <c r="F827" s="1" t="s">
        <v>1034</v>
      </c>
      <c r="G827" s="1">
        <v>1</v>
      </c>
      <c r="H827" s="1" t="s">
        <v>1017</v>
      </c>
      <c r="I827" s="6">
        <v>25000</v>
      </c>
    </row>
    <row r="828" spans="1:9" x14ac:dyDescent="0.3">
      <c r="A828" s="1" t="s">
        <v>1793</v>
      </c>
      <c r="B828" s="1" t="s">
        <v>2539</v>
      </c>
      <c r="C828" s="1" t="str">
        <f t="shared" si="12"/>
        <v>192-7788683</v>
      </c>
      <c r="D828" s="1" t="s">
        <v>1018</v>
      </c>
      <c r="E828" s="1" t="s">
        <v>1019</v>
      </c>
      <c r="F828" s="1" t="s">
        <v>1039</v>
      </c>
      <c r="G828" s="1">
        <v>1</v>
      </c>
      <c r="H828" s="1" t="s">
        <v>1017</v>
      </c>
      <c r="I828" s="6">
        <v>50000</v>
      </c>
    </row>
    <row r="829" spans="1:9" x14ac:dyDescent="0.3">
      <c r="A829" s="1" t="s">
        <v>2540</v>
      </c>
      <c r="B829" s="1" t="s">
        <v>2541</v>
      </c>
      <c r="C829" s="1" t="str">
        <f t="shared" si="12"/>
        <v>351-3600666</v>
      </c>
      <c r="D829" s="1" t="s">
        <v>1018</v>
      </c>
      <c r="E829" s="1" t="s">
        <v>1025</v>
      </c>
      <c r="F829" s="1" t="s">
        <v>1028</v>
      </c>
      <c r="G829" s="1">
        <v>1</v>
      </c>
      <c r="H829" s="1" t="s">
        <v>1017</v>
      </c>
      <c r="I829" s="6">
        <v>55000</v>
      </c>
    </row>
    <row r="830" spans="1:9" x14ac:dyDescent="0.3">
      <c r="A830" s="1" t="s">
        <v>1587</v>
      </c>
      <c r="B830" s="1" t="s">
        <v>2542</v>
      </c>
      <c r="C830" s="1" t="str">
        <f t="shared" si="12"/>
        <v>978-9107980</v>
      </c>
      <c r="D830" s="1" t="s">
        <v>1018</v>
      </c>
      <c r="E830" s="1" t="s">
        <v>1032</v>
      </c>
      <c r="F830" s="1" t="s">
        <v>1033</v>
      </c>
      <c r="G830" s="1">
        <v>1</v>
      </c>
      <c r="H830" s="1" t="s">
        <v>1017</v>
      </c>
      <c r="I830" s="6">
        <v>35000</v>
      </c>
    </row>
    <row r="831" spans="1:9" x14ac:dyDescent="0.3">
      <c r="A831" s="1" t="s">
        <v>1695</v>
      </c>
      <c r="B831" s="1" t="s">
        <v>2543</v>
      </c>
      <c r="C831" s="1" t="str">
        <f t="shared" si="12"/>
        <v>369-8236259</v>
      </c>
      <c r="D831" s="1" t="s">
        <v>1031</v>
      </c>
      <c r="E831" s="1" t="s">
        <v>1025</v>
      </c>
      <c r="F831" s="1" t="s">
        <v>1028</v>
      </c>
      <c r="G831" s="1">
        <v>1</v>
      </c>
      <c r="H831" s="1" t="s">
        <v>1017</v>
      </c>
      <c r="I831" s="6">
        <v>55500</v>
      </c>
    </row>
    <row r="832" spans="1:9" x14ac:dyDescent="0.3">
      <c r="A832" s="1" t="s">
        <v>2544</v>
      </c>
      <c r="B832" s="1" t="s">
        <v>2545</v>
      </c>
      <c r="C832" s="1" t="str">
        <f t="shared" si="12"/>
        <v>207-4822259</v>
      </c>
      <c r="D832" s="1" t="s">
        <v>1014</v>
      </c>
      <c r="E832" s="1" t="s">
        <v>1019</v>
      </c>
      <c r="F832" s="1" t="s">
        <v>1020</v>
      </c>
      <c r="G832" s="1">
        <v>1</v>
      </c>
      <c r="H832" s="1" t="s">
        <v>1017</v>
      </c>
      <c r="I832" s="6">
        <v>45000</v>
      </c>
    </row>
    <row r="833" spans="1:9" x14ac:dyDescent="0.3">
      <c r="A833" s="1" t="s">
        <v>1239</v>
      </c>
      <c r="B833" s="1" t="s">
        <v>2546</v>
      </c>
      <c r="C833" s="1" t="str">
        <f t="shared" si="12"/>
        <v>672-1965457</v>
      </c>
      <c r="D833" s="1" t="s">
        <v>1031</v>
      </c>
      <c r="E833" s="1" t="s">
        <v>1029</v>
      </c>
      <c r="F833" s="1" t="s">
        <v>1036</v>
      </c>
      <c r="G833" s="1">
        <v>1</v>
      </c>
      <c r="H833" s="1" t="s">
        <v>1017</v>
      </c>
      <c r="I833" s="6">
        <v>14500</v>
      </c>
    </row>
    <row r="834" spans="1:9" x14ac:dyDescent="0.3">
      <c r="A834" s="1" t="s">
        <v>2147</v>
      </c>
      <c r="B834" s="1" t="s">
        <v>2547</v>
      </c>
      <c r="C834" s="1" t="str">
        <f t="shared" si="12"/>
        <v>320-8585176</v>
      </c>
      <c r="D834" s="1" t="s">
        <v>1018</v>
      </c>
      <c r="E834" s="1" t="s">
        <v>1032</v>
      </c>
      <c r="F834" s="1" t="s">
        <v>1033</v>
      </c>
      <c r="G834" s="1">
        <v>1</v>
      </c>
      <c r="H834" s="1" t="s">
        <v>1017</v>
      </c>
      <c r="I834" s="6">
        <v>35000</v>
      </c>
    </row>
    <row r="835" spans="1:9" x14ac:dyDescent="0.3">
      <c r="A835" s="1" t="s">
        <v>2340</v>
      </c>
      <c r="B835" s="1" t="s">
        <v>2548</v>
      </c>
      <c r="C835" s="1" t="str">
        <f t="shared" ref="C835:C898" si="13">CONCATENATE(A835,"-",B835)</f>
        <v>466-3007953</v>
      </c>
      <c r="D835" s="1" t="s">
        <v>1018</v>
      </c>
      <c r="E835" s="1" t="s">
        <v>1032</v>
      </c>
      <c r="F835" s="1" t="s">
        <v>1035</v>
      </c>
      <c r="G835" s="1">
        <v>1</v>
      </c>
      <c r="H835" s="1" t="s">
        <v>1017</v>
      </c>
      <c r="I835" s="6">
        <v>30000</v>
      </c>
    </row>
    <row r="836" spans="1:9" x14ac:dyDescent="0.3">
      <c r="A836" s="1" t="s">
        <v>2299</v>
      </c>
      <c r="B836" s="1" t="s">
        <v>2549</v>
      </c>
      <c r="C836" s="1" t="str">
        <f t="shared" si="13"/>
        <v>196-7770534</v>
      </c>
      <c r="D836" s="1" t="s">
        <v>1018</v>
      </c>
      <c r="E836" s="1" t="s">
        <v>1015</v>
      </c>
      <c r="F836" s="1" t="s">
        <v>1021</v>
      </c>
      <c r="G836" s="1">
        <v>1</v>
      </c>
      <c r="H836" s="1" t="s">
        <v>1017</v>
      </c>
      <c r="I836" s="6">
        <v>20000</v>
      </c>
    </row>
    <row r="837" spans="1:9" x14ac:dyDescent="0.3">
      <c r="A837" s="1" t="s">
        <v>2550</v>
      </c>
      <c r="B837" s="1" t="s">
        <v>2551</v>
      </c>
      <c r="C837" s="1" t="str">
        <f t="shared" si="13"/>
        <v>366-7734840</v>
      </c>
      <c r="D837" s="1" t="s">
        <v>1018</v>
      </c>
      <c r="E837" s="1" t="s">
        <v>1015</v>
      </c>
      <c r="F837" s="1" t="s">
        <v>1016</v>
      </c>
      <c r="G837" s="1">
        <v>1</v>
      </c>
      <c r="H837" s="1" t="s">
        <v>1017</v>
      </c>
      <c r="I837" s="6">
        <v>58000</v>
      </c>
    </row>
    <row r="838" spans="1:9" x14ac:dyDescent="0.3">
      <c r="A838" s="1" t="s">
        <v>2098</v>
      </c>
      <c r="B838" s="1" t="s">
        <v>2552</v>
      </c>
      <c r="C838" s="1" t="str">
        <f t="shared" si="13"/>
        <v>197-3827180</v>
      </c>
      <c r="D838" s="1" t="s">
        <v>1014</v>
      </c>
      <c r="E838" s="1" t="s">
        <v>1032</v>
      </c>
      <c r="F838" s="1" t="s">
        <v>1034</v>
      </c>
      <c r="G838" s="1">
        <v>1</v>
      </c>
      <c r="H838" s="1" t="s">
        <v>1017</v>
      </c>
      <c r="I838" s="6">
        <v>25000</v>
      </c>
    </row>
    <row r="839" spans="1:9" x14ac:dyDescent="0.3">
      <c r="A839" s="1" t="s">
        <v>2553</v>
      </c>
      <c r="B839" s="1" t="s">
        <v>2554</v>
      </c>
      <c r="C839" s="1" t="str">
        <f t="shared" si="13"/>
        <v>323-6792299</v>
      </c>
      <c r="D839" s="1" t="s">
        <v>1018</v>
      </c>
      <c r="E839" s="1" t="s">
        <v>1032</v>
      </c>
      <c r="F839" s="1" t="s">
        <v>1035</v>
      </c>
      <c r="G839" s="1">
        <v>1</v>
      </c>
      <c r="H839" s="1" t="s">
        <v>1017</v>
      </c>
      <c r="I839" s="6">
        <v>30000</v>
      </c>
    </row>
    <row r="840" spans="1:9" x14ac:dyDescent="0.3">
      <c r="A840" s="1" t="s">
        <v>1253</v>
      </c>
      <c r="B840" s="1" t="s">
        <v>2555</v>
      </c>
      <c r="C840" s="1" t="str">
        <f t="shared" si="13"/>
        <v>419-5889399</v>
      </c>
      <c r="D840" s="1" t="s">
        <v>1031</v>
      </c>
      <c r="E840" s="1" t="s">
        <v>1019</v>
      </c>
      <c r="F840" s="1" t="s">
        <v>1039</v>
      </c>
      <c r="G840" s="1">
        <v>1</v>
      </c>
      <c r="H840" s="1" t="s">
        <v>1017</v>
      </c>
      <c r="I840" s="6">
        <v>51000</v>
      </c>
    </row>
    <row r="841" spans="1:9" x14ac:dyDescent="0.3">
      <c r="A841" s="1" t="s">
        <v>1311</v>
      </c>
      <c r="B841" s="1" t="s">
        <v>2556</v>
      </c>
      <c r="C841" s="1" t="str">
        <f t="shared" si="13"/>
        <v>219-2098296</v>
      </c>
      <c r="D841" s="1" t="s">
        <v>1027</v>
      </c>
      <c r="E841" s="1" t="s">
        <v>1015</v>
      </c>
      <c r="F841" s="1" t="s">
        <v>1021</v>
      </c>
      <c r="G841" s="1">
        <v>1</v>
      </c>
      <c r="H841" s="1" t="s">
        <v>1017</v>
      </c>
      <c r="I841" s="6">
        <v>19500</v>
      </c>
    </row>
    <row r="842" spans="1:9" x14ac:dyDescent="0.3">
      <c r="A842" s="1" t="s">
        <v>2557</v>
      </c>
      <c r="B842" s="1" t="s">
        <v>2558</v>
      </c>
      <c r="C842" s="1" t="str">
        <f t="shared" si="13"/>
        <v>428-9847254</v>
      </c>
      <c r="D842" s="1" t="s">
        <v>1022</v>
      </c>
      <c r="E842" s="1" t="s">
        <v>1025</v>
      </c>
      <c r="F842" s="1" t="s">
        <v>1028</v>
      </c>
      <c r="G842" s="1">
        <v>1</v>
      </c>
      <c r="H842" s="1" t="s">
        <v>1017</v>
      </c>
      <c r="I842" s="6">
        <v>55200</v>
      </c>
    </row>
    <row r="843" spans="1:9" x14ac:dyDescent="0.3">
      <c r="A843" s="1" t="s">
        <v>2161</v>
      </c>
      <c r="B843" s="1" t="s">
        <v>2559</v>
      </c>
      <c r="C843" s="1" t="str">
        <f t="shared" si="13"/>
        <v>602-1399870</v>
      </c>
      <c r="D843" s="1" t="s">
        <v>1022</v>
      </c>
      <c r="E843" s="1" t="s">
        <v>1019</v>
      </c>
      <c r="F843" s="1" t="s">
        <v>1020</v>
      </c>
      <c r="G843" s="1">
        <v>1</v>
      </c>
      <c r="H843" s="1" t="s">
        <v>1017</v>
      </c>
      <c r="I843" s="6">
        <v>45500</v>
      </c>
    </row>
    <row r="844" spans="1:9" x14ac:dyDescent="0.3">
      <c r="A844" s="1" t="s">
        <v>1419</v>
      </c>
      <c r="B844" s="1" t="s">
        <v>2560</v>
      </c>
      <c r="C844" s="1" t="str">
        <f t="shared" si="13"/>
        <v>865-3908477</v>
      </c>
      <c r="D844" s="1" t="s">
        <v>1018</v>
      </c>
      <c r="E844" s="1" t="s">
        <v>1029</v>
      </c>
      <c r="F844" s="1" t="s">
        <v>1036</v>
      </c>
      <c r="G844" s="1">
        <v>1</v>
      </c>
      <c r="H844" s="1" t="s">
        <v>1017</v>
      </c>
      <c r="I844" s="6">
        <v>15000</v>
      </c>
    </row>
    <row r="845" spans="1:9" x14ac:dyDescent="0.3">
      <c r="A845" s="1" t="s">
        <v>2109</v>
      </c>
      <c r="B845" s="1" t="s">
        <v>2561</v>
      </c>
      <c r="C845" s="1" t="str">
        <f t="shared" si="13"/>
        <v>145-4598598</v>
      </c>
      <c r="D845" s="1" t="s">
        <v>1018</v>
      </c>
      <c r="E845" s="1" t="s">
        <v>1019</v>
      </c>
      <c r="F845" s="1" t="s">
        <v>1039</v>
      </c>
      <c r="G845" s="1">
        <v>1</v>
      </c>
      <c r="H845" s="1" t="s">
        <v>1017</v>
      </c>
      <c r="I845" s="6">
        <v>50000</v>
      </c>
    </row>
    <row r="846" spans="1:9" x14ac:dyDescent="0.3">
      <c r="A846" s="1" t="s">
        <v>1311</v>
      </c>
      <c r="B846" s="1" t="s">
        <v>2562</v>
      </c>
      <c r="C846" s="1" t="str">
        <f t="shared" si="13"/>
        <v>219-5872802</v>
      </c>
      <c r="D846" s="1" t="s">
        <v>1022</v>
      </c>
      <c r="E846" s="1" t="s">
        <v>1019</v>
      </c>
      <c r="F846" s="1" t="s">
        <v>1039</v>
      </c>
      <c r="G846" s="1">
        <v>1</v>
      </c>
      <c r="H846" s="1" t="s">
        <v>1017</v>
      </c>
      <c r="I846" s="6">
        <v>50500</v>
      </c>
    </row>
    <row r="847" spans="1:9" x14ac:dyDescent="0.3">
      <c r="A847" s="1" t="s">
        <v>2006</v>
      </c>
      <c r="B847" s="1" t="s">
        <v>2563</v>
      </c>
      <c r="C847" s="1" t="str">
        <f t="shared" si="13"/>
        <v>532-6196562</v>
      </c>
      <c r="D847" s="1" t="s">
        <v>1027</v>
      </c>
      <c r="E847" s="1" t="s">
        <v>1029</v>
      </c>
      <c r="F847" s="1" t="s">
        <v>1037</v>
      </c>
      <c r="G847" s="1">
        <v>1</v>
      </c>
      <c r="H847" s="1" t="s">
        <v>1017</v>
      </c>
      <c r="I847" s="6">
        <v>9500</v>
      </c>
    </row>
    <row r="848" spans="1:9" x14ac:dyDescent="0.3">
      <c r="A848" s="1" t="s">
        <v>2564</v>
      </c>
      <c r="B848" s="1" t="s">
        <v>2565</v>
      </c>
      <c r="C848" s="1" t="str">
        <f t="shared" si="13"/>
        <v>806-4740892</v>
      </c>
      <c r="D848" s="1" t="s">
        <v>1018</v>
      </c>
      <c r="E848" s="1" t="s">
        <v>1032</v>
      </c>
      <c r="F848" s="1" t="s">
        <v>1034</v>
      </c>
      <c r="G848" s="1">
        <v>1</v>
      </c>
      <c r="H848" s="1" t="s">
        <v>1017</v>
      </c>
      <c r="I848" s="6">
        <v>25000</v>
      </c>
    </row>
    <row r="849" spans="1:9" x14ac:dyDescent="0.3">
      <c r="A849" s="1" t="s">
        <v>1211</v>
      </c>
      <c r="B849" s="1" t="s">
        <v>2566</v>
      </c>
      <c r="C849" s="1" t="str">
        <f t="shared" si="13"/>
        <v>683-5387228</v>
      </c>
      <c r="D849" s="1" t="s">
        <v>1018</v>
      </c>
      <c r="E849" s="1" t="s">
        <v>1025</v>
      </c>
      <c r="F849" s="1" t="s">
        <v>1026</v>
      </c>
      <c r="G849" s="1">
        <v>1</v>
      </c>
      <c r="H849" s="1" t="s">
        <v>1017</v>
      </c>
      <c r="I849" s="6">
        <v>25000</v>
      </c>
    </row>
    <row r="850" spans="1:9" x14ac:dyDescent="0.3">
      <c r="A850" s="1" t="s">
        <v>2567</v>
      </c>
      <c r="B850" s="1" t="s">
        <v>2568</v>
      </c>
      <c r="C850" s="1" t="str">
        <f t="shared" si="13"/>
        <v>953-7510631</v>
      </c>
      <c r="D850" s="1" t="s">
        <v>1027</v>
      </c>
      <c r="E850" s="1" t="s">
        <v>1032</v>
      </c>
      <c r="F850" s="1" t="s">
        <v>1034</v>
      </c>
      <c r="G850" s="1">
        <v>1</v>
      </c>
      <c r="H850" s="1" t="s">
        <v>1017</v>
      </c>
      <c r="I850" s="6">
        <v>24500</v>
      </c>
    </row>
    <row r="851" spans="1:9" x14ac:dyDescent="0.3">
      <c r="A851" s="1" t="s">
        <v>2569</v>
      </c>
      <c r="B851" s="1" t="s">
        <v>2570</v>
      </c>
      <c r="C851" s="1" t="str">
        <f t="shared" si="13"/>
        <v>615-4170380</v>
      </c>
      <c r="D851" s="1" t="s">
        <v>1022</v>
      </c>
      <c r="E851" s="1" t="s">
        <v>1025</v>
      </c>
      <c r="F851" s="1" t="s">
        <v>1028</v>
      </c>
      <c r="G851" s="1">
        <v>1</v>
      </c>
      <c r="H851" s="1" t="s">
        <v>1017</v>
      </c>
      <c r="I851" s="6">
        <v>55200</v>
      </c>
    </row>
    <row r="852" spans="1:9" x14ac:dyDescent="0.3">
      <c r="A852" s="1" t="s">
        <v>1481</v>
      </c>
      <c r="B852" s="1" t="s">
        <v>2571</v>
      </c>
      <c r="C852" s="1" t="str">
        <f t="shared" si="13"/>
        <v>398-9482469</v>
      </c>
      <c r="D852" s="1" t="s">
        <v>1031</v>
      </c>
      <c r="E852" s="1" t="s">
        <v>1019</v>
      </c>
      <c r="F852" s="1" t="s">
        <v>1039</v>
      </c>
      <c r="G852" s="1">
        <v>1</v>
      </c>
      <c r="H852" s="1" t="s">
        <v>1017</v>
      </c>
      <c r="I852" s="6">
        <v>51000</v>
      </c>
    </row>
    <row r="853" spans="1:9" x14ac:dyDescent="0.3">
      <c r="A853" s="1" t="s">
        <v>2095</v>
      </c>
      <c r="B853" s="1" t="s">
        <v>2572</v>
      </c>
      <c r="C853" s="1" t="str">
        <f t="shared" si="13"/>
        <v>801-2092722</v>
      </c>
      <c r="D853" s="1" t="s">
        <v>1022</v>
      </c>
      <c r="E853" s="1" t="s">
        <v>1015</v>
      </c>
      <c r="F853" s="1" t="s">
        <v>1024</v>
      </c>
      <c r="G853" s="1">
        <v>1</v>
      </c>
      <c r="H853" s="1" t="s">
        <v>1017</v>
      </c>
      <c r="I853" s="6">
        <v>40200</v>
      </c>
    </row>
    <row r="854" spans="1:9" x14ac:dyDescent="0.3">
      <c r="A854" s="1" t="s">
        <v>1373</v>
      </c>
      <c r="B854" s="1" t="s">
        <v>2573</v>
      </c>
      <c r="C854" s="1" t="str">
        <f t="shared" si="13"/>
        <v>933-7501628</v>
      </c>
      <c r="D854" s="1" t="s">
        <v>1031</v>
      </c>
      <c r="E854" s="1" t="s">
        <v>1019</v>
      </c>
      <c r="F854" s="1" t="s">
        <v>1023</v>
      </c>
      <c r="G854" s="1">
        <v>1</v>
      </c>
      <c r="H854" s="1" t="s">
        <v>1017</v>
      </c>
      <c r="I854" s="6">
        <v>132000</v>
      </c>
    </row>
    <row r="855" spans="1:9" x14ac:dyDescent="0.3">
      <c r="A855" s="1" t="s">
        <v>1408</v>
      </c>
      <c r="B855" s="1" t="s">
        <v>2574</v>
      </c>
      <c r="C855" s="1" t="str">
        <f t="shared" si="13"/>
        <v>727-5195013</v>
      </c>
      <c r="D855" s="1" t="s">
        <v>1018</v>
      </c>
      <c r="E855" s="1" t="s">
        <v>1025</v>
      </c>
      <c r="F855" s="1" t="s">
        <v>1028</v>
      </c>
      <c r="G855" s="1">
        <v>1</v>
      </c>
      <c r="H855" s="1" t="s">
        <v>1017</v>
      </c>
      <c r="I855" s="6">
        <v>55000</v>
      </c>
    </row>
    <row r="856" spans="1:9" x14ac:dyDescent="0.3">
      <c r="A856" s="1" t="s">
        <v>2575</v>
      </c>
      <c r="B856" s="1" t="s">
        <v>2576</v>
      </c>
      <c r="C856" s="1" t="str">
        <f t="shared" si="13"/>
        <v>542-6030776</v>
      </c>
      <c r="D856" s="1" t="s">
        <v>1027</v>
      </c>
      <c r="E856" s="1" t="s">
        <v>1025</v>
      </c>
      <c r="F856" s="1" t="s">
        <v>1026</v>
      </c>
      <c r="G856" s="1">
        <v>1</v>
      </c>
      <c r="H856" s="1" t="s">
        <v>1017</v>
      </c>
      <c r="I856" s="6">
        <v>24999</v>
      </c>
    </row>
    <row r="857" spans="1:9" x14ac:dyDescent="0.3">
      <c r="A857" s="1" t="s">
        <v>1644</v>
      </c>
      <c r="B857" s="1" t="s">
        <v>2577</v>
      </c>
      <c r="C857" s="1" t="str">
        <f t="shared" si="13"/>
        <v>563-8447286</v>
      </c>
      <c r="D857" s="1" t="s">
        <v>1018</v>
      </c>
      <c r="E857" s="1" t="s">
        <v>1032</v>
      </c>
      <c r="F857" s="1" t="s">
        <v>1035</v>
      </c>
      <c r="G857" s="1">
        <v>1</v>
      </c>
      <c r="H857" s="1" t="s">
        <v>1017</v>
      </c>
      <c r="I857" s="6">
        <v>30000</v>
      </c>
    </row>
    <row r="858" spans="1:9" x14ac:dyDescent="0.3">
      <c r="A858" s="1" t="s">
        <v>1438</v>
      </c>
      <c r="B858" s="1" t="s">
        <v>2578</v>
      </c>
      <c r="C858" s="1" t="str">
        <f t="shared" si="13"/>
        <v>846-7097090</v>
      </c>
      <c r="D858" s="1" t="s">
        <v>1018</v>
      </c>
      <c r="E858" s="1" t="s">
        <v>1019</v>
      </c>
      <c r="F858" s="1" t="s">
        <v>1039</v>
      </c>
      <c r="G858" s="1">
        <v>1</v>
      </c>
      <c r="H858" s="1" t="s">
        <v>1017</v>
      </c>
      <c r="I858" s="6">
        <v>50000</v>
      </c>
    </row>
    <row r="859" spans="1:9" x14ac:dyDescent="0.3">
      <c r="A859" s="1" t="s">
        <v>2579</v>
      </c>
      <c r="B859" s="1" t="s">
        <v>2580</v>
      </c>
      <c r="C859" s="1" t="str">
        <f t="shared" si="13"/>
        <v>322-6665383</v>
      </c>
      <c r="D859" s="1" t="s">
        <v>1018</v>
      </c>
      <c r="E859" s="1" t="s">
        <v>1019</v>
      </c>
      <c r="F859" s="1" t="s">
        <v>1023</v>
      </c>
      <c r="G859" s="1">
        <v>1</v>
      </c>
      <c r="H859" s="1" t="s">
        <v>1017</v>
      </c>
      <c r="I859" s="6">
        <v>130000</v>
      </c>
    </row>
    <row r="860" spans="1:9" x14ac:dyDescent="0.3">
      <c r="A860" s="1" t="s">
        <v>1996</v>
      </c>
      <c r="B860" s="1" t="s">
        <v>2581</v>
      </c>
      <c r="C860" s="1" t="str">
        <f t="shared" si="13"/>
        <v>920-4318696</v>
      </c>
      <c r="D860" s="1" t="s">
        <v>1027</v>
      </c>
      <c r="E860" s="1" t="s">
        <v>1029</v>
      </c>
      <c r="F860" s="1" t="s">
        <v>1036</v>
      </c>
      <c r="G860" s="1">
        <v>1</v>
      </c>
      <c r="H860" s="1" t="s">
        <v>1017</v>
      </c>
      <c r="I860" s="6">
        <v>14000</v>
      </c>
    </row>
    <row r="861" spans="1:9" x14ac:dyDescent="0.3">
      <c r="A861" s="1" t="s">
        <v>2582</v>
      </c>
      <c r="B861" s="1" t="s">
        <v>2583</v>
      </c>
      <c r="C861" s="1" t="str">
        <f t="shared" si="13"/>
        <v>108-1885043</v>
      </c>
      <c r="D861" s="1" t="s">
        <v>1018</v>
      </c>
      <c r="E861" s="1" t="s">
        <v>1029</v>
      </c>
      <c r="F861" s="1" t="s">
        <v>1037</v>
      </c>
      <c r="G861" s="1">
        <v>2</v>
      </c>
      <c r="H861" s="1" t="s">
        <v>1017</v>
      </c>
      <c r="I861" s="6">
        <v>10000</v>
      </c>
    </row>
    <row r="862" spans="1:9" x14ac:dyDescent="0.3">
      <c r="A862" s="1" t="s">
        <v>1443</v>
      </c>
      <c r="B862" s="1" t="s">
        <v>2584</v>
      </c>
      <c r="C862" s="1" t="str">
        <f t="shared" si="13"/>
        <v>396-6087531</v>
      </c>
      <c r="D862" s="1" t="s">
        <v>1014</v>
      </c>
      <c r="E862" s="1" t="s">
        <v>1032</v>
      </c>
      <c r="F862" s="1" t="s">
        <v>1034</v>
      </c>
      <c r="G862" s="1">
        <v>1</v>
      </c>
      <c r="H862" s="1" t="s">
        <v>1017</v>
      </c>
      <c r="I862" s="6">
        <v>25000</v>
      </c>
    </row>
    <row r="863" spans="1:9" x14ac:dyDescent="0.3">
      <c r="A863" s="1" t="s">
        <v>1986</v>
      </c>
      <c r="B863" s="1" t="s">
        <v>2585</v>
      </c>
      <c r="C863" s="1" t="str">
        <f t="shared" si="13"/>
        <v>779-3460316</v>
      </c>
      <c r="D863" s="1" t="s">
        <v>1027</v>
      </c>
      <c r="E863" s="1" t="s">
        <v>1019</v>
      </c>
      <c r="F863" s="1" t="s">
        <v>1039</v>
      </c>
      <c r="G863" s="1">
        <v>1</v>
      </c>
      <c r="H863" s="1" t="s">
        <v>1017</v>
      </c>
      <c r="I863" s="6">
        <v>49500</v>
      </c>
    </row>
    <row r="864" spans="1:9" x14ac:dyDescent="0.3">
      <c r="A864" s="1" t="s">
        <v>2586</v>
      </c>
      <c r="B864" s="1" t="s">
        <v>2587</v>
      </c>
      <c r="C864" s="1" t="str">
        <f t="shared" si="13"/>
        <v>120-9250481</v>
      </c>
      <c r="D864" s="1" t="s">
        <v>1014</v>
      </c>
      <c r="E864" s="1" t="s">
        <v>1029</v>
      </c>
      <c r="F864" s="1" t="s">
        <v>1036</v>
      </c>
      <c r="G864" s="1">
        <v>1</v>
      </c>
      <c r="H864" s="1" t="s">
        <v>1017</v>
      </c>
      <c r="I864" s="6">
        <v>14800</v>
      </c>
    </row>
    <row r="865" spans="1:9" x14ac:dyDescent="0.3">
      <c r="A865" s="1" t="s">
        <v>2557</v>
      </c>
      <c r="B865" s="1" t="s">
        <v>2588</v>
      </c>
      <c r="C865" s="1" t="str">
        <f t="shared" si="13"/>
        <v>428-5904810</v>
      </c>
      <c r="D865" s="1" t="s">
        <v>1018</v>
      </c>
      <c r="E865" s="1" t="s">
        <v>1029</v>
      </c>
      <c r="F865" s="1" t="s">
        <v>1030</v>
      </c>
      <c r="G865" s="1">
        <v>1</v>
      </c>
      <c r="H865" s="1" t="s">
        <v>1017</v>
      </c>
      <c r="I865" s="6">
        <v>12000</v>
      </c>
    </row>
    <row r="866" spans="1:9" x14ac:dyDescent="0.3">
      <c r="A866" s="1" t="s">
        <v>1361</v>
      </c>
      <c r="B866" s="1" t="s">
        <v>2589</v>
      </c>
      <c r="C866" s="1" t="str">
        <f t="shared" si="13"/>
        <v>153-5006465</v>
      </c>
      <c r="D866" s="1" t="s">
        <v>1027</v>
      </c>
      <c r="E866" s="1" t="s">
        <v>1015</v>
      </c>
      <c r="F866" s="1" t="s">
        <v>1021</v>
      </c>
      <c r="G866" s="1">
        <v>1</v>
      </c>
      <c r="H866" s="1" t="s">
        <v>1017</v>
      </c>
      <c r="I866" s="6">
        <v>19500</v>
      </c>
    </row>
    <row r="867" spans="1:9" x14ac:dyDescent="0.3">
      <c r="A867" s="1" t="s">
        <v>1811</v>
      </c>
      <c r="B867" s="1" t="s">
        <v>2590</v>
      </c>
      <c r="C867" s="1" t="str">
        <f t="shared" si="13"/>
        <v>119-6078638</v>
      </c>
      <c r="D867" s="1" t="s">
        <v>1022</v>
      </c>
      <c r="E867" s="1" t="s">
        <v>1019</v>
      </c>
      <c r="F867" s="1" t="s">
        <v>1020</v>
      </c>
      <c r="G867" s="1">
        <v>1</v>
      </c>
      <c r="H867" s="1" t="s">
        <v>1017</v>
      </c>
      <c r="I867" s="6">
        <v>45500</v>
      </c>
    </row>
    <row r="868" spans="1:9" x14ac:dyDescent="0.3">
      <c r="A868" s="1" t="s">
        <v>2591</v>
      </c>
      <c r="B868" s="1" t="s">
        <v>2592</v>
      </c>
      <c r="C868" s="1" t="str">
        <f t="shared" si="13"/>
        <v>454-5388717</v>
      </c>
      <c r="D868" s="1" t="s">
        <v>1022</v>
      </c>
      <c r="E868" s="1" t="s">
        <v>1032</v>
      </c>
      <c r="F868" s="1" t="s">
        <v>1035</v>
      </c>
      <c r="G868" s="1">
        <v>1</v>
      </c>
      <c r="H868" s="1" t="s">
        <v>1017</v>
      </c>
      <c r="I868" s="6">
        <v>30200</v>
      </c>
    </row>
    <row r="869" spans="1:9" x14ac:dyDescent="0.3">
      <c r="A869" s="1" t="s">
        <v>1803</v>
      </c>
      <c r="B869" s="1" t="s">
        <v>2593</v>
      </c>
      <c r="C869" s="1" t="str">
        <f t="shared" si="13"/>
        <v>166-3583794</v>
      </c>
      <c r="D869" s="1" t="s">
        <v>1022</v>
      </c>
      <c r="E869" s="1" t="s">
        <v>1032</v>
      </c>
      <c r="F869" s="1" t="s">
        <v>1035</v>
      </c>
      <c r="G869" s="1">
        <v>1</v>
      </c>
      <c r="H869" s="1" t="s">
        <v>1017</v>
      </c>
      <c r="I869" s="6">
        <v>30200</v>
      </c>
    </row>
    <row r="870" spans="1:9" x14ac:dyDescent="0.3">
      <c r="A870" s="1" t="s">
        <v>2594</v>
      </c>
      <c r="B870" s="1" t="s">
        <v>2595</v>
      </c>
      <c r="C870" s="1" t="str">
        <f t="shared" si="13"/>
        <v>157-3327250</v>
      </c>
      <c r="D870" s="1" t="s">
        <v>1027</v>
      </c>
      <c r="E870" s="1" t="s">
        <v>1025</v>
      </c>
      <c r="F870" s="1" t="s">
        <v>1038</v>
      </c>
      <c r="G870" s="1">
        <v>1</v>
      </c>
      <c r="H870" s="1" t="s">
        <v>1017</v>
      </c>
      <c r="I870" s="6">
        <v>29999</v>
      </c>
    </row>
    <row r="871" spans="1:9" x14ac:dyDescent="0.3">
      <c r="A871" s="1" t="s">
        <v>2596</v>
      </c>
      <c r="B871" s="1" t="s">
        <v>2597</v>
      </c>
      <c r="C871" s="1" t="str">
        <f t="shared" si="13"/>
        <v>302-9309761</v>
      </c>
      <c r="D871" s="1" t="s">
        <v>1027</v>
      </c>
      <c r="E871" s="1" t="s">
        <v>1025</v>
      </c>
      <c r="F871" s="1" t="s">
        <v>1026</v>
      </c>
      <c r="G871" s="1">
        <v>1</v>
      </c>
      <c r="H871" s="1" t="s">
        <v>1017</v>
      </c>
      <c r="I871" s="6">
        <v>24999</v>
      </c>
    </row>
    <row r="872" spans="1:9" x14ac:dyDescent="0.3">
      <c r="A872" s="1" t="s">
        <v>1457</v>
      </c>
      <c r="B872" s="1" t="s">
        <v>2598</v>
      </c>
      <c r="C872" s="1" t="str">
        <f t="shared" si="13"/>
        <v>655-4176691</v>
      </c>
      <c r="D872" s="1" t="s">
        <v>1018</v>
      </c>
      <c r="E872" s="1" t="s">
        <v>1019</v>
      </c>
      <c r="F872" s="1" t="s">
        <v>1023</v>
      </c>
      <c r="G872" s="1">
        <v>1</v>
      </c>
      <c r="H872" s="1" t="s">
        <v>1017</v>
      </c>
      <c r="I872" s="6">
        <v>130000</v>
      </c>
    </row>
    <row r="873" spans="1:9" x14ac:dyDescent="0.3">
      <c r="A873" s="1" t="s">
        <v>1746</v>
      </c>
      <c r="B873" s="1" t="s">
        <v>2599</v>
      </c>
      <c r="C873" s="1" t="str">
        <f t="shared" si="13"/>
        <v>356-6784096</v>
      </c>
      <c r="D873" s="1" t="s">
        <v>1031</v>
      </c>
      <c r="E873" s="1" t="s">
        <v>1015</v>
      </c>
      <c r="F873" s="1" t="s">
        <v>1024</v>
      </c>
      <c r="G873" s="1">
        <v>1</v>
      </c>
      <c r="H873" s="1" t="s">
        <v>1017</v>
      </c>
      <c r="I873" s="6">
        <v>40500</v>
      </c>
    </row>
    <row r="874" spans="1:9" x14ac:dyDescent="0.3">
      <c r="A874" s="1" t="s">
        <v>1710</v>
      </c>
      <c r="B874" s="1" t="s">
        <v>2600</v>
      </c>
      <c r="C874" s="1" t="str">
        <f t="shared" si="13"/>
        <v>882-8481497</v>
      </c>
      <c r="D874" s="1" t="s">
        <v>1014</v>
      </c>
      <c r="E874" s="1" t="s">
        <v>1029</v>
      </c>
      <c r="F874" s="1" t="s">
        <v>1036</v>
      </c>
      <c r="G874" s="1">
        <v>1</v>
      </c>
      <c r="H874" s="1" t="s">
        <v>1017</v>
      </c>
      <c r="I874" s="6">
        <v>14800</v>
      </c>
    </row>
    <row r="875" spans="1:9" x14ac:dyDescent="0.3">
      <c r="A875" s="1" t="s">
        <v>1213</v>
      </c>
      <c r="B875" s="1" t="s">
        <v>2601</v>
      </c>
      <c r="C875" s="1" t="str">
        <f t="shared" si="13"/>
        <v>407-9205525</v>
      </c>
      <c r="D875" s="1" t="s">
        <v>1027</v>
      </c>
      <c r="E875" s="1" t="s">
        <v>1019</v>
      </c>
      <c r="F875" s="1" t="s">
        <v>1020</v>
      </c>
      <c r="G875" s="1">
        <v>1</v>
      </c>
      <c r="H875" s="1" t="s">
        <v>1017</v>
      </c>
      <c r="I875" s="6">
        <v>44000</v>
      </c>
    </row>
    <row r="876" spans="1:9" x14ac:dyDescent="0.3">
      <c r="A876" s="1" t="s">
        <v>1873</v>
      </c>
      <c r="B876" s="1" t="s">
        <v>2602</v>
      </c>
      <c r="C876" s="1" t="str">
        <f t="shared" si="13"/>
        <v>855-7468693</v>
      </c>
      <c r="D876" s="1" t="s">
        <v>1018</v>
      </c>
      <c r="E876" s="1" t="s">
        <v>1019</v>
      </c>
      <c r="F876" s="1" t="s">
        <v>1020</v>
      </c>
      <c r="G876" s="1">
        <v>1</v>
      </c>
      <c r="H876" s="1" t="s">
        <v>1017</v>
      </c>
      <c r="I876" s="6">
        <v>45000</v>
      </c>
    </row>
    <row r="877" spans="1:9" x14ac:dyDescent="0.3">
      <c r="A877" s="1" t="s">
        <v>1369</v>
      </c>
      <c r="B877" s="1" t="s">
        <v>2603</v>
      </c>
      <c r="C877" s="1" t="str">
        <f t="shared" si="13"/>
        <v>116-7564784</v>
      </c>
      <c r="D877" s="1" t="s">
        <v>1018</v>
      </c>
      <c r="E877" s="1" t="s">
        <v>1025</v>
      </c>
      <c r="F877" s="1" t="s">
        <v>1028</v>
      </c>
      <c r="G877" s="1">
        <v>20</v>
      </c>
      <c r="H877" s="1" t="s">
        <v>1017</v>
      </c>
      <c r="I877" s="6">
        <v>54999</v>
      </c>
    </row>
    <row r="878" spans="1:9" x14ac:dyDescent="0.3">
      <c r="A878" s="1" t="s">
        <v>2604</v>
      </c>
      <c r="B878" s="1" t="s">
        <v>2605</v>
      </c>
      <c r="C878" s="1" t="str">
        <f t="shared" si="13"/>
        <v>611-8262122</v>
      </c>
      <c r="D878" s="1" t="s">
        <v>1031</v>
      </c>
      <c r="E878" s="1" t="s">
        <v>1029</v>
      </c>
      <c r="F878" s="1" t="s">
        <v>1036</v>
      </c>
      <c r="G878" s="1">
        <v>1</v>
      </c>
      <c r="H878" s="1" t="s">
        <v>1017</v>
      </c>
      <c r="I878" s="6">
        <v>14500</v>
      </c>
    </row>
    <row r="879" spans="1:9" x14ac:dyDescent="0.3">
      <c r="A879" s="1" t="s">
        <v>2606</v>
      </c>
      <c r="B879" s="1" t="s">
        <v>2607</v>
      </c>
      <c r="C879" s="1" t="str">
        <f t="shared" si="13"/>
        <v>526-9229339</v>
      </c>
      <c r="D879" s="1" t="s">
        <v>1031</v>
      </c>
      <c r="E879" s="1" t="s">
        <v>1019</v>
      </c>
      <c r="F879" s="1" t="s">
        <v>1023</v>
      </c>
      <c r="G879" s="1">
        <v>1</v>
      </c>
      <c r="H879" s="1" t="s">
        <v>1017</v>
      </c>
      <c r="I879" s="6">
        <v>130000</v>
      </c>
    </row>
    <row r="880" spans="1:9" x14ac:dyDescent="0.3">
      <c r="A880" s="1" t="s">
        <v>1949</v>
      </c>
      <c r="B880" s="1" t="s">
        <v>2608</v>
      </c>
      <c r="C880" s="1" t="str">
        <f t="shared" si="13"/>
        <v>984-3149723</v>
      </c>
      <c r="D880" s="1" t="s">
        <v>1018</v>
      </c>
      <c r="E880" s="1" t="s">
        <v>1025</v>
      </c>
      <c r="F880" s="1" t="s">
        <v>1028</v>
      </c>
      <c r="G880" s="1">
        <v>1</v>
      </c>
      <c r="H880" s="1" t="s">
        <v>1017</v>
      </c>
      <c r="I880" s="6">
        <v>55000</v>
      </c>
    </row>
    <row r="881" spans="1:9" x14ac:dyDescent="0.3">
      <c r="A881" s="1" t="s">
        <v>1512</v>
      </c>
      <c r="B881" s="1" t="s">
        <v>2609</v>
      </c>
      <c r="C881" s="1" t="str">
        <f t="shared" si="13"/>
        <v>691-6554277</v>
      </c>
      <c r="D881" s="1" t="s">
        <v>1018</v>
      </c>
      <c r="E881" s="1" t="s">
        <v>1019</v>
      </c>
      <c r="F881" s="1" t="s">
        <v>1023</v>
      </c>
      <c r="G881" s="1">
        <v>1</v>
      </c>
      <c r="H881" s="1" t="s">
        <v>1017</v>
      </c>
      <c r="I881" s="6">
        <v>130000</v>
      </c>
    </row>
    <row r="882" spans="1:9" x14ac:dyDescent="0.3">
      <c r="A882" s="1" t="s">
        <v>1906</v>
      </c>
      <c r="B882" s="1" t="s">
        <v>2610</v>
      </c>
      <c r="C882" s="1" t="str">
        <f t="shared" si="13"/>
        <v>251-6396474</v>
      </c>
      <c r="D882" s="1" t="s">
        <v>1027</v>
      </c>
      <c r="E882" s="1" t="s">
        <v>1019</v>
      </c>
      <c r="F882" s="1" t="s">
        <v>1039</v>
      </c>
      <c r="G882" s="1">
        <v>1</v>
      </c>
      <c r="H882" s="1" t="s">
        <v>1017</v>
      </c>
      <c r="I882" s="6">
        <v>49500</v>
      </c>
    </row>
    <row r="883" spans="1:9" x14ac:dyDescent="0.3">
      <c r="A883" s="1" t="s">
        <v>1629</v>
      </c>
      <c r="B883" s="1" t="s">
        <v>2611</v>
      </c>
      <c r="C883" s="1" t="str">
        <f t="shared" si="13"/>
        <v>328-1051224</v>
      </c>
      <c r="D883" s="1" t="s">
        <v>1022</v>
      </c>
      <c r="E883" s="1" t="s">
        <v>1029</v>
      </c>
      <c r="F883" s="1" t="s">
        <v>1030</v>
      </c>
      <c r="G883" s="1">
        <v>1</v>
      </c>
      <c r="H883" s="1" t="s">
        <v>1017</v>
      </c>
      <c r="I883" s="6">
        <v>12200</v>
      </c>
    </row>
    <row r="884" spans="1:9" x14ac:dyDescent="0.3">
      <c r="A884" s="1" t="s">
        <v>1831</v>
      </c>
      <c r="B884" s="1" t="s">
        <v>2612</v>
      </c>
      <c r="C884" s="1" t="str">
        <f t="shared" si="13"/>
        <v>162-4270602</v>
      </c>
      <c r="D884" s="1" t="s">
        <v>1022</v>
      </c>
      <c r="E884" s="1" t="s">
        <v>1029</v>
      </c>
      <c r="F884" s="1" t="s">
        <v>1037</v>
      </c>
      <c r="G884" s="1">
        <v>2</v>
      </c>
      <c r="H884" s="1" t="s">
        <v>1017</v>
      </c>
      <c r="I884" s="6">
        <v>10200</v>
      </c>
    </row>
    <row r="885" spans="1:9" x14ac:dyDescent="0.3">
      <c r="A885" s="1" t="s">
        <v>2613</v>
      </c>
      <c r="B885" s="1" t="s">
        <v>2614</v>
      </c>
      <c r="C885" s="1" t="str">
        <f t="shared" si="13"/>
        <v>576-3476564</v>
      </c>
      <c r="D885" s="1" t="s">
        <v>1031</v>
      </c>
      <c r="E885" s="1" t="s">
        <v>1029</v>
      </c>
      <c r="F885" s="1" t="s">
        <v>1030</v>
      </c>
      <c r="G885" s="1">
        <v>1</v>
      </c>
      <c r="H885" s="1" t="s">
        <v>1017</v>
      </c>
      <c r="I885" s="6">
        <v>11800</v>
      </c>
    </row>
    <row r="886" spans="1:9" x14ac:dyDescent="0.3">
      <c r="A886" s="1" t="s">
        <v>2615</v>
      </c>
      <c r="B886" s="1" t="s">
        <v>2616</v>
      </c>
      <c r="C886" s="1" t="str">
        <f t="shared" si="13"/>
        <v>430-1284478</v>
      </c>
      <c r="D886" s="1" t="s">
        <v>1018</v>
      </c>
      <c r="E886" s="1" t="s">
        <v>1029</v>
      </c>
      <c r="F886" s="1" t="s">
        <v>1036</v>
      </c>
      <c r="G886" s="1">
        <v>2</v>
      </c>
      <c r="H886" s="1" t="s">
        <v>1017</v>
      </c>
      <c r="I886" s="6">
        <v>15000</v>
      </c>
    </row>
    <row r="887" spans="1:9" x14ac:dyDescent="0.3">
      <c r="A887" s="1" t="s">
        <v>2282</v>
      </c>
      <c r="B887" s="1" t="s">
        <v>2617</v>
      </c>
      <c r="C887" s="1" t="str">
        <f t="shared" si="13"/>
        <v>434-1579384</v>
      </c>
      <c r="D887" s="1" t="s">
        <v>1018</v>
      </c>
      <c r="E887" s="1" t="s">
        <v>1019</v>
      </c>
      <c r="F887" s="1" t="s">
        <v>1039</v>
      </c>
      <c r="G887" s="1">
        <v>1</v>
      </c>
      <c r="H887" s="1" t="s">
        <v>1017</v>
      </c>
      <c r="I887" s="6">
        <v>50000</v>
      </c>
    </row>
    <row r="888" spans="1:9" x14ac:dyDescent="0.3">
      <c r="A888" s="1" t="s">
        <v>1724</v>
      </c>
      <c r="B888" s="1" t="s">
        <v>2618</v>
      </c>
      <c r="C888" s="1" t="str">
        <f t="shared" si="13"/>
        <v>340-2541145</v>
      </c>
      <c r="D888" s="1" t="s">
        <v>1018</v>
      </c>
      <c r="E888" s="1" t="s">
        <v>1019</v>
      </c>
      <c r="F888" s="1" t="s">
        <v>1023</v>
      </c>
      <c r="G888" s="1">
        <v>1</v>
      </c>
      <c r="H888" s="1" t="s">
        <v>1017</v>
      </c>
      <c r="I888" s="6">
        <v>128000</v>
      </c>
    </row>
    <row r="889" spans="1:9" x14ac:dyDescent="0.3">
      <c r="A889" s="1" t="s">
        <v>2619</v>
      </c>
      <c r="B889" s="1" t="s">
        <v>2620</v>
      </c>
      <c r="C889" s="1" t="str">
        <f t="shared" si="13"/>
        <v>191-4477154</v>
      </c>
      <c r="D889" s="1" t="s">
        <v>1014</v>
      </c>
      <c r="E889" s="1" t="s">
        <v>1015</v>
      </c>
      <c r="F889" s="1" t="s">
        <v>1024</v>
      </c>
      <c r="G889" s="1">
        <v>1</v>
      </c>
      <c r="H889" s="1" t="s">
        <v>1017</v>
      </c>
      <c r="I889" s="6">
        <v>40000</v>
      </c>
    </row>
    <row r="890" spans="1:9" x14ac:dyDescent="0.3">
      <c r="A890" s="1" t="s">
        <v>1326</v>
      </c>
      <c r="B890" s="1" t="s">
        <v>2621</v>
      </c>
      <c r="C890" s="1" t="str">
        <f t="shared" si="13"/>
        <v>256-3309771</v>
      </c>
      <c r="D890" s="1" t="s">
        <v>1031</v>
      </c>
      <c r="E890" s="1" t="s">
        <v>1032</v>
      </c>
      <c r="F890" s="1" t="s">
        <v>1034</v>
      </c>
      <c r="G890" s="1">
        <v>1</v>
      </c>
      <c r="H890" s="1" t="s">
        <v>1017</v>
      </c>
      <c r="I890" s="6">
        <v>25500</v>
      </c>
    </row>
    <row r="891" spans="1:9" x14ac:dyDescent="0.3">
      <c r="A891" s="1" t="s">
        <v>2622</v>
      </c>
      <c r="B891" s="1" t="s">
        <v>2623</v>
      </c>
      <c r="C891" s="1" t="str">
        <f t="shared" si="13"/>
        <v>696-9245415</v>
      </c>
      <c r="D891" s="1" t="s">
        <v>1027</v>
      </c>
      <c r="E891" s="1" t="s">
        <v>1025</v>
      </c>
      <c r="F891" s="1" t="s">
        <v>1038</v>
      </c>
      <c r="G891" s="1">
        <v>1</v>
      </c>
      <c r="H891" s="1" t="s">
        <v>1017</v>
      </c>
      <c r="I891" s="6">
        <v>29999</v>
      </c>
    </row>
    <row r="892" spans="1:9" x14ac:dyDescent="0.3">
      <c r="A892" s="1" t="s">
        <v>2024</v>
      </c>
      <c r="B892" s="1" t="s">
        <v>2624</v>
      </c>
      <c r="C892" s="1" t="str">
        <f t="shared" si="13"/>
        <v>263-4382050</v>
      </c>
      <c r="D892" s="1" t="s">
        <v>1022</v>
      </c>
      <c r="E892" s="1" t="s">
        <v>1019</v>
      </c>
      <c r="F892" s="1" t="s">
        <v>1039</v>
      </c>
      <c r="G892" s="1">
        <v>1</v>
      </c>
      <c r="H892" s="1" t="s">
        <v>1017</v>
      </c>
      <c r="I892" s="6">
        <v>50500</v>
      </c>
    </row>
    <row r="893" spans="1:9" x14ac:dyDescent="0.3">
      <c r="A893" s="1" t="s">
        <v>2625</v>
      </c>
      <c r="B893" s="1" t="s">
        <v>2626</v>
      </c>
      <c r="C893" s="1" t="str">
        <f t="shared" si="13"/>
        <v>995-4449113</v>
      </c>
      <c r="D893" s="1" t="s">
        <v>1022</v>
      </c>
      <c r="E893" s="1" t="s">
        <v>1019</v>
      </c>
      <c r="F893" s="1" t="s">
        <v>1039</v>
      </c>
      <c r="G893" s="1">
        <v>1</v>
      </c>
      <c r="H893" s="1" t="s">
        <v>1017</v>
      </c>
      <c r="I893" s="6">
        <v>50500</v>
      </c>
    </row>
    <row r="894" spans="1:9" x14ac:dyDescent="0.3">
      <c r="A894" s="1" t="s">
        <v>2106</v>
      </c>
      <c r="B894" s="1" t="s">
        <v>2627</v>
      </c>
      <c r="C894" s="1" t="str">
        <f t="shared" si="13"/>
        <v>321-4035319</v>
      </c>
      <c r="D894" s="1" t="s">
        <v>1018</v>
      </c>
      <c r="E894" s="1" t="s">
        <v>1019</v>
      </c>
      <c r="F894" s="1" t="s">
        <v>1023</v>
      </c>
      <c r="G894" s="1">
        <v>1</v>
      </c>
      <c r="H894" s="1" t="s">
        <v>1017</v>
      </c>
      <c r="I894" s="6">
        <v>128000</v>
      </c>
    </row>
    <row r="895" spans="1:9" x14ac:dyDescent="0.3">
      <c r="A895" s="1" t="s">
        <v>2255</v>
      </c>
      <c r="B895" s="1" t="s">
        <v>2628</v>
      </c>
      <c r="C895" s="1" t="str">
        <f t="shared" si="13"/>
        <v>783-5169447</v>
      </c>
      <c r="D895" s="1" t="s">
        <v>1031</v>
      </c>
      <c r="E895" s="1" t="s">
        <v>1029</v>
      </c>
      <c r="F895" s="1" t="s">
        <v>1037</v>
      </c>
      <c r="G895" s="1">
        <v>1</v>
      </c>
      <c r="H895" s="1" t="s">
        <v>1017</v>
      </c>
      <c r="I895" s="6">
        <v>9800</v>
      </c>
    </row>
    <row r="896" spans="1:9" x14ac:dyDescent="0.3">
      <c r="A896" s="1" t="s">
        <v>2629</v>
      </c>
      <c r="B896" s="1" t="s">
        <v>2630</v>
      </c>
      <c r="C896" s="1" t="str">
        <f t="shared" si="13"/>
        <v>476-4612279</v>
      </c>
      <c r="D896" s="1" t="s">
        <v>1031</v>
      </c>
      <c r="E896" s="1" t="s">
        <v>1029</v>
      </c>
      <c r="F896" s="1" t="s">
        <v>1037</v>
      </c>
      <c r="G896" s="1">
        <v>1</v>
      </c>
      <c r="H896" s="1" t="s">
        <v>1017</v>
      </c>
      <c r="I896" s="6">
        <v>9800</v>
      </c>
    </row>
    <row r="897" spans="1:9" x14ac:dyDescent="0.3">
      <c r="A897" s="1" t="s">
        <v>2631</v>
      </c>
      <c r="B897" s="1" t="s">
        <v>2632</v>
      </c>
      <c r="C897" s="1" t="str">
        <f t="shared" si="13"/>
        <v>919-4433725</v>
      </c>
      <c r="D897" s="1" t="s">
        <v>1031</v>
      </c>
      <c r="E897" s="1" t="s">
        <v>1025</v>
      </c>
      <c r="F897" s="1" t="s">
        <v>1028</v>
      </c>
      <c r="G897" s="1">
        <v>8</v>
      </c>
      <c r="H897" s="1" t="s">
        <v>1017</v>
      </c>
      <c r="I897" s="6">
        <v>55500</v>
      </c>
    </row>
    <row r="898" spans="1:9" x14ac:dyDescent="0.3">
      <c r="A898" s="1" t="s">
        <v>2633</v>
      </c>
      <c r="B898" s="1" t="s">
        <v>2634</v>
      </c>
      <c r="C898" s="1" t="str">
        <f t="shared" si="13"/>
        <v>808-3571860</v>
      </c>
      <c r="D898" s="1" t="s">
        <v>1027</v>
      </c>
      <c r="E898" s="1" t="s">
        <v>1019</v>
      </c>
      <c r="F898" s="1" t="s">
        <v>1020</v>
      </c>
      <c r="G898" s="1">
        <v>1</v>
      </c>
      <c r="H898" s="1" t="s">
        <v>1017</v>
      </c>
      <c r="I898" s="6">
        <v>44000</v>
      </c>
    </row>
    <row r="899" spans="1:9" x14ac:dyDescent="0.3">
      <c r="A899" s="1" t="s">
        <v>2635</v>
      </c>
      <c r="B899" s="1" t="s">
        <v>2636</v>
      </c>
      <c r="C899" s="1" t="str">
        <f t="shared" ref="C899:C962" si="14">CONCATENATE(A899,"-",B899)</f>
        <v>888-5711426</v>
      </c>
      <c r="D899" s="1" t="s">
        <v>1018</v>
      </c>
      <c r="E899" s="1" t="s">
        <v>1025</v>
      </c>
      <c r="F899" s="1" t="s">
        <v>1026</v>
      </c>
      <c r="G899" s="1">
        <v>1</v>
      </c>
      <c r="H899" s="1" t="s">
        <v>1017</v>
      </c>
      <c r="I899" s="6">
        <v>25000</v>
      </c>
    </row>
    <row r="900" spans="1:9" x14ac:dyDescent="0.3">
      <c r="A900" s="1" t="s">
        <v>2239</v>
      </c>
      <c r="B900" s="1" t="s">
        <v>2637</v>
      </c>
      <c r="C900" s="1" t="str">
        <f t="shared" si="14"/>
        <v>819-9196133</v>
      </c>
      <c r="D900" s="1" t="s">
        <v>1018</v>
      </c>
      <c r="E900" s="1" t="s">
        <v>1019</v>
      </c>
      <c r="F900" s="1" t="s">
        <v>1023</v>
      </c>
      <c r="G900" s="1">
        <v>1</v>
      </c>
      <c r="H900" s="1" t="s">
        <v>1017</v>
      </c>
      <c r="I900" s="6">
        <v>128000</v>
      </c>
    </row>
    <row r="901" spans="1:9" x14ac:dyDescent="0.3">
      <c r="A901" s="1" t="s">
        <v>1179</v>
      </c>
      <c r="B901" s="1" t="s">
        <v>2638</v>
      </c>
      <c r="C901" s="1" t="str">
        <f t="shared" si="14"/>
        <v>754-6818132</v>
      </c>
      <c r="D901" s="1" t="s">
        <v>1022</v>
      </c>
      <c r="E901" s="1" t="s">
        <v>1025</v>
      </c>
      <c r="F901" s="1" t="s">
        <v>1026</v>
      </c>
      <c r="G901" s="1">
        <v>1</v>
      </c>
      <c r="H901" s="1" t="s">
        <v>1017</v>
      </c>
      <c r="I901" s="6">
        <v>25200</v>
      </c>
    </row>
    <row r="902" spans="1:9" x14ac:dyDescent="0.3">
      <c r="A902" s="1" t="s">
        <v>1365</v>
      </c>
      <c r="B902" s="1" t="s">
        <v>2639</v>
      </c>
      <c r="C902" s="1" t="str">
        <f t="shared" si="14"/>
        <v>240-6583525</v>
      </c>
      <c r="D902" s="1" t="s">
        <v>1031</v>
      </c>
      <c r="E902" s="1" t="s">
        <v>1029</v>
      </c>
      <c r="F902" s="1" t="s">
        <v>1036</v>
      </c>
      <c r="G902" s="1">
        <v>1</v>
      </c>
      <c r="H902" s="1" t="s">
        <v>1017</v>
      </c>
      <c r="I902" s="6">
        <v>14500</v>
      </c>
    </row>
    <row r="903" spans="1:9" x14ac:dyDescent="0.3">
      <c r="A903" s="1" t="s">
        <v>2640</v>
      </c>
      <c r="B903" s="1" t="s">
        <v>2641</v>
      </c>
      <c r="C903" s="1" t="str">
        <f t="shared" si="14"/>
        <v>911-4452965</v>
      </c>
      <c r="D903" s="1" t="s">
        <v>1014</v>
      </c>
      <c r="E903" s="1" t="s">
        <v>1015</v>
      </c>
      <c r="F903" s="1" t="s">
        <v>1016</v>
      </c>
      <c r="G903" s="1">
        <v>1</v>
      </c>
      <c r="H903" s="1" t="s">
        <v>1017</v>
      </c>
      <c r="I903" s="6">
        <v>60000</v>
      </c>
    </row>
    <row r="904" spans="1:9" x14ac:dyDescent="0.3">
      <c r="A904" s="1" t="s">
        <v>2165</v>
      </c>
      <c r="B904" s="1" t="s">
        <v>2642</v>
      </c>
      <c r="C904" s="1" t="str">
        <f t="shared" si="14"/>
        <v>906-6618685</v>
      </c>
      <c r="D904" s="1" t="s">
        <v>1014</v>
      </c>
      <c r="E904" s="1" t="s">
        <v>1019</v>
      </c>
      <c r="F904" s="1" t="s">
        <v>1039</v>
      </c>
      <c r="G904" s="1">
        <v>1</v>
      </c>
      <c r="H904" s="1" t="s">
        <v>1017</v>
      </c>
      <c r="I904" s="6">
        <v>50000</v>
      </c>
    </row>
    <row r="905" spans="1:9" x14ac:dyDescent="0.3">
      <c r="A905" s="1" t="s">
        <v>2643</v>
      </c>
      <c r="B905" s="1" t="s">
        <v>2644</v>
      </c>
      <c r="C905" s="1" t="str">
        <f t="shared" si="14"/>
        <v>759-8611052</v>
      </c>
      <c r="D905" s="1" t="s">
        <v>1027</v>
      </c>
      <c r="E905" s="1" t="s">
        <v>1025</v>
      </c>
      <c r="F905" s="1" t="s">
        <v>1038</v>
      </c>
      <c r="G905" s="1">
        <v>1</v>
      </c>
      <c r="H905" s="1" t="s">
        <v>1017</v>
      </c>
      <c r="I905" s="6">
        <v>29999</v>
      </c>
    </row>
    <row r="906" spans="1:9" x14ac:dyDescent="0.3">
      <c r="A906" s="1" t="s">
        <v>2645</v>
      </c>
      <c r="B906" s="1" t="s">
        <v>2646</v>
      </c>
      <c r="C906" s="1" t="str">
        <f t="shared" si="14"/>
        <v>198-4204558</v>
      </c>
      <c r="D906" s="1" t="s">
        <v>1031</v>
      </c>
      <c r="E906" s="1" t="s">
        <v>1015</v>
      </c>
      <c r="F906" s="1" t="s">
        <v>1021</v>
      </c>
      <c r="G906" s="1">
        <v>1</v>
      </c>
      <c r="H906" s="1" t="s">
        <v>1017</v>
      </c>
      <c r="I906" s="6">
        <v>20500</v>
      </c>
    </row>
    <row r="907" spans="1:9" x14ac:dyDescent="0.3">
      <c r="A907" s="1" t="s">
        <v>2647</v>
      </c>
      <c r="B907" s="1" t="s">
        <v>2648</v>
      </c>
      <c r="C907" s="1" t="str">
        <f t="shared" si="14"/>
        <v>483-4497183</v>
      </c>
      <c r="D907" s="1" t="s">
        <v>1027</v>
      </c>
      <c r="E907" s="1" t="s">
        <v>1015</v>
      </c>
      <c r="F907" s="1" t="s">
        <v>1021</v>
      </c>
      <c r="G907" s="1">
        <v>1</v>
      </c>
      <c r="H907" s="1" t="s">
        <v>1017</v>
      </c>
      <c r="I907" s="6">
        <v>19500</v>
      </c>
    </row>
    <row r="908" spans="1:9" x14ac:dyDescent="0.3">
      <c r="A908" s="1" t="s">
        <v>2649</v>
      </c>
      <c r="B908" s="1" t="s">
        <v>2650</v>
      </c>
      <c r="C908" s="1" t="str">
        <f t="shared" si="14"/>
        <v>492-2644281</v>
      </c>
      <c r="D908" s="1" t="s">
        <v>1027</v>
      </c>
      <c r="E908" s="1" t="s">
        <v>1015</v>
      </c>
      <c r="F908" s="1" t="s">
        <v>1021</v>
      </c>
      <c r="G908" s="1">
        <v>1</v>
      </c>
      <c r="H908" s="1" t="s">
        <v>1017</v>
      </c>
      <c r="I908" s="6">
        <v>19500</v>
      </c>
    </row>
    <row r="909" spans="1:9" x14ac:dyDescent="0.3">
      <c r="A909" s="1" t="s">
        <v>2487</v>
      </c>
      <c r="B909" s="1" t="s">
        <v>2651</v>
      </c>
      <c r="C909" s="1" t="str">
        <f t="shared" si="14"/>
        <v>867-6660342</v>
      </c>
      <c r="D909" s="1" t="s">
        <v>1018</v>
      </c>
      <c r="E909" s="1" t="s">
        <v>1032</v>
      </c>
      <c r="F909" s="1" t="s">
        <v>1034</v>
      </c>
      <c r="G909" s="1">
        <v>1</v>
      </c>
      <c r="H909" s="1" t="s">
        <v>1017</v>
      </c>
      <c r="I909" s="6">
        <v>25000</v>
      </c>
    </row>
    <row r="910" spans="1:9" x14ac:dyDescent="0.3">
      <c r="A910" s="1" t="s">
        <v>2066</v>
      </c>
      <c r="B910" s="1" t="s">
        <v>2652</v>
      </c>
      <c r="C910" s="1" t="str">
        <f t="shared" si="14"/>
        <v>555-2159299</v>
      </c>
      <c r="D910" s="1" t="s">
        <v>1014</v>
      </c>
      <c r="E910" s="1" t="s">
        <v>1015</v>
      </c>
      <c r="F910" s="1" t="s">
        <v>1021</v>
      </c>
      <c r="G910" s="1">
        <v>1</v>
      </c>
      <c r="H910" s="1" t="s">
        <v>1017</v>
      </c>
      <c r="I910" s="6">
        <v>20000</v>
      </c>
    </row>
    <row r="911" spans="1:9" x14ac:dyDescent="0.3">
      <c r="A911" s="1" t="s">
        <v>2653</v>
      </c>
      <c r="B911" s="1" t="s">
        <v>2654</v>
      </c>
      <c r="C911" s="1" t="str">
        <f t="shared" si="14"/>
        <v>266-1668009</v>
      </c>
      <c r="D911" s="1" t="s">
        <v>1018</v>
      </c>
      <c r="E911" s="1" t="s">
        <v>1019</v>
      </c>
      <c r="F911" s="1" t="s">
        <v>1020</v>
      </c>
      <c r="G911" s="1">
        <v>1</v>
      </c>
      <c r="H911" s="1" t="s">
        <v>1017</v>
      </c>
      <c r="I911" s="6">
        <v>45000</v>
      </c>
    </row>
    <row r="912" spans="1:9" x14ac:dyDescent="0.3">
      <c r="A912" s="1" t="s">
        <v>2655</v>
      </c>
      <c r="B912" s="1" t="s">
        <v>2656</v>
      </c>
      <c r="C912" s="1" t="str">
        <f t="shared" si="14"/>
        <v>144-6071360</v>
      </c>
      <c r="D912" s="1" t="s">
        <v>1027</v>
      </c>
      <c r="E912" s="1" t="s">
        <v>1015</v>
      </c>
      <c r="F912" s="1" t="s">
        <v>1024</v>
      </c>
      <c r="G912" s="1">
        <v>1</v>
      </c>
      <c r="H912" s="1" t="s">
        <v>1017</v>
      </c>
      <c r="I912" s="6">
        <v>39500</v>
      </c>
    </row>
    <row r="913" spans="1:9" x14ac:dyDescent="0.3">
      <c r="A913" s="1" t="s">
        <v>2657</v>
      </c>
      <c r="B913" s="1" t="s">
        <v>2658</v>
      </c>
      <c r="C913" s="1" t="str">
        <f t="shared" si="14"/>
        <v>475-8213757</v>
      </c>
      <c r="D913" s="1" t="s">
        <v>1031</v>
      </c>
      <c r="E913" s="1" t="s">
        <v>1029</v>
      </c>
      <c r="F913" s="1" t="s">
        <v>1030</v>
      </c>
      <c r="G913" s="1">
        <v>1</v>
      </c>
      <c r="H913" s="1" t="s">
        <v>1017</v>
      </c>
      <c r="I913" s="6">
        <v>11800</v>
      </c>
    </row>
    <row r="914" spans="1:9" x14ac:dyDescent="0.3">
      <c r="A914" s="1" t="s">
        <v>2659</v>
      </c>
      <c r="B914" s="1" t="s">
        <v>2660</v>
      </c>
      <c r="C914" s="1" t="str">
        <f t="shared" si="14"/>
        <v>780-7000246</v>
      </c>
      <c r="D914" s="1" t="s">
        <v>1018</v>
      </c>
      <c r="E914" s="1" t="s">
        <v>1015</v>
      </c>
      <c r="F914" s="1" t="s">
        <v>1016</v>
      </c>
      <c r="G914" s="1">
        <v>1</v>
      </c>
      <c r="H914" s="1" t="s">
        <v>1017</v>
      </c>
      <c r="I914" s="6">
        <v>60000</v>
      </c>
    </row>
    <row r="915" spans="1:9" x14ac:dyDescent="0.3">
      <c r="A915" s="1" t="s">
        <v>2661</v>
      </c>
      <c r="B915" s="1" t="s">
        <v>2662</v>
      </c>
      <c r="C915" s="1" t="str">
        <f t="shared" si="14"/>
        <v>589-2121034</v>
      </c>
      <c r="D915" s="1" t="s">
        <v>1018</v>
      </c>
      <c r="E915" s="1" t="s">
        <v>1029</v>
      </c>
      <c r="F915" s="1" t="s">
        <v>1037</v>
      </c>
      <c r="G915" s="1">
        <v>3</v>
      </c>
      <c r="H915" s="1" t="s">
        <v>1017</v>
      </c>
      <c r="I915" s="6">
        <v>10000</v>
      </c>
    </row>
    <row r="916" spans="1:9" x14ac:dyDescent="0.3">
      <c r="A916" s="1" t="s">
        <v>2663</v>
      </c>
      <c r="B916" s="1" t="s">
        <v>2664</v>
      </c>
      <c r="C916" s="1" t="str">
        <f t="shared" si="14"/>
        <v>781-5460852</v>
      </c>
      <c r="D916" s="1" t="s">
        <v>1018</v>
      </c>
      <c r="E916" s="1" t="s">
        <v>1025</v>
      </c>
      <c r="F916" s="1" t="s">
        <v>1026</v>
      </c>
      <c r="G916" s="1">
        <v>5</v>
      </c>
      <c r="H916" s="1" t="s">
        <v>1017</v>
      </c>
      <c r="I916" s="6">
        <v>25000</v>
      </c>
    </row>
    <row r="917" spans="1:9" x14ac:dyDescent="0.3">
      <c r="A917" s="1" t="s">
        <v>1193</v>
      </c>
      <c r="B917" s="1" t="s">
        <v>2665</v>
      </c>
      <c r="C917" s="1" t="str">
        <f t="shared" si="14"/>
        <v>666-2189815</v>
      </c>
      <c r="D917" s="1" t="s">
        <v>1014</v>
      </c>
      <c r="E917" s="1" t="s">
        <v>1015</v>
      </c>
      <c r="F917" s="1" t="s">
        <v>1016</v>
      </c>
      <c r="G917" s="1">
        <v>1</v>
      </c>
      <c r="H917" s="1" t="s">
        <v>1017</v>
      </c>
      <c r="I917" s="6">
        <v>60000</v>
      </c>
    </row>
    <row r="918" spans="1:9" x14ac:dyDescent="0.3">
      <c r="A918" s="1" t="s">
        <v>2666</v>
      </c>
      <c r="B918" s="1" t="s">
        <v>2667</v>
      </c>
      <c r="C918" s="1" t="str">
        <f t="shared" si="14"/>
        <v>947-5403489</v>
      </c>
      <c r="D918" s="1" t="s">
        <v>1031</v>
      </c>
      <c r="E918" s="1" t="s">
        <v>1025</v>
      </c>
      <c r="F918" s="1" t="s">
        <v>1026</v>
      </c>
      <c r="G918" s="1">
        <v>4</v>
      </c>
      <c r="H918" s="1" t="s">
        <v>1017</v>
      </c>
      <c r="I918" s="6">
        <v>25500</v>
      </c>
    </row>
    <row r="919" spans="1:9" x14ac:dyDescent="0.3">
      <c r="A919" s="1" t="s">
        <v>1981</v>
      </c>
      <c r="B919" s="1" t="s">
        <v>2668</v>
      </c>
      <c r="C919" s="1" t="str">
        <f t="shared" si="14"/>
        <v>230-9042423</v>
      </c>
      <c r="D919" s="1" t="s">
        <v>1027</v>
      </c>
      <c r="E919" s="1" t="s">
        <v>1015</v>
      </c>
      <c r="F919" s="1" t="s">
        <v>1021</v>
      </c>
      <c r="G919" s="1">
        <v>1</v>
      </c>
      <c r="H919" s="1" t="s">
        <v>1017</v>
      </c>
      <c r="I919" s="6">
        <v>19500</v>
      </c>
    </row>
    <row r="920" spans="1:9" x14ac:dyDescent="0.3">
      <c r="A920" s="1" t="s">
        <v>2669</v>
      </c>
      <c r="B920" s="1" t="s">
        <v>2670</v>
      </c>
      <c r="C920" s="1" t="str">
        <f t="shared" si="14"/>
        <v>895-3442155</v>
      </c>
      <c r="D920" s="1" t="s">
        <v>1022</v>
      </c>
      <c r="E920" s="1" t="s">
        <v>1032</v>
      </c>
      <c r="F920" s="1" t="s">
        <v>1033</v>
      </c>
      <c r="G920" s="1">
        <v>1</v>
      </c>
      <c r="H920" s="1" t="s">
        <v>1017</v>
      </c>
      <c r="I920" s="6">
        <v>35200</v>
      </c>
    </row>
    <row r="921" spans="1:9" x14ac:dyDescent="0.3">
      <c r="A921" s="1" t="s">
        <v>1795</v>
      </c>
      <c r="B921" s="1" t="s">
        <v>2671</v>
      </c>
      <c r="C921" s="1" t="str">
        <f t="shared" si="14"/>
        <v>992-3302963</v>
      </c>
      <c r="D921" s="1" t="s">
        <v>1022</v>
      </c>
      <c r="E921" s="1" t="s">
        <v>1029</v>
      </c>
      <c r="F921" s="1" t="s">
        <v>1030</v>
      </c>
      <c r="G921" s="1">
        <v>1</v>
      </c>
      <c r="H921" s="1" t="s">
        <v>1017</v>
      </c>
      <c r="I921" s="6">
        <v>12200</v>
      </c>
    </row>
    <row r="922" spans="1:9" x14ac:dyDescent="0.3">
      <c r="A922" s="1" t="s">
        <v>2672</v>
      </c>
      <c r="B922" s="1" t="s">
        <v>2673</v>
      </c>
      <c r="C922" s="1" t="str">
        <f t="shared" si="14"/>
        <v>456-6139660</v>
      </c>
      <c r="D922" s="1" t="s">
        <v>1031</v>
      </c>
      <c r="E922" s="1" t="s">
        <v>1019</v>
      </c>
      <c r="F922" s="1" t="s">
        <v>1023</v>
      </c>
      <c r="G922" s="1">
        <v>1</v>
      </c>
      <c r="H922" s="1" t="s">
        <v>1017</v>
      </c>
      <c r="I922" s="6">
        <v>130000</v>
      </c>
    </row>
    <row r="923" spans="1:9" x14ac:dyDescent="0.3">
      <c r="A923" s="1" t="s">
        <v>1193</v>
      </c>
      <c r="B923" s="1" t="s">
        <v>2674</v>
      </c>
      <c r="C923" s="1" t="str">
        <f t="shared" si="14"/>
        <v>666-6387876</v>
      </c>
      <c r="D923" s="1" t="s">
        <v>1018</v>
      </c>
      <c r="E923" s="1" t="s">
        <v>1025</v>
      </c>
      <c r="F923" s="1" t="s">
        <v>1026</v>
      </c>
      <c r="G923" s="1">
        <v>3</v>
      </c>
      <c r="H923" s="1" t="s">
        <v>1017</v>
      </c>
      <c r="I923" s="6">
        <v>25000</v>
      </c>
    </row>
    <row r="924" spans="1:9" x14ac:dyDescent="0.3">
      <c r="A924" s="1" t="s">
        <v>2018</v>
      </c>
      <c r="B924" s="1" t="s">
        <v>2675</v>
      </c>
      <c r="C924" s="1" t="str">
        <f t="shared" si="14"/>
        <v>834-5542271</v>
      </c>
      <c r="D924" s="1" t="s">
        <v>1031</v>
      </c>
      <c r="E924" s="1" t="s">
        <v>1019</v>
      </c>
      <c r="F924" s="1" t="s">
        <v>1023</v>
      </c>
      <c r="G924" s="1">
        <v>1</v>
      </c>
      <c r="H924" s="1" t="s">
        <v>1017</v>
      </c>
      <c r="I924" s="6">
        <v>132000</v>
      </c>
    </row>
    <row r="925" spans="1:9" x14ac:dyDescent="0.3">
      <c r="A925" s="1" t="s">
        <v>2070</v>
      </c>
      <c r="B925" s="1" t="s">
        <v>2676</v>
      </c>
      <c r="C925" s="1" t="str">
        <f t="shared" si="14"/>
        <v>565-5648826</v>
      </c>
      <c r="D925" s="1" t="s">
        <v>1014</v>
      </c>
      <c r="E925" s="1" t="s">
        <v>1015</v>
      </c>
      <c r="F925" s="1" t="s">
        <v>1021</v>
      </c>
      <c r="G925" s="1">
        <v>1</v>
      </c>
      <c r="H925" s="1" t="s">
        <v>1017</v>
      </c>
      <c r="I925" s="6">
        <v>20000</v>
      </c>
    </row>
    <row r="926" spans="1:9" x14ac:dyDescent="0.3">
      <c r="A926" s="1" t="s">
        <v>2677</v>
      </c>
      <c r="B926" s="1" t="s">
        <v>2678</v>
      </c>
      <c r="C926" s="1" t="str">
        <f t="shared" si="14"/>
        <v>470-1914394</v>
      </c>
      <c r="D926" s="1" t="s">
        <v>1018</v>
      </c>
      <c r="E926" s="1" t="s">
        <v>1015</v>
      </c>
      <c r="F926" s="1" t="s">
        <v>1016</v>
      </c>
      <c r="G926" s="1">
        <v>1</v>
      </c>
      <c r="H926" s="1" t="s">
        <v>1017</v>
      </c>
      <c r="I926" s="6">
        <v>60000</v>
      </c>
    </row>
    <row r="927" spans="1:9" x14ac:dyDescent="0.3">
      <c r="A927" s="1" t="s">
        <v>2679</v>
      </c>
      <c r="B927" s="1" t="s">
        <v>2680</v>
      </c>
      <c r="C927" s="1" t="str">
        <f t="shared" si="14"/>
        <v>383-5767885</v>
      </c>
      <c r="D927" s="1" t="s">
        <v>1014</v>
      </c>
      <c r="E927" s="1" t="s">
        <v>1029</v>
      </c>
      <c r="F927" s="1" t="s">
        <v>1037</v>
      </c>
      <c r="G927" s="1">
        <v>1</v>
      </c>
      <c r="H927" s="1" t="s">
        <v>1017</v>
      </c>
      <c r="I927" s="6">
        <v>9900</v>
      </c>
    </row>
    <row r="928" spans="1:9" x14ac:dyDescent="0.3">
      <c r="A928" s="1" t="s">
        <v>1636</v>
      </c>
      <c r="B928" s="1" t="s">
        <v>2681</v>
      </c>
      <c r="C928" s="1" t="str">
        <f t="shared" si="14"/>
        <v>944-7430237</v>
      </c>
      <c r="D928" s="1" t="s">
        <v>1027</v>
      </c>
      <c r="E928" s="1" t="s">
        <v>1015</v>
      </c>
      <c r="F928" s="1" t="s">
        <v>1024</v>
      </c>
      <c r="G928" s="1">
        <v>1</v>
      </c>
      <c r="H928" s="1" t="s">
        <v>1017</v>
      </c>
      <c r="I928" s="6">
        <v>39500</v>
      </c>
    </row>
    <row r="929" spans="1:9" x14ac:dyDescent="0.3">
      <c r="A929" s="1" t="s">
        <v>2682</v>
      </c>
      <c r="B929" s="1" t="s">
        <v>2683</v>
      </c>
      <c r="C929" s="1" t="str">
        <f t="shared" si="14"/>
        <v>277-4696718</v>
      </c>
      <c r="D929" s="1" t="s">
        <v>1014</v>
      </c>
      <c r="E929" s="1" t="s">
        <v>1032</v>
      </c>
      <c r="F929" s="1" t="s">
        <v>1034</v>
      </c>
      <c r="G929" s="1">
        <v>1</v>
      </c>
      <c r="H929" s="1" t="s">
        <v>1017</v>
      </c>
      <c r="I929" s="6">
        <v>25000</v>
      </c>
    </row>
    <row r="930" spans="1:9" x14ac:dyDescent="0.3">
      <c r="A930" s="1" t="s">
        <v>1323</v>
      </c>
      <c r="B930" s="1" t="s">
        <v>2684</v>
      </c>
      <c r="C930" s="1" t="str">
        <f t="shared" si="14"/>
        <v>554-8424380</v>
      </c>
      <c r="D930" s="1" t="s">
        <v>1014</v>
      </c>
      <c r="E930" s="1" t="s">
        <v>1029</v>
      </c>
      <c r="F930" s="1" t="s">
        <v>1037</v>
      </c>
      <c r="G930" s="1">
        <v>1</v>
      </c>
      <c r="H930" s="1" t="s">
        <v>1017</v>
      </c>
      <c r="I930" s="6">
        <v>9900</v>
      </c>
    </row>
    <row r="931" spans="1:9" x14ac:dyDescent="0.3">
      <c r="A931" s="1" t="s">
        <v>2685</v>
      </c>
      <c r="B931" s="1" t="s">
        <v>2686</v>
      </c>
      <c r="C931" s="1" t="str">
        <f t="shared" si="14"/>
        <v>730-7507893</v>
      </c>
      <c r="D931" s="1" t="s">
        <v>1018</v>
      </c>
      <c r="E931" s="1" t="s">
        <v>1019</v>
      </c>
      <c r="F931" s="1" t="s">
        <v>1039</v>
      </c>
      <c r="G931" s="1">
        <v>1</v>
      </c>
      <c r="H931" s="1" t="s">
        <v>1017</v>
      </c>
      <c r="I931" s="6">
        <v>50000</v>
      </c>
    </row>
    <row r="932" spans="1:9" x14ac:dyDescent="0.3">
      <c r="A932" s="1" t="s">
        <v>1401</v>
      </c>
      <c r="B932" s="1" t="s">
        <v>2687</v>
      </c>
      <c r="C932" s="1" t="str">
        <f t="shared" si="14"/>
        <v>397-4873783</v>
      </c>
      <c r="D932" s="1" t="s">
        <v>1027</v>
      </c>
      <c r="E932" s="1" t="s">
        <v>1015</v>
      </c>
      <c r="F932" s="1" t="s">
        <v>1021</v>
      </c>
      <c r="G932" s="1">
        <v>1</v>
      </c>
      <c r="H932" s="1" t="s">
        <v>1017</v>
      </c>
      <c r="I932" s="6">
        <v>19500</v>
      </c>
    </row>
    <row r="933" spans="1:9" x14ac:dyDescent="0.3">
      <c r="A933" s="1" t="s">
        <v>2443</v>
      </c>
      <c r="B933" s="1" t="s">
        <v>2688</v>
      </c>
      <c r="C933" s="1" t="str">
        <f t="shared" si="14"/>
        <v>841-8471356</v>
      </c>
      <c r="D933" s="1" t="s">
        <v>1022</v>
      </c>
      <c r="E933" s="1" t="s">
        <v>1029</v>
      </c>
      <c r="F933" s="1" t="s">
        <v>1030</v>
      </c>
      <c r="G933" s="1">
        <v>1</v>
      </c>
      <c r="H933" s="1" t="s">
        <v>1017</v>
      </c>
      <c r="I933" s="6">
        <v>12200</v>
      </c>
    </row>
    <row r="934" spans="1:9" x14ac:dyDescent="0.3">
      <c r="A934" s="1" t="s">
        <v>1445</v>
      </c>
      <c r="B934" s="1" t="s">
        <v>2689</v>
      </c>
      <c r="C934" s="1" t="str">
        <f t="shared" si="14"/>
        <v>490-7116500</v>
      </c>
      <c r="D934" s="1" t="s">
        <v>1022</v>
      </c>
      <c r="E934" s="1" t="s">
        <v>1015</v>
      </c>
      <c r="F934" s="1" t="s">
        <v>1016</v>
      </c>
      <c r="G934" s="1">
        <v>1</v>
      </c>
      <c r="H934" s="1" t="s">
        <v>1017</v>
      </c>
      <c r="I934" s="6">
        <v>60500</v>
      </c>
    </row>
    <row r="935" spans="1:9" x14ac:dyDescent="0.3">
      <c r="A935" s="1" t="s">
        <v>2222</v>
      </c>
      <c r="B935" s="1" t="s">
        <v>2690</v>
      </c>
      <c r="C935" s="1" t="str">
        <f t="shared" si="14"/>
        <v>385-4120898</v>
      </c>
      <c r="D935" s="1" t="s">
        <v>1031</v>
      </c>
      <c r="E935" s="1" t="s">
        <v>1032</v>
      </c>
      <c r="F935" s="1" t="s">
        <v>1035</v>
      </c>
      <c r="G935" s="1">
        <v>1</v>
      </c>
      <c r="H935" s="1" t="s">
        <v>1017</v>
      </c>
      <c r="I935" s="6">
        <v>30500</v>
      </c>
    </row>
    <row r="936" spans="1:9" x14ac:dyDescent="0.3">
      <c r="A936" s="1" t="s">
        <v>1743</v>
      </c>
      <c r="B936" s="1" t="s">
        <v>2691</v>
      </c>
      <c r="C936" s="1" t="str">
        <f t="shared" si="14"/>
        <v>271-4963537</v>
      </c>
      <c r="D936" s="1" t="s">
        <v>1022</v>
      </c>
      <c r="E936" s="1" t="s">
        <v>1025</v>
      </c>
      <c r="F936" s="1" t="s">
        <v>1026</v>
      </c>
      <c r="G936" s="1">
        <v>1</v>
      </c>
      <c r="H936" s="1" t="s">
        <v>1017</v>
      </c>
      <c r="I936" s="6">
        <v>25200</v>
      </c>
    </row>
    <row r="937" spans="1:9" x14ac:dyDescent="0.3">
      <c r="A937" s="1" t="s">
        <v>2187</v>
      </c>
      <c r="B937" s="1" t="s">
        <v>2692</v>
      </c>
      <c r="C937" s="1" t="str">
        <f t="shared" si="14"/>
        <v>291-5121265</v>
      </c>
      <c r="D937" s="1" t="s">
        <v>1014</v>
      </c>
      <c r="E937" s="1" t="s">
        <v>1032</v>
      </c>
      <c r="F937" s="1" t="s">
        <v>1035</v>
      </c>
      <c r="G937" s="1">
        <v>1</v>
      </c>
      <c r="H937" s="1" t="s">
        <v>1017</v>
      </c>
      <c r="I937" s="6">
        <v>30000</v>
      </c>
    </row>
    <row r="938" spans="1:9" x14ac:dyDescent="0.3">
      <c r="A938" s="1" t="s">
        <v>2189</v>
      </c>
      <c r="B938" s="1" t="s">
        <v>2693</v>
      </c>
      <c r="C938" s="1" t="str">
        <f t="shared" si="14"/>
        <v>235-5058837</v>
      </c>
      <c r="D938" s="1" t="s">
        <v>1018</v>
      </c>
      <c r="E938" s="1" t="s">
        <v>1025</v>
      </c>
      <c r="F938" s="1" t="s">
        <v>1026</v>
      </c>
      <c r="G938" s="1">
        <v>1</v>
      </c>
      <c r="H938" s="1" t="s">
        <v>1017</v>
      </c>
      <c r="I938" s="6">
        <v>25000</v>
      </c>
    </row>
    <row r="939" spans="1:9" x14ac:dyDescent="0.3">
      <c r="A939" s="1" t="s">
        <v>2694</v>
      </c>
      <c r="B939" s="1" t="s">
        <v>2695</v>
      </c>
      <c r="C939" s="1" t="str">
        <f t="shared" si="14"/>
        <v>641-9220106</v>
      </c>
      <c r="D939" s="1" t="s">
        <v>1014</v>
      </c>
      <c r="E939" s="1" t="s">
        <v>1032</v>
      </c>
      <c r="F939" s="1" t="s">
        <v>1033</v>
      </c>
      <c r="G939" s="1">
        <v>1</v>
      </c>
      <c r="H939" s="1" t="s">
        <v>1017</v>
      </c>
      <c r="I939" s="6">
        <v>35000</v>
      </c>
    </row>
    <row r="940" spans="1:9" x14ac:dyDescent="0.3">
      <c r="A940" s="1" t="s">
        <v>1291</v>
      </c>
      <c r="B940" s="1" t="s">
        <v>2696</v>
      </c>
      <c r="C940" s="1" t="str">
        <f t="shared" si="14"/>
        <v>137-4471088</v>
      </c>
      <c r="D940" s="1" t="s">
        <v>1027</v>
      </c>
      <c r="E940" s="1" t="s">
        <v>1019</v>
      </c>
      <c r="F940" s="1" t="s">
        <v>1020</v>
      </c>
      <c r="G940" s="1">
        <v>1</v>
      </c>
      <c r="H940" s="1" t="s">
        <v>1017</v>
      </c>
      <c r="I940" s="6">
        <v>44000</v>
      </c>
    </row>
    <row r="941" spans="1:9" x14ac:dyDescent="0.3">
      <c r="A941" s="1" t="s">
        <v>2147</v>
      </c>
      <c r="B941" s="1" t="s">
        <v>2697</v>
      </c>
      <c r="C941" s="1" t="str">
        <f t="shared" si="14"/>
        <v>320-8307107</v>
      </c>
      <c r="D941" s="1" t="s">
        <v>1022</v>
      </c>
      <c r="E941" s="1" t="s">
        <v>1019</v>
      </c>
      <c r="F941" s="1" t="s">
        <v>1039</v>
      </c>
      <c r="G941" s="1">
        <v>1</v>
      </c>
      <c r="H941" s="1" t="s">
        <v>1017</v>
      </c>
      <c r="I941" s="6">
        <v>50500</v>
      </c>
    </row>
    <row r="942" spans="1:9" x14ac:dyDescent="0.3">
      <c r="A942" s="1" t="s">
        <v>1243</v>
      </c>
      <c r="B942" s="1" t="s">
        <v>2698</v>
      </c>
      <c r="C942" s="1" t="str">
        <f t="shared" si="14"/>
        <v>577-8804839</v>
      </c>
      <c r="D942" s="1" t="s">
        <v>1018</v>
      </c>
      <c r="E942" s="1" t="s">
        <v>1015</v>
      </c>
      <c r="F942" s="1" t="s">
        <v>1021</v>
      </c>
      <c r="G942" s="1">
        <v>1</v>
      </c>
      <c r="H942" s="1" t="s">
        <v>1017</v>
      </c>
      <c r="I942" s="6">
        <v>20000</v>
      </c>
    </row>
    <row r="943" spans="1:9" x14ac:dyDescent="0.3">
      <c r="A943" s="1" t="s">
        <v>2699</v>
      </c>
      <c r="B943" s="1" t="s">
        <v>2700</v>
      </c>
      <c r="C943" s="1" t="str">
        <f t="shared" si="14"/>
        <v>993-8270949</v>
      </c>
      <c r="D943" s="1" t="s">
        <v>1027</v>
      </c>
      <c r="E943" s="1" t="s">
        <v>1015</v>
      </c>
      <c r="F943" s="1" t="s">
        <v>1021</v>
      </c>
      <c r="G943" s="1">
        <v>1</v>
      </c>
      <c r="H943" s="1" t="s">
        <v>1017</v>
      </c>
      <c r="I943" s="6">
        <v>19500</v>
      </c>
    </row>
    <row r="944" spans="1:9" x14ac:dyDescent="0.3">
      <c r="A944" s="1" t="s">
        <v>1447</v>
      </c>
      <c r="B944" s="1" t="s">
        <v>2701</v>
      </c>
      <c r="C944" s="1" t="str">
        <f t="shared" si="14"/>
        <v>675-5523281</v>
      </c>
      <c r="D944" s="1" t="s">
        <v>1031</v>
      </c>
      <c r="E944" s="1" t="s">
        <v>1019</v>
      </c>
      <c r="F944" s="1" t="s">
        <v>1020</v>
      </c>
      <c r="G944" s="1">
        <v>1</v>
      </c>
      <c r="H944" s="1" t="s">
        <v>1017</v>
      </c>
      <c r="I944" s="6">
        <v>46000</v>
      </c>
    </row>
    <row r="945" spans="1:9" x14ac:dyDescent="0.3">
      <c r="A945" s="1" t="s">
        <v>2702</v>
      </c>
      <c r="B945" s="1" t="s">
        <v>2703</v>
      </c>
      <c r="C945" s="1" t="str">
        <f t="shared" si="14"/>
        <v>152-9673779</v>
      </c>
      <c r="D945" s="1" t="s">
        <v>1014</v>
      </c>
      <c r="E945" s="1" t="s">
        <v>1032</v>
      </c>
      <c r="F945" s="1" t="s">
        <v>1033</v>
      </c>
      <c r="G945" s="1">
        <v>1</v>
      </c>
      <c r="H945" s="1" t="s">
        <v>1017</v>
      </c>
      <c r="I945" s="6">
        <v>35000</v>
      </c>
    </row>
    <row r="946" spans="1:9" x14ac:dyDescent="0.3">
      <c r="A946" s="1" t="s">
        <v>2522</v>
      </c>
      <c r="B946" s="1" t="s">
        <v>2704</v>
      </c>
      <c r="C946" s="1" t="str">
        <f t="shared" si="14"/>
        <v>750-5481292</v>
      </c>
      <c r="D946" s="1" t="s">
        <v>1022</v>
      </c>
      <c r="E946" s="1" t="s">
        <v>1019</v>
      </c>
      <c r="F946" s="1" t="s">
        <v>1039</v>
      </c>
      <c r="G946" s="1">
        <v>1</v>
      </c>
      <c r="H946" s="1" t="s">
        <v>1017</v>
      </c>
      <c r="I946" s="6">
        <v>50500</v>
      </c>
    </row>
    <row r="947" spans="1:9" x14ac:dyDescent="0.3">
      <c r="A947" s="1" t="s">
        <v>2338</v>
      </c>
      <c r="B947" s="1" t="s">
        <v>2705</v>
      </c>
      <c r="C947" s="1" t="str">
        <f t="shared" si="14"/>
        <v>682-4249147</v>
      </c>
      <c r="D947" s="1" t="s">
        <v>1031</v>
      </c>
      <c r="E947" s="1" t="s">
        <v>1015</v>
      </c>
      <c r="F947" s="1" t="s">
        <v>1024</v>
      </c>
      <c r="G947" s="1">
        <v>1</v>
      </c>
      <c r="H947" s="1" t="s">
        <v>1017</v>
      </c>
      <c r="I947" s="6">
        <v>40500</v>
      </c>
    </row>
    <row r="948" spans="1:9" x14ac:dyDescent="0.3">
      <c r="A948" s="1" t="s">
        <v>2706</v>
      </c>
      <c r="B948" s="1" t="s">
        <v>2707</v>
      </c>
      <c r="C948" s="1" t="str">
        <f t="shared" si="14"/>
        <v>269-9279258</v>
      </c>
      <c r="D948" s="1" t="s">
        <v>1027</v>
      </c>
      <c r="E948" s="1" t="s">
        <v>1029</v>
      </c>
      <c r="F948" s="1" t="s">
        <v>1036</v>
      </c>
      <c r="G948" s="1">
        <v>1</v>
      </c>
      <c r="H948" s="1" t="s">
        <v>1017</v>
      </c>
      <c r="I948" s="6">
        <v>14000</v>
      </c>
    </row>
    <row r="949" spans="1:9" x14ac:dyDescent="0.3">
      <c r="A949" s="1" t="s">
        <v>1245</v>
      </c>
      <c r="B949" s="1" t="s">
        <v>2708</v>
      </c>
      <c r="C949" s="1" t="str">
        <f t="shared" si="14"/>
        <v>955-9724962</v>
      </c>
      <c r="D949" s="1" t="s">
        <v>1022</v>
      </c>
      <c r="E949" s="1" t="s">
        <v>1032</v>
      </c>
      <c r="F949" s="1" t="s">
        <v>1034</v>
      </c>
      <c r="G949" s="1">
        <v>1</v>
      </c>
      <c r="H949" s="1" t="s">
        <v>1017</v>
      </c>
      <c r="I949" s="6">
        <v>25200</v>
      </c>
    </row>
    <row r="950" spans="1:9" x14ac:dyDescent="0.3">
      <c r="A950" s="1" t="s">
        <v>1703</v>
      </c>
      <c r="B950" s="1" t="s">
        <v>2709</v>
      </c>
      <c r="C950" s="1" t="str">
        <f t="shared" si="14"/>
        <v>363-2786719</v>
      </c>
      <c r="D950" s="1" t="s">
        <v>1031</v>
      </c>
      <c r="E950" s="1" t="s">
        <v>1032</v>
      </c>
      <c r="F950" s="1" t="s">
        <v>1033</v>
      </c>
      <c r="G950" s="1">
        <v>1</v>
      </c>
      <c r="H950" s="1" t="s">
        <v>1017</v>
      </c>
      <c r="I950" s="6">
        <v>35500</v>
      </c>
    </row>
    <row r="951" spans="1:9" x14ac:dyDescent="0.3">
      <c r="A951" s="1" t="s">
        <v>2710</v>
      </c>
      <c r="B951" s="1" t="s">
        <v>2711</v>
      </c>
      <c r="C951" s="1" t="str">
        <f t="shared" si="14"/>
        <v>348-3725382</v>
      </c>
      <c r="D951" s="1" t="s">
        <v>1018</v>
      </c>
      <c r="E951" s="1" t="s">
        <v>1025</v>
      </c>
      <c r="F951" s="1" t="s">
        <v>1028</v>
      </c>
      <c r="G951" s="1">
        <v>1</v>
      </c>
      <c r="H951" s="1" t="s">
        <v>1017</v>
      </c>
      <c r="I951" s="6">
        <v>54999</v>
      </c>
    </row>
    <row r="952" spans="1:9" x14ac:dyDescent="0.3">
      <c r="A952" s="1" t="s">
        <v>2712</v>
      </c>
      <c r="B952" s="1" t="s">
        <v>2713</v>
      </c>
      <c r="C952" s="1" t="str">
        <f t="shared" si="14"/>
        <v>598-9252054</v>
      </c>
      <c r="D952" s="1" t="s">
        <v>1018</v>
      </c>
      <c r="E952" s="1" t="s">
        <v>1032</v>
      </c>
      <c r="F952" s="1" t="s">
        <v>1035</v>
      </c>
      <c r="G952" s="1">
        <v>1</v>
      </c>
      <c r="H952" s="1" t="s">
        <v>1017</v>
      </c>
      <c r="I952" s="6">
        <v>30000</v>
      </c>
    </row>
    <row r="953" spans="1:9" x14ac:dyDescent="0.3">
      <c r="A953" s="1" t="s">
        <v>2714</v>
      </c>
      <c r="B953" s="1" t="s">
        <v>2715</v>
      </c>
      <c r="C953" s="1" t="str">
        <f t="shared" si="14"/>
        <v>203-2377323</v>
      </c>
      <c r="D953" s="1" t="s">
        <v>1018</v>
      </c>
      <c r="E953" s="1" t="s">
        <v>1015</v>
      </c>
      <c r="F953" s="1" t="s">
        <v>1024</v>
      </c>
      <c r="G953" s="1">
        <v>2</v>
      </c>
      <c r="H953" s="1" t="s">
        <v>1017</v>
      </c>
      <c r="I953" s="6">
        <v>40000</v>
      </c>
    </row>
    <row r="954" spans="1:9" x14ac:dyDescent="0.3">
      <c r="A954" s="1" t="s">
        <v>2657</v>
      </c>
      <c r="B954" s="1" t="s">
        <v>2716</v>
      </c>
      <c r="C954" s="1" t="str">
        <f t="shared" si="14"/>
        <v>475-6993668</v>
      </c>
      <c r="D954" s="1" t="s">
        <v>1014</v>
      </c>
      <c r="E954" s="1" t="s">
        <v>1015</v>
      </c>
      <c r="F954" s="1" t="s">
        <v>1024</v>
      </c>
      <c r="G954" s="1">
        <v>1</v>
      </c>
      <c r="H954" s="1" t="s">
        <v>1017</v>
      </c>
      <c r="I954" s="6">
        <v>40000</v>
      </c>
    </row>
    <row r="955" spans="1:9" x14ac:dyDescent="0.3">
      <c r="A955" s="1" t="s">
        <v>1876</v>
      </c>
      <c r="B955" s="1" t="s">
        <v>2717</v>
      </c>
      <c r="C955" s="1" t="str">
        <f t="shared" si="14"/>
        <v>707-5889357</v>
      </c>
      <c r="D955" s="1" t="s">
        <v>1027</v>
      </c>
      <c r="E955" s="1" t="s">
        <v>1032</v>
      </c>
      <c r="F955" s="1" t="s">
        <v>1034</v>
      </c>
      <c r="G955" s="1">
        <v>1</v>
      </c>
      <c r="H955" s="1" t="s">
        <v>1017</v>
      </c>
      <c r="I955" s="6">
        <v>24500</v>
      </c>
    </row>
    <row r="956" spans="1:9" x14ac:dyDescent="0.3">
      <c r="A956" s="1" t="s">
        <v>1201</v>
      </c>
      <c r="B956" s="1" t="s">
        <v>2718</v>
      </c>
      <c r="C956" s="1" t="str">
        <f t="shared" si="14"/>
        <v>132-7600047</v>
      </c>
      <c r="D956" s="1" t="s">
        <v>1014</v>
      </c>
      <c r="E956" s="1" t="s">
        <v>1029</v>
      </c>
      <c r="F956" s="1" t="s">
        <v>1030</v>
      </c>
      <c r="G956" s="1">
        <v>1</v>
      </c>
      <c r="H956" s="1" t="s">
        <v>1017</v>
      </c>
      <c r="I956" s="6">
        <v>11900</v>
      </c>
    </row>
    <row r="957" spans="1:9" x14ac:dyDescent="0.3">
      <c r="A957" s="1" t="s">
        <v>2075</v>
      </c>
      <c r="B957" s="1" t="s">
        <v>2719</v>
      </c>
      <c r="C957" s="1" t="str">
        <f t="shared" si="14"/>
        <v>315-5037961</v>
      </c>
      <c r="D957" s="1" t="s">
        <v>1014</v>
      </c>
      <c r="E957" s="1" t="s">
        <v>1015</v>
      </c>
      <c r="F957" s="1" t="s">
        <v>1024</v>
      </c>
      <c r="G957" s="1">
        <v>1</v>
      </c>
      <c r="H957" s="1" t="s">
        <v>1017</v>
      </c>
      <c r="I957" s="6">
        <v>40000</v>
      </c>
    </row>
    <row r="958" spans="1:9" x14ac:dyDescent="0.3">
      <c r="A958" s="1" t="s">
        <v>1970</v>
      </c>
      <c r="B958" s="1" t="s">
        <v>2720</v>
      </c>
      <c r="C958" s="1" t="str">
        <f t="shared" si="14"/>
        <v>440-6367876</v>
      </c>
      <c r="D958" s="1" t="s">
        <v>1018</v>
      </c>
      <c r="E958" s="1" t="s">
        <v>1019</v>
      </c>
      <c r="F958" s="1" t="s">
        <v>1023</v>
      </c>
      <c r="G958" s="1">
        <v>1</v>
      </c>
      <c r="H958" s="1" t="s">
        <v>1017</v>
      </c>
      <c r="I958" s="6">
        <v>130000</v>
      </c>
    </row>
    <row r="959" spans="1:9" x14ac:dyDescent="0.3">
      <c r="A959" s="1" t="s">
        <v>1334</v>
      </c>
      <c r="B959" s="1" t="s">
        <v>2721</v>
      </c>
      <c r="C959" s="1" t="str">
        <f t="shared" si="14"/>
        <v>150-1526460</v>
      </c>
      <c r="D959" s="1" t="s">
        <v>1022</v>
      </c>
      <c r="E959" s="1" t="s">
        <v>1019</v>
      </c>
      <c r="F959" s="1" t="s">
        <v>1039</v>
      </c>
      <c r="G959" s="1">
        <v>1</v>
      </c>
      <c r="H959" s="1" t="s">
        <v>1017</v>
      </c>
      <c r="I959" s="6">
        <v>50500</v>
      </c>
    </row>
    <row r="960" spans="1:9" x14ac:dyDescent="0.3">
      <c r="A960" s="1" t="s">
        <v>1488</v>
      </c>
      <c r="B960" s="1" t="s">
        <v>2722</v>
      </c>
      <c r="C960" s="1" t="str">
        <f t="shared" si="14"/>
        <v>525-2563910</v>
      </c>
      <c r="D960" s="1" t="s">
        <v>1022</v>
      </c>
      <c r="E960" s="1" t="s">
        <v>1025</v>
      </c>
      <c r="F960" s="1" t="s">
        <v>1026</v>
      </c>
      <c r="G960" s="1">
        <v>1</v>
      </c>
      <c r="H960" s="1" t="s">
        <v>1017</v>
      </c>
      <c r="I960" s="6">
        <v>25200</v>
      </c>
    </row>
    <row r="961" spans="1:9" x14ac:dyDescent="0.3">
      <c r="A961" s="1" t="s">
        <v>1829</v>
      </c>
      <c r="B961" s="1" t="s">
        <v>2723</v>
      </c>
      <c r="C961" s="1" t="str">
        <f t="shared" si="14"/>
        <v>828-6753964</v>
      </c>
      <c r="D961" s="1" t="s">
        <v>1018</v>
      </c>
      <c r="E961" s="1" t="s">
        <v>1025</v>
      </c>
      <c r="F961" s="1" t="s">
        <v>1028</v>
      </c>
      <c r="G961" s="1">
        <v>4</v>
      </c>
      <c r="H961" s="1" t="s">
        <v>1017</v>
      </c>
      <c r="I961" s="6">
        <v>55000</v>
      </c>
    </row>
    <row r="962" spans="1:9" x14ac:dyDescent="0.3">
      <c r="A962" s="1" t="s">
        <v>1841</v>
      </c>
      <c r="B962" s="1" t="s">
        <v>2724</v>
      </c>
      <c r="C962" s="1" t="str">
        <f t="shared" si="14"/>
        <v>848-1661445</v>
      </c>
      <c r="D962" s="1" t="s">
        <v>1031</v>
      </c>
      <c r="E962" s="1" t="s">
        <v>1019</v>
      </c>
      <c r="F962" s="1" t="s">
        <v>1023</v>
      </c>
      <c r="G962" s="1">
        <v>1</v>
      </c>
      <c r="H962" s="1" t="s">
        <v>1017</v>
      </c>
      <c r="I962" s="6">
        <v>132000</v>
      </c>
    </row>
    <row r="963" spans="1:9" x14ac:dyDescent="0.3">
      <c r="A963" s="1" t="s">
        <v>2397</v>
      </c>
      <c r="B963" s="1" t="s">
        <v>2725</v>
      </c>
      <c r="C963" s="1" t="str">
        <f t="shared" ref="C963:C1001" si="15">CONCATENATE(A963,"-",B963)</f>
        <v>954-4739633</v>
      </c>
      <c r="D963" s="1" t="s">
        <v>1014</v>
      </c>
      <c r="E963" s="1" t="s">
        <v>1029</v>
      </c>
      <c r="F963" s="1" t="s">
        <v>1030</v>
      </c>
      <c r="G963" s="1">
        <v>1</v>
      </c>
      <c r="H963" s="1" t="s">
        <v>1017</v>
      </c>
      <c r="I963" s="6">
        <v>11900</v>
      </c>
    </row>
    <row r="964" spans="1:9" x14ac:dyDescent="0.3">
      <c r="A964" s="1" t="s">
        <v>2454</v>
      </c>
      <c r="B964" s="1" t="s">
        <v>2726</v>
      </c>
      <c r="C964" s="1" t="str">
        <f t="shared" si="15"/>
        <v>560-5009418</v>
      </c>
      <c r="D964" s="1" t="s">
        <v>1031</v>
      </c>
      <c r="E964" s="1" t="s">
        <v>1032</v>
      </c>
      <c r="F964" s="1" t="s">
        <v>1033</v>
      </c>
      <c r="G964" s="1">
        <v>1</v>
      </c>
      <c r="H964" s="1" t="s">
        <v>1017</v>
      </c>
      <c r="I964" s="6">
        <v>35500</v>
      </c>
    </row>
    <row r="965" spans="1:9" x14ac:dyDescent="0.3">
      <c r="A965" s="1" t="s">
        <v>2727</v>
      </c>
      <c r="B965" s="1" t="s">
        <v>2728</v>
      </c>
      <c r="C965" s="1" t="str">
        <f t="shared" si="15"/>
        <v>665-5824408</v>
      </c>
      <c r="D965" s="1" t="s">
        <v>1014</v>
      </c>
      <c r="E965" s="1" t="s">
        <v>1025</v>
      </c>
      <c r="F965" s="1" t="s">
        <v>1038</v>
      </c>
      <c r="G965" s="1">
        <v>1</v>
      </c>
      <c r="H965" s="1" t="s">
        <v>1017</v>
      </c>
      <c r="I965" s="6">
        <v>30000</v>
      </c>
    </row>
    <row r="966" spans="1:9" x14ac:dyDescent="0.3">
      <c r="A966" s="1" t="s">
        <v>1966</v>
      </c>
      <c r="B966" s="1" t="s">
        <v>2729</v>
      </c>
      <c r="C966" s="1" t="str">
        <f t="shared" si="15"/>
        <v>121-2668660</v>
      </c>
      <c r="D966" s="1" t="s">
        <v>1018</v>
      </c>
      <c r="E966" s="1" t="s">
        <v>1025</v>
      </c>
      <c r="F966" s="1" t="s">
        <v>1028</v>
      </c>
      <c r="G966" s="1">
        <v>1</v>
      </c>
      <c r="H966" s="1" t="s">
        <v>1017</v>
      </c>
      <c r="I966" s="6">
        <v>54999</v>
      </c>
    </row>
    <row r="967" spans="1:9" x14ac:dyDescent="0.3">
      <c r="A967" s="1" t="s">
        <v>1457</v>
      </c>
      <c r="B967" s="1" t="s">
        <v>2730</v>
      </c>
      <c r="C967" s="1" t="str">
        <f t="shared" si="15"/>
        <v>655-2150745</v>
      </c>
      <c r="D967" s="1" t="s">
        <v>1031</v>
      </c>
      <c r="E967" s="1" t="s">
        <v>1029</v>
      </c>
      <c r="F967" s="1" t="s">
        <v>1037</v>
      </c>
      <c r="G967" s="1">
        <v>4</v>
      </c>
      <c r="H967" s="1" t="s">
        <v>1017</v>
      </c>
      <c r="I967" s="6">
        <v>9800</v>
      </c>
    </row>
    <row r="968" spans="1:9" x14ac:dyDescent="0.3">
      <c r="A968" s="1" t="s">
        <v>2731</v>
      </c>
      <c r="B968" s="1" t="s">
        <v>2732</v>
      </c>
      <c r="C968" s="1" t="str">
        <f t="shared" si="15"/>
        <v>592-5669108</v>
      </c>
      <c r="D968" s="1" t="s">
        <v>1018</v>
      </c>
      <c r="E968" s="1" t="s">
        <v>1032</v>
      </c>
      <c r="F968" s="1" t="s">
        <v>1034</v>
      </c>
      <c r="G968" s="1">
        <v>1</v>
      </c>
      <c r="H968" s="1" t="s">
        <v>1017</v>
      </c>
      <c r="I968" s="6">
        <v>25000</v>
      </c>
    </row>
    <row r="969" spans="1:9" x14ac:dyDescent="0.3">
      <c r="A969" s="1" t="s">
        <v>2036</v>
      </c>
      <c r="B969" s="1" t="s">
        <v>2733</v>
      </c>
      <c r="C969" s="1" t="str">
        <f t="shared" si="15"/>
        <v>634-9972609</v>
      </c>
      <c r="D969" s="1" t="s">
        <v>1027</v>
      </c>
      <c r="E969" s="1" t="s">
        <v>1019</v>
      </c>
      <c r="F969" s="1" t="s">
        <v>1039</v>
      </c>
      <c r="G969" s="1">
        <v>1</v>
      </c>
      <c r="H969" s="1" t="s">
        <v>1017</v>
      </c>
      <c r="I969" s="6">
        <v>49500</v>
      </c>
    </row>
    <row r="970" spans="1:9" x14ac:dyDescent="0.3">
      <c r="A970" s="1" t="s">
        <v>1477</v>
      </c>
      <c r="B970" s="1" t="s">
        <v>2734</v>
      </c>
      <c r="C970" s="1" t="str">
        <f t="shared" si="15"/>
        <v>595-2122405</v>
      </c>
      <c r="D970" s="1" t="s">
        <v>1018</v>
      </c>
      <c r="E970" s="1" t="s">
        <v>1015</v>
      </c>
      <c r="F970" s="1" t="s">
        <v>1024</v>
      </c>
      <c r="G970" s="1">
        <v>1</v>
      </c>
      <c r="H970" s="1" t="s">
        <v>1017</v>
      </c>
      <c r="I970" s="6">
        <v>40000</v>
      </c>
    </row>
    <row r="971" spans="1:9" x14ac:dyDescent="0.3">
      <c r="A971" s="1" t="s">
        <v>1307</v>
      </c>
      <c r="B971" s="1" t="s">
        <v>2735</v>
      </c>
      <c r="C971" s="1" t="str">
        <f t="shared" si="15"/>
        <v>446-7971498</v>
      </c>
      <c r="D971" s="1" t="s">
        <v>1014</v>
      </c>
      <c r="E971" s="1" t="s">
        <v>1032</v>
      </c>
      <c r="F971" s="1" t="s">
        <v>1033</v>
      </c>
      <c r="G971" s="1">
        <v>1</v>
      </c>
      <c r="H971" s="1" t="s">
        <v>1017</v>
      </c>
      <c r="I971" s="6">
        <v>35000</v>
      </c>
    </row>
    <row r="972" spans="1:9" x14ac:dyDescent="0.3">
      <c r="A972" s="1" t="s">
        <v>2220</v>
      </c>
      <c r="B972" s="1" t="s">
        <v>2736</v>
      </c>
      <c r="C972" s="1" t="str">
        <f t="shared" si="15"/>
        <v>930-1544925</v>
      </c>
      <c r="D972" s="1" t="s">
        <v>1031</v>
      </c>
      <c r="E972" s="1" t="s">
        <v>1015</v>
      </c>
      <c r="F972" s="1" t="s">
        <v>1024</v>
      </c>
      <c r="G972" s="1">
        <v>1</v>
      </c>
      <c r="H972" s="1" t="s">
        <v>1017</v>
      </c>
      <c r="I972" s="6">
        <v>40500</v>
      </c>
    </row>
    <row r="973" spans="1:9" x14ac:dyDescent="0.3">
      <c r="A973" s="1" t="s">
        <v>2737</v>
      </c>
      <c r="B973" s="1" t="s">
        <v>2738</v>
      </c>
      <c r="C973" s="1" t="str">
        <f t="shared" si="15"/>
        <v>387-6703266</v>
      </c>
      <c r="D973" s="1" t="s">
        <v>1022</v>
      </c>
      <c r="E973" s="1" t="s">
        <v>1019</v>
      </c>
      <c r="F973" s="1" t="s">
        <v>1039</v>
      </c>
      <c r="G973" s="1">
        <v>1</v>
      </c>
      <c r="H973" s="1" t="s">
        <v>1017</v>
      </c>
      <c r="I973" s="6">
        <v>50500</v>
      </c>
    </row>
    <row r="974" spans="1:9" x14ac:dyDescent="0.3">
      <c r="A974" s="1" t="s">
        <v>2739</v>
      </c>
      <c r="B974" s="1" t="s">
        <v>2740</v>
      </c>
      <c r="C974" s="1" t="str">
        <f t="shared" si="15"/>
        <v>637-2679778</v>
      </c>
      <c r="D974" s="1" t="s">
        <v>1031</v>
      </c>
      <c r="E974" s="1" t="s">
        <v>1025</v>
      </c>
      <c r="F974" s="1" t="s">
        <v>1026</v>
      </c>
      <c r="G974" s="1">
        <v>1</v>
      </c>
      <c r="H974" s="1" t="s">
        <v>1017</v>
      </c>
      <c r="I974" s="6">
        <v>25500</v>
      </c>
    </row>
    <row r="975" spans="1:9" x14ac:dyDescent="0.3">
      <c r="A975" s="1" t="s">
        <v>2741</v>
      </c>
      <c r="B975" s="1" t="s">
        <v>2742</v>
      </c>
      <c r="C975" s="1" t="str">
        <f t="shared" si="15"/>
        <v>878-2336525</v>
      </c>
      <c r="D975" s="1" t="s">
        <v>1018</v>
      </c>
      <c r="E975" s="1" t="s">
        <v>1015</v>
      </c>
      <c r="F975" s="1" t="s">
        <v>1016</v>
      </c>
      <c r="G975" s="1">
        <v>4</v>
      </c>
      <c r="H975" s="1" t="s">
        <v>1017</v>
      </c>
      <c r="I975" s="6">
        <v>58000</v>
      </c>
    </row>
    <row r="976" spans="1:9" x14ac:dyDescent="0.3">
      <c r="A976" s="1" t="s">
        <v>1584</v>
      </c>
      <c r="B976" s="1" t="s">
        <v>2743</v>
      </c>
      <c r="C976" s="1" t="str">
        <f t="shared" si="15"/>
        <v>702-1067267</v>
      </c>
      <c r="D976" s="1" t="s">
        <v>1014</v>
      </c>
      <c r="E976" s="1" t="s">
        <v>1015</v>
      </c>
      <c r="F976" s="1" t="s">
        <v>1021</v>
      </c>
      <c r="G976" s="1">
        <v>1</v>
      </c>
      <c r="H976" s="1" t="s">
        <v>1017</v>
      </c>
      <c r="I976" s="6">
        <v>20000</v>
      </c>
    </row>
    <row r="977" spans="1:9" x14ac:dyDescent="0.3">
      <c r="A977" s="1" t="s">
        <v>2338</v>
      </c>
      <c r="B977" s="1" t="s">
        <v>2744</v>
      </c>
      <c r="C977" s="1" t="str">
        <f t="shared" si="15"/>
        <v>682-2742713</v>
      </c>
      <c r="D977" s="1" t="s">
        <v>1014</v>
      </c>
      <c r="E977" s="1" t="s">
        <v>1025</v>
      </c>
      <c r="F977" s="1" t="s">
        <v>1028</v>
      </c>
      <c r="G977" s="1">
        <v>3</v>
      </c>
      <c r="H977" s="1" t="s">
        <v>1017</v>
      </c>
      <c r="I977" s="6">
        <v>55000</v>
      </c>
    </row>
    <row r="978" spans="1:9" x14ac:dyDescent="0.3">
      <c r="A978" s="1" t="s">
        <v>2745</v>
      </c>
      <c r="B978" s="1" t="s">
        <v>2746</v>
      </c>
      <c r="C978" s="1" t="str">
        <f t="shared" si="15"/>
        <v>316-7516960</v>
      </c>
      <c r="D978" s="1" t="s">
        <v>1014</v>
      </c>
      <c r="E978" s="1" t="s">
        <v>1029</v>
      </c>
      <c r="F978" s="1" t="s">
        <v>1030</v>
      </c>
      <c r="G978" s="1">
        <v>1</v>
      </c>
      <c r="H978" s="1" t="s">
        <v>1017</v>
      </c>
      <c r="I978" s="6">
        <v>11900</v>
      </c>
    </row>
    <row r="979" spans="1:9" x14ac:dyDescent="0.3">
      <c r="A979" s="1" t="s">
        <v>1295</v>
      </c>
      <c r="B979" s="1" t="s">
        <v>2747</v>
      </c>
      <c r="C979" s="1" t="str">
        <f t="shared" si="15"/>
        <v>864-5243565</v>
      </c>
      <c r="D979" s="1" t="s">
        <v>1018</v>
      </c>
      <c r="E979" s="1" t="s">
        <v>1015</v>
      </c>
      <c r="F979" s="1" t="s">
        <v>1024</v>
      </c>
      <c r="G979" s="1">
        <v>1</v>
      </c>
      <c r="H979" s="1" t="s">
        <v>1017</v>
      </c>
      <c r="I979" s="6">
        <v>40000</v>
      </c>
    </row>
    <row r="980" spans="1:9" x14ac:dyDescent="0.3">
      <c r="A980" s="1" t="s">
        <v>2553</v>
      </c>
      <c r="B980" s="1" t="s">
        <v>2748</v>
      </c>
      <c r="C980" s="1" t="str">
        <f t="shared" si="15"/>
        <v>323-5639723</v>
      </c>
      <c r="D980" s="1" t="s">
        <v>1027</v>
      </c>
      <c r="E980" s="1" t="s">
        <v>1015</v>
      </c>
      <c r="F980" s="1" t="s">
        <v>1021</v>
      </c>
      <c r="G980" s="1">
        <v>1</v>
      </c>
      <c r="H980" s="1" t="s">
        <v>1017</v>
      </c>
      <c r="I980" s="6">
        <v>19500</v>
      </c>
    </row>
    <row r="981" spans="1:9" x14ac:dyDescent="0.3">
      <c r="A981" s="1" t="s">
        <v>2749</v>
      </c>
      <c r="B981" s="1" t="s">
        <v>2750</v>
      </c>
      <c r="C981" s="1" t="str">
        <f t="shared" si="15"/>
        <v>432-7897563</v>
      </c>
      <c r="D981" s="1" t="s">
        <v>1018</v>
      </c>
      <c r="E981" s="1" t="s">
        <v>1019</v>
      </c>
      <c r="F981" s="1" t="s">
        <v>1020</v>
      </c>
      <c r="G981" s="1">
        <v>1</v>
      </c>
      <c r="H981" s="1" t="s">
        <v>1017</v>
      </c>
      <c r="I981" s="6">
        <v>45000</v>
      </c>
    </row>
    <row r="982" spans="1:9" x14ac:dyDescent="0.3">
      <c r="A982" s="1" t="s">
        <v>2197</v>
      </c>
      <c r="B982" s="1" t="s">
        <v>2751</v>
      </c>
      <c r="C982" s="1" t="str">
        <f t="shared" si="15"/>
        <v>358-1051294</v>
      </c>
      <c r="D982" s="1" t="s">
        <v>1014</v>
      </c>
      <c r="E982" s="1" t="s">
        <v>1029</v>
      </c>
      <c r="F982" s="1" t="s">
        <v>1037</v>
      </c>
      <c r="G982" s="1">
        <v>3</v>
      </c>
      <c r="H982" s="1" t="s">
        <v>1017</v>
      </c>
      <c r="I982" s="6">
        <v>9900</v>
      </c>
    </row>
    <row r="983" spans="1:9" x14ac:dyDescent="0.3">
      <c r="A983" s="1" t="s">
        <v>2752</v>
      </c>
      <c r="B983" s="1" t="s">
        <v>2753</v>
      </c>
      <c r="C983" s="1" t="str">
        <f t="shared" si="15"/>
        <v>536-1230982</v>
      </c>
      <c r="D983" s="1" t="s">
        <v>1027</v>
      </c>
      <c r="E983" s="1" t="s">
        <v>1025</v>
      </c>
      <c r="F983" s="1" t="s">
        <v>1026</v>
      </c>
      <c r="G983" s="1">
        <v>1</v>
      </c>
      <c r="H983" s="1" t="s">
        <v>1017</v>
      </c>
      <c r="I983" s="6">
        <v>24999</v>
      </c>
    </row>
    <row r="984" spans="1:9" x14ac:dyDescent="0.3">
      <c r="A984" s="1" t="s">
        <v>1621</v>
      </c>
      <c r="B984" s="1" t="s">
        <v>2754</v>
      </c>
      <c r="C984" s="1" t="str">
        <f t="shared" si="15"/>
        <v>548-3239535</v>
      </c>
      <c r="D984" s="1" t="s">
        <v>1031</v>
      </c>
      <c r="E984" s="1" t="s">
        <v>1029</v>
      </c>
      <c r="F984" s="1" t="s">
        <v>1036</v>
      </c>
      <c r="G984" s="1">
        <v>1</v>
      </c>
      <c r="H984" s="1" t="s">
        <v>1017</v>
      </c>
      <c r="I984" s="6">
        <v>14500</v>
      </c>
    </row>
    <row r="985" spans="1:9" x14ac:dyDescent="0.3">
      <c r="A985" s="1" t="s">
        <v>2586</v>
      </c>
      <c r="B985" s="1" t="s">
        <v>2755</v>
      </c>
      <c r="C985" s="1" t="str">
        <f t="shared" si="15"/>
        <v>120-2056423</v>
      </c>
      <c r="D985" s="1" t="s">
        <v>1027</v>
      </c>
      <c r="E985" s="1" t="s">
        <v>1032</v>
      </c>
      <c r="F985" s="1" t="s">
        <v>1035</v>
      </c>
      <c r="G985" s="1">
        <v>1</v>
      </c>
      <c r="H985" s="1" t="s">
        <v>1017</v>
      </c>
      <c r="I985" s="6">
        <v>29500</v>
      </c>
    </row>
    <row r="986" spans="1:9" x14ac:dyDescent="0.3">
      <c r="A986" s="1" t="s">
        <v>2205</v>
      </c>
      <c r="B986" s="1" t="s">
        <v>2756</v>
      </c>
      <c r="C986" s="1" t="str">
        <f t="shared" si="15"/>
        <v>101-9070163</v>
      </c>
      <c r="D986" s="1" t="s">
        <v>1022</v>
      </c>
      <c r="E986" s="1" t="s">
        <v>1029</v>
      </c>
      <c r="F986" s="1" t="s">
        <v>1036</v>
      </c>
      <c r="G986" s="1">
        <v>1</v>
      </c>
      <c r="H986" s="1" t="s">
        <v>1017</v>
      </c>
      <c r="I986" s="6">
        <v>15200</v>
      </c>
    </row>
    <row r="987" spans="1:9" x14ac:dyDescent="0.3">
      <c r="A987" s="1" t="s">
        <v>2757</v>
      </c>
      <c r="B987" s="1" t="s">
        <v>2758</v>
      </c>
      <c r="C987" s="1" t="str">
        <f t="shared" si="15"/>
        <v>300-5108472</v>
      </c>
      <c r="D987" s="1" t="s">
        <v>1014</v>
      </c>
      <c r="E987" s="1" t="s">
        <v>1029</v>
      </c>
      <c r="F987" s="1" t="s">
        <v>1030</v>
      </c>
      <c r="G987" s="1">
        <v>1</v>
      </c>
      <c r="H987" s="1" t="s">
        <v>1017</v>
      </c>
      <c r="I987" s="6">
        <v>11900</v>
      </c>
    </row>
    <row r="988" spans="1:9" x14ac:dyDescent="0.3">
      <c r="A988" s="1" t="s">
        <v>1365</v>
      </c>
      <c r="B988" s="1" t="s">
        <v>2759</v>
      </c>
      <c r="C988" s="1" t="str">
        <f t="shared" si="15"/>
        <v>240-4880644</v>
      </c>
      <c r="D988" s="1" t="s">
        <v>1031</v>
      </c>
      <c r="E988" s="1" t="s">
        <v>1032</v>
      </c>
      <c r="F988" s="1" t="s">
        <v>1034</v>
      </c>
      <c r="G988" s="1">
        <v>1</v>
      </c>
      <c r="H988" s="1" t="s">
        <v>1017</v>
      </c>
      <c r="I988" s="6">
        <v>25500</v>
      </c>
    </row>
    <row r="989" spans="1:9" x14ac:dyDescent="0.3">
      <c r="A989" s="1" t="s">
        <v>1957</v>
      </c>
      <c r="B989" s="1" t="s">
        <v>2760</v>
      </c>
      <c r="C989" s="1" t="str">
        <f t="shared" si="15"/>
        <v>362-1196256</v>
      </c>
      <c r="D989" s="1" t="s">
        <v>1031</v>
      </c>
      <c r="E989" s="1" t="s">
        <v>1029</v>
      </c>
      <c r="F989" s="1" t="s">
        <v>1037</v>
      </c>
      <c r="G989" s="1">
        <v>2</v>
      </c>
      <c r="H989" s="1" t="s">
        <v>1017</v>
      </c>
      <c r="I989" s="6">
        <v>9800</v>
      </c>
    </row>
    <row r="990" spans="1:9" x14ac:dyDescent="0.3">
      <c r="A990" s="1" t="s">
        <v>1983</v>
      </c>
      <c r="B990" s="1" t="s">
        <v>2761</v>
      </c>
      <c r="C990" s="1" t="str">
        <f t="shared" si="15"/>
        <v>773-1106646</v>
      </c>
      <c r="D990" s="1" t="s">
        <v>1014</v>
      </c>
      <c r="E990" s="1" t="s">
        <v>1032</v>
      </c>
      <c r="F990" s="1" t="s">
        <v>1035</v>
      </c>
      <c r="G990" s="1">
        <v>1</v>
      </c>
      <c r="H990" s="1" t="s">
        <v>1017</v>
      </c>
      <c r="I990" s="6">
        <v>30000</v>
      </c>
    </row>
    <row r="991" spans="1:9" x14ac:dyDescent="0.3">
      <c r="A991" s="1" t="s">
        <v>2253</v>
      </c>
      <c r="B991" s="1" t="s">
        <v>2762</v>
      </c>
      <c r="C991" s="1" t="str">
        <f t="shared" si="15"/>
        <v>871-8589271</v>
      </c>
      <c r="D991" s="1" t="s">
        <v>1022</v>
      </c>
      <c r="E991" s="1" t="s">
        <v>1025</v>
      </c>
      <c r="F991" s="1" t="s">
        <v>1038</v>
      </c>
      <c r="G991" s="1">
        <v>1</v>
      </c>
      <c r="H991" s="1" t="s">
        <v>1017</v>
      </c>
      <c r="I991" s="6">
        <v>30200</v>
      </c>
    </row>
    <row r="992" spans="1:9" x14ac:dyDescent="0.3">
      <c r="A992" s="1" t="s">
        <v>1483</v>
      </c>
      <c r="B992" s="1" t="s">
        <v>2763</v>
      </c>
      <c r="C992" s="1" t="str">
        <f t="shared" si="15"/>
        <v>314-4315927</v>
      </c>
      <c r="D992" s="1" t="s">
        <v>1014</v>
      </c>
      <c r="E992" s="1" t="s">
        <v>1025</v>
      </c>
      <c r="F992" s="1" t="s">
        <v>1038</v>
      </c>
      <c r="G992" s="1">
        <v>1</v>
      </c>
      <c r="H992" s="1" t="s">
        <v>1017</v>
      </c>
      <c r="I992" s="6">
        <v>30000</v>
      </c>
    </row>
    <row r="993" spans="1:9" x14ac:dyDescent="0.3">
      <c r="A993" s="1" t="s">
        <v>2575</v>
      </c>
      <c r="B993" s="1" t="s">
        <v>2764</v>
      </c>
      <c r="C993" s="1" t="str">
        <f t="shared" si="15"/>
        <v>542-3582508</v>
      </c>
      <c r="D993" s="1" t="s">
        <v>1031</v>
      </c>
      <c r="E993" s="1" t="s">
        <v>1032</v>
      </c>
      <c r="F993" s="1" t="s">
        <v>1035</v>
      </c>
      <c r="G993" s="1">
        <v>1</v>
      </c>
      <c r="H993" s="1" t="s">
        <v>1017</v>
      </c>
      <c r="I993" s="6">
        <v>30500</v>
      </c>
    </row>
    <row r="994" spans="1:9" x14ac:dyDescent="0.3">
      <c r="A994" s="1" t="s">
        <v>1357</v>
      </c>
      <c r="B994" s="1" t="s">
        <v>2765</v>
      </c>
      <c r="C994" s="1" t="str">
        <f t="shared" si="15"/>
        <v>257-7963431</v>
      </c>
      <c r="D994" s="1" t="s">
        <v>1014</v>
      </c>
      <c r="E994" s="1" t="s">
        <v>1032</v>
      </c>
      <c r="F994" s="1" t="s">
        <v>1033</v>
      </c>
      <c r="G994" s="1">
        <v>1</v>
      </c>
      <c r="H994" s="1" t="s">
        <v>1017</v>
      </c>
      <c r="I994" s="6">
        <v>35000</v>
      </c>
    </row>
    <row r="995" spans="1:9" x14ac:dyDescent="0.3">
      <c r="A995" s="1" t="s">
        <v>2766</v>
      </c>
      <c r="B995" s="1" t="s">
        <v>2767</v>
      </c>
      <c r="C995" s="1" t="str">
        <f t="shared" si="15"/>
        <v>535-3887946</v>
      </c>
      <c r="D995" s="1" t="s">
        <v>1018</v>
      </c>
      <c r="E995" s="1" t="s">
        <v>1019</v>
      </c>
      <c r="F995" s="1" t="s">
        <v>1020</v>
      </c>
      <c r="G995" s="1">
        <v>1</v>
      </c>
      <c r="H995" s="1" t="s">
        <v>1017</v>
      </c>
      <c r="I995" s="6">
        <v>45000</v>
      </c>
    </row>
    <row r="996" spans="1:9" x14ac:dyDescent="0.3">
      <c r="A996" s="1" t="s">
        <v>2267</v>
      </c>
      <c r="B996" s="1" t="s">
        <v>2768</v>
      </c>
      <c r="C996" s="1" t="str">
        <f t="shared" si="15"/>
        <v>229-1902483</v>
      </c>
      <c r="D996" s="1" t="s">
        <v>1031</v>
      </c>
      <c r="E996" s="1" t="s">
        <v>1032</v>
      </c>
      <c r="F996" s="1" t="s">
        <v>1035</v>
      </c>
      <c r="G996" s="1">
        <v>1</v>
      </c>
      <c r="H996" s="1" t="s">
        <v>1017</v>
      </c>
      <c r="I996" s="6">
        <v>30500</v>
      </c>
    </row>
    <row r="997" spans="1:9" x14ac:dyDescent="0.3">
      <c r="A997" s="1" t="s">
        <v>1523</v>
      </c>
      <c r="B997" s="1" t="s">
        <v>2769</v>
      </c>
      <c r="C997" s="1" t="str">
        <f t="shared" si="15"/>
        <v>721-2244415</v>
      </c>
      <c r="D997" s="1" t="s">
        <v>1022</v>
      </c>
      <c r="E997" s="1" t="s">
        <v>1029</v>
      </c>
      <c r="F997" s="1" t="s">
        <v>1036</v>
      </c>
      <c r="G997" s="1">
        <v>1</v>
      </c>
      <c r="H997" s="1" t="s">
        <v>1017</v>
      </c>
      <c r="I997" s="6">
        <v>15200</v>
      </c>
    </row>
    <row r="998" spans="1:9" x14ac:dyDescent="0.3">
      <c r="A998" s="1" t="s">
        <v>2770</v>
      </c>
      <c r="B998" s="1" t="s">
        <v>2771</v>
      </c>
      <c r="C998" s="1" t="str">
        <f t="shared" si="15"/>
        <v>310-3343985</v>
      </c>
      <c r="D998" s="1" t="s">
        <v>1027</v>
      </c>
      <c r="E998" s="1" t="s">
        <v>1032</v>
      </c>
      <c r="F998" s="1" t="s">
        <v>1035</v>
      </c>
      <c r="G998" s="1">
        <v>1</v>
      </c>
      <c r="H998" s="1" t="s">
        <v>1017</v>
      </c>
      <c r="I998" s="6">
        <v>29500</v>
      </c>
    </row>
    <row r="999" spans="1:9" x14ac:dyDescent="0.3">
      <c r="A999" s="1" t="s">
        <v>2772</v>
      </c>
      <c r="B999" s="1" t="s">
        <v>2773</v>
      </c>
      <c r="C999" s="1" t="str">
        <f t="shared" si="15"/>
        <v>445-1502647</v>
      </c>
      <c r="D999" s="1" t="s">
        <v>1031</v>
      </c>
      <c r="E999" s="1" t="s">
        <v>1015</v>
      </c>
      <c r="F999" s="1" t="s">
        <v>1021</v>
      </c>
      <c r="G999" s="1">
        <v>1</v>
      </c>
      <c r="H999" s="1" t="s">
        <v>1017</v>
      </c>
      <c r="I999" s="6">
        <v>20500</v>
      </c>
    </row>
    <row r="1000" spans="1:9" x14ac:dyDescent="0.3">
      <c r="A1000" s="1" t="s">
        <v>1397</v>
      </c>
      <c r="B1000" s="1" t="s">
        <v>2774</v>
      </c>
      <c r="C1000" s="1" t="str">
        <f t="shared" si="15"/>
        <v>924-2648539</v>
      </c>
      <c r="D1000" s="1" t="s">
        <v>1018</v>
      </c>
      <c r="E1000" s="1" t="s">
        <v>1029</v>
      </c>
      <c r="F1000" s="1" t="s">
        <v>1030</v>
      </c>
      <c r="G1000" s="1">
        <v>1</v>
      </c>
      <c r="H1000" s="1" t="s">
        <v>1017</v>
      </c>
      <c r="I1000" s="6">
        <v>12000</v>
      </c>
    </row>
    <row r="1001" spans="1:9" x14ac:dyDescent="0.3">
      <c r="A1001" s="1" t="s">
        <v>2061</v>
      </c>
      <c r="B1001" s="1" t="s">
        <v>2775</v>
      </c>
      <c r="C1001" s="1" t="str">
        <f t="shared" si="15"/>
        <v>187-3482081</v>
      </c>
      <c r="D1001" s="1" t="s">
        <v>1018</v>
      </c>
      <c r="E1001" s="1" t="s">
        <v>1029</v>
      </c>
      <c r="F1001" s="1" t="s">
        <v>1036</v>
      </c>
      <c r="G1001" s="1">
        <v>1</v>
      </c>
      <c r="H1001" s="1" t="s">
        <v>1017</v>
      </c>
      <c r="I1001" s="6">
        <v>15000</v>
      </c>
    </row>
  </sheetData>
  <autoFilter ref="A1:I1001" xr:uid="{4CA90B9C-5532-4132-AD74-F8E7E4567DCB}"/>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882E5-E5CE-4F9F-9A18-223870F58DC8}">
  <sheetPr codeName="Sheet17"/>
  <dimension ref="A1:F1001"/>
  <sheetViews>
    <sheetView showGridLines="0" workbookViewId="0">
      <selection activeCell="H5" sqref="H5"/>
    </sheetView>
  </sheetViews>
  <sheetFormatPr defaultRowHeight="14.4" x14ac:dyDescent="0.3"/>
  <cols>
    <col min="1" max="1" width="12.33203125" bestFit="1" customWidth="1"/>
    <col min="2" max="2" width="13.21875" bestFit="1" customWidth="1"/>
    <col min="3" max="3" width="14.33203125" bestFit="1" customWidth="1"/>
    <col min="4" max="4" width="20.21875" bestFit="1" customWidth="1"/>
    <col min="5" max="5" width="16.33203125" bestFit="1" customWidth="1"/>
    <col min="6" max="6" width="8.6640625" bestFit="1" customWidth="1"/>
  </cols>
  <sheetData>
    <row r="1" spans="1:6" x14ac:dyDescent="0.3">
      <c r="A1" s="2" t="s">
        <v>0</v>
      </c>
      <c r="B1" s="2" t="s">
        <v>1040</v>
      </c>
      <c r="C1" s="2" t="s">
        <v>1041</v>
      </c>
      <c r="D1" s="2" t="s">
        <v>1042</v>
      </c>
      <c r="E1" s="2" t="s">
        <v>1043</v>
      </c>
      <c r="F1" s="2" t="s">
        <v>1044</v>
      </c>
    </row>
    <row r="2" spans="1:6" x14ac:dyDescent="0.3">
      <c r="A2" s="1" t="s">
        <v>4</v>
      </c>
      <c r="B2" s="1" t="s">
        <v>1045</v>
      </c>
      <c r="C2" s="1" t="s">
        <v>1046</v>
      </c>
      <c r="D2" s="1">
        <v>198246</v>
      </c>
      <c r="E2" s="1" t="s">
        <v>1047</v>
      </c>
      <c r="F2" s="1" t="b">
        <v>0</v>
      </c>
    </row>
    <row r="3" spans="1:6" x14ac:dyDescent="0.3">
      <c r="A3" s="1" t="s">
        <v>7</v>
      </c>
      <c r="B3" s="1" t="s">
        <v>1048</v>
      </c>
      <c r="C3" s="1" t="s">
        <v>1049</v>
      </c>
      <c r="D3" s="1">
        <v>900581</v>
      </c>
      <c r="E3" s="1" t="s">
        <v>1047</v>
      </c>
      <c r="F3" s="1" t="b">
        <v>0</v>
      </c>
    </row>
    <row r="4" spans="1:6" x14ac:dyDescent="0.3">
      <c r="A4" s="1" t="s">
        <v>9</v>
      </c>
      <c r="B4" s="1" t="s">
        <v>1050</v>
      </c>
      <c r="C4" s="1" t="s">
        <v>1051</v>
      </c>
      <c r="D4" s="1">
        <v>705397</v>
      </c>
      <c r="E4" s="1" t="s">
        <v>1047</v>
      </c>
      <c r="F4" s="1" t="b">
        <v>0</v>
      </c>
    </row>
    <row r="5" spans="1:6" x14ac:dyDescent="0.3">
      <c r="A5" s="1" t="s">
        <v>11</v>
      </c>
      <c r="B5" s="1" t="s">
        <v>1048</v>
      </c>
      <c r="C5" s="1" t="s">
        <v>1051</v>
      </c>
      <c r="D5" s="1">
        <v>472528</v>
      </c>
      <c r="E5" s="1" t="s">
        <v>1047</v>
      </c>
      <c r="F5" s="1" t="b">
        <v>0</v>
      </c>
    </row>
    <row r="6" spans="1:6" x14ac:dyDescent="0.3">
      <c r="A6" s="1" t="s">
        <v>12</v>
      </c>
      <c r="B6" s="1" t="s">
        <v>1052</v>
      </c>
      <c r="C6" s="1" t="s">
        <v>1053</v>
      </c>
      <c r="D6" s="1">
        <v>380746</v>
      </c>
      <c r="E6" s="1" t="s">
        <v>1047</v>
      </c>
      <c r="F6" s="1" t="b">
        <v>0</v>
      </c>
    </row>
    <row r="7" spans="1:6" x14ac:dyDescent="0.3">
      <c r="A7" s="1" t="s">
        <v>13</v>
      </c>
      <c r="B7" s="1" t="s">
        <v>1050</v>
      </c>
      <c r="C7" s="1" t="s">
        <v>1053</v>
      </c>
      <c r="D7" s="1">
        <v>711878</v>
      </c>
      <c r="E7" s="1" t="s">
        <v>1047</v>
      </c>
      <c r="F7" s="1" t="b">
        <v>1</v>
      </c>
    </row>
    <row r="8" spans="1:6" x14ac:dyDescent="0.3">
      <c r="A8" s="1" t="s">
        <v>14</v>
      </c>
      <c r="B8" s="1" t="s">
        <v>1054</v>
      </c>
      <c r="C8" s="1" t="s">
        <v>1053</v>
      </c>
      <c r="D8" s="1">
        <v>724834</v>
      </c>
      <c r="E8" s="1" t="s">
        <v>1047</v>
      </c>
      <c r="F8" s="1" t="b">
        <v>0</v>
      </c>
    </row>
    <row r="9" spans="1:6" x14ac:dyDescent="0.3">
      <c r="A9" s="1" t="s">
        <v>15</v>
      </c>
      <c r="B9" s="1" t="s">
        <v>1050</v>
      </c>
      <c r="C9" s="1" t="s">
        <v>1055</v>
      </c>
      <c r="D9" s="1">
        <v>632342</v>
      </c>
      <c r="E9" s="1" t="s">
        <v>1047</v>
      </c>
      <c r="F9" s="1" t="b">
        <v>1</v>
      </c>
    </row>
    <row r="10" spans="1:6" x14ac:dyDescent="0.3">
      <c r="A10" s="1" t="s">
        <v>16</v>
      </c>
      <c r="B10" s="1" t="s">
        <v>1056</v>
      </c>
      <c r="C10" s="1" t="s">
        <v>1051</v>
      </c>
      <c r="D10" s="1">
        <v>972064</v>
      </c>
      <c r="E10" s="1" t="s">
        <v>1047</v>
      </c>
      <c r="F10" s="1" t="b">
        <v>0</v>
      </c>
    </row>
    <row r="11" spans="1:6" x14ac:dyDescent="0.3">
      <c r="A11" s="1" t="s">
        <v>17</v>
      </c>
      <c r="B11" s="1" t="s">
        <v>1050</v>
      </c>
      <c r="C11" s="1" t="s">
        <v>1053</v>
      </c>
      <c r="D11" s="1">
        <v>322086</v>
      </c>
      <c r="E11" s="1" t="s">
        <v>1047</v>
      </c>
      <c r="F11" s="1" t="b">
        <v>0</v>
      </c>
    </row>
    <row r="12" spans="1:6" x14ac:dyDescent="0.3">
      <c r="A12" s="1" t="s">
        <v>18</v>
      </c>
      <c r="B12" s="1" t="s">
        <v>1057</v>
      </c>
      <c r="C12" s="1" t="s">
        <v>1046</v>
      </c>
      <c r="D12" s="1">
        <v>174441</v>
      </c>
      <c r="E12" s="1" t="s">
        <v>1047</v>
      </c>
      <c r="F12" s="1" t="b">
        <v>0</v>
      </c>
    </row>
    <row r="13" spans="1:6" x14ac:dyDescent="0.3">
      <c r="A13" s="1" t="s">
        <v>19</v>
      </c>
      <c r="B13" s="1" t="s">
        <v>1058</v>
      </c>
      <c r="C13" s="1" t="s">
        <v>1053</v>
      </c>
      <c r="D13" s="1">
        <v>299659</v>
      </c>
      <c r="E13" s="1" t="s">
        <v>1047</v>
      </c>
      <c r="F13" s="1" t="b">
        <v>0</v>
      </c>
    </row>
    <row r="14" spans="1:6" x14ac:dyDescent="0.3">
      <c r="A14" s="1" t="s">
        <v>20</v>
      </c>
      <c r="B14" s="1" t="s">
        <v>1056</v>
      </c>
      <c r="C14" s="1" t="s">
        <v>1049</v>
      </c>
      <c r="D14" s="1">
        <v>300896</v>
      </c>
      <c r="E14" s="1" t="s">
        <v>1047</v>
      </c>
      <c r="F14" s="1" t="b">
        <v>1</v>
      </c>
    </row>
    <row r="15" spans="1:6" x14ac:dyDescent="0.3">
      <c r="A15" s="1" t="s">
        <v>21</v>
      </c>
      <c r="B15" s="1" t="s">
        <v>1045</v>
      </c>
      <c r="C15" s="1" t="s">
        <v>1059</v>
      </c>
      <c r="D15" s="1">
        <v>890170</v>
      </c>
      <c r="E15" s="1" t="s">
        <v>1047</v>
      </c>
      <c r="F15" s="1" t="b">
        <v>0</v>
      </c>
    </row>
    <row r="16" spans="1:6" x14ac:dyDescent="0.3">
      <c r="A16" s="1" t="s">
        <v>22</v>
      </c>
      <c r="B16" s="1" t="s">
        <v>1054</v>
      </c>
      <c r="C16" s="1" t="s">
        <v>1060</v>
      </c>
      <c r="D16" s="1">
        <v>262316</v>
      </c>
      <c r="E16" s="1" t="s">
        <v>1047</v>
      </c>
      <c r="F16" s="1" t="b">
        <v>0</v>
      </c>
    </row>
    <row r="17" spans="1:6" x14ac:dyDescent="0.3">
      <c r="A17" s="1" t="s">
        <v>23</v>
      </c>
      <c r="B17" s="1" t="s">
        <v>1056</v>
      </c>
      <c r="C17" s="1" t="s">
        <v>1059</v>
      </c>
      <c r="D17" s="1">
        <v>808011</v>
      </c>
      <c r="E17" s="1" t="s">
        <v>1047</v>
      </c>
      <c r="F17" s="1" t="b">
        <v>0</v>
      </c>
    </row>
    <row r="18" spans="1:6" x14ac:dyDescent="0.3">
      <c r="A18" s="1" t="s">
        <v>24</v>
      </c>
      <c r="B18" s="1" t="s">
        <v>1057</v>
      </c>
      <c r="C18" s="1" t="s">
        <v>1061</v>
      </c>
      <c r="D18" s="1">
        <v>515011</v>
      </c>
      <c r="E18" s="1" t="s">
        <v>1047</v>
      </c>
      <c r="F18" s="1" t="b">
        <v>0</v>
      </c>
    </row>
    <row r="19" spans="1:6" x14ac:dyDescent="0.3">
      <c r="A19" s="1" t="s">
        <v>25</v>
      </c>
      <c r="B19" s="1" t="s">
        <v>1050</v>
      </c>
      <c r="C19" s="1" t="s">
        <v>1055</v>
      </c>
      <c r="D19" s="1">
        <v>465962</v>
      </c>
      <c r="E19" s="1" t="s">
        <v>1047</v>
      </c>
      <c r="F19" s="1" t="b">
        <v>1</v>
      </c>
    </row>
    <row r="20" spans="1:6" x14ac:dyDescent="0.3">
      <c r="A20" s="1" t="s">
        <v>26</v>
      </c>
      <c r="B20" s="1" t="s">
        <v>1048</v>
      </c>
      <c r="C20" s="1" t="s">
        <v>1061</v>
      </c>
      <c r="D20" s="1">
        <v>221035</v>
      </c>
      <c r="E20" s="1" t="s">
        <v>1047</v>
      </c>
      <c r="F20" s="1" t="b">
        <v>0</v>
      </c>
    </row>
    <row r="21" spans="1:6" x14ac:dyDescent="0.3">
      <c r="A21" s="1" t="s">
        <v>27</v>
      </c>
      <c r="B21" s="1" t="s">
        <v>1056</v>
      </c>
      <c r="C21" s="1"/>
      <c r="D21" s="1">
        <v>969634</v>
      </c>
      <c r="E21" s="1" t="s">
        <v>1047</v>
      </c>
      <c r="F21" s="1" t="b">
        <v>0</v>
      </c>
    </row>
    <row r="22" spans="1:6" x14ac:dyDescent="0.3">
      <c r="A22" s="1" t="s">
        <v>28</v>
      </c>
      <c r="B22" s="1" t="s">
        <v>1048</v>
      </c>
      <c r="C22" s="1" t="s">
        <v>1053</v>
      </c>
      <c r="D22" s="1">
        <v>233636</v>
      </c>
      <c r="E22" s="1" t="s">
        <v>1047</v>
      </c>
      <c r="F22" s="1" t="b">
        <v>1</v>
      </c>
    </row>
    <row r="23" spans="1:6" x14ac:dyDescent="0.3">
      <c r="A23" s="1" t="s">
        <v>29</v>
      </c>
      <c r="B23" s="1" t="s">
        <v>1057</v>
      </c>
      <c r="C23" s="1" t="s">
        <v>1055</v>
      </c>
      <c r="D23" s="1">
        <v>938742</v>
      </c>
      <c r="E23" s="1" t="s">
        <v>1047</v>
      </c>
      <c r="F23" s="1" t="b">
        <v>0</v>
      </c>
    </row>
    <row r="24" spans="1:6" x14ac:dyDescent="0.3">
      <c r="A24" s="1" t="s">
        <v>30</v>
      </c>
      <c r="B24" s="1" t="s">
        <v>1054</v>
      </c>
      <c r="C24" s="1" t="s">
        <v>1046</v>
      </c>
      <c r="D24" s="1">
        <v>593554</v>
      </c>
      <c r="E24" s="1" t="s">
        <v>1047</v>
      </c>
      <c r="F24" s="1" t="b">
        <v>0</v>
      </c>
    </row>
    <row r="25" spans="1:6" x14ac:dyDescent="0.3">
      <c r="A25" s="1" t="s">
        <v>31</v>
      </c>
      <c r="B25" s="1" t="s">
        <v>1052</v>
      </c>
      <c r="C25" s="1" t="s">
        <v>1053</v>
      </c>
      <c r="D25" s="1">
        <v>812526</v>
      </c>
      <c r="E25" s="1" t="s">
        <v>1047</v>
      </c>
      <c r="F25" s="1" t="b">
        <v>1</v>
      </c>
    </row>
    <row r="26" spans="1:6" x14ac:dyDescent="0.3">
      <c r="A26" s="1" t="s">
        <v>32</v>
      </c>
      <c r="B26" s="1" t="s">
        <v>1056</v>
      </c>
      <c r="C26" s="1" t="s">
        <v>1053</v>
      </c>
      <c r="D26" s="1">
        <v>704596</v>
      </c>
      <c r="E26" s="1" t="s">
        <v>1047</v>
      </c>
      <c r="F26" s="1" t="b">
        <v>0</v>
      </c>
    </row>
    <row r="27" spans="1:6" x14ac:dyDescent="0.3">
      <c r="A27" s="1" t="s">
        <v>33</v>
      </c>
      <c r="B27" s="1" t="s">
        <v>1050</v>
      </c>
      <c r="C27" s="1" t="s">
        <v>1061</v>
      </c>
      <c r="D27" s="1">
        <v>799287</v>
      </c>
      <c r="E27" s="1" t="s">
        <v>1047</v>
      </c>
      <c r="F27" s="1" t="b">
        <v>1</v>
      </c>
    </row>
    <row r="28" spans="1:6" x14ac:dyDescent="0.3">
      <c r="A28" s="1" t="s">
        <v>34</v>
      </c>
      <c r="B28" s="1" t="s">
        <v>1045</v>
      </c>
      <c r="C28" s="1" t="s">
        <v>1061</v>
      </c>
      <c r="D28" s="1">
        <v>400850</v>
      </c>
      <c r="E28" s="1" t="s">
        <v>1047</v>
      </c>
      <c r="F28" s="1" t="b">
        <v>0</v>
      </c>
    </row>
    <row r="29" spans="1:6" x14ac:dyDescent="0.3">
      <c r="A29" s="1" t="s">
        <v>35</v>
      </c>
      <c r="B29" s="1" t="s">
        <v>1052</v>
      </c>
      <c r="C29" s="1" t="s">
        <v>1059</v>
      </c>
      <c r="D29" s="1">
        <v>958179</v>
      </c>
      <c r="E29" s="1" t="s">
        <v>1047</v>
      </c>
      <c r="F29" s="1" t="b">
        <v>0</v>
      </c>
    </row>
    <row r="30" spans="1:6" x14ac:dyDescent="0.3">
      <c r="A30" s="1" t="s">
        <v>36</v>
      </c>
      <c r="B30" s="1" t="s">
        <v>1057</v>
      </c>
      <c r="C30" s="1" t="s">
        <v>1053</v>
      </c>
      <c r="D30" s="1">
        <v>618392</v>
      </c>
      <c r="E30" s="1" t="s">
        <v>1047</v>
      </c>
      <c r="F30" s="1" t="b">
        <v>0</v>
      </c>
    </row>
    <row r="31" spans="1:6" x14ac:dyDescent="0.3">
      <c r="A31" s="1" t="s">
        <v>37</v>
      </c>
      <c r="B31" s="1" t="s">
        <v>1058</v>
      </c>
      <c r="C31" s="1" t="s">
        <v>1055</v>
      </c>
      <c r="D31" s="1">
        <v>940346</v>
      </c>
      <c r="E31" s="1" t="s">
        <v>1047</v>
      </c>
      <c r="F31" s="1" t="b">
        <v>0</v>
      </c>
    </row>
    <row r="32" spans="1:6" x14ac:dyDescent="0.3">
      <c r="A32" s="1" t="s">
        <v>38</v>
      </c>
      <c r="B32" s="1" t="s">
        <v>1058</v>
      </c>
      <c r="C32" s="1" t="s">
        <v>1049</v>
      </c>
      <c r="D32" s="1">
        <v>387936</v>
      </c>
      <c r="E32" s="1" t="s">
        <v>1047</v>
      </c>
      <c r="F32" s="1" t="b">
        <v>0</v>
      </c>
    </row>
    <row r="33" spans="1:6" x14ac:dyDescent="0.3">
      <c r="A33" s="1" t="s">
        <v>39</v>
      </c>
      <c r="B33" s="1" t="s">
        <v>1057</v>
      </c>
      <c r="C33" s="1" t="s">
        <v>1059</v>
      </c>
      <c r="D33" s="1">
        <v>535020</v>
      </c>
      <c r="E33" s="1" t="s">
        <v>1047</v>
      </c>
      <c r="F33" s="1" t="b">
        <v>0</v>
      </c>
    </row>
    <row r="34" spans="1:6" x14ac:dyDescent="0.3">
      <c r="A34" s="1" t="s">
        <v>41</v>
      </c>
      <c r="B34" s="1" t="s">
        <v>1052</v>
      </c>
      <c r="C34" s="1" t="s">
        <v>1061</v>
      </c>
      <c r="D34" s="1">
        <v>890075</v>
      </c>
      <c r="E34" s="1" t="s">
        <v>1047</v>
      </c>
      <c r="F34" s="1" t="b">
        <v>0</v>
      </c>
    </row>
    <row r="35" spans="1:6" x14ac:dyDescent="0.3">
      <c r="A35" s="1" t="s">
        <v>42</v>
      </c>
      <c r="B35" s="1" t="s">
        <v>1048</v>
      </c>
      <c r="C35" s="1" t="s">
        <v>1060</v>
      </c>
      <c r="D35" s="1">
        <v>233827</v>
      </c>
      <c r="E35" s="1" t="s">
        <v>1047</v>
      </c>
      <c r="F35" s="1" t="b">
        <v>1</v>
      </c>
    </row>
    <row r="36" spans="1:6" x14ac:dyDescent="0.3">
      <c r="A36" s="1" t="s">
        <v>43</v>
      </c>
      <c r="B36" s="1" t="s">
        <v>1052</v>
      </c>
      <c r="C36" s="1" t="s">
        <v>1051</v>
      </c>
      <c r="D36" s="1">
        <v>898207</v>
      </c>
      <c r="E36" s="1" t="s">
        <v>1047</v>
      </c>
      <c r="F36" s="1" t="b">
        <v>0</v>
      </c>
    </row>
    <row r="37" spans="1:6" x14ac:dyDescent="0.3">
      <c r="A37" s="1" t="s">
        <v>44</v>
      </c>
      <c r="B37" s="1" t="s">
        <v>1045</v>
      </c>
      <c r="C37" s="1" t="s">
        <v>1046</v>
      </c>
      <c r="D37" s="1">
        <v>359295</v>
      </c>
      <c r="E37" s="1" t="s">
        <v>1047</v>
      </c>
      <c r="F37" s="1" t="b">
        <v>0</v>
      </c>
    </row>
    <row r="38" spans="1:6" x14ac:dyDescent="0.3">
      <c r="A38" s="1" t="s">
        <v>45</v>
      </c>
      <c r="B38" s="1" t="s">
        <v>1056</v>
      </c>
      <c r="C38" s="1" t="s">
        <v>1055</v>
      </c>
      <c r="D38" s="1">
        <v>426147</v>
      </c>
      <c r="E38" s="1" t="s">
        <v>1047</v>
      </c>
      <c r="F38" s="1" t="b">
        <v>0</v>
      </c>
    </row>
    <row r="39" spans="1:6" x14ac:dyDescent="0.3">
      <c r="A39" s="1" t="s">
        <v>46</v>
      </c>
      <c r="B39" s="1" t="s">
        <v>1056</v>
      </c>
      <c r="C39" s="1" t="s">
        <v>1046</v>
      </c>
      <c r="D39" s="1">
        <v>464069</v>
      </c>
      <c r="E39" s="1" t="s">
        <v>1047</v>
      </c>
      <c r="F39" s="1" t="b">
        <v>0</v>
      </c>
    </row>
    <row r="40" spans="1:6" x14ac:dyDescent="0.3">
      <c r="A40" s="1" t="s">
        <v>47</v>
      </c>
      <c r="B40" s="1" t="s">
        <v>1048</v>
      </c>
      <c r="C40" s="1" t="s">
        <v>1053</v>
      </c>
      <c r="D40" s="1">
        <v>284692</v>
      </c>
      <c r="E40" s="1" t="s">
        <v>1047</v>
      </c>
      <c r="F40" s="1" t="b">
        <v>1</v>
      </c>
    </row>
    <row r="41" spans="1:6" x14ac:dyDescent="0.3">
      <c r="A41" s="1" t="s">
        <v>48</v>
      </c>
      <c r="B41" s="1" t="s">
        <v>1057</v>
      </c>
      <c r="C41" s="1" t="s">
        <v>1060</v>
      </c>
      <c r="D41" s="1">
        <v>697530</v>
      </c>
      <c r="E41" s="1" t="s">
        <v>1047</v>
      </c>
      <c r="F41" s="1" t="b">
        <v>0</v>
      </c>
    </row>
    <row r="42" spans="1:6" x14ac:dyDescent="0.3">
      <c r="A42" s="1" t="s">
        <v>49</v>
      </c>
      <c r="B42" s="1" t="s">
        <v>1045</v>
      </c>
      <c r="C42" s="1" t="s">
        <v>1049</v>
      </c>
      <c r="D42" s="1">
        <v>189771</v>
      </c>
      <c r="E42" s="1" t="s">
        <v>1047</v>
      </c>
      <c r="F42" s="1" t="b">
        <v>0</v>
      </c>
    </row>
    <row r="43" spans="1:6" x14ac:dyDescent="0.3">
      <c r="A43" s="1" t="s">
        <v>50</v>
      </c>
      <c r="B43" s="1" t="s">
        <v>1052</v>
      </c>
      <c r="C43" s="1" t="s">
        <v>1060</v>
      </c>
      <c r="D43" s="1">
        <v>680358</v>
      </c>
      <c r="E43" s="1" t="s">
        <v>1047</v>
      </c>
      <c r="F43" s="1" t="b">
        <v>1</v>
      </c>
    </row>
    <row r="44" spans="1:6" x14ac:dyDescent="0.3">
      <c r="A44" s="1" t="s">
        <v>51</v>
      </c>
      <c r="B44" s="1" t="s">
        <v>1048</v>
      </c>
      <c r="C44" s="1" t="s">
        <v>1049</v>
      </c>
      <c r="D44" s="1">
        <v>326895</v>
      </c>
      <c r="E44" s="1" t="s">
        <v>1047</v>
      </c>
      <c r="F44" s="1" t="b">
        <v>0</v>
      </c>
    </row>
    <row r="45" spans="1:6" x14ac:dyDescent="0.3">
      <c r="A45" s="1" t="s">
        <v>52</v>
      </c>
      <c r="B45" s="1" t="s">
        <v>1048</v>
      </c>
      <c r="C45" s="1" t="s">
        <v>1061</v>
      </c>
      <c r="D45" s="1">
        <v>147726</v>
      </c>
      <c r="E45" s="1" t="s">
        <v>1047</v>
      </c>
      <c r="F45" s="1" t="b">
        <v>1</v>
      </c>
    </row>
    <row r="46" spans="1:6" x14ac:dyDescent="0.3">
      <c r="A46" s="1" t="s">
        <v>53</v>
      </c>
      <c r="B46" s="1" t="s">
        <v>1045</v>
      </c>
      <c r="C46" s="1" t="s">
        <v>1061</v>
      </c>
      <c r="D46" s="1">
        <v>600935</v>
      </c>
      <c r="E46" s="1" t="s">
        <v>1047</v>
      </c>
      <c r="F46" s="1" t="b">
        <v>1</v>
      </c>
    </row>
    <row r="47" spans="1:6" x14ac:dyDescent="0.3">
      <c r="A47" s="1" t="s">
        <v>54</v>
      </c>
      <c r="B47" s="1" t="s">
        <v>1054</v>
      </c>
      <c r="C47" s="1" t="s">
        <v>1049</v>
      </c>
      <c r="D47" s="1">
        <v>913373</v>
      </c>
      <c r="E47" s="1" t="s">
        <v>1047</v>
      </c>
      <c r="F47" s="1" t="b">
        <v>0</v>
      </c>
    </row>
    <row r="48" spans="1:6" x14ac:dyDescent="0.3">
      <c r="A48" s="1" t="s">
        <v>55</v>
      </c>
      <c r="B48" s="1" t="s">
        <v>1048</v>
      </c>
      <c r="C48" s="1" t="s">
        <v>1049</v>
      </c>
      <c r="D48" s="1">
        <v>282256</v>
      </c>
      <c r="E48" s="1" t="s">
        <v>1047</v>
      </c>
      <c r="F48" s="1" t="b">
        <v>1</v>
      </c>
    </row>
    <row r="49" spans="1:6" x14ac:dyDescent="0.3">
      <c r="A49" s="1" t="s">
        <v>56</v>
      </c>
      <c r="B49" s="1" t="s">
        <v>1050</v>
      </c>
      <c r="C49" s="1" t="s">
        <v>1049</v>
      </c>
      <c r="D49" s="1">
        <v>545790</v>
      </c>
      <c r="E49" s="1" t="s">
        <v>1047</v>
      </c>
      <c r="F49" s="1" t="b">
        <v>1</v>
      </c>
    </row>
    <row r="50" spans="1:6" x14ac:dyDescent="0.3">
      <c r="A50" s="1" t="s">
        <v>57</v>
      </c>
      <c r="B50" s="1" t="s">
        <v>1054</v>
      </c>
      <c r="C50" s="1" t="s">
        <v>1061</v>
      </c>
      <c r="D50" s="1">
        <v>624783</v>
      </c>
      <c r="E50" s="1" t="s">
        <v>1047</v>
      </c>
      <c r="F50" s="1" t="b">
        <v>0</v>
      </c>
    </row>
    <row r="51" spans="1:6" x14ac:dyDescent="0.3">
      <c r="A51" s="1" t="s">
        <v>58</v>
      </c>
      <c r="B51" s="1" t="s">
        <v>1045</v>
      </c>
      <c r="C51" s="1" t="s">
        <v>1055</v>
      </c>
      <c r="D51" s="1">
        <v>593355</v>
      </c>
      <c r="E51" s="1" t="s">
        <v>1047</v>
      </c>
      <c r="F51" s="1" t="b">
        <v>0</v>
      </c>
    </row>
    <row r="52" spans="1:6" x14ac:dyDescent="0.3">
      <c r="A52" s="1" t="s">
        <v>59</v>
      </c>
      <c r="B52" s="1" t="s">
        <v>1058</v>
      </c>
      <c r="C52" s="1" t="s">
        <v>1061</v>
      </c>
      <c r="D52" s="1">
        <v>794769</v>
      </c>
      <c r="E52" s="1" t="s">
        <v>1047</v>
      </c>
      <c r="F52" s="1" t="b">
        <v>0</v>
      </c>
    </row>
    <row r="53" spans="1:6" x14ac:dyDescent="0.3">
      <c r="A53" s="1" t="s">
        <v>60</v>
      </c>
      <c r="B53" s="1" t="s">
        <v>1058</v>
      </c>
      <c r="C53" s="1" t="s">
        <v>1053</v>
      </c>
      <c r="D53" s="1">
        <v>156837</v>
      </c>
      <c r="E53" s="1" t="s">
        <v>1047</v>
      </c>
      <c r="F53" s="1" t="b">
        <v>0</v>
      </c>
    </row>
    <row r="54" spans="1:6" x14ac:dyDescent="0.3">
      <c r="A54" s="1" t="s">
        <v>61</v>
      </c>
      <c r="B54" s="1" t="s">
        <v>1057</v>
      </c>
      <c r="C54" s="1" t="s">
        <v>1055</v>
      </c>
      <c r="D54" s="1">
        <v>425845</v>
      </c>
      <c r="E54" s="1" t="s">
        <v>1047</v>
      </c>
      <c r="F54" s="1" t="b">
        <v>1</v>
      </c>
    </row>
    <row r="55" spans="1:6" x14ac:dyDescent="0.3">
      <c r="A55" s="1" t="s">
        <v>62</v>
      </c>
      <c r="B55" s="1" t="s">
        <v>1054</v>
      </c>
      <c r="C55" s="1" t="s">
        <v>1060</v>
      </c>
      <c r="D55" s="1">
        <v>595158</v>
      </c>
      <c r="E55" s="1" t="s">
        <v>1047</v>
      </c>
      <c r="F55" s="1" t="b">
        <v>0</v>
      </c>
    </row>
    <row r="56" spans="1:6" x14ac:dyDescent="0.3">
      <c r="A56" s="1" t="s">
        <v>63</v>
      </c>
      <c r="B56" s="1" t="s">
        <v>1050</v>
      </c>
      <c r="C56" s="1" t="s">
        <v>1060</v>
      </c>
      <c r="D56" s="1">
        <v>255813</v>
      </c>
      <c r="E56" s="1" t="s">
        <v>1047</v>
      </c>
      <c r="F56" s="1" t="b">
        <v>0</v>
      </c>
    </row>
    <row r="57" spans="1:6" x14ac:dyDescent="0.3">
      <c r="A57" s="1" t="s">
        <v>64</v>
      </c>
      <c r="B57" s="1" t="s">
        <v>1058</v>
      </c>
      <c r="C57" s="1" t="s">
        <v>1053</v>
      </c>
      <c r="D57" s="1">
        <v>504832</v>
      </c>
      <c r="E57" s="1" t="s">
        <v>1047</v>
      </c>
      <c r="F57" s="1" t="b">
        <v>0</v>
      </c>
    </row>
    <row r="58" spans="1:6" x14ac:dyDescent="0.3">
      <c r="A58" s="1" t="s">
        <v>65</v>
      </c>
      <c r="B58" s="1" t="s">
        <v>1054</v>
      </c>
      <c r="C58" s="1" t="s">
        <v>1055</v>
      </c>
      <c r="D58" s="1">
        <v>178463</v>
      </c>
      <c r="E58" s="1" t="s">
        <v>1047</v>
      </c>
      <c r="F58" s="1" t="b">
        <v>0</v>
      </c>
    </row>
    <row r="59" spans="1:6" x14ac:dyDescent="0.3">
      <c r="A59" s="1" t="s">
        <v>66</v>
      </c>
      <c r="B59" s="1" t="s">
        <v>1056</v>
      </c>
      <c r="C59" s="1" t="s">
        <v>1049</v>
      </c>
      <c r="D59" s="1">
        <v>761820</v>
      </c>
      <c r="E59" s="1" t="s">
        <v>1047</v>
      </c>
      <c r="F59" s="1" t="b">
        <v>0</v>
      </c>
    </row>
    <row r="60" spans="1:6" x14ac:dyDescent="0.3">
      <c r="A60" s="1" t="s">
        <v>67</v>
      </c>
      <c r="B60" s="1" t="s">
        <v>1052</v>
      </c>
      <c r="C60" s="1" t="s">
        <v>1046</v>
      </c>
      <c r="D60" s="1">
        <v>407618</v>
      </c>
      <c r="E60" s="1" t="s">
        <v>1047</v>
      </c>
      <c r="F60" s="1" t="b">
        <v>1</v>
      </c>
    </row>
    <row r="61" spans="1:6" x14ac:dyDescent="0.3">
      <c r="A61" s="1" t="s">
        <v>68</v>
      </c>
      <c r="B61" s="1" t="s">
        <v>1057</v>
      </c>
      <c r="C61" s="1" t="s">
        <v>1060</v>
      </c>
      <c r="D61" s="1">
        <v>711484</v>
      </c>
      <c r="E61" s="1" t="s">
        <v>1047</v>
      </c>
      <c r="F61" s="1" t="b">
        <v>0</v>
      </c>
    </row>
    <row r="62" spans="1:6" x14ac:dyDescent="0.3">
      <c r="A62" s="1" t="s">
        <v>69</v>
      </c>
      <c r="B62" s="1" t="s">
        <v>1052</v>
      </c>
      <c r="C62" s="1" t="s">
        <v>1061</v>
      </c>
      <c r="D62" s="1">
        <v>769975</v>
      </c>
      <c r="E62" s="1" t="s">
        <v>1047</v>
      </c>
      <c r="F62" s="1" t="b">
        <v>0</v>
      </c>
    </row>
    <row r="63" spans="1:6" x14ac:dyDescent="0.3">
      <c r="A63" s="1" t="s">
        <v>70</v>
      </c>
      <c r="B63" s="1" t="s">
        <v>1050</v>
      </c>
      <c r="C63" s="1" t="s">
        <v>1046</v>
      </c>
      <c r="D63" s="1">
        <v>970357</v>
      </c>
      <c r="E63" s="1" t="s">
        <v>1047</v>
      </c>
      <c r="F63" s="1" t="b">
        <v>0</v>
      </c>
    </row>
    <row r="64" spans="1:6" x14ac:dyDescent="0.3">
      <c r="A64" s="1" t="s">
        <v>71</v>
      </c>
      <c r="B64" s="1" t="s">
        <v>1056</v>
      </c>
      <c r="C64" s="1"/>
      <c r="D64" s="1">
        <v>423939</v>
      </c>
      <c r="E64" s="1" t="s">
        <v>1047</v>
      </c>
      <c r="F64" s="1" t="b">
        <v>0</v>
      </c>
    </row>
    <row r="65" spans="1:6" x14ac:dyDescent="0.3">
      <c r="A65" s="1" t="s">
        <v>72</v>
      </c>
      <c r="B65" s="1" t="s">
        <v>1050</v>
      </c>
      <c r="C65" s="1" t="s">
        <v>1060</v>
      </c>
      <c r="D65" s="1">
        <v>945664</v>
      </c>
      <c r="E65" s="1" t="s">
        <v>1047</v>
      </c>
      <c r="F65" s="1" t="b">
        <v>0</v>
      </c>
    </row>
    <row r="66" spans="1:6" x14ac:dyDescent="0.3">
      <c r="A66" s="1" t="s">
        <v>73</v>
      </c>
      <c r="B66" s="1" t="s">
        <v>1045</v>
      </c>
      <c r="C66" s="1" t="s">
        <v>1061</v>
      </c>
      <c r="D66" s="1">
        <v>662636</v>
      </c>
      <c r="E66" s="1" t="s">
        <v>1047</v>
      </c>
      <c r="F66" s="1" t="b">
        <v>0</v>
      </c>
    </row>
    <row r="67" spans="1:6" x14ac:dyDescent="0.3">
      <c r="A67" s="1" t="s">
        <v>74</v>
      </c>
      <c r="B67" s="1" t="s">
        <v>1056</v>
      </c>
      <c r="C67" s="1" t="s">
        <v>1060</v>
      </c>
      <c r="D67" s="1">
        <v>835132</v>
      </c>
      <c r="E67" s="1" t="s">
        <v>1047</v>
      </c>
      <c r="F67" s="1" t="b">
        <v>0</v>
      </c>
    </row>
    <row r="68" spans="1:6" x14ac:dyDescent="0.3">
      <c r="A68" s="1" t="s">
        <v>75</v>
      </c>
      <c r="B68" s="1" t="s">
        <v>1052</v>
      </c>
      <c r="C68" s="1" t="s">
        <v>1053</v>
      </c>
      <c r="D68" s="1">
        <v>715870</v>
      </c>
      <c r="E68" s="1" t="s">
        <v>1047</v>
      </c>
      <c r="F68" s="1" t="b">
        <v>0</v>
      </c>
    </row>
    <row r="69" spans="1:6" x14ac:dyDescent="0.3">
      <c r="A69" s="1" t="s">
        <v>76</v>
      </c>
      <c r="B69" s="1" t="s">
        <v>1056</v>
      </c>
      <c r="C69" s="1" t="s">
        <v>1051</v>
      </c>
      <c r="D69" s="1">
        <v>670913</v>
      </c>
      <c r="E69" s="1" t="s">
        <v>1047</v>
      </c>
      <c r="F69" s="1" t="b">
        <v>0</v>
      </c>
    </row>
    <row r="70" spans="1:6" x14ac:dyDescent="0.3">
      <c r="A70" s="1" t="s">
        <v>77</v>
      </c>
      <c r="B70" s="1" t="s">
        <v>1057</v>
      </c>
      <c r="C70" s="1" t="s">
        <v>1059</v>
      </c>
      <c r="D70" s="1">
        <v>970127</v>
      </c>
      <c r="E70" s="1" t="s">
        <v>1047</v>
      </c>
      <c r="F70" s="1" t="b">
        <v>1</v>
      </c>
    </row>
    <row r="71" spans="1:6" x14ac:dyDescent="0.3">
      <c r="A71" s="1" t="s">
        <v>78</v>
      </c>
      <c r="B71" s="1" t="s">
        <v>1056</v>
      </c>
      <c r="C71" s="1" t="s">
        <v>1046</v>
      </c>
      <c r="D71" s="1">
        <v>238205</v>
      </c>
      <c r="E71" s="1" t="s">
        <v>1047</v>
      </c>
      <c r="F71" s="1" t="b">
        <v>0</v>
      </c>
    </row>
    <row r="72" spans="1:6" x14ac:dyDescent="0.3">
      <c r="A72" s="1" t="s">
        <v>79</v>
      </c>
      <c r="B72" s="1" t="s">
        <v>1058</v>
      </c>
      <c r="C72" s="1" t="s">
        <v>1060</v>
      </c>
      <c r="D72" s="1">
        <v>915809</v>
      </c>
      <c r="E72" s="1" t="s">
        <v>1047</v>
      </c>
      <c r="F72" s="1" t="b">
        <v>0</v>
      </c>
    </row>
    <row r="73" spans="1:6" x14ac:dyDescent="0.3">
      <c r="A73" s="1" t="s">
        <v>80</v>
      </c>
      <c r="B73" s="1" t="s">
        <v>1054</v>
      </c>
      <c r="C73" s="1" t="s">
        <v>1053</v>
      </c>
      <c r="D73" s="1">
        <v>819425</v>
      </c>
      <c r="E73" s="1" t="s">
        <v>1047</v>
      </c>
      <c r="F73" s="1" t="b">
        <v>0</v>
      </c>
    </row>
    <row r="74" spans="1:6" x14ac:dyDescent="0.3">
      <c r="A74" s="1" t="s">
        <v>81</v>
      </c>
      <c r="B74" s="1" t="s">
        <v>1054</v>
      </c>
      <c r="C74" s="1" t="s">
        <v>1061</v>
      </c>
      <c r="D74" s="1">
        <v>575755</v>
      </c>
      <c r="E74" s="1" t="s">
        <v>1047</v>
      </c>
      <c r="F74" s="1" t="b">
        <v>0</v>
      </c>
    </row>
    <row r="75" spans="1:6" x14ac:dyDescent="0.3">
      <c r="A75" s="1" t="s">
        <v>82</v>
      </c>
      <c r="B75" s="1" t="s">
        <v>1052</v>
      </c>
      <c r="C75" s="1" t="s">
        <v>1053</v>
      </c>
      <c r="D75" s="1">
        <v>427704</v>
      </c>
      <c r="E75" s="1" t="s">
        <v>1047</v>
      </c>
      <c r="F75" s="1" t="b">
        <v>1</v>
      </c>
    </row>
    <row r="76" spans="1:6" x14ac:dyDescent="0.3">
      <c r="A76" s="1" t="s">
        <v>83</v>
      </c>
      <c r="B76" s="1" t="s">
        <v>1052</v>
      </c>
      <c r="C76" s="1" t="s">
        <v>1059</v>
      </c>
      <c r="D76" s="1">
        <v>530764</v>
      </c>
      <c r="E76" s="1" t="s">
        <v>1047</v>
      </c>
      <c r="F76" s="1" t="b">
        <v>0</v>
      </c>
    </row>
    <row r="77" spans="1:6" x14ac:dyDescent="0.3">
      <c r="A77" s="1" t="s">
        <v>84</v>
      </c>
      <c r="B77" s="1" t="s">
        <v>1052</v>
      </c>
      <c r="C77" s="1" t="s">
        <v>1051</v>
      </c>
      <c r="D77" s="1">
        <v>220465</v>
      </c>
      <c r="E77" s="1" t="s">
        <v>1047</v>
      </c>
      <c r="F77" s="1" t="b">
        <v>1</v>
      </c>
    </row>
    <row r="78" spans="1:6" x14ac:dyDescent="0.3">
      <c r="A78" s="1" t="s">
        <v>85</v>
      </c>
      <c r="B78" s="1" t="s">
        <v>1048</v>
      </c>
      <c r="C78" s="1" t="s">
        <v>1053</v>
      </c>
      <c r="D78" s="1">
        <v>172965</v>
      </c>
      <c r="E78" s="1" t="s">
        <v>1047</v>
      </c>
      <c r="F78" s="1" t="b">
        <v>0</v>
      </c>
    </row>
    <row r="79" spans="1:6" x14ac:dyDescent="0.3">
      <c r="A79" s="1" t="s">
        <v>86</v>
      </c>
      <c r="B79" s="1" t="s">
        <v>1056</v>
      </c>
      <c r="C79" s="1" t="s">
        <v>1046</v>
      </c>
      <c r="D79" s="1">
        <v>263137</v>
      </c>
      <c r="E79" s="1" t="s">
        <v>1047</v>
      </c>
      <c r="F79" s="1" t="b">
        <v>1</v>
      </c>
    </row>
    <row r="80" spans="1:6" x14ac:dyDescent="0.3">
      <c r="A80" s="1" t="s">
        <v>87</v>
      </c>
      <c r="B80" s="1" t="s">
        <v>1056</v>
      </c>
      <c r="C80" s="1" t="s">
        <v>1051</v>
      </c>
      <c r="D80" s="1">
        <v>550797</v>
      </c>
      <c r="E80" s="1" t="s">
        <v>1047</v>
      </c>
      <c r="F80" s="1" t="b">
        <v>0</v>
      </c>
    </row>
    <row r="81" spans="1:6" x14ac:dyDescent="0.3">
      <c r="A81" s="1" t="s">
        <v>88</v>
      </c>
      <c r="B81" s="1" t="s">
        <v>1048</v>
      </c>
      <c r="C81" s="1" t="s">
        <v>1061</v>
      </c>
      <c r="D81" s="1">
        <v>403507</v>
      </c>
      <c r="E81" s="1" t="s">
        <v>1047</v>
      </c>
      <c r="F81" s="1" t="b">
        <v>1</v>
      </c>
    </row>
    <row r="82" spans="1:6" x14ac:dyDescent="0.3">
      <c r="A82" s="1" t="s">
        <v>89</v>
      </c>
      <c r="B82" s="1" t="s">
        <v>1054</v>
      </c>
      <c r="C82" s="1" t="s">
        <v>1046</v>
      </c>
      <c r="D82" s="1">
        <v>582087</v>
      </c>
      <c r="E82" s="1" t="s">
        <v>1047</v>
      </c>
      <c r="F82" s="1" t="b">
        <v>1</v>
      </c>
    </row>
    <row r="83" spans="1:6" x14ac:dyDescent="0.3">
      <c r="A83" s="1" t="s">
        <v>90</v>
      </c>
      <c r="B83" s="1" t="s">
        <v>1056</v>
      </c>
      <c r="C83" s="1" t="s">
        <v>1053</v>
      </c>
      <c r="D83" s="1">
        <v>985506</v>
      </c>
      <c r="E83" s="1" t="s">
        <v>1047</v>
      </c>
      <c r="F83" s="1" t="b">
        <v>0</v>
      </c>
    </row>
    <row r="84" spans="1:6" x14ac:dyDescent="0.3">
      <c r="A84" s="1" t="s">
        <v>91</v>
      </c>
      <c r="B84" s="1" t="s">
        <v>1056</v>
      </c>
      <c r="C84" s="1" t="s">
        <v>1049</v>
      </c>
      <c r="D84" s="1">
        <v>913934</v>
      </c>
      <c r="E84" s="1" t="s">
        <v>1047</v>
      </c>
      <c r="F84" s="1" t="b">
        <v>1</v>
      </c>
    </row>
    <row r="85" spans="1:6" x14ac:dyDescent="0.3">
      <c r="A85" s="1" t="s">
        <v>92</v>
      </c>
      <c r="B85" s="1" t="s">
        <v>1058</v>
      </c>
      <c r="C85" s="1" t="s">
        <v>1060</v>
      </c>
      <c r="D85" s="1">
        <v>814220</v>
      </c>
      <c r="E85" s="1" t="s">
        <v>1047</v>
      </c>
      <c r="F85" s="1" t="b">
        <v>0</v>
      </c>
    </row>
    <row r="86" spans="1:6" x14ac:dyDescent="0.3">
      <c r="A86" s="1" t="s">
        <v>93</v>
      </c>
      <c r="B86" s="1" t="s">
        <v>1056</v>
      </c>
      <c r="C86" s="1"/>
      <c r="D86" s="1">
        <v>584172</v>
      </c>
      <c r="E86" s="1" t="s">
        <v>1047</v>
      </c>
      <c r="F86" s="1" t="b">
        <v>0</v>
      </c>
    </row>
    <row r="87" spans="1:6" x14ac:dyDescent="0.3">
      <c r="A87" s="1" t="s">
        <v>94</v>
      </c>
      <c r="B87" s="1" t="s">
        <v>1052</v>
      </c>
      <c r="C87" s="1" t="s">
        <v>1060</v>
      </c>
      <c r="D87" s="1">
        <v>625721</v>
      </c>
      <c r="E87" s="1" t="s">
        <v>1047</v>
      </c>
      <c r="F87" s="1" t="b">
        <v>0</v>
      </c>
    </row>
    <row r="88" spans="1:6" x14ac:dyDescent="0.3">
      <c r="A88" s="1" t="s">
        <v>95</v>
      </c>
      <c r="B88" s="1" t="s">
        <v>1048</v>
      </c>
      <c r="C88" s="1" t="s">
        <v>1051</v>
      </c>
      <c r="D88" s="1">
        <v>490963</v>
      </c>
      <c r="E88" s="1" t="s">
        <v>1047</v>
      </c>
      <c r="F88" s="1" t="b">
        <v>1</v>
      </c>
    </row>
    <row r="89" spans="1:6" x14ac:dyDescent="0.3">
      <c r="A89" s="1" t="s">
        <v>96</v>
      </c>
      <c r="B89" s="1" t="s">
        <v>1048</v>
      </c>
      <c r="C89" s="1" t="s">
        <v>1051</v>
      </c>
      <c r="D89" s="1">
        <v>185461</v>
      </c>
      <c r="E89" s="1" t="s">
        <v>1047</v>
      </c>
      <c r="F89" s="1" t="b">
        <v>0</v>
      </c>
    </row>
    <row r="90" spans="1:6" x14ac:dyDescent="0.3">
      <c r="A90" s="1" t="s">
        <v>97</v>
      </c>
      <c r="B90" s="1" t="s">
        <v>1052</v>
      </c>
      <c r="C90" s="1" t="s">
        <v>1046</v>
      </c>
      <c r="D90" s="1">
        <v>480211</v>
      </c>
      <c r="E90" s="1" t="s">
        <v>1047</v>
      </c>
      <c r="F90" s="1" t="b">
        <v>0</v>
      </c>
    </row>
    <row r="91" spans="1:6" x14ac:dyDescent="0.3">
      <c r="A91" s="1" t="s">
        <v>98</v>
      </c>
      <c r="B91" s="1" t="s">
        <v>1045</v>
      </c>
      <c r="C91" s="1" t="s">
        <v>1051</v>
      </c>
      <c r="D91" s="1">
        <v>903531</v>
      </c>
      <c r="E91" s="1" t="s">
        <v>1047</v>
      </c>
      <c r="F91" s="1" t="b">
        <v>0</v>
      </c>
    </row>
    <row r="92" spans="1:6" x14ac:dyDescent="0.3">
      <c r="A92" s="1" t="s">
        <v>99</v>
      </c>
      <c r="B92" s="1" t="s">
        <v>1058</v>
      </c>
      <c r="C92" s="1" t="s">
        <v>1049</v>
      </c>
      <c r="D92" s="1">
        <v>659951</v>
      </c>
      <c r="E92" s="1" t="s">
        <v>1047</v>
      </c>
      <c r="F92" s="1" t="b">
        <v>0</v>
      </c>
    </row>
    <row r="93" spans="1:6" x14ac:dyDescent="0.3">
      <c r="A93" s="1" t="s">
        <v>100</v>
      </c>
      <c r="B93" s="1" t="s">
        <v>1048</v>
      </c>
      <c r="C93" s="1" t="s">
        <v>1049</v>
      </c>
      <c r="D93" s="1">
        <v>940181</v>
      </c>
      <c r="E93" s="1" t="s">
        <v>1047</v>
      </c>
      <c r="F93" s="1" t="b">
        <v>0</v>
      </c>
    </row>
    <row r="94" spans="1:6" x14ac:dyDescent="0.3">
      <c r="A94" s="1" t="s">
        <v>101</v>
      </c>
      <c r="B94" s="1" t="s">
        <v>1048</v>
      </c>
      <c r="C94" s="1" t="s">
        <v>1053</v>
      </c>
      <c r="D94" s="1">
        <v>196168</v>
      </c>
      <c r="E94" s="1" t="s">
        <v>1047</v>
      </c>
      <c r="F94" s="1" t="b">
        <v>0</v>
      </c>
    </row>
    <row r="95" spans="1:6" x14ac:dyDescent="0.3">
      <c r="A95" s="1" t="s">
        <v>102</v>
      </c>
      <c r="B95" s="1" t="s">
        <v>1052</v>
      </c>
      <c r="C95" s="1" t="s">
        <v>1059</v>
      </c>
      <c r="D95" s="1">
        <v>979940</v>
      </c>
      <c r="E95" s="1" t="s">
        <v>1047</v>
      </c>
      <c r="F95" s="1" t="b">
        <v>0</v>
      </c>
    </row>
    <row r="96" spans="1:6" x14ac:dyDescent="0.3">
      <c r="A96" s="1" t="s">
        <v>103</v>
      </c>
      <c r="B96" s="1" t="s">
        <v>1045</v>
      </c>
      <c r="C96" s="1" t="s">
        <v>1061</v>
      </c>
      <c r="D96" s="1">
        <v>326130</v>
      </c>
      <c r="E96" s="1" t="s">
        <v>1047</v>
      </c>
      <c r="F96" s="1" t="b">
        <v>0</v>
      </c>
    </row>
    <row r="97" spans="1:6" x14ac:dyDescent="0.3">
      <c r="A97" s="1" t="s">
        <v>104</v>
      </c>
      <c r="B97" s="1" t="s">
        <v>1056</v>
      </c>
      <c r="C97" s="1" t="s">
        <v>1059</v>
      </c>
      <c r="D97" s="1">
        <v>977330</v>
      </c>
      <c r="E97" s="1" t="s">
        <v>1047</v>
      </c>
      <c r="F97" s="1" t="b">
        <v>1</v>
      </c>
    </row>
    <row r="98" spans="1:6" x14ac:dyDescent="0.3">
      <c r="A98" s="1" t="s">
        <v>105</v>
      </c>
      <c r="B98" s="1" t="s">
        <v>1056</v>
      </c>
      <c r="C98" s="1" t="s">
        <v>1051</v>
      </c>
      <c r="D98" s="1">
        <v>170966</v>
      </c>
      <c r="E98" s="1" t="s">
        <v>1047</v>
      </c>
      <c r="F98" s="1" t="b">
        <v>0</v>
      </c>
    </row>
    <row r="99" spans="1:6" x14ac:dyDescent="0.3">
      <c r="A99" s="1" t="s">
        <v>106</v>
      </c>
      <c r="B99" s="1" t="s">
        <v>1052</v>
      </c>
      <c r="C99" s="1" t="s">
        <v>1055</v>
      </c>
      <c r="D99" s="1">
        <v>146489</v>
      </c>
      <c r="E99" s="1" t="s">
        <v>1047</v>
      </c>
      <c r="F99" s="1" t="b">
        <v>1</v>
      </c>
    </row>
    <row r="100" spans="1:6" x14ac:dyDescent="0.3">
      <c r="A100" s="1" t="s">
        <v>107</v>
      </c>
      <c r="B100" s="1" t="s">
        <v>1045</v>
      </c>
      <c r="C100" s="1" t="s">
        <v>1049</v>
      </c>
      <c r="D100" s="1">
        <v>143941</v>
      </c>
      <c r="E100" s="1" t="s">
        <v>1047</v>
      </c>
      <c r="F100" s="1" t="b">
        <v>0</v>
      </c>
    </row>
    <row r="101" spans="1:6" x14ac:dyDescent="0.3">
      <c r="A101" s="1" t="s">
        <v>108</v>
      </c>
      <c r="B101" s="1" t="s">
        <v>1052</v>
      </c>
      <c r="C101" s="1" t="s">
        <v>1053</v>
      </c>
      <c r="D101" s="1">
        <v>519453</v>
      </c>
      <c r="E101" s="1" t="s">
        <v>1047</v>
      </c>
      <c r="F101" s="1" t="b">
        <v>0</v>
      </c>
    </row>
    <row r="102" spans="1:6" x14ac:dyDescent="0.3">
      <c r="A102" s="1" t="s">
        <v>109</v>
      </c>
      <c r="B102" s="1" t="s">
        <v>1048</v>
      </c>
      <c r="C102" s="1" t="s">
        <v>1061</v>
      </c>
      <c r="D102" s="1">
        <v>436814</v>
      </c>
      <c r="E102" s="1" t="s">
        <v>1047</v>
      </c>
      <c r="F102" s="1" t="b">
        <v>0</v>
      </c>
    </row>
    <row r="103" spans="1:6" x14ac:dyDescent="0.3">
      <c r="A103" s="1" t="s">
        <v>110</v>
      </c>
      <c r="B103" s="1" t="s">
        <v>1054</v>
      </c>
      <c r="C103" s="1" t="s">
        <v>1061</v>
      </c>
      <c r="D103" s="1">
        <v>770532</v>
      </c>
      <c r="E103" s="1" t="s">
        <v>1047</v>
      </c>
      <c r="F103" s="1" t="b">
        <v>0</v>
      </c>
    </row>
    <row r="104" spans="1:6" x14ac:dyDescent="0.3">
      <c r="A104" s="1" t="s">
        <v>111</v>
      </c>
      <c r="B104" s="1" t="s">
        <v>1052</v>
      </c>
      <c r="C104" s="1" t="s">
        <v>1051</v>
      </c>
      <c r="D104" s="1">
        <v>501451</v>
      </c>
      <c r="E104" s="1" t="s">
        <v>1047</v>
      </c>
      <c r="F104" s="1" t="b">
        <v>0</v>
      </c>
    </row>
    <row r="105" spans="1:6" x14ac:dyDescent="0.3">
      <c r="A105" s="1" t="s">
        <v>112</v>
      </c>
      <c r="B105" s="1" t="s">
        <v>1057</v>
      </c>
      <c r="C105" s="1" t="s">
        <v>1059</v>
      </c>
      <c r="D105" s="1">
        <v>127172</v>
      </c>
      <c r="E105" s="1" t="s">
        <v>1047</v>
      </c>
      <c r="F105" s="1" t="b">
        <v>1</v>
      </c>
    </row>
    <row r="106" spans="1:6" x14ac:dyDescent="0.3">
      <c r="A106" s="1" t="s">
        <v>113</v>
      </c>
      <c r="B106" s="1" t="s">
        <v>1056</v>
      </c>
      <c r="C106" s="1" t="s">
        <v>1060</v>
      </c>
      <c r="D106" s="1">
        <v>281043</v>
      </c>
      <c r="E106" s="1" t="s">
        <v>1047</v>
      </c>
      <c r="F106" s="1" t="b">
        <v>0</v>
      </c>
    </row>
    <row r="107" spans="1:6" x14ac:dyDescent="0.3">
      <c r="A107" s="1" t="s">
        <v>114</v>
      </c>
      <c r="B107" s="1" t="s">
        <v>1056</v>
      </c>
      <c r="C107" s="1" t="s">
        <v>1049</v>
      </c>
      <c r="D107" s="1">
        <v>930541</v>
      </c>
      <c r="E107" s="1" t="s">
        <v>1047</v>
      </c>
      <c r="F107" s="1" t="b">
        <v>0</v>
      </c>
    </row>
    <row r="108" spans="1:6" x14ac:dyDescent="0.3">
      <c r="A108" s="1" t="s">
        <v>115</v>
      </c>
      <c r="B108" s="1" t="s">
        <v>1054</v>
      </c>
      <c r="C108" s="1" t="s">
        <v>1053</v>
      </c>
      <c r="D108" s="1">
        <v>963333</v>
      </c>
      <c r="E108" s="1" t="s">
        <v>1047</v>
      </c>
      <c r="F108" s="1" t="b">
        <v>0</v>
      </c>
    </row>
    <row r="109" spans="1:6" x14ac:dyDescent="0.3">
      <c r="A109" s="1" t="s">
        <v>116</v>
      </c>
      <c r="B109" s="1" t="s">
        <v>1056</v>
      </c>
      <c r="C109" s="1" t="s">
        <v>1055</v>
      </c>
      <c r="D109" s="1">
        <v>418897</v>
      </c>
      <c r="E109" s="1" t="s">
        <v>1047</v>
      </c>
      <c r="F109" s="1" t="b">
        <v>1</v>
      </c>
    </row>
    <row r="110" spans="1:6" x14ac:dyDescent="0.3">
      <c r="A110" s="1" t="s">
        <v>117</v>
      </c>
      <c r="B110" s="1" t="s">
        <v>1056</v>
      </c>
      <c r="C110" s="1" t="s">
        <v>1055</v>
      </c>
      <c r="D110" s="1">
        <v>720556</v>
      </c>
      <c r="E110" s="1" t="s">
        <v>1047</v>
      </c>
      <c r="F110" s="1" t="b">
        <v>0</v>
      </c>
    </row>
    <row r="111" spans="1:6" x14ac:dyDescent="0.3">
      <c r="A111" s="1" t="s">
        <v>118</v>
      </c>
      <c r="B111" s="1" t="s">
        <v>1058</v>
      </c>
      <c r="C111" s="1" t="s">
        <v>1061</v>
      </c>
      <c r="D111" s="1">
        <v>773088</v>
      </c>
      <c r="E111" s="1" t="s">
        <v>1047</v>
      </c>
      <c r="F111" s="1" t="b">
        <v>1</v>
      </c>
    </row>
    <row r="112" spans="1:6" x14ac:dyDescent="0.3">
      <c r="A112" s="1" t="s">
        <v>119</v>
      </c>
      <c r="B112" s="1" t="s">
        <v>1052</v>
      </c>
      <c r="C112" s="1" t="s">
        <v>1055</v>
      </c>
      <c r="D112" s="1">
        <v>427766</v>
      </c>
      <c r="E112" s="1" t="s">
        <v>1047</v>
      </c>
      <c r="F112" s="1" t="b">
        <v>1</v>
      </c>
    </row>
    <row r="113" spans="1:6" x14ac:dyDescent="0.3">
      <c r="A113" s="1" t="s">
        <v>120</v>
      </c>
      <c r="B113" s="1" t="s">
        <v>1050</v>
      </c>
      <c r="C113" s="1" t="s">
        <v>1060</v>
      </c>
      <c r="D113" s="1">
        <v>359961</v>
      </c>
      <c r="E113" s="1" t="s">
        <v>1047</v>
      </c>
      <c r="F113" s="1" t="b">
        <v>0</v>
      </c>
    </row>
    <row r="114" spans="1:6" x14ac:dyDescent="0.3">
      <c r="A114" s="1" t="s">
        <v>121</v>
      </c>
      <c r="B114" s="1" t="s">
        <v>1058</v>
      </c>
      <c r="C114" s="1" t="s">
        <v>1060</v>
      </c>
      <c r="D114" s="1">
        <v>423528</v>
      </c>
      <c r="E114" s="1" t="s">
        <v>1047</v>
      </c>
      <c r="F114" s="1" t="b">
        <v>0</v>
      </c>
    </row>
    <row r="115" spans="1:6" x14ac:dyDescent="0.3">
      <c r="A115" s="1" t="s">
        <v>122</v>
      </c>
      <c r="B115" s="1" t="s">
        <v>1054</v>
      </c>
      <c r="C115" s="1" t="s">
        <v>1055</v>
      </c>
      <c r="D115" s="1">
        <v>377319</v>
      </c>
      <c r="E115" s="1" t="s">
        <v>1047</v>
      </c>
      <c r="F115" s="1" t="b">
        <v>1</v>
      </c>
    </row>
    <row r="116" spans="1:6" x14ac:dyDescent="0.3">
      <c r="A116" s="1" t="s">
        <v>123</v>
      </c>
      <c r="B116" s="1" t="s">
        <v>1050</v>
      </c>
      <c r="C116" s="1" t="s">
        <v>1059</v>
      </c>
      <c r="D116" s="1">
        <v>234913</v>
      </c>
      <c r="E116" s="1" t="s">
        <v>1047</v>
      </c>
      <c r="F116" s="1" t="b">
        <v>0</v>
      </c>
    </row>
    <row r="117" spans="1:6" x14ac:dyDescent="0.3">
      <c r="A117" s="1" t="s">
        <v>124</v>
      </c>
      <c r="B117" s="1" t="s">
        <v>1058</v>
      </c>
      <c r="C117" s="1" t="s">
        <v>1060</v>
      </c>
      <c r="D117" s="1">
        <v>256175</v>
      </c>
      <c r="E117" s="1" t="s">
        <v>1047</v>
      </c>
      <c r="F117" s="1" t="b">
        <v>1</v>
      </c>
    </row>
    <row r="118" spans="1:6" x14ac:dyDescent="0.3">
      <c r="A118" s="1" t="s">
        <v>125</v>
      </c>
      <c r="B118" s="1" t="s">
        <v>1050</v>
      </c>
      <c r="C118" s="1" t="s">
        <v>1060</v>
      </c>
      <c r="D118" s="1">
        <v>955374</v>
      </c>
      <c r="E118" s="1" t="s">
        <v>1047</v>
      </c>
      <c r="F118" s="1" t="b">
        <v>0</v>
      </c>
    </row>
    <row r="119" spans="1:6" x14ac:dyDescent="0.3">
      <c r="A119" s="1" t="s">
        <v>126</v>
      </c>
      <c r="B119" s="1" t="s">
        <v>1057</v>
      </c>
      <c r="C119" s="1" t="s">
        <v>1046</v>
      </c>
      <c r="D119" s="1">
        <v>711868</v>
      </c>
      <c r="E119" s="1" t="s">
        <v>1047</v>
      </c>
      <c r="F119" s="1" t="b">
        <v>1</v>
      </c>
    </row>
    <row r="120" spans="1:6" x14ac:dyDescent="0.3">
      <c r="A120" s="1" t="s">
        <v>127</v>
      </c>
      <c r="B120" s="1" t="s">
        <v>1048</v>
      </c>
      <c r="C120" s="1" t="s">
        <v>1053</v>
      </c>
      <c r="D120" s="1">
        <v>824042</v>
      </c>
      <c r="E120" s="1" t="s">
        <v>1047</v>
      </c>
      <c r="F120" s="1" t="b">
        <v>0</v>
      </c>
    </row>
    <row r="121" spans="1:6" x14ac:dyDescent="0.3">
      <c r="A121" s="1" t="s">
        <v>128</v>
      </c>
      <c r="B121" s="1" t="s">
        <v>1058</v>
      </c>
      <c r="C121" s="1" t="s">
        <v>1051</v>
      </c>
      <c r="D121" s="1">
        <v>672808</v>
      </c>
      <c r="E121" s="1" t="s">
        <v>1047</v>
      </c>
      <c r="F121" s="1" t="b">
        <v>0</v>
      </c>
    </row>
    <row r="122" spans="1:6" x14ac:dyDescent="0.3">
      <c r="A122" s="1" t="s">
        <v>129</v>
      </c>
      <c r="B122" s="1" t="s">
        <v>1058</v>
      </c>
      <c r="C122" s="1" t="s">
        <v>1051</v>
      </c>
      <c r="D122" s="1">
        <v>603110</v>
      </c>
      <c r="E122" s="1" t="s">
        <v>1047</v>
      </c>
      <c r="F122" s="1" t="b">
        <v>0</v>
      </c>
    </row>
    <row r="123" spans="1:6" x14ac:dyDescent="0.3">
      <c r="A123" s="1" t="s">
        <v>130</v>
      </c>
      <c r="B123" s="1" t="s">
        <v>1050</v>
      </c>
      <c r="C123" s="1" t="s">
        <v>1059</v>
      </c>
      <c r="D123" s="1">
        <v>463188</v>
      </c>
      <c r="E123" s="1" t="s">
        <v>1047</v>
      </c>
      <c r="F123" s="1" t="b">
        <v>0</v>
      </c>
    </row>
    <row r="124" spans="1:6" x14ac:dyDescent="0.3">
      <c r="A124" s="1" t="s">
        <v>131</v>
      </c>
      <c r="B124" s="1" t="s">
        <v>1057</v>
      </c>
      <c r="C124" s="1" t="s">
        <v>1049</v>
      </c>
      <c r="D124" s="1">
        <v>153231</v>
      </c>
      <c r="E124" s="1" t="s">
        <v>1047</v>
      </c>
      <c r="F124" s="1" t="b">
        <v>0</v>
      </c>
    </row>
    <row r="125" spans="1:6" x14ac:dyDescent="0.3">
      <c r="A125" s="1" t="s">
        <v>132</v>
      </c>
      <c r="B125" s="1" t="s">
        <v>1058</v>
      </c>
      <c r="C125" s="1" t="s">
        <v>1060</v>
      </c>
      <c r="D125" s="1">
        <v>782139</v>
      </c>
      <c r="E125" s="1" t="s">
        <v>1047</v>
      </c>
      <c r="F125" s="1" t="b">
        <v>1</v>
      </c>
    </row>
    <row r="126" spans="1:6" x14ac:dyDescent="0.3">
      <c r="A126" s="1" t="s">
        <v>133</v>
      </c>
      <c r="B126" s="1" t="s">
        <v>1048</v>
      </c>
      <c r="C126" s="1" t="s">
        <v>1046</v>
      </c>
      <c r="D126" s="1">
        <v>976822</v>
      </c>
      <c r="E126" s="1" t="s">
        <v>1047</v>
      </c>
      <c r="F126" s="1" t="b">
        <v>0</v>
      </c>
    </row>
    <row r="127" spans="1:6" x14ac:dyDescent="0.3">
      <c r="A127" s="1" t="s">
        <v>134</v>
      </c>
      <c r="B127" s="1" t="s">
        <v>1058</v>
      </c>
      <c r="C127" s="1" t="s">
        <v>1055</v>
      </c>
      <c r="D127" s="1">
        <v>992400</v>
      </c>
      <c r="E127" s="1" t="s">
        <v>1047</v>
      </c>
      <c r="F127" s="1" t="b">
        <v>0</v>
      </c>
    </row>
    <row r="128" spans="1:6" x14ac:dyDescent="0.3">
      <c r="A128" s="1" t="s">
        <v>135</v>
      </c>
      <c r="B128" s="1" t="s">
        <v>1057</v>
      </c>
      <c r="C128" s="1" t="s">
        <v>1055</v>
      </c>
      <c r="D128" s="1">
        <v>740632</v>
      </c>
      <c r="E128" s="1" t="s">
        <v>1047</v>
      </c>
      <c r="F128" s="1" t="b">
        <v>0</v>
      </c>
    </row>
    <row r="129" spans="1:6" x14ac:dyDescent="0.3">
      <c r="A129" s="1" t="s">
        <v>136</v>
      </c>
      <c r="B129" s="1" t="s">
        <v>1054</v>
      </c>
      <c r="C129" s="1" t="s">
        <v>1049</v>
      </c>
      <c r="D129" s="1">
        <v>568436</v>
      </c>
      <c r="E129" s="1" t="s">
        <v>1047</v>
      </c>
      <c r="F129" s="1" t="b">
        <v>0</v>
      </c>
    </row>
    <row r="130" spans="1:6" x14ac:dyDescent="0.3">
      <c r="A130" s="1" t="s">
        <v>137</v>
      </c>
      <c r="B130" s="1" t="s">
        <v>1050</v>
      </c>
      <c r="C130" s="1" t="s">
        <v>1059</v>
      </c>
      <c r="D130" s="1">
        <v>769737</v>
      </c>
      <c r="E130" s="1" t="s">
        <v>1047</v>
      </c>
      <c r="F130" s="1" t="b">
        <v>0</v>
      </c>
    </row>
    <row r="131" spans="1:6" x14ac:dyDescent="0.3">
      <c r="A131" s="1" t="s">
        <v>138</v>
      </c>
      <c r="B131" s="1" t="s">
        <v>1057</v>
      </c>
      <c r="C131" s="1" t="s">
        <v>1049</v>
      </c>
      <c r="D131" s="1">
        <v>813390</v>
      </c>
      <c r="E131" s="1" t="s">
        <v>1047</v>
      </c>
      <c r="F131" s="1" t="b">
        <v>0</v>
      </c>
    </row>
    <row r="132" spans="1:6" x14ac:dyDescent="0.3">
      <c r="A132" s="1" t="s">
        <v>139</v>
      </c>
      <c r="B132" s="1" t="s">
        <v>1056</v>
      </c>
      <c r="C132" s="1" t="s">
        <v>1049</v>
      </c>
      <c r="D132" s="1">
        <v>851742</v>
      </c>
      <c r="E132" s="1" t="s">
        <v>1047</v>
      </c>
      <c r="F132" s="1" t="b">
        <v>0</v>
      </c>
    </row>
    <row r="133" spans="1:6" x14ac:dyDescent="0.3">
      <c r="A133" s="1" t="s">
        <v>140</v>
      </c>
      <c r="B133" s="1" t="s">
        <v>1045</v>
      </c>
      <c r="C133" s="1" t="s">
        <v>1053</v>
      </c>
      <c r="D133" s="1">
        <v>366817</v>
      </c>
      <c r="E133" s="1" t="s">
        <v>1047</v>
      </c>
      <c r="F133" s="1" t="b">
        <v>1</v>
      </c>
    </row>
    <row r="134" spans="1:6" x14ac:dyDescent="0.3">
      <c r="A134" s="1" t="s">
        <v>141</v>
      </c>
      <c r="B134" s="1" t="s">
        <v>1054</v>
      </c>
      <c r="C134" s="1" t="s">
        <v>1055</v>
      </c>
      <c r="D134" s="1">
        <v>906325</v>
      </c>
      <c r="E134" s="1" t="s">
        <v>1047</v>
      </c>
      <c r="F134" s="1" t="b">
        <v>0</v>
      </c>
    </row>
    <row r="135" spans="1:6" x14ac:dyDescent="0.3">
      <c r="A135" s="1" t="s">
        <v>142</v>
      </c>
      <c r="B135" s="1" t="s">
        <v>1054</v>
      </c>
      <c r="C135" s="1" t="s">
        <v>1055</v>
      </c>
      <c r="D135" s="1">
        <v>863214</v>
      </c>
      <c r="E135" s="1" t="s">
        <v>1047</v>
      </c>
      <c r="F135" s="1" t="b">
        <v>1</v>
      </c>
    </row>
    <row r="136" spans="1:6" x14ac:dyDescent="0.3">
      <c r="A136" s="1" t="s">
        <v>143</v>
      </c>
      <c r="B136" s="1" t="s">
        <v>1048</v>
      </c>
      <c r="C136" s="1" t="s">
        <v>1061</v>
      </c>
      <c r="D136" s="1">
        <v>297636</v>
      </c>
      <c r="E136" s="1" t="s">
        <v>1047</v>
      </c>
      <c r="F136" s="1" t="b">
        <v>0</v>
      </c>
    </row>
    <row r="137" spans="1:6" x14ac:dyDescent="0.3">
      <c r="A137" s="1" t="s">
        <v>144</v>
      </c>
      <c r="B137" s="1" t="s">
        <v>1057</v>
      </c>
      <c r="C137" s="1" t="s">
        <v>1049</v>
      </c>
      <c r="D137" s="1">
        <v>891030</v>
      </c>
      <c r="E137" s="1" t="s">
        <v>1047</v>
      </c>
      <c r="F137" s="1" t="b">
        <v>1</v>
      </c>
    </row>
    <row r="138" spans="1:6" x14ac:dyDescent="0.3">
      <c r="A138" s="1" t="s">
        <v>145</v>
      </c>
      <c r="B138" s="1" t="s">
        <v>1048</v>
      </c>
      <c r="C138" s="1" t="s">
        <v>1053</v>
      </c>
      <c r="D138" s="1">
        <v>682851</v>
      </c>
      <c r="E138" s="1" t="s">
        <v>1047</v>
      </c>
      <c r="F138" s="1" t="b">
        <v>0</v>
      </c>
    </row>
    <row r="139" spans="1:6" x14ac:dyDescent="0.3">
      <c r="A139" s="1" t="s">
        <v>146</v>
      </c>
      <c r="B139" s="1" t="s">
        <v>1050</v>
      </c>
      <c r="C139" s="1" t="s">
        <v>1055</v>
      </c>
      <c r="D139" s="1">
        <v>944917</v>
      </c>
      <c r="E139" s="1" t="s">
        <v>1047</v>
      </c>
      <c r="F139" s="1" t="b">
        <v>0</v>
      </c>
    </row>
    <row r="140" spans="1:6" x14ac:dyDescent="0.3">
      <c r="A140" s="1" t="s">
        <v>147</v>
      </c>
      <c r="B140" s="1" t="s">
        <v>1057</v>
      </c>
      <c r="C140" s="1" t="s">
        <v>1046</v>
      </c>
      <c r="D140" s="1">
        <v>381502</v>
      </c>
      <c r="E140" s="1" t="s">
        <v>1047</v>
      </c>
      <c r="F140" s="1" t="b">
        <v>0</v>
      </c>
    </row>
    <row r="141" spans="1:6" x14ac:dyDescent="0.3">
      <c r="A141" s="1" t="s">
        <v>148</v>
      </c>
      <c r="B141" s="1" t="s">
        <v>1045</v>
      </c>
      <c r="C141" s="1" t="s">
        <v>1049</v>
      </c>
      <c r="D141" s="1">
        <v>299254</v>
      </c>
      <c r="E141" s="1" t="s">
        <v>1047</v>
      </c>
      <c r="F141" s="1" t="b">
        <v>0</v>
      </c>
    </row>
    <row r="142" spans="1:6" x14ac:dyDescent="0.3">
      <c r="A142" s="1" t="s">
        <v>149</v>
      </c>
      <c r="B142" s="1" t="s">
        <v>1050</v>
      </c>
      <c r="C142" s="1" t="s">
        <v>1061</v>
      </c>
      <c r="D142" s="1">
        <v>477114</v>
      </c>
      <c r="E142" s="1" t="s">
        <v>1047</v>
      </c>
      <c r="F142" s="1" t="b">
        <v>0</v>
      </c>
    </row>
    <row r="143" spans="1:6" x14ac:dyDescent="0.3">
      <c r="A143" s="1" t="s">
        <v>150</v>
      </c>
      <c r="B143" s="1" t="s">
        <v>1054</v>
      </c>
      <c r="C143" s="1" t="s">
        <v>1061</v>
      </c>
      <c r="D143" s="1">
        <v>259814</v>
      </c>
      <c r="E143" s="1" t="s">
        <v>1047</v>
      </c>
      <c r="F143" s="1" t="b">
        <v>1</v>
      </c>
    </row>
    <row r="144" spans="1:6" x14ac:dyDescent="0.3">
      <c r="A144" s="1" t="s">
        <v>151</v>
      </c>
      <c r="B144" s="1" t="s">
        <v>1048</v>
      </c>
      <c r="C144" s="1" t="s">
        <v>1055</v>
      </c>
      <c r="D144" s="1">
        <v>855303</v>
      </c>
      <c r="E144" s="1" t="s">
        <v>1047</v>
      </c>
      <c r="F144" s="1" t="b">
        <v>0</v>
      </c>
    </row>
    <row r="145" spans="1:6" x14ac:dyDescent="0.3">
      <c r="A145" s="1" t="s">
        <v>152</v>
      </c>
      <c r="B145" s="1" t="s">
        <v>1056</v>
      </c>
      <c r="C145" s="1" t="s">
        <v>1055</v>
      </c>
      <c r="D145" s="1">
        <v>109585</v>
      </c>
      <c r="E145" s="1" t="s">
        <v>1047</v>
      </c>
      <c r="F145" s="1" t="b">
        <v>0</v>
      </c>
    </row>
    <row r="146" spans="1:6" x14ac:dyDescent="0.3">
      <c r="A146" s="1" t="s">
        <v>153</v>
      </c>
      <c r="B146" s="1" t="s">
        <v>1050</v>
      </c>
      <c r="C146" s="1" t="s">
        <v>1046</v>
      </c>
      <c r="D146" s="1">
        <v>626611</v>
      </c>
      <c r="E146" s="1" t="s">
        <v>1047</v>
      </c>
      <c r="F146" s="1" t="b">
        <v>0</v>
      </c>
    </row>
    <row r="147" spans="1:6" x14ac:dyDescent="0.3">
      <c r="A147" s="1" t="s">
        <v>154</v>
      </c>
      <c r="B147" s="1" t="s">
        <v>1052</v>
      </c>
      <c r="C147" s="1" t="s">
        <v>1053</v>
      </c>
      <c r="D147" s="1">
        <v>581294</v>
      </c>
      <c r="E147" s="1" t="s">
        <v>1047</v>
      </c>
      <c r="F147" s="1" t="b">
        <v>0</v>
      </c>
    </row>
    <row r="148" spans="1:6" x14ac:dyDescent="0.3">
      <c r="A148" s="1" t="s">
        <v>155</v>
      </c>
      <c r="B148" s="1" t="s">
        <v>1056</v>
      </c>
      <c r="C148" s="1" t="s">
        <v>1060</v>
      </c>
      <c r="D148" s="1">
        <v>986392</v>
      </c>
      <c r="E148" s="1" t="s">
        <v>1047</v>
      </c>
      <c r="F148" s="1" t="b">
        <v>0</v>
      </c>
    </row>
    <row r="149" spans="1:6" x14ac:dyDescent="0.3">
      <c r="A149" s="1" t="s">
        <v>156</v>
      </c>
      <c r="B149" s="1" t="s">
        <v>1045</v>
      </c>
      <c r="C149" s="1"/>
      <c r="D149" s="1">
        <v>991737</v>
      </c>
      <c r="E149" s="1" t="s">
        <v>1047</v>
      </c>
      <c r="F149" s="1" t="b">
        <v>0</v>
      </c>
    </row>
    <row r="150" spans="1:6" x14ac:dyDescent="0.3">
      <c r="A150" s="1" t="s">
        <v>157</v>
      </c>
      <c r="B150" s="1" t="s">
        <v>1056</v>
      </c>
      <c r="C150" s="1" t="s">
        <v>1051</v>
      </c>
      <c r="D150" s="1">
        <v>156304</v>
      </c>
      <c r="E150" s="1" t="s">
        <v>1047</v>
      </c>
      <c r="F150" s="1" t="b">
        <v>1</v>
      </c>
    </row>
    <row r="151" spans="1:6" x14ac:dyDescent="0.3">
      <c r="A151" s="1" t="s">
        <v>158</v>
      </c>
      <c r="B151" s="1" t="s">
        <v>1054</v>
      </c>
      <c r="C151" s="1" t="s">
        <v>1053</v>
      </c>
      <c r="D151" s="1">
        <v>294760</v>
      </c>
      <c r="E151" s="1" t="s">
        <v>1047</v>
      </c>
      <c r="F151" s="1" t="b">
        <v>0</v>
      </c>
    </row>
    <row r="152" spans="1:6" x14ac:dyDescent="0.3">
      <c r="A152" s="1" t="s">
        <v>159</v>
      </c>
      <c r="B152" s="1" t="s">
        <v>1056</v>
      </c>
      <c r="C152" s="1" t="s">
        <v>1046</v>
      </c>
      <c r="D152" s="1">
        <v>423241</v>
      </c>
      <c r="E152" s="1" t="s">
        <v>1047</v>
      </c>
      <c r="F152" s="1" t="b">
        <v>0</v>
      </c>
    </row>
    <row r="153" spans="1:6" x14ac:dyDescent="0.3">
      <c r="A153" s="1" t="s">
        <v>160</v>
      </c>
      <c r="B153" s="1" t="s">
        <v>1056</v>
      </c>
      <c r="C153" s="1" t="s">
        <v>1051</v>
      </c>
      <c r="D153" s="1">
        <v>503951</v>
      </c>
      <c r="E153" s="1" t="s">
        <v>1047</v>
      </c>
      <c r="F153" s="1" t="b">
        <v>1</v>
      </c>
    </row>
    <row r="154" spans="1:6" x14ac:dyDescent="0.3">
      <c r="A154" s="1" t="s">
        <v>161</v>
      </c>
      <c r="B154" s="1" t="s">
        <v>1056</v>
      </c>
      <c r="C154" s="1" t="s">
        <v>1055</v>
      </c>
      <c r="D154" s="1">
        <v>555791</v>
      </c>
      <c r="E154" s="1" t="s">
        <v>1047</v>
      </c>
      <c r="F154" s="1" t="b">
        <v>0</v>
      </c>
    </row>
    <row r="155" spans="1:6" x14ac:dyDescent="0.3">
      <c r="A155" s="1" t="s">
        <v>162</v>
      </c>
      <c r="B155" s="1" t="s">
        <v>1045</v>
      </c>
      <c r="C155" s="1" t="s">
        <v>1053</v>
      </c>
      <c r="D155" s="1">
        <v>448354</v>
      </c>
      <c r="E155" s="1" t="s">
        <v>1047</v>
      </c>
      <c r="F155" s="1" t="b">
        <v>1</v>
      </c>
    </row>
    <row r="156" spans="1:6" x14ac:dyDescent="0.3">
      <c r="A156" s="1" t="s">
        <v>163</v>
      </c>
      <c r="B156" s="1" t="s">
        <v>1058</v>
      </c>
      <c r="C156" s="1" t="s">
        <v>1051</v>
      </c>
      <c r="D156" s="1">
        <v>286266</v>
      </c>
      <c r="E156" s="1" t="s">
        <v>1047</v>
      </c>
      <c r="F156" s="1" t="b">
        <v>0</v>
      </c>
    </row>
    <row r="157" spans="1:6" x14ac:dyDescent="0.3">
      <c r="A157" s="1" t="s">
        <v>164</v>
      </c>
      <c r="B157" s="1" t="s">
        <v>1048</v>
      </c>
      <c r="C157" s="1" t="s">
        <v>1046</v>
      </c>
      <c r="D157" s="1">
        <v>862538</v>
      </c>
      <c r="E157" s="1" t="s">
        <v>1047</v>
      </c>
      <c r="F157" s="1" t="b">
        <v>1</v>
      </c>
    </row>
    <row r="158" spans="1:6" x14ac:dyDescent="0.3">
      <c r="A158" s="1" t="s">
        <v>165</v>
      </c>
      <c r="B158" s="1" t="s">
        <v>1054</v>
      </c>
      <c r="C158" s="1" t="s">
        <v>1053</v>
      </c>
      <c r="D158" s="1">
        <v>177558</v>
      </c>
      <c r="E158" s="1" t="s">
        <v>1047</v>
      </c>
      <c r="F158" s="1" t="b">
        <v>1</v>
      </c>
    </row>
    <row r="159" spans="1:6" x14ac:dyDescent="0.3">
      <c r="A159" s="1" t="s">
        <v>166</v>
      </c>
      <c r="B159" s="1" t="s">
        <v>1048</v>
      </c>
      <c r="C159" s="1" t="s">
        <v>1046</v>
      </c>
      <c r="D159" s="1">
        <v>690579</v>
      </c>
      <c r="E159" s="1" t="s">
        <v>1047</v>
      </c>
      <c r="F159" s="1" t="b">
        <v>1</v>
      </c>
    </row>
    <row r="160" spans="1:6" x14ac:dyDescent="0.3">
      <c r="A160" s="1" t="s">
        <v>167</v>
      </c>
      <c r="B160" s="1" t="s">
        <v>1048</v>
      </c>
      <c r="C160" s="1" t="s">
        <v>1051</v>
      </c>
      <c r="D160" s="1">
        <v>125755</v>
      </c>
      <c r="E160" s="1" t="s">
        <v>1047</v>
      </c>
      <c r="F160" s="1" t="b">
        <v>0</v>
      </c>
    </row>
    <row r="161" spans="1:6" x14ac:dyDescent="0.3">
      <c r="A161" s="1" t="s">
        <v>168</v>
      </c>
      <c r="B161" s="1" t="s">
        <v>1056</v>
      </c>
      <c r="C161" s="1" t="s">
        <v>1060</v>
      </c>
      <c r="D161" s="1">
        <v>857065</v>
      </c>
      <c r="E161" s="1" t="s">
        <v>1047</v>
      </c>
      <c r="F161" s="1" t="b">
        <v>1</v>
      </c>
    </row>
    <row r="162" spans="1:6" x14ac:dyDescent="0.3">
      <c r="A162" s="1" t="s">
        <v>169</v>
      </c>
      <c r="B162" s="1" t="s">
        <v>1048</v>
      </c>
      <c r="C162" s="1" t="s">
        <v>1051</v>
      </c>
      <c r="D162" s="1">
        <v>687044</v>
      </c>
      <c r="E162" s="1" t="s">
        <v>1047</v>
      </c>
      <c r="F162" s="1" t="b">
        <v>0</v>
      </c>
    </row>
    <row r="163" spans="1:6" x14ac:dyDescent="0.3">
      <c r="A163" s="1" t="s">
        <v>170</v>
      </c>
      <c r="B163" s="1" t="s">
        <v>1054</v>
      </c>
      <c r="C163" s="1" t="s">
        <v>1053</v>
      </c>
      <c r="D163" s="1">
        <v>104666</v>
      </c>
      <c r="E163" s="1" t="s">
        <v>1047</v>
      </c>
      <c r="F163" s="1" t="b">
        <v>0</v>
      </c>
    </row>
    <row r="164" spans="1:6" x14ac:dyDescent="0.3">
      <c r="A164" s="1" t="s">
        <v>171</v>
      </c>
      <c r="B164" s="1" t="s">
        <v>1054</v>
      </c>
      <c r="C164" s="1" t="s">
        <v>1053</v>
      </c>
      <c r="D164" s="1">
        <v>715519</v>
      </c>
      <c r="E164" s="1" t="s">
        <v>1047</v>
      </c>
      <c r="F164" s="1" t="b">
        <v>1</v>
      </c>
    </row>
    <row r="165" spans="1:6" x14ac:dyDescent="0.3">
      <c r="A165" s="1" t="s">
        <v>172</v>
      </c>
      <c r="B165" s="1" t="s">
        <v>1056</v>
      </c>
      <c r="C165" s="1" t="s">
        <v>1055</v>
      </c>
      <c r="D165" s="1">
        <v>491439</v>
      </c>
      <c r="E165" s="1" t="s">
        <v>1047</v>
      </c>
      <c r="F165" s="1" t="b">
        <v>0</v>
      </c>
    </row>
    <row r="166" spans="1:6" x14ac:dyDescent="0.3">
      <c r="A166" s="1" t="s">
        <v>173</v>
      </c>
      <c r="B166" s="1" t="s">
        <v>1048</v>
      </c>
      <c r="C166" s="1" t="s">
        <v>1055</v>
      </c>
      <c r="D166" s="1">
        <v>429861</v>
      </c>
      <c r="E166" s="1" t="s">
        <v>1047</v>
      </c>
      <c r="F166" s="1" t="b">
        <v>0</v>
      </c>
    </row>
    <row r="167" spans="1:6" x14ac:dyDescent="0.3">
      <c r="A167" s="1" t="s">
        <v>174</v>
      </c>
      <c r="B167" s="1" t="s">
        <v>1058</v>
      </c>
      <c r="C167" s="1" t="s">
        <v>1055</v>
      </c>
      <c r="D167" s="1">
        <v>186686</v>
      </c>
      <c r="E167" s="1" t="s">
        <v>1047</v>
      </c>
      <c r="F167" s="1" t="b">
        <v>0</v>
      </c>
    </row>
    <row r="168" spans="1:6" x14ac:dyDescent="0.3">
      <c r="A168" s="1" t="s">
        <v>175</v>
      </c>
      <c r="B168" s="1" t="s">
        <v>1056</v>
      </c>
      <c r="C168" s="1" t="s">
        <v>1059</v>
      </c>
      <c r="D168" s="1">
        <v>380901</v>
      </c>
      <c r="E168" s="1" t="s">
        <v>1047</v>
      </c>
      <c r="F168" s="1" t="b">
        <v>1</v>
      </c>
    </row>
    <row r="169" spans="1:6" x14ac:dyDescent="0.3">
      <c r="A169" s="1" t="s">
        <v>176</v>
      </c>
      <c r="B169" s="1" t="s">
        <v>1052</v>
      </c>
      <c r="C169" s="1" t="s">
        <v>1059</v>
      </c>
      <c r="D169" s="1">
        <v>560398</v>
      </c>
      <c r="E169" s="1" t="s">
        <v>1047</v>
      </c>
      <c r="F169" s="1" t="b">
        <v>0</v>
      </c>
    </row>
    <row r="170" spans="1:6" x14ac:dyDescent="0.3">
      <c r="A170" s="1" t="s">
        <v>177</v>
      </c>
      <c r="B170" s="1" t="s">
        <v>1050</v>
      </c>
      <c r="C170" s="1" t="s">
        <v>1055</v>
      </c>
      <c r="D170" s="1">
        <v>439375</v>
      </c>
      <c r="E170" s="1" t="s">
        <v>1047</v>
      </c>
      <c r="F170" s="1" t="b">
        <v>0</v>
      </c>
    </row>
    <row r="171" spans="1:6" x14ac:dyDescent="0.3">
      <c r="A171" s="1" t="s">
        <v>178</v>
      </c>
      <c r="B171" s="1" t="s">
        <v>1057</v>
      </c>
      <c r="C171" s="1" t="s">
        <v>1053</v>
      </c>
      <c r="D171" s="1">
        <v>613234</v>
      </c>
      <c r="E171" s="1" t="s">
        <v>1047</v>
      </c>
      <c r="F171" s="1" t="b">
        <v>0</v>
      </c>
    </row>
    <row r="172" spans="1:6" x14ac:dyDescent="0.3">
      <c r="A172" s="1" t="s">
        <v>179</v>
      </c>
      <c r="B172" s="1" t="s">
        <v>1058</v>
      </c>
      <c r="C172" s="1" t="s">
        <v>1060</v>
      </c>
      <c r="D172" s="1">
        <v>443187</v>
      </c>
      <c r="E172" s="1" t="s">
        <v>1047</v>
      </c>
      <c r="F172" s="1" t="b">
        <v>0</v>
      </c>
    </row>
    <row r="173" spans="1:6" x14ac:dyDescent="0.3">
      <c r="A173" s="1" t="s">
        <v>180</v>
      </c>
      <c r="B173" s="1" t="s">
        <v>1050</v>
      </c>
      <c r="C173" s="1" t="s">
        <v>1051</v>
      </c>
      <c r="D173" s="1">
        <v>968581</v>
      </c>
      <c r="E173" s="1" t="s">
        <v>1047</v>
      </c>
      <c r="F173" s="1" t="b">
        <v>0</v>
      </c>
    </row>
    <row r="174" spans="1:6" x14ac:dyDescent="0.3">
      <c r="A174" s="1" t="s">
        <v>181</v>
      </c>
      <c r="B174" s="1" t="s">
        <v>1048</v>
      </c>
      <c r="C174" s="1" t="s">
        <v>1060</v>
      </c>
      <c r="D174" s="1">
        <v>578693</v>
      </c>
      <c r="E174" s="1" t="s">
        <v>1047</v>
      </c>
      <c r="F174" s="1" t="b">
        <v>0</v>
      </c>
    </row>
    <row r="175" spans="1:6" x14ac:dyDescent="0.3">
      <c r="A175" s="1" t="s">
        <v>182</v>
      </c>
      <c r="B175" s="1" t="s">
        <v>1045</v>
      </c>
      <c r="C175" s="1" t="s">
        <v>1053</v>
      </c>
      <c r="D175" s="1">
        <v>755993</v>
      </c>
      <c r="E175" s="1" t="s">
        <v>1047</v>
      </c>
      <c r="F175" s="1" t="b">
        <v>0</v>
      </c>
    </row>
    <row r="176" spans="1:6" x14ac:dyDescent="0.3">
      <c r="A176" s="1" t="s">
        <v>183</v>
      </c>
      <c r="B176" s="1" t="s">
        <v>1058</v>
      </c>
      <c r="C176" s="1" t="s">
        <v>1046</v>
      </c>
      <c r="D176" s="1">
        <v>108454</v>
      </c>
      <c r="E176" s="1" t="s">
        <v>1047</v>
      </c>
      <c r="F176" s="1" t="b">
        <v>1</v>
      </c>
    </row>
    <row r="177" spans="1:6" x14ac:dyDescent="0.3">
      <c r="A177" s="1" t="s">
        <v>184</v>
      </c>
      <c r="B177" s="1" t="s">
        <v>1048</v>
      </c>
      <c r="C177" s="1" t="s">
        <v>1053</v>
      </c>
      <c r="D177" s="1">
        <v>911032</v>
      </c>
      <c r="E177" s="1" t="s">
        <v>1047</v>
      </c>
      <c r="F177" s="1" t="b">
        <v>0</v>
      </c>
    </row>
    <row r="178" spans="1:6" x14ac:dyDescent="0.3">
      <c r="A178" s="1" t="s">
        <v>185</v>
      </c>
      <c r="B178" s="1" t="s">
        <v>1057</v>
      </c>
      <c r="C178" s="1" t="s">
        <v>1059</v>
      </c>
      <c r="D178" s="1">
        <v>205345</v>
      </c>
      <c r="E178" s="1" t="s">
        <v>1047</v>
      </c>
      <c r="F178" s="1" t="b">
        <v>0</v>
      </c>
    </row>
    <row r="179" spans="1:6" x14ac:dyDescent="0.3">
      <c r="A179" s="1" t="s">
        <v>186</v>
      </c>
      <c r="B179" s="1" t="s">
        <v>1050</v>
      </c>
      <c r="C179" s="1" t="s">
        <v>1046</v>
      </c>
      <c r="D179" s="1">
        <v>989079</v>
      </c>
      <c r="E179" s="1" t="s">
        <v>1047</v>
      </c>
      <c r="F179" s="1" t="b">
        <v>1</v>
      </c>
    </row>
    <row r="180" spans="1:6" x14ac:dyDescent="0.3">
      <c r="A180" s="1" t="s">
        <v>187</v>
      </c>
      <c r="B180" s="1" t="s">
        <v>1056</v>
      </c>
      <c r="C180" s="1" t="s">
        <v>1046</v>
      </c>
      <c r="D180" s="1">
        <v>478638</v>
      </c>
      <c r="E180" s="1" t="s">
        <v>1047</v>
      </c>
      <c r="F180" s="1" t="b">
        <v>0</v>
      </c>
    </row>
    <row r="181" spans="1:6" x14ac:dyDescent="0.3">
      <c r="A181" s="1" t="s">
        <v>188</v>
      </c>
      <c r="B181" s="1" t="s">
        <v>1057</v>
      </c>
      <c r="C181" s="1" t="s">
        <v>1046</v>
      </c>
      <c r="D181" s="1">
        <v>163406</v>
      </c>
      <c r="E181" s="1" t="s">
        <v>1047</v>
      </c>
      <c r="F181" s="1" t="b">
        <v>0</v>
      </c>
    </row>
    <row r="182" spans="1:6" x14ac:dyDescent="0.3">
      <c r="A182" s="1" t="s">
        <v>189</v>
      </c>
      <c r="B182" s="1" t="s">
        <v>1057</v>
      </c>
      <c r="C182" s="1" t="s">
        <v>1055</v>
      </c>
      <c r="D182" s="1">
        <v>662445</v>
      </c>
      <c r="E182" s="1" t="s">
        <v>1047</v>
      </c>
      <c r="F182" s="1" t="b">
        <v>0</v>
      </c>
    </row>
    <row r="183" spans="1:6" x14ac:dyDescent="0.3">
      <c r="A183" s="1" t="s">
        <v>190</v>
      </c>
      <c r="B183" s="1" t="s">
        <v>1050</v>
      </c>
      <c r="C183" s="1" t="s">
        <v>1055</v>
      </c>
      <c r="D183" s="1">
        <v>225245</v>
      </c>
      <c r="E183" s="1" t="s">
        <v>1047</v>
      </c>
      <c r="F183" s="1" t="b">
        <v>1</v>
      </c>
    </row>
    <row r="184" spans="1:6" x14ac:dyDescent="0.3">
      <c r="A184" s="1" t="s">
        <v>191</v>
      </c>
      <c r="B184" s="1" t="s">
        <v>1056</v>
      </c>
      <c r="C184" s="1" t="s">
        <v>1046</v>
      </c>
      <c r="D184" s="1">
        <v>451284</v>
      </c>
      <c r="E184" s="1" t="s">
        <v>1047</v>
      </c>
      <c r="F184" s="1" t="b">
        <v>0</v>
      </c>
    </row>
    <row r="185" spans="1:6" x14ac:dyDescent="0.3">
      <c r="A185" s="1" t="s">
        <v>192</v>
      </c>
      <c r="B185" s="1" t="s">
        <v>1050</v>
      </c>
      <c r="C185" s="1" t="s">
        <v>1059</v>
      </c>
      <c r="D185" s="1">
        <v>701790</v>
      </c>
      <c r="E185" s="1" t="s">
        <v>1047</v>
      </c>
      <c r="F185" s="1" t="b">
        <v>0</v>
      </c>
    </row>
    <row r="186" spans="1:6" x14ac:dyDescent="0.3">
      <c r="A186" s="1" t="s">
        <v>193</v>
      </c>
      <c r="B186" s="1" t="s">
        <v>1054</v>
      </c>
      <c r="C186" s="1" t="s">
        <v>1049</v>
      </c>
      <c r="D186" s="1">
        <v>437433</v>
      </c>
      <c r="E186" s="1" t="s">
        <v>1047</v>
      </c>
      <c r="F186" s="1" t="b">
        <v>0</v>
      </c>
    </row>
    <row r="187" spans="1:6" x14ac:dyDescent="0.3">
      <c r="A187" s="1" t="s">
        <v>194</v>
      </c>
      <c r="B187" s="1" t="s">
        <v>1054</v>
      </c>
      <c r="C187" s="1" t="s">
        <v>1059</v>
      </c>
      <c r="D187" s="1">
        <v>587686</v>
      </c>
      <c r="E187" s="1" t="s">
        <v>1047</v>
      </c>
      <c r="F187" s="1" t="b">
        <v>1</v>
      </c>
    </row>
    <row r="188" spans="1:6" x14ac:dyDescent="0.3">
      <c r="A188" s="1" t="s">
        <v>195</v>
      </c>
      <c r="B188" s="1" t="s">
        <v>1058</v>
      </c>
      <c r="C188" s="1" t="s">
        <v>1049</v>
      </c>
      <c r="D188" s="1">
        <v>868043</v>
      </c>
      <c r="E188" s="1" t="s">
        <v>1047</v>
      </c>
      <c r="F188" s="1" t="b">
        <v>0</v>
      </c>
    </row>
    <row r="189" spans="1:6" x14ac:dyDescent="0.3">
      <c r="A189" s="1" t="s">
        <v>196</v>
      </c>
      <c r="B189" s="1" t="s">
        <v>1057</v>
      </c>
      <c r="C189" s="1" t="s">
        <v>1053</v>
      </c>
      <c r="D189" s="1">
        <v>615929</v>
      </c>
      <c r="E189" s="1" t="s">
        <v>1047</v>
      </c>
      <c r="F189" s="1" t="b">
        <v>1</v>
      </c>
    </row>
    <row r="190" spans="1:6" x14ac:dyDescent="0.3">
      <c r="A190" s="1" t="s">
        <v>197</v>
      </c>
      <c r="B190" s="1" t="s">
        <v>1048</v>
      </c>
      <c r="C190" s="1" t="s">
        <v>1053</v>
      </c>
      <c r="D190" s="1">
        <v>178465</v>
      </c>
      <c r="E190" s="1" t="s">
        <v>1047</v>
      </c>
      <c r="F190" s="1" t="b">
        <v>0</v>
      </c>
    </row>
    <row r="191" spans="1:6" x14ac:dyDescent="0.3">
      <c r="A191" s="1" t="s">
        <v>198</v>
      </c>
      <c r="B191" s="1" t="s">
        <v>1056</v>
      </c>
      <c r="C191" s="1" t="s">
        <v>1049</v>
      </c>
      <c r="D191" s="1">
        <v>242723</v>
      </c>
      <c r="E191" s="1" t="s">
        <v>1047</v>
      </c>
      <c r="F191" s="1" t="b">
        <v>0</v>
      </c>
    </row>
    <row r="192" spans="1:6" x14ac:dyDescent="0.3">
      <c r="A192" s="1" t="s">
        <v>199</v>
      </c>
      <c r="B192" s="1" t="s">
        <v>1056</v>
      </c>
      <c r="C192" s="1" t="s">
        <v>1059</v>
      </c>
      <c r="D192" s="1">
        <v>265271</v>
      </c>
      <c r="E192" s="1" t="s">
        <v>1047</v>
      </c>
      <c r="F192" s="1" t="b">
        <v>0</v>
      </c>
    </row>
    <row r="193" spans="1:6" x14ac:dyDescent="0.3">
      <c r="A193" s="1" t="s">
        <v>200</v>
      </c>
      <c r="B193" s="1" t="s">
        <v>1050</v>
      </c>
      <c r="C193" s="1" t="s">
        <v>1055</v>
      </c>
      <c r="D193" s="1">
        <v>132591</v>
      </c>
      <c r="E193" s="1" t="s">
        <v>1047</v>
      </c>
      <c r="F193" s="1" t="b">
        <v>0</v>
      </c>
    </row>
    <row r="194" spans="1:6" x14ac:dyDescent="0.3">
      <c r="A194" s="1" t="s">
        <v>201</v>
      </c>
      <c r="B194" s="1" t="s">
        <v>1052</v>
      </c>
      <c r="C194" s="1" t="s">
        <v>1059</v>
      </c>
      <c r="D194" s="1">
        <v>710610</v>
      </c>
      <c r="E194" s="1" t="s">
        <v>1047</v>
      </c>
      <c r="F194" s="1" t="b">
        <v>0</v>
      </c>
    </row>
    <row r="195" spans="1:6" x14ac:dyDescent="0.3">
      <c r="A195" s="1" t="s">
        <v>202</v>
      </c>
      <c r="B195" s="1" t="s">
        <v>1045</v>
      </c>
      <c r="C195" s="1" t="s">
        <v>1055</v>
      </c>
      <c r="D195" s="1">
        <v>701761</v>
      </c>
      <c r="E195" s="1" t="s">
        <v>1047</v>
      </c>
      <c r="F195" s="1" t="b">
        <v>1</v>
      </c>
    </row>
    <row r="196" spans="1:6" x14ac:dyDescent="0.3">
      <c r="A196" s="1" t="s">
        <v>203</v>
      </c>
      <c r="B196" s="1" t="s">
        <v>1048</v>
      </c>
      <c r="C196" s="1" t="s">
        <v>1046</v>
      </c>
      <c r="D196" s="1">
        <v>743937</v>
      </c>
      <c r="E196" s="1" t="s">
        <v>1047</v>
      </c>
      <c r="F196" s="1" t="b">
        <v>1</v>
      </c>
    </row>
    <row r="197" spans="1:6" x14ac:dyDescent="0.3">
      <c r="A197" s="1" t="s">
        <v>204</v>
      </c>
      <c r="B197" s="1" t="s">
        <v>1045</v>
      </c>
      <c r="C197" s="1" t="s">
        <v>1053</v>
      </c>
      <c r="D197" s="1">
        <v>919898</v>
      </c>
      <c r="E197" s="1" t="s">
        <v>1047</v>
      </c>
      <c r="F197" s="1" t="b">
        <v>1</v>
      </c>
    </row>
    <row r="198" spans="1:6" x14ac:dyDescent="0.3">
      <c r="A198" s="1" t="s">
        <v>205</v>
      </c>
      <c r="B198" s="1" t="s">
        <v>1045</v>
      </c>
      <c r="C198" s="1" t="s">
        <v>1060</v>
      </c>
      <c r="D198" s="1">
        <v>655149</v>
      </c>
      <c r="E198" s="1" t="s">
        <v>1047</v>
      </c>
      <c r="F198" s="1" t="b">
        <v>0</v>
      </c>
    </row>
    <row r="199" spans="1:6" x14ac:dyDescent="0.3">
      <c r="A199" s="1" t="s">
        <v>206</v>
      </c>
      <c r="B199" s="1" t="s">
        <v>1048</v>
      </c>
      <c r="C199" s="1" t="s">
        <v>1055</v>
      </c>
      <c r="D199" s="1">
        <v>348041</v>
      </c>
      <c r="E199" s="1" t="s">
        <v>1047</v>
      </c>
      <c r="F199" s="1" t="b">
        <v>0</v>
      </c>
    </row>
    <row r="200" spans="1:6" x14ac:dyDescent="0.3">
      <c r="A200" s="1" t="s">
        <v>207</v>
      </c>
      <c r="B200" s="1" t="s">
        <v>1058</v>
      </c>
      <c r="C200" s="1" t="s">
        <v>1046</v>
      </c>
      <c r="D200" s="1">
        <v>194641</v>
      </c>
      <c r="E200" s="1" t="s">
        <v>1047</v>
      </c>
      <c r="F200" s="1" t="b">
        <v>0</v>
      </c>
    </row>
    <row r="201" spans="1:6" x14ac:dyDescent="0.3">
      <c r="A201" s="1" t="s">
        <v>208</v>
      </c>
      <c r="B201" s="1" t="s">
        <v>1045</v>
      </c>
      <c r="C201" s="1" t="s">
        <v>1055</v>
      </c>
      <c r="D201" s="1">
        <v>715104</v>
      </c>
      <c r="E201" s="1" t="s">
        <v>1047</v>
      </c>
      <c r="F201" s="1" t="b">
        <v>0</v>
      </c>
    </row>
    <row r="202" spans="1:6" x14ac:dyDescent="0.3">
      <c r="A202" s="1" t="s">
        <v>209</v>
      </c>
      <c r="B202" s="1" t="s">
        <v>1048</v>
      </c>
      <c r="C202" s="1" t="s">
        <v>1053</v>
      </c>
      <c r="D202" s="1">
        <v>930307</v>
      </c>
      <c r="E202" s="1" t="s">
        <v>1047</v>
      </c>
      <c r="F202" s="1" t="b">
        <v>1</v>
      </c>
    </row>
    <row r="203" spans="1:6" x14ac:dyDescent="0.3">
      <c r="A203" s="1" t="s">
        <v>210</v>
      </c>
      <c r="B203" s="1" t="s">
        <v>1054</v>
      </c>
      <c r="C203" s="1" t="s">
        <v>1046</v>
      </c>
      <c r="D203" s="1">
        <v>290926</v>
      </c>
      <c r="E203" s="1" t="s">
        <v>1047</v>
      </c>
      <c r="F203" s="1" t="b">
        <v>1</v>
      </c>
    </row>
    <row r="204" spans="1:6" x14ac:dyDescent="0.3">
      <c r="A204" s="1" t="s">
        <v>211</v>
      </c>
      <c r="B204" s="1" t="s">
        <v>1052</v>
      </c>
      <c r="C204" s="1" t="s">
        <v>1060</v>
      </c>
      <c r="D204" s="1">
        <v>111949</v>
      </c>
      <c r="E204" s="1" t="s">
        <v>1047</v>
      </c>
      <c r="F204" s="1" t="b">
        <v>0</v>
      </c>
    </row>
    <row r="205" spans="1:6" x14ac:dyDescent="0.3">
      <c r="A205" s="1" t="s">
        <v>212</v>
      </c>
      <c r="B205" s="1" t="s">
        <v>1048</v>
      </c>
      <c r="C205" s="1" t="s">
        <v>1053</v>
      </c>
      <c r="D205" s="1">
        <v>617033</v>
      </c>
      <c r="E205" s="1" t="s">
        <v>1047</v>
      </c>
      <c r="F205" s="1" t="b">
        <v>1</v>
      </c>
    </row>
    <row r="206" spans="1:6" x14ac:dyDescent="0.3">
      <c r="A206" s="1" t="s">
        <v>213</v>
      </c>
      <c r="B206" s="1" t="s">
        <v>1056</v>
      </c>
      <c r="C206" s="1" t="s">
        <v>1051</v>
      </c>
      <c r="D206" s="1">
        <v>278368</v>
      </c>
      <c r="E206" s="1" t="s">
        <v>1047</v>
      </c>
      <c r="F206" s="1" t="b">
        <v>0</v>
      </c>
    </row>
    <row r="207" spans="1:6" x14ac:dyDescent="0.3">
      <c r="A207" s="1" t="s">
        <v>214</v>
      </c>
      <c r="B207" s="1" t="s">
        <v>1056</v>
      </c>
      <c r="C207" s="1" t="s">
        <v>1051</v>
      </c>
      <c r="D207" s="1">
        <v>315535</v>
      </c>
      <c r="E207" s="1" t="s">
        <v>1047</v>
      </c>
      <c r="F207" s="1" t="b">
        <v>0</v>
      </c>
    </row>
    <row r="208" spans="1:6" x14ac:dyDescent="0.3">
      <c r="A208" s="1" t="s">
        <v>215</v>
      </c>
      <c r="B208" s="1" t="s">
        <v>1054</v>
      </c>
      <c r="C208" s="1" t="s">
        <v>1059</v>
      </c>
      <c r="D208" s="1">
        <v>408857</v>
      </c>
      <c r="E208" s="1" t="s">
        <v>1047</v>
      </c>
      <c r="F208" s="1" t="b">
        <v>0</v>
      </c>
    </row>
    <row r="209" spans="1:6" x14ac:dyDescent="0.3">
      <c r="A209" s="1" t="s">
        <v>216</v>
      </c>
      <c r="B209" s="1" t="s">
        <v>1056</v>
      </c>
      <c r="C209" s="1" t="s">
        <v>1053</v>
      </c>
      <c r="D209" s="1">
        <v>293862</v>
      </c>
      <c r="E209" s="1" t="s">
        <v>1047</v>
      </c>
      <c r="F209" s="1" t="b">
        <v>0</v>
      </c>
    </row>
    <row r="210" spans="1:6" x14ac:dyDescent="0.3">
      <c r="A210" s="1" t="s">
        <v>217</v>
      </c>
      <c r="B210" s="1" t="s">
        <v>1056</v>
      </c>
      <c r="C210" s="1" t="s">
        <v>1059</v>
      </c>
      <c r="D210" s="1">
        <v>800596</v>
      </c>
      <c r="E210" s="1" t="s">
        <v>1047</v>
      </c>
      <c r="F210" s="1" t="b">
        <v>0</v>
      </c>
    </row>
    <row r="211" spans="1:6" x14ac:dyDescent="0.3">
      <c r="A211" s="1" t="s">
        <v>218</v>
      </c>
      <c r="B211" s="1" t="s">
        <v>1056</v>
      </c>
      <c r="C211" s="1" t="s">
        <v>1053</v>
      </c>
      <c r="D211" s="1">
        <v>995420</v>
      </c>
      <c r="E211" s="1" t="s">
        <v>1047</v>
      </c>
      <c r="F211" s="1" t="b">
        <v>1</v>
      </c>
    </row>
    <row r="212" spans="1:6" x14ac:dyDescent="0.3">
      <c r="A212" s="1" t="s">
        <v>219</v>
      </c>
      <c r="B212" s="1" t="s">
        <v>1057</v>
      </c>
      <c r="C212" s="1" t="s">
        <v>1055</v>
      </c>
      <c r="D212" s="1">
        <v>974625</v>
      </c>
      <c r="E212" s="1" t="s">
        <v>1047</v>
      </c>
      <c r="F212" s="1" t="b">
        <v>0</v>
      </c>
    </row>
    <row r="213" spans="1:6" x14ac:dyDescent="0.3">
      <c r="A213" s="1" t="s">
        <v>220</v>
      </c>
      <c r="B213" s="1" t="s">
        <v>1054</v>
      </c>
      <c r="C213" s="1" t="s">
        <v>1059</v>
      </c>
      <c r="D213" s="1">
        <v>534574</v>
      </c>
      <c r="E213" s="1" t="s">
        <v>1047</v>
      </c>
      <c r="F213" s="1" t="b">
        <v>0</v>
      </c>
    </row>
    <row r="214" spans="1:6" x14ac:dyDescent="0.3">
      <c r="A214" s="1" t="s">
        <v>221</v>
      </c>
      <c r="B214" s="1" t="s">
        <v>1058</v>
      </c>
      <c r="C214" s="1" t="s">
        <v>1046</v>
      </c>
      <c r="D214" s="1">
        <v>280564</v>
      </c>
      <c r="E214" s="1" t="s">
        <v>1047</v>
      </c>
      <c r="F214" s="1" t="b">
        <v>0</v>
      </c>
    </row>
    <row r="215" spans="1:6" x14ac:dyDescent="0.3">
      <c r="A215" s="1" t="s">
        <v>222</v>
      </c>
      <c r="B215" s="1" t="s">
        <v>1052</v>
      </c>
      <c r="C215" s="1" t="s">
        <v>1061</v>
      </c>
      <c r="D215" s="1">
        <v>426053</v>
      </c>
      <c r="E215" s="1" t="s">
        <v>1047</v>
      </c>
      <c r="F215" s="1" t="b">
        <v>1</v>
      </c>
    </row>
    <row r="216" spans="1:6" x14ac:dyDescent="0.3">
      <c r="A216" s="1" t="s">
        <v>223</v>
      </c>
      <c r="B216" s="1" t="s">
        <v>1057</v>
      </c>
      <c r="C216" s="1" t="s">
        <v>1060</v>
      </c>
      <c r="D216" s="1">
        <v>321659</v>
      </c>
      <c r="E216" s="1" t="s">
        <v>1047</v>
      </c>
      <c r="F216" s="1" t="b">
        <v>1</v>
      </c>
    </row>
    <row r="217" spans="1:6" x14ac:dyDescent="0.3">
      <c r="A217" s="1" t="s">
        <v>224</v>
      </c>
      <c r="B217" s="1" t="s">
        <v>1048</v>
      </c>
      <c r="C217" s="1" t="s">
        <v>1049</v>
      </c>
      <c r="D217" s="1">
        <v>973390</v>
      </c>
      <c r="E217" s="1" t="s">
        <v>1047</v>
      </c>
      <c r="F217" s="1" t="b">
        <v>0</v>
      </c>
    </row>
    <row r="218" spans="1:6" x14ac:dyDescent="0.3">
      <c r="A218" s="1" t="s">
        <v>225</v>
      </c>
      <c r="B218" s="1" t="s">
        <v>1045</v>
      </c>
      <c r="C218" s="1" t="s">
        <v>1049</v>
      </c>
      <c r="D218" s="1">
        <v>490559</v>
      </c>
      <c r="E218" s="1" t="s">
        <v>1047</v>
      </c>
      <c r="F218" s="1" t="b">
        <v>0</v>
      </c>
    </row>
    <row r="219" spans="1:6" x14ac:dyDescent="0.3">
      <c r="A219" s="1" t="s">
        <v>226</v>
      </c>
      <c r="B219" s="1" t="s">
        <v>1048</v>
      </c>
      <c r="C219" s="1" t="s">
        <v>1049</v>
      </c>
      <c r="D219" s="1">
        <v>998746</v>
      </c>
      <c r="E219" s="1" t="s">
        <v>1047</v>
      </c>
      <c r="F219" s="1" t="b">
        <v>1</v>
      </c>
    </row>
    <row r="220" spans="1:6" x14ac:dyDescent="0.3">
      <c r="A220" s="1" t="s">
        <v>227</v>
      </c>
      <c r="B220" s="1" t="s">
        <v>1045</v>
      </c>
      <c r="C220" s="1" t="s">
        <v>1049</v>
      </c>
      <c r="D220" s="1">
        <v>364650</v>
      </c>
      <c r="E220" s="1" t="s">
        <v>1047</v>
      </c>
      <c r="F220" s="1" t="b">
        <v>1</v>
      </c>
    </row>
    <row r="221" spans="1:6" x14ac:dyDescent="0.3">
      <c r="A221" s="1" t="s">
        <v>228</v>
      </c>
      <c r="B221" s="1" t="s">
        <v>1054</v>
      </c>
      <c r="C221" s="1" t="s">
        <v>1059</v>
      </c>
      <c r="D221" s="1">
        <v>107704</v>
      </c>
      <c r="E221" s="1" t="s">
        <v>1047</v>
      </c>
      <c r="F221" s="1" t="b">
        <v>0</v>
      </c>
    </row>
    <row r="222" spans="1:6" x14ac:dyDescent="0.3">
      <c r="A222" s="1" t="s">
        <v>229</v>
      </c>
      <c r="B222" s="1" t="s">
        <v>1057</v>
      </c>
      <c r="C222" s="1" t="s">
        <v>1055</v>
      </c>
      <c r="D222" s="1">
        <v>642421</v>
      </c>
      <c r="E222" s="1" t="s">
        <v>1047</v>
      </c>
      <c r="F222" s="1" t="b">
        <v>0</v>
      </c>
    </row>
    <row r="223" spans="1:6" x14ac:dyDescent="0.3">
      <c r="A223" s="1" t="s">
        <v>230</v>
      </c>
      <c r="B223" s="1" t="s">
        <v>1045</v>
      </c>
      <c r="C223" s="1" t="s">
        <v>1049</v>
      </c>
      <c r="D223" s="1">
        <v>459836</v>
      </c>
      <c r="E223" s="1" t="s">
        <v>1047</v>
      </c>
      <c r="F223" s="1" t="b">
        <v>0</v>
      </c>
    </row>
    <row r="224" spans="1:6" x14ac:dyDescent="0.3">
      <c r="A224" s="1" t="s">
        <v>231</v>
      </c>
      <c r="B224" s="1" t="s">
        <v>1050</v>
      </c>
      <c r="C224" s="1" t="s">
        <v>1055</v>
      </c>
      <c r="D224" s="1">
        <v>812730</v>
      </c>
      <c r="E224" s="1" t="s">
        <v>1047</v>
      </c>
      <c r="F224" s="1" t="b">
        <v>0</v>
      </c>
    </row>
    <row r="225" spans="1:6" x14ac:dyDescent="0.3">
      <c r="A225" s="1" t="s">
        <v>232</v>
      </c>
      <c r="B225" s="1" t="s">
        <v>1056</v>
      </c>
      <c r="C225" s="1" t="s">
        <v>1060</v>
      </c>
      <c r="D225" s="1">
        <v>303993</v>
      </c>
      <c r="E225" s="1" t="s">
        <v>1047</v>
      </c>
      <c r="F225" s="1" t="b">
        <v>0</v>
      </c>
    </row>
    <row r="226" spans="1:6" x14ac:dyDescent="0.3">
      <c r="A226" s="1" t="s">
        <v>233</v>
      </c>
      <c r="B226" s="1" t="s">
        <v>1052</v>
      </c>
      <c r="C226" s="1" t="s">
        <v>1055</v>
      </c>
      <c r="D226" s="1">
        <v>916779</v>
      </c>
      <c r="E226" s="1" t="s">
        <v>1047</v>
      </c>
      <c r="F226" s="1" t="b">
        <v>0</v>
      </c>
    </row>
    <row r="227" spans="1:6" x14ac:dyDescent="0.3">
      <c r="A227" s="1" t="s">
        <v>234</v>
      </c>
      <c r="B227" s="1" t="s">
        <v>1048</v>
      </c>
      <c r="C227" s="1" t="s">
        <v>1053</v>
      </c>
      <c r="D227" s="1">
        <v>764259</v>
      </c>
      <c r="E227" s="1" t="s">
        <v>1047</v>
      </c>
      <c r="F227" s="1" t="b">
        <v>0</v>
      </c>
    </row>
    <row r="228" spans="1:6" x14ac:dyDescent="0.3">
      <c r="A228" s="1" t="s">
        <v>235</v>
      </c>
      <c r="B228" s="1" t="s">
        <v>1045</v>
      </c>
      <c r="C228" s="1" t="s">
        <v>1049</v>
      </c>
      <c r="D228" s="1">
        <v>337256</v>
      </c>
      <c r="E228" s="1" t="s">
        <v>1047</v>
      </c>
      <c r="F228" s="1" t="b">
        <v>0</v>
      </c>
    </row>
    <row r="229" spans="1:6" x14ac:dyDescent="0.3">
      <c r="A229" s="1" t="s">
        <v>236</v>
      </c>
      <c r="B229" s="1" t="s">
        <v>1052</v>
      </c>
      <c r="C229" s="1" t="s">
        <v>1053</v>
      </c>
      <c r="D229" s="1">
        <v>820141</v>
      </c>
      <c r="E229" s="1" t="s">
        <v>1047</v>
      </c>
      <c r="F229" s="1" t="b">
        <v>0</v>
      </c>
    </row>
    <row r="230" spans="1:6" x14ac:dyDescent="0.3">
      <c r="A230" s="1" t="s">
        <v>237</v>
      </c>
      <c r="B230" s="1" t="s">
        <v>1048</v>
      </c>
      <c r="C230" s="1" t="s">
        <v>1059</v>
      </c>
      <c r="D230" s="1">
        <v>484398</v>
      </c>
      <c r="E230" s="1" t="s">
        <v>1047</v>
      </c>
      <c r="F230" s="1" t="b">
        <v>0</v>
      </c>
    </row>
    <row r="231" spans="1:6" x14ac:dyDescent="0.3">
      <c r="A231" s="1" t="s">
        <v>238</v>
      </c>
      <c r="B231" s="1" t="s">
        <v>1054</v>
      </c>
      <c r="C231" s="1" t="s">
        <v>1059</v>
      </c>
      <c r="D231" s="1">
        <v>673867</v>
      </c>
      <c r="E231" s="1" t="s">
        <v>1047</v>
      </c>
      <c r="F231" s="1" t="b">
        <v>0</v>
      </c>
    </row>
    <row r="232" spans="1:6" x14ac:dyDescent="0.3">
      <c r="A232" s="1" t="s">
        <v>239</v>
      </c>
      <c r="B232" s="1" t="s">
        <v>1054</v>
      </c>
      <c r="C232" s="1" t="s">
        <v>1059</v>
      </c>
      <c r="D232" s="1">
        <v>636435</v>
      </c>
      <c r="E232" s="1" t="s">
        <v>1047</v>
      </c>
      <c r="F232" s="1" t="b">
        <v>0</v>
      </c>
    </row>
    <row r="233" spans="1:6" x14ac:dyDescent="0.3">
      <c r="A233" s="1" t="s">
        <v>240</v>
      </c>
      <c r="B233" s="1" t="s">
        <v>1045</v>
      </c>
      <c r="C233" s="1" t="s">
        <v>1060</v>
      </c>
      <c r="D233" s="1">
        <v>317782</v>
      </c>
      <c r="E233" s="1" t="s">
        <v>1047</v>
      </c>
      <c r="F233" s="1" t="b">
        <v>0</v>
      </c>
    </row>
    <row r="234" spans="1:6" x14ac:dyDescent="0.3">
      <c r="A234" s="1" t="s">
        <v>241</v>
      </c>
      <c r="B234" s="1" t="s">
        <v>1050</v>
      </c>
      <c r="C234" s="1" t="s">
        <v>1049</v>
      </c>
      <c r="D234" s="1">
        <v>578938</v>
      </c>
      <c r="E234" s="1" t="s">
        <v>1047</v>
      </c>
      <c r="F234" s="1" t="b">
        <v>0</v>
      </c>
    </row>
    <row r="235" spans="1:6" x14ac:dyDescent="0.3">
      <c r="A235" s="1" t="s">
        <v>242</v>
      </c>
      <c r="B235" s="1" t="s">
        <v>1045</v>
      </c>
      <c r="C235" s="1" t="s">
        <v>1055</v>
      </c>
      <c r="D235" s="1">
        <v>795578</v>
      </c>
      <c r="E235" s="1" t="s">
        <v>1047</v>
      </c>
      <c r="F235" s="1" t="b">
        <v>0</v>
      </c>
    </row>
    <row r="236" spans="1:6" x14ac:dyDescent="0.3">
      <c r="A236" s="1" t="s">
        <v>243</v>
      </c>
      <c r="B236" s="1" t="s">
        <v>1058</v>
      </c>
      <c r="C236" s="1" t="s">
        <v>1053</v>
      </c>
      <c r="D236" s="1">
        <v>780364</v>
      </c>
      <c r="E236" s="1" t="s">
        <v>1047</v>
      </c>
      <c r="F236" s="1" t="b">
        <v>0</v>
      </c>
    </row>
    <row r="237" spans="1:6" x14ac:dyDescent="0.3">
      <c r="A237" s="1" t="s">
        <v>244</v>
      </c>
      <c r="B237" s="1" t="s">
        <v>1045</v>
      </c>
      <c r="C237" s="1" t="s">
        <v>1055</v>
      </c>
      <c r="D237" s="1">
        <v>606545</v>
      </c>
      <c r="E237" s="1" t="s">
        <v>1047</v>
      </c>
      <c r="F237" s="1" t="b">
        <v>0</v>
      </c>
    </row>
    <row r="238" spans="1:6" x14ac:dyDescent="0.3">
      <c r="A238" s="1" t="s">
        <v>245</v>
      </c>
      <c r="B238" s="1" t="s">
        <v>1054</v>
      </c>
      <c r="C238" s="1" t="s">
        <v>1049</v>
      </c>
      <c r="D238" s="1">
        <v>605339</v>
      </c>
      <c r="E238" s="1" t="s">
        <v>1047</v>
      </c>
      <c r="F238" s="1" t="b">
        <v>0</v>
      </c>
    </row>
    <row r="239" spans="1:6" x14ac:dyDescent="0.3">
      <c r="A239" s="1" t="s">
        <v>246</v>
      </c>
      <c r="B239" s="1" t="s">
        <v>1052</v>
      </c>
      <c r="C239" s="1" t="s">
        <v>1049</v>
      </c>
      <c r="D239" s="1">
        <v>446968</v>
      </c>
      <c r="E239" s="1" t="s">
        <v>1047</v>
      </c>
      <c r="F239" s="1" t="b">
        <v>0</v>
      </c>
    </row>
    <row r="240" spans="1:6" x14ac:dyDescent="0.3">
      <c r="A240" s="1" t="s">
        <v>247</v>
      </c>
      <c r="B240" s="1" t="s">
        <v>1056</v>
      </c>
      <c r="C240" s="1" t="s">
        <v>1060</v>
      </c>
      <c r="D240" s="1">
        <v>881439</v>
      </c>
      <c r="E240" s="1" t="s">
        <v>1047</v>
      </c>
      <c r="F240" s="1" t="b">
        <v>0</v>
      </c>
    </row>
    <row r="241" spans="1:6" x14ac:dyDescent="0.3">
      <c r="A241" s="1" t="s">
        <v>248</v>
      </c>
      <c r="B241" s="1" t="s">
        <v>1052</v>
      </c>
      <c r="C241" s="1" t="s">
        <v>1051</v>
      </c>
      <c r="D241" s="1">
        <v>965401</v>
      </c>
      <c r="E241" s="1" t="s">
        <v>1047</v>
      </c>
      <c r="F241" s="1" t="b">
        <v>0</v>
      </c>
    </row>
    <row r="242" spans="1:6" x14ac:dyDescent="0.3">
      <c r="A242" s="1" t="s">
        <v>249</v>
      </c>
      <c r="B242" s="1" t="s">
        <v>1045</v>
      </c>
      <c r="C242" s="1" t="s">
        <v>1051</v>
      </c>
      <c r="D242" s="1">
        <v>472390</v>
      </c>
      <c r="E242" s="1" t="s">
        <v>1047</v>
      </c>
      <c r="F242" s="1" t="b">
        <v>0</v>
      </c>
    </row>
    <row r="243" spans="1:6" x14ac:dyDescent="0.3">
      <c r="A243" s="1" t="s">
        <v>250</v>
      </c>
      <c r="B243" s="1" t="s">
        <v>1057</v>
      </c>
      <c r="C243" s="1" t="s">
        <v>1059</v>
      </c>
      <c r="D243" s="1">
        <v>993590</v>
      </c>
      <c r="E243" s="1" t="s">
        <v>1047</v>
      </c>
      <c r="F243" s="1" t="b">
        <v>0</v>
      </c>
    </row>
    <row r="244" spans="1:6" x14ac:dyDescent="0.3">
      <c r="A244" s="1" t="s">
        <v>251</v>
      </c>
      <c r="B244" s="1" t="s">
        <v>1048</v>
      </c>
      <c r="C244" s="1" t="s">
        <v>1060</v>
      </c>
      <c r="D244" s="1">
        <v>104548</v>
      </c>
      <c r="E244" s="1" t="s">
        <v>1047</v>
      </c>
      <c r="F244" s="1" t="b">
        <v>1</v>
      </c>
    </row>
    <row r="245" spans="1:6" x14ac:dyDescent="0.3">
      <c r="A245" s="1" t="s">
        <v>252</v>
      </c>
      <c r="B245" s="1" t="s">
        <v>1052</v>
      </c>
      <c r="C245" s="1" t="s">
        <v>1053</v>
      </c>
      <c r="D245" s="1">
        <v>539001</v>
      </c>
      <c r="E245" s="1" t="s">
        <v>1047</v>
      </c>
      <c r="F245" s="1" t="b">
        <v>0</v>
      </c>
    </row>
    <row r="246" spans="1:6" x14ac:dyDescent="0.3">
      <c r="A246" s="1" t="s">
        <v>253</v>
      </c>
      <c r="B246" s="1" t="s">
        <v>1057</v>
      </c>
      <c r="C246" s="1" t="s">
        <v>1049</v>
      </c>
      <c r="D246" s="1">
        <v>319899</v>
      </c>
      <c r="E246" s="1" t="s">
        <v>1047</v>
      </c>
      <c r="F246" s="1" t="b">
        <v>1</v>
      </c>
    </row>
    <row r="247" spans="1:6" x14ac:dyDescent="0.3">
      <c r="A247" s="1" t="s">
        <v>254</v>
      </c>
      <c r="B247" s="1" t="s">
        <v>1050</v>
      </c>
      <c r="C247" s="1" t="s">
        <v>1053</v>
      </c>
      <c r="D247" s="1">
        <v>947568</v>
      </c>
      <c r="E247" s="1" t="s">
        <v>1047</v>
      </c>
      <c r="F247" s="1" t="b">
        <v>0</v>
      </c>
    </row>
    <row r="248" spans="1:6" x14ac:dyDescent="0.3">
      <c r="A248" s="1" t="s">
        <v>255</v>
      </c>
      <c r="B248" s="1" t="s">
        <v>1050</v>
      </c>
      <c r="C248" s="1" t="s">
        <v>1049</v>
      </c>
      <c r="D248" s="1">
        <v>890200</v>
      </c>
      <c r="E248" s="1" t="s">
        <v>1047</v>
      </c>
      <c r="F248" s="1" t="b">
        <v>0</v>
      </c>
    </row>
    <row r="249" spans="1:6" x14ac:dyDescent="0.3">
      <c r="A249" s="1" t="s">
        <v>256</v>
      </c>
      <c r="B249" s="1" t="s">
        <v>1052</v>
      </c>
      <c r="C249" s="1" t="s">
        <v>1046</v>
      </c>
      <c r="D249" s="1">
        <v>113595</v>
      </c>
      <c r="E249" s="1" t="s">
        <v>1047</v>
      </c>
      <c r="F249" s="1" t="b">
        <v>0</v>
      </c>
    </row>
    <row r="250" spans="1:6" x14ac:dyDescent="0.3">
      <c r="A250" s="1" t="s">
        <v>257</v>
      </c>
      <c r="B250" s="1" t="s">
        <v>1056</v>
      </c>
      <c r="C250" s="1" t="s">
        <v>1055</v>
      </c>
      <c r="D250" s="1">
        <v>282237</v>
      </c>
      <c r="E250" s="1" t="s">
        <v>1047</v>
      </c>
      <c r="F250" s="1" t="b">
        <v>1</v>
      </c>
    </row>
    <row r="251" spans="1:6" x14ac:dyDescent="0.3">
      <c r="A251" s="1" t="s">
        <v>258</v>
      </c>
      <c r="B251" s="1" t="s">
        <v>1045</v>
      </c>
      <c r="C251" s="1" t="s">
        <v>1055</v>
      </c>
      <c r="D251" s="1">
        <v>438302</v>
      </c>
      <c r="E251" s="1" t="s">
        <v>1047</v>
      </c>
      <c r="F251" s="1" t="b">
        <v>0</v>
      </c>
    </row>
    <row r="252" spans="1:6" x14ac:dyDescent="0.3">
      <c r="A252" s="1" t="s">
        <v>259</v>
      </c>
      <c r="B252" s="1" t="s">
        <v>1048</v>
      </c>
      <c r="C252" s="1" t="s">
        <v>1053</v>
      </c>
      <c r="D252" s="1">
        <v>669460</v>
      </c>
      <c r="E252" s="1" t="s">
        <v>1047</v>
      </c>
      <c r="F252" s="1" t="b">
        <v>0</v>
      </c>
    </row>
    <row r="253" spans="1:6" x14ac:dyDescent="0.3">
      <c r="A253" s="1" t="s">
        <v>260</v>
      </c>
      <c r="B253" s="1" t="s">
        <v>1058</v>
      </c>
      <c r="C253" s="1" t="s">
        <v>1049</v>
      </c>
      <c r="D253" s="1">
        <v>773462</v>
      </c>
      <c r="E253" s="1" t="s">
        <v>1047</v>
      </c>
      <c r="F253" s="1" t="b">
        <v>1</v>
      </c>
    </row>
    <row r="254" spans="1:6" x14ac:dyDescent="0.3">
      <c r="A254" s="1" t="s">
        <v>261</v>
      </c>
      <c r="B254" s="1" t="s">
        <v>1058</v>
      </c>
      <c r="C254" s="1" t="s">
        <v>1060</v>
      </c>
      <c r="D254" s="1">
        <v>145981</v>
      </c>
      <c r="E254" s="1" t="s">
        <v>1047</v>
      </c>
      <c r="F254" s="1" t="b">
        <v>1</v>
      </c>
    </row>
    <row r="255" spans="1:6" x14ac:dyDescent="0.3">
      <c r="A255" s="1" t="s">
        <v>262</v>
      </c>
      <c r="B255" s="1" t="s">
        <v>1054</v>
      </c>
      <c r="C255" s="1" t="s">
        <v>1059</v>
      </c>
      <c r="D255" s="1">
        <v>315565</v>
      </c>
      <c r="E255" s="1" t="s">
        <v>1047</v>
      </c>
      <c r="F255" s="1" t="b">
        <v>0</v>
      </c>
    </row>
    <row r="256" spans="1:6" x14ac:dyDescent="0.3">
      <c r="A256" s="1" t="s">
        <v>263</v>
      </c>
      <c r="B256" s="1" t="s">
        <v>1056</v>
      </c>
      <c r="C256" s="1" t="s">
        <v>1049</v>
      </c>
      <c r="D256" s="1">
        <v>371212</v>
      </c>
      <c r="E256" s="1" t="s">
        <v>1047</v>
      </c>
      <c r="F256" s="1" t="b">
        <v>0</v>
      </c>
    </row>
    <row r="257" spans="1:6" x14ac:dyDescent="0.3">
      <c r="A257" s="1" t="s">
        <v>264</v>
      </c>
      <c r="B257" s="1" t="s">
        <v>1045</v>
      </c>
      <c r="C257" s="1" t="s">
        <v>1059</v>
      </c>
      <c r="D257" s="1">
        <v>475075</v>
      </c>
      <c r="E257" s="1" t="s">
        <v>1047</v>
      </c>
      <c r="F257" s="1" t="b">
        <v>1</v>
      </c>
    </row>
    <row r="258" spans="1:6" x14ac:dyDescent="0.3">
      <c r="A258" s="1" t="s">
        <v>265</v>
      </c>
      <c r="B258" s="1" t="s">
        <v>1048</v>
      </c>
      <c r="C258" s="1" t="s">
        <v>1053</v>
      </c>
      <c r="D258" s="1">
        <v>935474</v>
      </c>
      <c r="E258" s="1" t="s">
        <v>1047</v>
      </c>
      <c r="F258" s="1" t="b">
        <v>0</v>
      </c>
    </row>
    <row r="259" spans="1:6" x14ac:dyDescent="0.3">
      <c r="A259" s="1" t="s">
        <v>266</v>
      </c>
      <c r="B259" s="1" t="s">
        <v>1056</v>
      </c>
      <c r="C259" s="1" t="s">
        <v>1061</v>
      </c>
      <c r="D259" s="1">
        <v>320256</v>
      </c>
      <c r="E259" s="1" t="s">
        <v>1047</v>
      </c>
      <c r="F259" s="1" t="b">
        <v>1</v>
      </c>
    </row>
    <row r="260" spans="1:6" x14ac:dyDescent="0.3">
      <c r="A260" s="1" t="s">
        <v>267</v>
      </c>
      <c r="B260" s="1" t="s">
        <v>1045</v>
      </c>
      <c r="C260" s="1" t="s">
        <v>1060</v>
      </c>
      <c r="D260" s="1">
        <v>775990</v>
      </c>
      <c r="E260" s="1" t="s">
        <v>1047</v>
      </c>
      <c r="F260" s="1" t="b">
        <v>1</v>
      </c>
    </row>
    <row r="261" spans="1:6" x14ac:dyDescent="0.3">
      <c r="A261" s="1" t="s">
        <v>268</v>
      </c>
      <c r="B261" s="1" t="s">
        <v>1056</v>
      </c>
      <c r="C261" s="1" t="s">
        <v>1049</v>
      </c>
      <c r="D261" s="1">
        <v>433222</v>
      </c>
      <c r="E261" s="1" t="s">
        <v>1047</v>
      </c>
      <c r="F261" s="1" t="b">
        <v>0</v>
      </c>
    </row>
    <row r="262" spans="1:6" x14ac:dyDescent="0.3">
      <c r="A262" s="1" t="s">
        <v>269</v>
      </c>
      <c r="B262" s="1" t="s">
        <v>1050</v>
      </c>
      <c r="C262" s="1" t="s">
        <v>1051</v>
      </c>
      <c r="D262" s="1">
        <v>240829</v>
      </c>
      <c r="E262" s="1" t="s">
        <v>1047</v>
      </c>
      <c r="F262" s="1" t="b">
        <v>0</v>
      </c>
    </row>
    <row r="263" spans="1:6" x14ac:dyDescent="0.3">
      <c r="A263" s="1" t="s">
        <v>270</v>
      </c>
      <c r="B263" s="1" t="s">
        <v>1050</v>
      </c>
      <c r="C263" s="1" t="s">
        <v>1059</v>
      </c>
      <c r="D263" s="1">
        <v>862760</v>
      </c>
      <c r="E263" s="1" t="s">
        <v>1047</v>
      </c>
      <c r="F263" s="1" t="b">
        <v>0</v>
      </c>
    </row>
    <row r="264" spans="1:6" x14ac:dyDescent="0.3">
      <c r="A264" s="1" t="s">
        <v>271</v>
      </c>
      <c r="B264" s="1" t="s">
        <v>1052</v>
      </c>
      <c r="C264" s="1" t="s">
        <v>1053</v>
      </c>
      <c r="D264" s="1">
        <v>334153</v>
      </c>
      <c r="E264" s="1" t="s">
        <v>1047</v>
      </c>
      <c r="F264" s="1" t="b">
        <v>0</v>
      </c>
    </row>
    <row r="265" spans="1:6" x14ac:dyDescent="0.3">
      <c r="A265" s="1" t="s">
        <v>272</v>
      </c>
      <c r="B265" s="1" t="s">
        <v>1058</v>
      </c>
      <c r="C265" s="1" t="s">
        <v>1055</v>
      </c>
      <c r="D265" s="1">
        <v>287847</v>
      </c>
      <c r="E265" s="1" t="s">
        <v>1047</v>
      </c>
      <c r="F265" s="1" t="b">
        <v>1</v>
      </c>
    </row>
    <row r="266" spans="1:6" x14ac:dyDescent="0.3">
      <c r="A266" s="1" t="s">
        <v>273</v>
      </c>
      <c r="B266" s="1" t="s">
        <v>1052</v>
      </c>
      <c r="C266" s="1" t="s">
        <v>1053</v>
      </c>
      <c r="D266" s="1">
        <v>592489</v>
      </c>
      <c r="E266" s="1" t="s">
        <v>1047</v>
      </c>
      <c r="F266" s="1" t="b">
        <v>1</v>
      </c>
    </row>
    <row r="267" spans="1:6" x14ac:dyDescent="0.3">
      <c r="A267" s="1" t="s">
        <v>274</v>
      </c>
      <c r="B267" s="1" t="s">
        <v>1056</v>
      </c>
      <c r="C267" s="1" t="s">
        <v>1061</v>
      </c>
      <c r="D267" s="1">
        <v>494609</v>
      </c>
      <c r="E267" s="1" t="s">
        <v>1047</v>
      </c>
      <c r="F267" s="1" t="b">
        <v>1</v>
      </c>
    </row>
    <row r="268" spans="1:6" x14ac:dyDescent="0.3">
      <c r="A268" s="1" t="s">
        <v>275</v>
      </c>
      <c r="B268" s="1" t="s">
        <v>1050</v>
      </c>
      <c r="C268" s="1" t="s">
        <v>1049</v>
      </c>
      <c r="D268" s="1">
        <v>257538</v>
      </c>
      <c r="E268" s="1" t="s">
        <v>1047</v>
      </c>
      <c r="F268" s="1" t="b">
        <v>0</v>
      </c>
    </row>
    <row r="269" spans="1:6" x14ac:dyDescent="0.3">
      <c r="A269" s="1" t="s">
        <v>276</v>
      </c>
      <c r="B269" s="1" t="s">
        <v>1048</v>
      </c>
      <c r="C269" s="1"/>
      <c r="D269" s="1">
        <v>123536</v>
      </c>
      <c r="E269" s="1" t="s">
        <v>1047</v>
      </c>
      <c r="F269" s="1" t="b">
        <v>0</v>
      </c>
    </row>
    <row r="270" spans="1:6" x14ac:dyDescent="0.3">
      <c r="A270" s="1" t="s">
        <v>277</v>
      </c>
      <c r="B270" s="1" t="s">
        <v>1050</v>
      </c>
      <c r="C270" s="1" t="s">
        <v>1059</v>
      </c>
      <c r="D270" s="1">
        <v>327114</v>
      </c>
      <c r="E270" s="1" t="s">
        <v>1047</v>
      </c>
      <c r="F270" s="1" t="b">
        <v>0</v>
      </c>
    </row>
    <row r="271" spans="1:6" x14ac:dyDescent="0.3">
      <c r="A271" s="1" t="s">
        <v>278</v>
      </c>
      <c r="B271" s="1" t="s">
        <v>1052</v>
      </c>
      <c r="C271" s="1" t="s">
        <v>1060</v>
      </c>
      <c r="D271" s="1">
        <v>725510</v>
      </c>
      <c r="E271" s="1" t="s">
        <v>1047</v>
      </c>
      <c r="F271" s="1" t="b">
        <v>1</v>
      </c>
    </row>
    <row r="272" spans="1:6" x14ac:dyDescent="0.3">
      <c r="A272" s="1" t="s">
        <v>279</v>
      </c>
      <c r="B272" s="1" t="s">
        <v>1058</v>
      </c>
      <c r="C272" s="1" t="s">
        <v>1046</v>
      </c>
      <c r="D272" s="1">
        <v>921945</v>
      </c>
      <c r="E272" s="1" t="s">
        <v>1047</v>
      </c>
      <c r="F272" s="1" t="b">
        <v>0</v>
      </c>
    </row>
    <row r="273" spans="1:6" x14ac:dyDescent="0.3">
      <c r="A273" s="1" t="s">
        <v>280</v>
      </c>
      <c r="B273" s="1" t="s">
        <v>1056</v>
      </c>
      <c r="C273" s="1" t="s">
        <v>1053</v>
      </c>
      <c r="D273" s="1">
        <v>240386</v>
      </c>
      <c r="E273" s="1" t="s">
        <v>1047</v>
      </c>
      <c r="F273" s="1" t="b">
        <v>0</v>
      </c>
    </row>
    <row r="274" spans="1:6" x14ac:dyDescent="0.3">
      <c r="A274" s="1" t="s">
        <v>281</v>
      </c>
      <c r="B274" s="1" t="s">
        <v>1045</v>
      </c>
      <c r="C274" s="1" t="s">
        <v>1053</v>
      </c>
      <c r="D274" s="1">
        <v>786341</v>
      </c>
      <c r="E274" s="1" t="s">
        <v>1047</v>
      </c>
      <c r="F274" s="1" t="b">
        <v>0</v>
      </c>
    </row>
    <row r="275" spans="1:6" x14ac:dyDescent="0.3">
      <c r="A275" s="1" t="s">
        <v>282</v>
      </c>
      <c r="B275" s="1" t="s">
        <v>1052</v>
      </c>
      <c r="C275" s="1" t="s">
        <v>1061</v>
      </c>
      <c r="D275" s="1">
        <v>813666</v>
      </c>
      <c r="E275" s="1" t="s">
        <v>1047</v>
      </c>
      <c r="F275" s="1" t="b">
        <v>1</v>
      </c>
    </row>
    <row r="276" spans="1:6" x14ac:dyDescent="0.3">
      <c r="A276" s="1" t="s">
        <v>283</v>
      </c>
      <c r="B276" s="1" t="s">
        <v>1048</v>
      </c>
      <c r="C276" s="1" t="s">
        <v>1059</v>
      </c>
      <c r="D276" s="1">
        <v>884140</v>
      </c>
      <c r="E276" s="1" t="s">
        <v>1047</v>
      </c>
      <c r="F276" s="1" t="b">
        <v>1</v>
      </c>
    </row>
    <row r="277" spans="1:6" x14ac:dyDescent="0.3">
      <c r="A277" s="1" t="s">
        <v>284</v>
      </c>
      <c r="B277" s="1" t="s">
        <v>1056</v>
      </c>
      <c r="C277" s="1" t="s">
        <v>1055</v>
      </c>
      <c r="D277" s="1">
        <v>594580</v>
      </c>
      <c r="E277" s="1" t="s">
        <v>1047</v>
      </c>
      <c r="F277" s="1" t="b">
        <v>0</v>
      </c>
    </row>
    <row r="278" spans="1:6" x14ac:dyDescent="0.3">
      <c r="A278" s="1" t="s">
        <v>285</v>
      </c>
      <c r="B278" s="1" t="s">
        <v>1045</v>
      </c>
      <c r="C278" s="1" t="s">
        <v>1055</v>
      </c>
      <c r="D278" s="1">
        <v>771394</v>
      </c>
      <c r="E278" s="1" t="s">
        <v>1047</v>
      </c>
      <c r="F278" s="1" t="b">
        <v>0</v>
      </c>
    </row>
    <row r="279" spans="1:6" x14ac:dyDescent="0.3">
      <c r="A279" s="1" t="s">
        <v>286</v>
      </c>
      <c r="B279" s="1" t="s">
        <v>1052</v>
      </c>
      <c r="C279" s="1" t="s">
        <v>1049</v>
      </c>
      <c r="D279" s="1">
        <v>786837</v>
      </c>
      <c r="E279" s="1" t="s">
        <v>1047</v>
      </c>
      <c r="F279" s="1" t="b">
        <v>0</v>
      </c>
    </row>
    <row r="280" spans="1:6" x14ac:dyDescent="0.3">
      <c r="A280" s="1" t="s">
        <v>287</v>
      </c>
      <c r="B280" s="1" t="s">
        <v>1056</v>
      </c>
      <c r="C280" s="1" t="s">
        <v>1061</v>
      </c>
      <c r="D280" s="1">
        <v>861411</v>
      </c>
      <c r="E280" s="1" t="s">
        <v>1047</v>
      </c>
      <c r="F280" s="1" t="b">
        <v>0</v>
      </c>
    </row>
    <row r="281" spans="1:6" x14ac:dyDescent="0.3">
      <c r="A281" s="1" t="s">
        <v>288</v>
      </c>
      <c r="B281" s="1" t="s">
        <v>1056</v>
      </c>
      <c r="C281" s="1" t="s">
        <v>1061</v>
      </c>
      <c r="D281" s="1">
        <v>456480</v>
      </c>
      <c r="E281" s="1" t="s">
        <v>1047</v>
      </c>
      <c r="F281" s="1" t="b">
        <v>0</v>
      </c>
    </row>
    <row r="282" spans="1:6" x14ac:dyDescent="0.3">
      <c r="A282" s="1" t="s">
        <v>289</v>
      </c>
      <c r="B282" s="1" t="s">
        <v>1058</v>
      </c>
      <c r="C282" s="1" t="s">
        <v>1059</v>
      </c>
      <c r="D282" s="1">
        <v>370343</v>
      </c>
      <c r="E282" s="1" t="s">
        <v>1047</v>
      </c>
      <c r="F282" s="1" t="b">
        <v>0</v>
      </c>
    </row>
    <row r="283" spans="1:6" x14ac:dyDescent="0.3">
      <c r="A283" s="1" t="s">
        <v>290</v>
      </c>
      <c r="B283" s="1" t="s">
        <v>1054</v>
      </c>
      <c r="C283" s="1" t="s">
        <v>1051</v>
      </c>
      <c r="D283" s="1">
        <v>179721</v>
      </c>
      <c r="E283" s="1" t="s">
        <v>1047</v>
      </c>
      <c r="F283" s="1" t="b">
        <v>0</v>
      </c>
    </row>
    <row r="284" spans="1:6" x14ac:dyDescent="0.3">
      <c r="A284" s="1" t="s">
        <v>291</v>
      </c>
      <c r="B284" s="1" t="s">
        <v>1057</v>
      </c>
      <c r="C284" s="1" t="s">
        <v>1049</v>
      </c>
      <c r="D284" s="1">
        <v>975498</v>
      </c>
      <c r="E284" s="1" t="s">
        <v>1047</v>
      </c>
      <c r="F284" s="1" t="b">
        <v>1</v>
      </c>
    </row>
    <row r="285" spans="1:6" x14ac:dyDescent="0.3">
      <c r="A285" s="1" t="s">
        <v>292</v>
      </c>
      <c r="B285" s="1" t="s">
        <v>1052</v>
      </c>
      <c r="C285" s="1" t="s">
        <v>1060</v>
      </c>
      <c r="D285" s="1">
        <v>702427</v>
      </c>
      <c r="E285" s="1" t="s">
        <v>1047</v>
      </c>
      <c r="F285" s="1" t="b">
        <v>0</v>
      </c>
    </row>
    <row r="286" spans="1:6" x14ac:dyDescent="0.3">
      <c r="A286" s="1" t="s">
        <v>293</v>
      </c>
      <c r="B286" s="1" t="s">
        <v>1052</v>
      </c>
      <c r="C286" s="1" t="s">
        <v>1053</v>
      </c>
      <c r="D286" s="1">
        <v>819678</v>
      </c>
      <c r="E286" s="1" t="s">
        <v>1047</v>
      </c>
      <c r="F286" s="1" t="b">
        <v>0</v>
      </c>
    </row>
    <row r="287" spans="1:6" x14ac:dyDescent="0.3">
      <c r="A287" s="1" t="s">
        <v>294</v>
      </c>
      <c r="B287" s="1" t="s">
        <v>1052</v>
      </c>
      <c r="C287" s="1" t="s">
        <v>1061</v>
      </c>
      <c r="D287" s="1">
        <v>296243</v>
      </c>
      <c r="E287" s="1" t="s">
        <v>1047</v>
      </c>
      <c r="F287" s="1" t="b">
        <v>1</v>
      </c>
    </row>
    <row r="288" spans="1:6" x14ac:dyDescent="0.3">
      <c r="A288" s="1" t="s">
        <v>295</v>
      </c>
      <c r="B288" s="1" t="s">
        <v>1048</v>
      </c>
      <c r="C288" s="1" t="s">
        <v>1055</v>
      </c>
      <c r="D288" s="1">
        <v>703867</v>
      </c>
      <c r="E288" s="1" t="s">
        <v>1047</v>
      </c>
      <c r="F288" s="1" t="b">
        <v>1</v>
      </c>
    </row>
    <row r="289" spans="1:6" x14ac:dyDescent="0.3">
      <c r="A289" s="1" t="s">
        <v>296</v>
      </c>
      <c r="B289" s="1" t="s">
        <v>1058</v>
      </c>
      <c r="C289" s="1" t="s">
        <v>1055</v>
      </c>
      <c r="D289" s="1">
        <v>990649</v>
      </c>
      <c r="E289" s="1" t="s">
        <v>1047</v>
      </c>
      <c r="F289" s="1" t="b">
        <v>0</v>
      </c>
    </row>
    <row r="290" spans="1:6" x14ac:dyDescent="0.3">
      <c r="A290" s="1" t="s">
        <v>297</v>
      </c>
      <c r="B290" s="1" t="s">
        <v>1058</v>
      </c>
      <c r="C290" s="1" t="s">
        <v>1051</v>
      </c>
      <c r="D290" s="1">
        <v>372387</v>
      </c>
      <c r="E290" s="1" t="s">
        <v>1047</v>
      </c>
      <c r="F290" s="1" t="b">
        <v>0</v>
      </c>
    </row>
    <row r="291" spans="1:6" x14ac:dyDescent="0.3">
      <c r="A291" s="1" t="s">
        <v>298</v>
      </c>
      <c r="B291" s="1" t="s">
        <v>1048</v>
      </c>
      <c r="C291" s="1" t="s">
        <v>1061</v>
      </c>
      <c r="D291" s="1">
        <v>472358</v>
      </c>
      <c r="E291" s="1" t="s">
        <v>1047</v>
      </c>
      <c r="F291" s="1" t="b">
        <v>1</v>
      </c>
    </row>
    <row r="292" spans="1:6" x14ac:dyDescent="0.3">
      <c r="A292" s="1" t="s">
        <v>299</v>
      </c>
      <c r="B292" s="1" t="s">
        <v>1054</v>
      </c>
      <c r="C292" s="1" t="s">
        <v>1059</v>
      </c>
      <c r="D292" s="1">
        <v>182954</v>
      </c>
      <c r="E292" s="1" t="s">
        <v>1047</v>
      </c>
      <c r="F292" s="1" t="b">
        <v>0</v>
      </c>
    </row>
    <row r="293" spans="1:6" x14ac:dyDescent="0.3">
      <c r="A293" s="1" t="s">
        <v>300</v>
      </c>
      <c r="B293" s="1" t="s">
        <v>1054</v>
      </c>
      <c r="C293" s="1" t="s">
        <v>1055</v>
      </c>
      <c r="D293" s="1">
        <v>292818</v>
      </c>
      <c r="E293" s="1" t="s">
        <v>1047</v>
      </c>
      <c r="F293" s="1" t="b">
        <v>0</v>
      </c>
    </row>
    <row r="294" spans="1:6" x14ac:dyDescent="0.3">
      <c r="A294" s="1" t="s">
        <v>301</v>
      </c>
      <c r="B294" s="1" t="s">
        <v>1054</v>
      </c>
      <c r="C294" s="1" t="s">
        <v>1059</v>
      </c>
      <c r="D294" s="1">
        <v>208976</v>
      </c>
      <c r="E294" s="1" t="s">
        <v>1047</v>
      </c>
      <c r="F294" s="1" t="b">
        <v>0</v>
      </c>
    </row>
    <row r="295" spans="1:6" x14ac:dyDescent="0.3">
      <c r="A295" s="1" t="s">
        <v>302</v>
      </c>
      <c r="B295" s="1" t="s">
        <v>1045</v>
      </c>
      <c r="C295" s="1" t="s">
        <v>1051</v>
      </c>
      <c r="D295" s="1">
        <v>440998</v>
      </c>
      <c r="E295" s="1" t="s">
        <v>1047</v>
      </c>
      <c r="F295" s="1" t="b">
        <v>0</v>
      </c>
    </row>
    <row r="296" spans="1:6" x14ac:dyDescent="0.3">
      <c r="A296" s="1" t="s">
        <v>303</v>
      </c>
      <c r="B296" s="1" t="s">
        <v>1050</v>
      </c>
      <c r="C296" s="1" t="s">
        <v>1051</v>
      </c>
      <c r="D296" s="1">
        <v>605048</v>
      </c>
      <c r="E296" s="1" t="s">
        <v>1047</v>
      </c>
      <c r="F296" s="1" t="b">
        <v>0</v>
      </c>
    </row>
    <row r="297" spans="1:6" x14ac:dyDescent="0.3">
      <c r="A297" s="1" t="s">
        <v>304</v>
      </c>
      <c r="B297" s="1" t="s">
        <v>1058</v>
      </c>
      <c r="C297" s="1" t="s">
        <v>1046</v>
      </c>
      <c r="D297" s="1">
        <v>821179</v>
      </c>
      <c r="E297" s="1" t="s">
        <v>1047</v>
      </c>
      <c r="F297" s="1" t="b">
        <v>0</v>
      </c>
    </row>
    <row r="298" spans="1:6" x14ac:dyDescent="0.3">
      <c r="A298" s="1" t="s">
        <v>305</v>
      </c>
      <c r="B298" s="1" t="s">
        <v>1054</v>
      </c>
      <c r="C298" s="1" t="s">
        <v>1053</v>
      </c>
      <c r="D298" s="1">
        <v>362035</v>
      </c>
      <c r="E298" s="1" t="s">
        <v>1047</v>
      </c>
      <c r="F298" s="1" t="b">
        <v>0</v>
      </c>
    </row>
    <row r="299" spans="1:6" x14ac:dyDescent="0.3">
      <c r="A299" s="1" t="s">
        <v>306</v>
      </c>
      <c r="B299" s="1" t="s">
        <v>1050</v>
      </c>
      <c r="C299" s="1" t="s">
        <v>1061</v>
      </c>
      <c r="D299" s="1">
        <v>532961</v>
      </c>
      <c r="E299" s="1" t="s">
        <v>1047</v>
      </c>
      <c r="F299" s="1" t="b">
        <v>0</v>
      </c>
    </row>
    <row r="300" spans="1:6" x14ac:dyDescent="0.3">
      <c r="A300" s="1" t="s">
        <v>307</v>
      </c>
      <c r="B300" s="1" t="s">
        <v>1045</v>
      </c>
      <c r="C300" s="1" t="s">
        <v>1055</v>
      </c>
      <c r="D300" s="1">
        <v>152042</v>
      </c>
      <c r="E300" s="1" t="s">
        <v>1047</v>
      </c>
      <c r="F300" s="1" t="b">
        <v>0</v>
      </c>
    </row>
    <row r="301" spans="1:6" x14ac:dyDescent="0.3">
      <c r="A301" s="1" t="s">
        <v>308</v>
      </c>
      <c r="B301" s="1" t="s">
        <v>1057</v>
      </c>
      <c r="C301" s="1" t="s">
        <v>1051</v>
      </c>
      <c r="D301" s="1">
        <v>540656</v>
      </c>
      <c r="E301" s="1" t="s">
        <v>1047</v>
      </c>
      <c r="F301" s="1" t="b">
        <v>0</v>
      </c>
    </row>
    <row r="302" spans="1:6" x14ac:dyDescent="0.3">
      <c r="A302" s="1" t="s">
        <v>309</v>
      </c>
      <c r="B302" s="1" t="s">
        <v>1058</v>
      </c>
      <c r="C302" s="1" t="s">
        <v>1055</v>
      </c>
      <c r="D302" s="1">
        <v>301528</v>
      </c>
      <c r="E302" s="1" t="s">
        <v>1047</v>
      </c>
      <c r="F302" s="1" t="b">
        <v>0</v>
      </c>
    </row>
    <row r="303" spans="1:6" x14ac:dyDescent="0.3">
      <c r="A303" s="1" t="s">
        <v>310</v>
      </c>
      <c r="B303" s="1" t="s">
        <v>1057</v>
      </c>
      <c r="C303" s="1" t="s">
        <v>1060</v>
      </c>
      <c r="D303" s="1">
        <v>508024</v>
      </c>
      <c r="E303" s="1" t="s">
        <v>1047</v>
      </c>
      <c r="F303" s="1" t="b">
        <v>1</v>
      </c>
    </row>
    <row r="304" spans="1:6" x14ac:dyDescent="0.3">
      <c r="A304" s="1" t="s">
        <v>311</v>
      </c>
      <c r="B304" s="1" t="s">
        <v>1056</v>
      </c>
      <c r="C304" s="1" t="s">
        <v>1049</v>
      </c>
      <c r="D304" s="1">
        <v>763653</v>
      </c>
      <c r="E304" s="1" t="s">
        <v>1047</v>
      </c>
      <c r="F304" s="1" t="b">
        <v>1</v>
      </c>
    </row>
    <row r="305" spans="1:6" x14ac:dyDescent="0.3">
      <c r="A305" s="1" t="s">
        <v>312</v>
      </c>
      <c r="B305" s="1" t="s">
        <v>1057</v>
      </c>
      <c r="C305" s="1" t="s">
        <v>1055</v>
      </c>
      <c r="D305" s="1">
        <v>624203</v>
      </c>
      <c r="E305" s="1" t="s">
        <v>1047</v>
      </c>
      <c r="F305" s="1" t="b">
        <v>1</v>
      </c>
    </row>
    <row r="306" spans="1:6" x14ac:dyDescent="0.3">
      <c r="A306" s="1" t="s">
        <v>313</v>
      </c>
      <c r="B306" s="1" t="s">
        <v>1052</v>
      </c>
      <c r="C306" s="1" t="s">
        <v>1060</v>
      </c>
      <c r="D306" s="1">
        <v>868804</v>
      </c>
      <c r="E306" s="1" t="s">
        <v>1047</v>
      </c>
      <c r="F306" s="1" t="b">
        <v>1</v>
      </c>
    </row>
    <row r="307" spans="1:6" x14ac:dyDescent="0.3">
      <c r="A307" s="1" t="s">
        <v>314</v>
      </c>
      <c r="B307" s="1" t="s">
        <v>1052</v>
      </c>
      <c r="C307" s="1" t="s">
        <v>1051</v>
      </c>
      <c r="D307" s="1">
        <v>867979</v>
      </c>
      <c r="E307" s="1" t="s">
        <v>1047</v>
      </c>
      <c r="F307" s="1" t="b">
        <v>0</v>
      </c>
    </row>
    <row r="308" spans="1:6" x14ac:dyDescent="0.3">
      <c r="A308" s="1" t="s">
        <v>315</v>
      </c>
      <c r="B308" s="1" t="s">
        <v>1054</v>
      </c>
      <c r="C308" s="1" t="s">
        <v>1055</v>
      </c>
      <c r="D308" s="1">
        <v>119629</v>
      </c>
      <c r="E308" s="1" t="s">
        <v>1047</v>
      </c>
      <c r="F308" s="1" t="b">
        <v>0</v>
      </c>
    </row>
    <row r="309" spans="1:6" x14ac:dyDescent="0.3">
      <c r="A309" s="1" t="s">
        <v>316</v>
      </c>
      <c r="B309" s="1" t="s">
        <v>1052</v>
      </c>
      <c r="C309" s="1"/>
      <c r="D309" s="1">
        <v>200932</v>
      </c>
      <c r="E309" s="1" t="s">
        <v>1047</v>
      </c>
      <c r="F309" s="1" t="b">
        <v>0</v>
      </c>
    </row>
    <row r="310" spans="1:6" x14ac:dyDescent="0.3">
      <c r="A310" s="1" t="s">
        <v>317</v>
      </c>
      <c r="B310" s="1" t="s">
        <v>1050</v>
      </c>
      <c r="C310" s="1" t="s">
        <v>1046</v>
      </c>
      <c r="D310" s="1">
        <v>484150</v>
      </c>
      <c r="E310" s="1" t="s">
        <v>1047</v>
      </c>
      <c r="F310" s="1" t="b">
        <v>1</v>
      </c>
    </row>
    <row r="311" spans="1:6" x14ac:dyDescent="0.3">
      <c r="A311" s="1" t="s">
        <v>318</v>
      </c>
      <c r="B311" s="1" t="s">
        <v>1052</v>
      </c>
      <c r="C311" s="1" t="s">
        <v>1046</v>
      </c>
      <c r="D311" s="1">
        <v>963652</v>
      </c>
      <c r="E311" s="1" t="s">
        <v>1047</v>
      </c>
      <c r="F311" s="1" t="b">
        <v>0</v>
      </c>
    </row>
    <row r="312" spans="1:6" x14ac:dyDescent="0.3">
      <c r="A312" s="1" t="s">
        <v>319</v>
      </c>
      <c r="B312" s="1" t="s">
        <v>1057</v>
      </c>
      <c r="C312" s="1" t="s">
        <v>1055</v>
      </c>
      <c r="D312" s="1">
        <v>685549</v>
      </c>
      <c r="E312" s="1" t="s">
        <v>1047</v>
      </c>
      <c r="F312" s="1" t="b">
        <v>1</v>
      </c>
    </row>
    <row r="313" spans="1:6" x14ac:dyDescent="0.3">
      <c r="A313" s="1" t="s">
        <v>320</v>
      </c>
      <c r="B313" s="1" t="s">
        <v>1058</v>
      </c>
      <c r="C313" s="1" t="s">
        <v>1051</v>
      </c>
      <c r="D313" s="1">
        <v>430463</v>
      </c>
      <c r="E313" s="1" t="s">
        <v>1047</v>
      </c>
      <c r="F313" s="1" t="b">
        <v>1</v>
      </c>
    </row>
    <row r="314" spans="1:6" x14ac:dyDescent="0.3">
      <c r="A314" s="1" t="s">
        <v>321</v>
      </c>
      <c r="B314" s="1" t="s">
        <v>1045</v>
      </c>
      <c r="C314" s="1" t="s">
        <v>1046</v>
      </c>
      <c r="D314" s="1">
        <v>398301</v>
      </c>
      <c r="E314" s="1" t="s">
        <v>1047</v>
      </c>
      <c r="F314" s="1" t="b">
        <v>0</v>
      </c>
    </row>
    <row r="315" spans="1:6" x14ac:dyDescent="0.3">
      <c r="A315" s="1" t="s">
        <v>322</v>
      </c>
      <c r="B315" s="1" t="s">
        <v>1048</v>
      </c>
      <c r="C315" s="1" t="s">
        <v>1059</v>
      </c>
      <c r="D315" s="1">
        <v>139569</v>
      </c>
      <c r="E315" s="1" t="s">
        <v>1047</v>
      </c>
      <c r="F315" s="1" t="b">
        <v>1</v>
      </c>
    </row>
    <row r="316" spans="1:6" x14ac:dyDescent="0.3">
      <c r="A316" s="1" t="s">
        <v>323</v>
      </c>
      <c r="B316" s="1" t="s">
        <v>1056</v>
      </c>
      <c r="C316" s="1" t="s">
        <v>1051</v>
      </c>
      <c r="D316" s="1">
        <v>931420</v>
      </c>
      <c r="E316" s="1" t="s">
        <v>1047</v>
      </c>
      <c r="F316" s="1" t="b">
        <v>0</v>
      </c>
    </row>
    <row r="317" spans="1:6" x14ac:dyDescent="0.3">
      <c r="A317" s="1" t="s">
        <v>324</v>
      </c>
      <c r="B317" s="1" t="s">
        <v>1056</v>
      </c>
      <c r="C317" s="1" t="s">
        <v>1049</v>
      </c>
      <c r="D317" s="1">
        <v>883997</v>
      </c>
      <c r="E317" s="1" t="s">
        <v>1047</v>
      </c>
      <c r="F317" s="1" t="b">
        <v>1</v>
      </c>
    </row>
    <row r="318" spans="1:6" x14ac:dyDescent="0.3">
      <c r="A318" s="1" t="s">
        <v>325</v>
      </c>
      <c r="B318" s="1" t="s">
        <v>1048</v>
      </c>
      <c r="C318" s="1" t="s">
        <v>1046</v>
      </c>
      <c r="D318" s="1">
        <v>806357</v>
      </c>
      <c r="E318" s="1" t="s">
        <v>1047</v>
      </c>
      <c r="F318" s="1" t="b">
        <v>0</v>
      </c>
    </row>
    <row r="319" spans="1:6" x14ac:dyDescent="0.3">
      <c r="A319" s="1" t="s">
        <v>326</v>
      </c>
      <c r="B319" s="1" t="s">
        <v>1045</v>
      </c>
      <c r="C319" s="1" t="s">
        <v>1053</v>
      </c>
      <c r="D319" s="1">
        <v>375311</v>
      </c>
      <c r="E319" s="1" t="s">
        <v>1047</v>
      </c>
      <c r="F319" s="1" t="b">
        <v>0</v>
      </c>
    </row>
    <row r="320" spans="1:6" x14ac:dyDescent="0.3">
      <c r="A320" s="1" t="s">
        <v>327</v>
      </c>
      <c r="B320" s="1" t="s">
        <v>1057</v>
      </c>
      <c r="C320" s="1" t="s">
        <v>1049</v>
      </c>
      <c r="D320" s="1">
        <v>175124</v>
      </c>
      <c r="E320" s="1" t="s">
        <v>1047</v>
      </c>
      <c r="F320" s="1" t="b">
        <v>0</v>
      </c>
    </row>
    <row r="321" spans="1:6" x14ac:dyDescent="0.3">
      <c r="A321" s="1" t="s">
        <v>328</v>
      </c>
      <c r="B321" s="1" t="s">
        <v>1050</v>
      </c>
      <c r="C321" s="1" t="s">
        <v>1055</v>
      </c>
      <c r="D321" s="1">
        <v>466704</v>
      </c>
      <c r="E321" s="1" t="s">
        <v>1047</v>
      </c>
      <c r="F321" s="1" t="b">
        <v>0</v>
      </c>
    </row>
    <row r="322" spans="1:6" x14ac:dyDescent="0.3">
      <c r="A322" s="1" t="s">
        <v>329</v>
      </c>
      <c r="B322" s="1" t="s">
        <v>1050</v>
      </c>
      <c r="C322" s="1" t="s">
        <v>1046</v>
      </c>
      <c r="D322" s="1">
        <v>459946</v>
      </c>
      <c r="E322" s="1" t="s">
        <v>1047</v>
      </c>
      <c r="F322" s="1" t="b">
        <v>0</v>
      </c>
    </row>
    <row r="323" spans="1:6" x14ac:dyDescent="0.3">
      <c r="A323" s="1" t="s">
        <v>330</v>
      </c>
      <c r="B323" s="1" t="s">
        <v>1045</v>
      </c>
      <c r="C323" s="1" t="s">
        <v>1053</v>
      </c>
      <c r="D323" s="1">
        <v>711324</v>
      </c>
      <c r="E323" s="1" t="s">
        <v>1047</v>
      </c>
      <c r="F323" s="1" t="b">
        <v>0</v>
      </c>
    </row>
    <row r="324" spans="1:6" x14ac:dyDescent="0.3">
      <c r="A324" s="1" t="s">
        <v>331</v>
      </c>
      <c r="B324" s="1" t="s">
        <v>1056</v>
      </c>
      <c r="C324" s="1" t="s">
        <v>1046</v>
      </c>
      <c r="D324" s="1">
        <v>406703</v>
      </c>
      <c r="E324" s="1" t="s">
        <v>1047</v>
      </c>
      <c r="F324" s="1" t="b">
        <v>0</v>
      </c>
    </row>
    <row r="325" spans="1:6" x14ac:dyDescent="0.3">
      <c r="A325" s="1" t="s">
        <v>332</v>
      </c>
      <c r="B325" s="1" t="s">
        <v>1045</v>
      </c>
      <c r="C325" s="1" t="s">
        <v>1046</v>
      </c>
      <c r="D325" s="1">
        <v>359409</v>
      </c>
      <c r="E325" s="1" t="s">
        <v>1047</v>
      </c>
      <c r="F325" s="1" t="b">
        <v>0</v>
      </c>
    </row>
    <row r="326" spans="1:6" x14ac:dyDescent="0.3">
      <c r="A326" s="1" t="s">
        <v>333</v>
      </c>
      <c r="B326" s="1" t="s">
        <v>1050</v>
      </c>
      <c r="C326" s="1" t="s">
        <v>1053</v>
      </c>
      <c r="D326" s="1">
        <v>954441</v>
      </c>
      <c r="E326" s="1" t="s">
        <v>1047</v>
      </c>
      <c r="F326" s="1" t="b">
        <v>0</v>
      </c>
    </row>
    <row r="327" spans="1:6" x14ac:dyDescent="0.3">
      <c r="A327" s="1" t="s">
        <v>334</v>
      </c>
      <c r="B327" s="1" t="s">
        <v>1054</v>
      </c>
      <c r="C327" s="1" t="s">
        <v>1049</v>
      </c>
      <c r="D327" s="1">
        <v>700727</v>
      </c>
      <c r="E327" s="1" t="s">
        <v>1047</v>
      </c>
      <c r="F327" s="1" t="b">
        <v>1</v>
      </c>
    </row>
    <row r="328" spans="1:6" x14ac:dyDescent="0.3">
      <c r="A328" s="1" t="s">
        <v>335</v>
      </c>
      <c r="B328" s="1" t="s">
        <v>1048</v>
      </c>
      <c r="C328" s="1" t="s">
        <v>1053</v>
      </c>
      <c r="D328" s="1">
        <v>907455</v>
      </c>
      <c r="E328" s="1" t="s">
        <v>1047</v>
      </c>
      <c r="F328" s="1" t="b">
        <v>0</v>
      </c>
    </row>
    <row r="329" spans="1:6" x14ac:dyDescent="0.3">
      <c r="A329" s="1" t="s">
        <v>336</v>
      </c>
      <c r="B329" s="1" t="s">
        <v>1052</v>
      </c>
      <c r="C329" s="1" t="s">
        <v>1053</v>
      </c>
      <c r="D329" s="1">
        <v>531228</v>
      </c>
      <c r="E329" s="1" t="s">
        <v>1047</v>
      </c>
      <c r="F329" s="1" t="b">
        <v>0</v>
      </c>
    </row>
    <row r="330" spans="1:6" x14ac:dyDescent="0.3">
      <c r="A330" s="1" t="s">
        <v>337</v>
      </c>
      <c r="B330" s="1" t="s">
        <v>1057</v>
      </c>
      <c r="C330" s="1" t="s">
        <v>1049</v>
      </c>
      <c r="D330" s="1">
        <v>820767</v>
      </c>
      <c r="E330" s="1" t="s">
        <v>1047</v>
      </c>
      <c r="F330" s="1" t="b">
        <v>1</v>
      </c>
    </row>
    <row r="331" spans="1:6" x14ac:dyDescent="0.3">
      <c r="A331" s="1" t="s">
        <v>338</v>
      </c>
      <c r="B331" s="1" t="s">
        <v>1057</v>
      </c>
      <c r="C331" s="1" t="s">
        <v>1049</v>
      </c>
      <c r="D331" s="1">
        <v>133795</v>
      </c>
      <c r="E331" s="1" t="s">
        <v>1047</v>
      </c>
      <c r="F331" s="1" t="b">
        <v>0</v>
      </c>
    </row>
    <row r="332" spans="1:6" x14ac:dyDescent="0.3">
      <c r="A332" s="1" t="s">
        <v>339</v>
      </c>
      <c r="B332" s="1" t="s">
        <v>1052</v>
      </c>
      <c r="C332" s="1" t="s">
        <v>1060</v>
      </c>
      <c r="D332" s="1">
        <v>358771</v>
      </c>
      <c r="E332" s="1" t="s">
        <v>1047</v>
      </c>
      <c r="F332" s="1" t="b">
        <v>0</v>
      </c>
    </row>
    <row r="333" spans="1:6" x14ac:dyDescent="0.3">
      <c r="A333" s="1" t="s">
        <v>340</v>
      </c>
      <c r="B333" s="1" t="s">
        <v>1045</v>
      </c>
      <c r="C333" s="1" t="s">
        <v>1049</v>
      </c>
      <c r="D333" s="1">
        <v>643899</v>
      </c>
      <c r="E333" s="1" t="s">
        <v>1047</v>
      </c>
      <c r="F333" s="1" t="b">
        <v>0</v>
      </c>
    </row>
    <row r="334" spans="1:6" x14ac:dyDescent="0.3">
      <c r="A334" s="1" t="s">
        <v>341</v>
      </c>
      <c r="B334" s="1" t="s">
        <v>1050</v>
      </c>
      <c r="C334" s="1" t="s">
        <v>1046</v>
      </c>
      <c r="D334" s="1">
        <v>823468</v>
      </c>
      <c r="E334" s="1" t="s">
        <v>1047</v>
      </c>
      <c r="F334" s="1" t="b">
        <v>1</v>
      </c>
    </row>
    <row r="335" spans="1:6" x14ac:dyDescent="0.3">
      <c r="A335" s="1" t="s">
        <v>342</v>
      </c>
      <c r="B335" s="1" t="s">
        <v>1045</v>
      </c>
      <c r="C335" s="1" t="s">
        <v>1055</v>
      </c>
      <c r="D335" s="1">
        <v>575718</v>
      </c>
      <c r="E335" s="1" t="s">
        <v>1047</v>
      </c>
      <c r="F335" s="1" t="b">
        <v>0</v>
      </c>
    </row>
    <row r="336" spans="1:6" x14ac:dyDescent="0.3">
      <c r="A336" s="1" t="s">
        <v>343</v>
      </c>
      <c r="B336" s="1" t="s">
        <v>1054</v>
      </c>
      <c r="C336" s="1"/>
      <c r="D336" s="1">
        <v>497073</v>
      </c>
      <c r="E336" s="1" t="s">
        <v>1047</v>
      </c>
      <c r="F336" s="1" t="b">
        <v>0</v>
      </c>
    </row>
    <row r="337" spans="1:6" x14ac:dyDescent="0.3">
      <c r="A337" s="1" t="s">
        <v>344</v>
      </c>
      <c r="B337" s="1" t="s">
        <v>1056</v>
      </c>
      <c r="C337" s="1" t="s">
        <v>1055</v>
      </c>
      <c r="D337" s="1">
        <v>312705</v>
      </c>
      <c r="E337" s="1" t="s">
        <v>1047</v>
      </c>
      <c r="F337" s="1" t="b">
        <v>1</v>
      </c>
    </row>
    <row r="338" spans="1:6" x14ac:dyDescent="0.3">
      <c r="A338" s="1" t="s">
        <v>345</v>
      </c>
      <c r="B338" s="1" t="s">
        <v>1058</v>
      </c>
      <c r="C338" s="1" t="s">
        <v>1053</v>
      </c>
      <c r="D338" s="1">
        <v>563339</v>
      </c>
      <c r="E338" s="1" t="s">
        <v>1047</v>
      </c>
      <c r="F338" s="1" t="b">
        <v>1</v>
      </c>
    </row>
    <row r="339" spans="1:6" x14ac:dyDescent="0.3">
      <c r="A339" s="1" t="s">
        <v>346</v>
      </c>
      <c r="B339" s="1" t="s">
        <v>1050</v>
      </c>
      <c r="C339" s="1" t="s">
        <v>1051</v>
      </c>
      <c r="D339" s="1">
        <v>191962</v>
      </c>
      <c r="E339" s="1" t="s">
        <v>1047</v>
      </c>
      <c r="F339" s="1" t="b">
        <v>0</v>
      </c>
    </row>
    <row r="340" spans="1:6" x14ac:dyDescent="0.3">
      <c r="A340" s="1" t="s">
        <v>347</v>
      </c>
      <c r="B340" s="1" t="s">
        <v>1054</v>
      </c>
      <c r="C340" s="1" t="s">
        <v>1059</v>
      </c>
      <c r="D340" s="1">
        <v>895284</v>
      </c>
      <c r="E340" s="1" t="s">
        <v>1047</v>
      </c>
      <c r="F340" s="1" t="b">
        <v>0</v>
      </c>
    </row>
    <row r="341" spans="1:6" x14ac:dyDescent="0.3">
      <c r="A341" s="1" t="s">
        <v>348</v>
      </c>
      <c r="B341" s="1" t="s">
        <v>1057</v>
      </c>
      <c r="C341" s="1" t="s">
        <v>1046</v>
      </c>
      <c r="D341" s="1">
        <v>214611</v>
      </c>
      <c r="E341" s="1" t="s">
        <v>1047</v>
      </c>
      <c r="F341" s="1" t="b">
        <v>0</v>
      </c>
    </row>
    <row r="342" spans="1:6" x14ac:dyDescent="0.3">
      <c r="A342" s="1" t="s">
        <v>349</v>
      </c>
      <c r="B342" s="1" t="s">
        <v>1058</v>
      </c>
      <c r="C342" s="1" t="s">
        <v>1060</v>
      </c>
      <c r="D342" s="1">
        <v>947228</v>
      </c>
      <c r="E342" s="1" t="s">
        <v>1047</v>
      </c>
      <c r="F342" s="1" t="b">
        <v>1</v>
      </c>
    </row>
    <row r="343" spans="1:6" x14ac:dyDescent="0.3">
      <c r="A343" s="1" t="s">
        <v>350</v>
      </c>
      <c r="B343" s="1" t="s">
        <v>1045</v>
      </c>
      <c r="C343" s="1"/>
      <c r="D343" s="1">
        <v>466634</v>
      </c>
      <c r="E343" s="1" t="s">
        <v>1047</v>
      </c>
      <c r="F343" s="1" t="b">
        <v>0</v>
      </c>
    </row>
    <row r="344" spans="1:6" x14ac:dyDescent="0.3">
      <c r="A344" s="1" t="s">
        <v>351</v>
      </c>
      <c r="B344" s="1" t="s">
        <v>1045</v>
      </c>
      <c r="C344" s="1" t="s">
        <v>1055</v>
      </c>
      <c r="D344" s="1">
        <v>303440</v>
      </c>
      <c r="E344" s="1" t="s">
        <v>1047</v>
      </c>
      <c r="F344" s="1" t="b">
        <v>1</v>
      </c>
    </row>
    <row r="345" spans="1:6" x14ac:dyDescent="0.3">
      <c r="A345" s="1" t="s">
        <v>352</v>
      </c>
      <c r="B345" s="1" t="s">
        <v>1045</v>
      </c>
      <c r="C345" s="1" t="s">
        <v>1061</v>
      </c>
      <c r="D345" s="1">
        <v>692385</v>
      </c>
      <c r="E345" s="1" t="s">
        <v>1047</v>
      </c>
      <c r="F345" s="1" t="b">
        <v>0</v>
      </c>
    </row>
    <row r="346" spans="1:6" x14ac:dyDescent="0.3">
      <c r="A346" s="1" t="s">
        <v>353</v>
      </c>
      <c r="B346" s="1" t="s">
        <v>1054</v>
      </c>
      <c r="C346" s="1" t="s">
        <v>1055</v>
      </c>
      <c r="D346" s="1">
        <v>724103</v>
      </c>
      <c r="E346" s="1" t="s">
        <v>1047</v>
      </c>
      <c r="F346" s="1" t="b">
        <v>0</v>
      </c>
    </row>
    <row r="347" spans="1:6" x14ac:dyDescent="0.3">
      <c r="A347" s="1" t="s">
        <v>354</v>
      </c>
      <c r="B347" s="1" t="s">
        <v>1050</v>
      </c>
      <c r="C347" s="1" t="s">
        <v>1055</v>
      </c>
      <c r="D347" s="1">
        <v>217683</v>
      </c>
      <c r="E347" s="1" t="s">
        <v>1047</v>
      </c>
      <c r="F347" s="1" t="b">
        <v>0</v>
      </c>
    </row>
    <row r="348" spans="1:6" x14ac:dyDescent="0.3">
      <c r="A348" s="1" t="s">
        <v>355</v>
      </c>
      <c r="B348" s="1" t="s">
        <v>1050</v>
      </c>
      <c r="C348" s="1" t="s">
        <v>1051</v>
      </c>
      <c r="D348" s="1">
        <v>250255</v>
      </c>
      <c r="E348" s="1" t="s">
        <v>1047</v>
      </c>
      <c r="F348" s="1" t="b">
        <v>0</v>
      </c>
    </row>
    <row r="349" spans="1:6" x14ac:dyDescent="0.3">
      <c r="A349" s="1" t="s">
        <v>356</v>
      </c>
      <c r="B349" s="1" t="s">
        <v>1056</v>
      </c>
      <c r="C349" s="1" t="s">
        <v>1051</v>
      </c>
      <c r="D349" s="1">
        <v>589554</v>
      </c>
      <c r="E349" s="1" t="s">
        <v>1047</v>
      </c>
      <c r="F349" s="1" t="b">
        <v>0</v>
      </c>
    </row>
    <row r="350" spans="1:6" x14ac:dyDescent="0.3">
      <c r="A350" s="1" t="s">
        <v>357</v>
      </c>
      <c r="B350" s="1" t="s">
        <v>1058</v>
      </c>
      <c r="C350" s="1" t="s">
        <v>1059</v>
      </c>
      <c r="D350" s="1">
        <v>385898</v>
      </c>
      <c r="E350" s="1" t="s">
        <v>1047</v>
      </c>
      <c r="F350" s="1" t="b">
        <v>0</v>
      </c>
    </row>
    <row r="351" spans="1:6" x14ac:dyDescent="0.3">
      <c r="A351" s="1" t="s">
        <v>358</v>
      </c>
      <c r="B351" s="1" t="s">
        <v>1057</v>
      </c>
      <c r="C351" s="1" t="s">
        <v>1055</v>
      </c>
      <c r="D351" s="1">
        <v>174703</v>
      </c>
      <c r="E351" s="1" t="s">
        <v>1047</v>
      </c>
      <c r="F351" s="1" t="b">
        <v>0</v>
      </c>
    </row>
    <row r="352" spans="1:6" x14ac:dyDescent="0.3">
      <c r="A352" s="1" t="s">
        <v>359</v>
      </c>
      <c r="B352" s="1" t="s">
        <v>1054</v>
      </c>
      <c r="C352" s="1" t="s">
        <v>1055</v>
      </c>
      <c r="D352" s="1">
        <v>838908</v>
      </c>
      <c r="E352" s="1" t="s">
        <v>1047</v>
      </c>
      <c r="F352" s="1" t="b">
        <v>0</v>
      </c>
    </row>
    <row r="353" spans="1:6" x14ac:dyDescent="0.3">
      <c r="A353" s="1" t="s">
        <v>360</v>
      </c>
      <c r="B353" s="1" t="s">
        <v>1058</v>
      </c>
      <c r="C353" s="1" t="s">
        <v>1060</v>
      </c>
      <c r="D353" s="1">
        <v>342948</v>
      </c>
      <c r="E353" s="1" t="s">
        <v>1047</v>
      </c>
      <c r="F353" s="1" t="b">
        <v>1</v>
      </c>
    </row>
    <row r="354" spans="1:6" x14ac:dyDescent="0.3">
      <c r="A354" s="1" t="s">
        <v>361</v>
      </c>
      <c r="B354" s="1" t="s">
        <v>1058</v>
      </c>
      <c r="C354" s="1" t="s">
        <v>1059</v>
      </c>
      <c r="D354" s="1">
        <v>468512</v>
      </c>
      <c r="E354" s="1" t="s">
        <v>1047</v>
      </c>
      <c r="F354" s="1" t="b">
        <v>1</v>
      </c>
    </row>
    <row r="355" spans="1:6" x14ac:dyDescent="0.3">
      <c r="A355" s="1" t="s">
        <v>362</v>
      </c>
      <c r="B355" s="1" t="s">
        <v>1050</v>
      </c>
      <c r="C355" s="1" t="s">
        <v>1060</v>
      </c>
      <c r="D355" s="1">
        <v>520286</v>
      </c>
      <c r="E355" s="1" t="s">
        <v>1047</v>
      </c>
      <c r="F355" s="1" t="b">
        <v>0</v>
      </c>
    </row>
    <row r="356" spans="1:6" x14ac:dyDescent="0.3">
      <c r="A356" s="1" t="s">
        <v>363</v>
      </c>
      <c r="B356" s="1" t="s">
        <v>1057</v>
      </c>
      <c r="C356" s="1" t="s">
        <v>1055</v>
      </c>
      <c r="D356" s="1">
        <v>794799</v>
      </c>
      <c r="E356" s="1" t="s">
        <v>1047</v>
      </c>
      <c r="F356" s="1" t="b">
        <v>0</v>
      </c>
    </row>
    <row r="357" spans="1:6" x14ac:dyDescent="0.3">
      <c r="A357" s="1" t="s">
        <v>364</v>
      </c>
      <c r="B357" s="1" t="s">
        <v>1056</v>
      </c>
      <c r="C357" s="1" t="s">
        <v>1053</v>
      </c>
      <c r="D357" s="1">
        <v>443312</v>
      </c>
      <c r="E357" s="1" t="s">
        <v>1047</v>
      </c>
      <c r="F357" s="1" t="b">
        <v>0</v>
      </c>
    </row>
    <row r="358" spans="1:6" x14ac:dyDescent="0.3">
      <c r="A358" s="1" t="s">
        <v>365</v>
      </c>
      <c r="B358" s="1" t="s">
        <v>1050</v>
      </c>
      <c r="C358" s="1" t="s">
        <v>1053</v>
      </c>
      <c r="D358" s="1">
        <v>745474</v>
      </c>
      <c r="E358" s="1" t="s">
        <v>1047</v>
      </c>
      <c r="F358" s="1" t="b">
        <v>0</v>
      </c>
    </row>
    <row r="359" spans="1:6" x14ac:dyDescent="0.3">
      <c r="A359" s="1" t="s">
        <v>366</v>
      </c>
      <c r="B359" s="1" t="s">
        <v>1050</v>
      </c>
      <c r="C359" s="1" t="s">
        <v>1046</v>
      </c>
      <c r="D359" s="1">
        <v>487158</v>
      </c>
      <c r="E359" s="1" t="s">
        <v>1047</v>
      </c>
      <c r="F359" s="1" t="b">
        <v>0</v>
      </c>
    </row>
    <row r="360" spans="1:6" x14ac:dyDescent="0.3">
      <c r="A360" s="1" t="s">
        <v>367</v>
      </c>
      <c r="B360" s="1" t="s">
        <v>1057</v>
      </c>
      <c r="C360" s="1" t="s">
        <v>1055</v>
      </c>
      <c r="D360" s="1">
        <v>597938</v>
      </c>
      <c r="E360" s="1" t="s">
        <v>1047</v>
      </c>
      <c r="F360" s="1" t="b">
        <v>0</v>
      </c>
    </row>
    <row r="361" spans="1:6" x14ac:dyDescent="0.3">
      <c r="A361" s="1" t="s">
        <v>368</v>
      </c>
      <c r="B361" s="1" t="s">
        <v>1054</v>
      </c>
      <c r="C361" s="1" t="s">
        <v>1055</v>
      </c>
      <c r="D361" s="1">
        <v>188776</v>
      </c>
      <c r="E361" s="1" t="s">
        <v>1047</v>
      </c>
      <c r="F361" s="1" t="b">
        <v>0</v>
      </c>
    </row>
    <row r="362" spans="1:6" x14ac:dyDescent="0.3">
      <c r="A362" s="1" t="s">
        <v>369</v>
      </c>
      <c r="B362" s="1" t="s">
        <v>1054</v>
      </c>
      <c r="C362" s="1" t="s">
        <v>1046</v>
      </c>
      <c r="D362" s="1">
        <v>706012</v>
      </c>
      <c r="E362" s="1" t="s">
        <v>1047</v>
      </c>
      <c r="F362" s="1" t="b">
        <v>0</v>
      </c>
    </row>
    <row r="363" spans="1:6" x14ac:dyDescent="0.3">
      <c r="A363" s="1" t="s">
        <v>370</v>
      </c>
      <c r="B363" s="1" t="s">
        <v>1056</v>
      </c>
      <c r="C363" s="1" t="s">
        <v>1060</v>
      </c>
      <c r="D363" s="1">
        <v>824038</v>
      </c>
      <c r="E363" s="1" t="s">
        <v>1047</v>
      </c>
      <c r="F363" s="1" t="b">
        <v>0</v>
      </c>
    </row>
    <row r="364" spans="1:6" x14ac:dyDescent="0.3">
      <c r="A364" s="1" t="s">
        <v>371</v>
      </c>
      <c r="B364" s="1" t="s">
        <v>1050</v>
      </c>
      <c r="C364" s="1" t="s">
        <v>1046</v>
      </c>
      <c r="D364" s="1">
        <v>460234</v>
      </c>
      <c r="E364" s="1" t="s">
        <v>1047</v>
      </c>
      <c r="F364" s="1" t="b">
        <v>1</v>
      </c>
    </row>
    <row r="365" spans="1:6" x14ac:dyDescent="0.3">
      <c r="A365" s="1" t="s">
        <v>372</v>
      </c>
      <c r="B365" s="1" t="s">
        <v>1050</v>
      </c>
      <c r="C365" s="1" t="s">
        <v>1046</v>
      </c>
      <c r="D365" s="1">
        <v>759868</v>
      </c>
      <c r="E365" s="1" t="s">
        <v>1047</v>
      </c>
      <c r="F365" s="1" t="b">
        <v>1</v>
      </c>
    </row>
    <row r="366" spans="1:6" x14ac:dyDescent="0.3">
      <c r="A366" s="1" t="s">
        <v>373</v>
      </c>
      <c r="B366" s="1" t="s">
        <v>1050</v>
      </c>
      <c r="C366" s="1" t="s">
        <v>1061</v>
      </c>
      <c r="D366" s="1">
        <v>114892</v>
      </c>
      <c r="E366" s="1" t="s">
        <v>1047</v>
      </c>
      <c r="F366" s="1" t="b">
        <v>1</v>
      </c>
    </row>
    <row r="367" spans="1:6" x14ac:dyDescent="0.3">
      <c r="A367" s="1" t="s">
        <v>374</v>
      </c>
      <c r="B367" s="1" t="s">
        <v>1052</v>
      </c>
      <c r="C367" s="1" t="s">
        <v>1059</v>
      </c>
      <c r="D367" s="1">
        <v>252117</v>
      </c>
      <c r="E367" s="1" t="s">
        <v>1047</v>
      </c>
      <c r="F367" s="1" t="b">
        <v>0</v>
      </c>
    </row>
    <row r="368" spans="1:6" x14ac:dyDescent="0.3">
      <c r="A368" s="1" t="s">
        <v>375</v>
      </c>
      <c r="B368" s="1" t="s">
        <v>1045</v>
      </c>
      <c r="C368" s="1" t="s">
        <v>1061</v>
      </c>
      <c r="D368" s="1">
        <v>892182</v>
      </c>
      <c r="E368" s="1" t="s">
        <v>1047</v>
      </c>
      <c r="F368" s="1" t="b">
        <v>1</v>
      </c>
    </row>
    <row r="369" spans="1:6" x14ac:dyDescent="0.3">
      <c r="A369" s="1" t="s">
        <v>376</v>
      </c>
      <c r="B369" s="1" t="s">
        <v>1048</v>
      </c>
      <c r="C369" s="1" t="s">
        <v>1053</v>
      </c>
      <c r="D369" s="1">
        <v>112439</v>
      </c>
      <c r="E369" s="1" t="s">
        <v>1047</v>
      </c>
      <c r="F369" s="1" t="b">
        <v>0</v>
      </c>
    </row>
    <row r="370" spans="1:6" x14ac:dyDescent="0.3">
      <c r="A370" s="1" t="s">
        <v>377</v>
      </c>
      <c r="B370" s="1" t="s">
        <v>1050</v>
      </c>
      <c r="C370" s="1" t="s">
        <v>1059</v>
      </c>
      <c r="D370" s="1">
        <v>367747</v>
      </c>
      <c r="E370" s="1" t="s">
        <v>1047</v>
      </c>
      <c r="F370" s="1" t="b">
        <v>1</v>
      </c>
    </row>
    <row r="371" spans="1:6" x14ac:dyDescent="0.3">
      <c r="A371" s="1" t="s">
        <v>378</v>
      </c>
      <c r="B371" s="1" t="s">
        <v>1056</v>
      </c>
      <c r="C371" s="1" t="s">
        <v>1059</v>
      </c>
      <c r="D371" s="1">
        <v>818798</v>
      </c>
      <c r="E371" s="1" t="s">
        <v>1047</v>
      </c>
      <c r="F371" s="1" t="b">
        <v>0</v>
      </c>
    </row>
    <row r="372" spans="1:6" x14ac:dyDescent="0.3">
      <c r="A372" s="1" t="s">
        <v>379</v>
      </c>
      <c r="B372" s="1" t="s">
        <v>1056</v>
      </c>
      <c r="C372" s="1" t="s">
        <v>1059</v>
      </c>
      <c r="D372" s="1">
        <v>998043</v>
      </c>
      <c r="E372" s="1" t="s">
        <v>1047</v>
      </c>
      <c r="F372" s="1" t="b">
        <v>0</v>
      </c>
    </row>
    <row r="373" spans="1:6" x14ac:dyDescent="0.3">
      <c r="A373" s="1" t="s">
        <v>380</v>
      </c>
      <c r="B373" s="1" t="s">
        <v>1050</v>
      </c>
      <c r="C373" s="1" t="s">
        <v>1055</v>
      </c>
      <c r="D373" s="1">
        <v>918656</v>
      </c>
      <c r="E373" s="1" t="s">
        <v>1047</v>
      </c>
      <c r="F373" s="1" t="b">
        <v>0</v>
      </c>
    </row>
    <row r="374" spans="1:6" x14ac:dyDescent="0.3">
      <c r="A374" s="1" t="s">
        <v>381</v>
      </c>
      <c r="B374" s="1" t="s">
        <v>1054</v>
      </c>
      <c r="C374" s="1" t="s">
        <v>1055</v>
      </c>
      <c r="D374" s="1">
        <v>776838</v>
      </c>
      <c r="E374" s="1" t="s">
        <v>1047</v>
      </c>
      <c r="F374" s="1" t="b">
        <v>0</v>
      </c>
    </row>
    <row r="375" spans="1:6" x14ac:dyDescent="0.3">
      <c r="A375" s="1" t="s">
        <v>382</v>
      </c>
      <c r="B375" s="1" t="s">
        <v>1058</v>
      </c>
      <c r="C375" s="1" t="s">
        <v>1046</v>
      </c>
      <c r="D375" s="1">
        <v>621877</v>
      </c>
      <c r="E375" s="1" t="s">
        <v>1047</v>
      </c>
      <c r="F375" s="1" t="b">
        <v>0</v>
      </c>
    </row>
    <row r="376" spans="1:6" x14ac:dyDescent="0.3">
      <c r="A376" s="1" t="s">
        <v>383</v>
      </c>
      <c r="B376" s="1" t="s">
        <v>1054</v>
      </c>
      <c r="C376" s="1" t="s">
        <v>1059</v>
      </c>
      <c r="D376" s="1">
        <v>666366</v>
      </c>
      <c r="E376" s="1" t="s">
        <v>1047</v>
      </c>
      <c r="F376" s="1" t="b">
        <v>1</v>
      </c>
    </row>
    <row r="377" spans="1:6" x14ac:dyDescent="0.3">
      <c r="A377" s="1" t="s">
        <v>384</v>
      </c>
      <c r="B377" s="1" t="s">
        <v>1056</v>
      </c>
      <c r="C377" s="1" t="s">
        <v>1060</v>
      </c>
      <c r="D377" s="1">
        <v>897392</v>
      </c>
      <c r="E377" s="1" t="s">
        <v>1047</v>
      </c>
      <c r="F377" s="1" t="b">
        <v>0</v>
      </c>
    </row>
    <row r="378" spans="1:6" x14ac:dyDescent="0.3">
      <c r="A378" s="1" t="s">
        <v>385</v>
      </c>
      <c r="B378" s="1" t="s">
        <v>1057</v>
      </c>
      <c r="C378" s="1"/>
      <c r="D378" s="1">
        <v>137432</v>
      </c>
      <c r="E378" s="1" t="s">
        <v>1047</v>
      </c>
      <c r="F378" s="1" t="b">
        <v>0</v>
      </c>
    </row>
    <row r="379" spans="1:6" x14ac:dyDescent="0.3">
      <c r="A379" s="1" t="s">
        <v>386</v>
      </c>
      <c r="B379" s="1" t="s">
        <v>1054</v>
      </c>
      <c r="C379" s="1" t="s">
        <v>1059</v>
      </c>
      <c r="D379" s="1">
        <v>321960</v>
      </c>
      <c r="E379" s="1" t="s">
        <v>1047</v>
      </c>
      <c r="F379" s="1" t="b">
        <v>0</v>
      </c>
    </row>
    <row r="380" spans="1:6" x14ac:dyDescent="0.3">
      <c r="A380" s="1" t="s">
        <v>387</v>
      </c>
      <c r="B380" s="1" t="s">
        <v>1048</v>
      </c>
      <c r="C380" s="1" t="s">
        <v>1046</v>
      </c>
      <c r="D380" s="1">
        <v>280616</v>
      </c>
      <c r="E380" s="1" t="s">
        <v>1047</v>
      </c>
      <c r="F380" s="1" t="b">
        <v>0</v>
      </c>
    </row>
    <row r="381" spans="1:6" x14ac:dyDescent="0.3">
      <c r="A381" s="1" t="s">
        <v>388</v>
      </c>
      <c r="B381" s="1" t="s">
        <v>1056</v>
      </c>
      <c r="C381" s="1" t="s">
        <v>1049</v>
      </c>
      <c r="D381" s="1">
        <v>546915</v>
      </c>
      <c r="E381" s="1" t="s">
        <v>1047</v>
      </c>
      <c r="F381" s="1" t="b">
        <v>1</v>
      </c>
    </row>
    <row r="382" spans="1:6" x14ac:dyDescent="0.3">
      <c r="A382" s="1" t="s">
        <v>389</v>
      </c>
      <c r="B382" s="1" t="s">
        <v>1052</v>
      </c>
      <c r="C382" s="1" t="s">
        <v>1059</v>
      </c>
      <c r="D382" s="1">
        <v>226610</v>
      </c>
      <c r="E382" s="1" t="s">
        <v>1047</v>
      </c>
      <c r="F382" s="1" t="b">
        <v>0</v>
      </c>
    </row>
    <row r="383" spans="1:6" x14ac:dyDescent="0.3">
      <c r="A383" s="1" t="s">
        <v>390</v>
      </c>
      <c r="B383" s="1" t="s">
        <v>1045</v>
      </c>
      <c r="C383" s="1" t="s">
        <v>1060</v>
      </c>
      <c r="D383" s="1">
        <v>184643</v>
      </c>
      <c r="E383" s="1" t="s">
        <v>1047</v>
      </c>
      <c r="F383" s="1" t="b">
        <v>1</v>
      </c>
    </row>
    <row r="384" spans="1:6" x14ac:dyDescent="0.3">
      <c r="A384" s="1" t="s">
        <v>391</v>
      </c>
      <c r="B384" s="1" t="s">
        <v>1048</v>
      </c>
      <c r="C384" s="1" t="s">
        <v>1046</v>
      </c>
      <c r="D384" s="1">
        <v>725236</v>
      </c>
      <c r="E384" s="1" t="s">
        <v>1047</v>
      </c>
      <c r="F384" s="1" t="b">
        <v>0</v>
      </c>
    </row>
    <row r="385" spans="1:6" x14ac:dyDescent="0.3">
      <c r="A385" s="1" t="s">
        <v>392</v>
      </c>
      <c r="B385" s="1" t="s">
        <v>1057</v>
      </c>
      <c r="C385" s="1" t="s">
        <v>1060</v>
      </c>
      <c r="D385" s="1">
        <v>907750</v>
      </c>
      <c r="E385" s="1" t="s">
        <v>1047</v>
      </c>
      <c r="F385" s="1" t="b">
        <v>0</v>
      </c>
    </row>
    <row r="386" spans="1:6" x14ac:dyDescent="0.3">
      <c r="A386" s="1" t="s">
        <v>393</v>
      </c>
      <c r="B386" s="1" t="s">
        <v>1054</v>
      </c>
      <c r="C386" s="1" t="s">
        <v>1061</v>
      </c>
      <c r="D386" s="1">
        <v>450533</v>
      </c>
      <c r="E386" s="1" t="s">
        <v>1047</v>
      </c>
      <c r="F386" s="1" t="b">
        <v>0</v>
      </c>
    </row>
    <row r="387" spans="1:6" x14ac:dyDescent="0.3">
      <c r="A387" s="1" t="s">
        <v>394</v>
      </c>
      <c r="B387" s="1" t="s">
        <v>1057</v>
      </c>
      <c r="C387" s="1" t="s">
        <v>1051</v>
      </c>
      <c r="D387" s="1">
        <v>341238</v>
      </c>
      <c r="E387" s="1" t="s">
        <v>1047</v>
      </c>
      <c r="F387" s="1" t="b">
        <v>0</v>
      </c>
    </row>
    <row r="388" spans="1:6" x14ac:dyDescent="0.3">
      <c r="A388" s="1" t="s">
        <v>395</v>
      </c>
      <c r="B388" s="1" t="s">
        <v>1058</v>
      </c>
      <c r="C388" s="1" t="s">
        <v>1055</v>
      </c>
      <c r="D388" s="1">
        <v>506145</v>
      </c>
      <c r="E388" s="1" t="s">
        <v>1047</v>
      </c>
      <c r="F388" s="1" t="b">
        <v>1</v>
      </c>
    </row>
    <row r="389" spans="1:6" x14ac:dyDescent="0.3">
      <c r="A389" s="1" t="s">
        <v>396</v>
      </c>
      <c r="B389" s="1" t="s">
        <v>1058</v>
      </c>
      <c r="C389" s="1" t="s">
        <v>1053</v>
      </c>
      <c r="D389" s="1">
        <v>279517</v>
      </c>
      <c r="E389" s="1" t="s">
        <v>1047</v>
      </c>
      <c r="F389" s="1" t="b">
        <v>1</v>
      </c>
    </row>
    <row r="390" spans="1:6" x14ac:dyDescent="0.3">
      <c r="A390" s="1" t="s">
        <v>397</v>
      </c>
      <c r="B390" s="1" t="s">
        <v>1050</v>
      </c>
      <c r="C390" s="1" t="s">
        <v>1046</v>
      </c>
      <c r="D390" s="1">
        <v>865479</v>
      </c>
      <c r="E390" s="1" t="s">
        <v>1047</v>
      </c>
      <c r="F390" s="1" t="b">
        <v>1</v>
      </c>
    </row>
    <row r="391" spans="1:6" x14ac:dyDescent="0.3">
      <c r="A391" s="1" t="s">
        <v>398</v>
      </c>
      <c r="B391" s="1" t="s">
        <v>1045</v>
      </c>
      <c r="C391" s="1" t="s">
        <v>1053</v>
      </c>
      <c r="D391" s="1">
        <v>656921</v>
      </c>
      <c r="E391" s="1" t="s">
        <v>1047</v>
      </c>
      <c r="F391" s="1" t="b">
        <v>1</v>
      </c>
    </row>
    <row r="392" spans="1:6" x14ac:dyDescent="0.3">
      <c r="A392" s="1" t="s">
        <v>399</v>
      </c>
      <c r="B392" s="1" t="s">
        <v>1057</v>
      </c>
      <c r="C392" s="1" t="s">
        <v>1059</v>
      </c>
      <c r="D392" s="1">
        <v>116703</v>
      </c>
      <c r="E392" s="1" t="s">
        <v>1047</v>
      </c>
      <c r="F392" s="1" t="b">
        <v>1</v>
      </c>
    </row>
    <row r="393" spans="1:6" x14ac:dyDescent="0.3">
      <c r="A393" s="1" t="s">
        <v>400</v>
      </c>
      <c r="B393" s="1" t="s">
        <v>1045</v>
      </c>
      <c r="C393" s="1" t="s">
        <v>1059</v>
      </c>
      <c r="D393" s="1">
        <v>503575</v>
      </c>
      <c r="E393" s="1" t="s">
        <v>1047</v>
      </c>
      <c r="F393" s="1" t="b">
        <v>0</v>
      </c>
    </row>
    <row r="394" spans="1:6" x14ac:dyDescent="0.3">
      <c r="A394" s="1" t="s">
        <v>401</v>
      </c>
      <c r="B394" s="1" t="s">
        <v>1045</v>
      </c>
      <c r="C394" s="1" t="s">
        <v>1059</v>
      </c>
      <c r="D394" s="1">
        <v>501557</v>
      </c>
      <c r="E394" s="1" t="s">
        <v>1047</v>
      </c>
      <c r="F394" s="1" t="b">
        <v>1</v>
      </c>
    </row>
    <row r="395" spans="1:6" x14ac:dyDescent="0.3">
      <c r="A395" s="1" t="s">
        <v>402</v>
      </c>
      <c r="B395" s="1" t="s">
        <v>1056</v>
      </c>
      <c r="C395" s="1" t="s">
        <v>1060</v>
      </c>
      <c r="D395" s="1">
        <v>873199</v>
      </c>
      <c r="E395" s="1" t="s">
        <v>1047</v>
      </c>
      <c r="F395" s="1" t="b">
        <v>0</v>
      </c>
    </row>
    <row r="396" spans="1:6" x14ac:dyDescent="0.3">
      <c r="A396" s="1" t="s">
        <v>403</v>
      </c>
      <c r="B396" s="1" t="s">
        <v>1052</v>
      </c>
      <c r="C396" s="1" t="s">
        <v>1060</v>
      </c>
      <c r="D396" s="1">
        <v>609845</v>
      </c>
      <c r="E396" s="1" t="s">
        <v>1047</v>
      </c>
      <c r="F396" s="1" t="b">
        <v>1</v>
      </c>
    </row>
    <row r="397" spans="1:6" x14ac:dyDescent="0.3">
      <c r="A397" s="1" t="s">
        <v>404</v>
      </c>
      <c r="B397" s="1" t="s">
        <v>1054</v>
      </c>
      <c r="C397" s="1" t="s">
        <v>1055</v>
      </c>
      <c r="D397" s="1">
        <v>402380</v>
      </c>
      <c r="E397" s="1" t="s">
        <v>1047</v>
      </c>
      <c r="F397" s="1" t="b">
        <v>0</v>
      </c>
    </row>
    <row r="398" spans="1:6" x14ac:dyDescent="0.3">
      <c r="A398" s="1" t="s">
        <v>405</v>
      </c>
      <c r="B398" s="1" t="s">
        <v>1048</v>
      </c>
      <c r="C398" s="1" t="s">
        <v>1060</v>
      </c>
      <c r="D398" s="1">
        <v>463541</v>
      </c>
      <c r="E398" s="1" t="s">
        <v>1047</v>
      </c>
      <c r="F398" s="1" t="b">
        <v>1</v>
      </c>
    </row>
    <row r="399" spans="1:6" x14ac:dyDescent="0.3">
      <c r="A399" s="1" t="s">
        <v>406</v>
      </c>
      <c r="B399" s="1" t="s">
        <v>1058</v>
      </c>
      <c r="C399" s="1" t="s">
        <v>1060</v>
      </c>
      <c r="D399" s="1">
        <v>580255</v>
      </c>
      <c r="E399" s="1" t="s">
        <v>1047</v>
      </c>
      <c r="F399" s="1" t="b">
        <v>0</v>
      </c>
    </row>
    <row r="400" spans="1:6" x14ac:dyDescent="0.3">
      <c r="A400" s="1" t="s">
        <v>407</v>
      </c>
      <c r="B400" s="1" t="s">
        <v>1048</v>
      </c>
      <c r="C400" s="1" t="s">
        <v>1055</v>
      </c>
      <c r="D400" s="1">
        <v>846389</v>
      </c>
      <c r="E400" s="1" t="s">
        <v>1047</v>
      </c>
      <c r="F400" s="1" t="b">
        <v>1</v>
      </c>
    </row>
    <row r="401" spans="1:6" x14ac:dyDescent="0.3">
      <c r="A401" s="1" t="s">
        <v>408</v>
      </c>
      <c r="B401" s="1" t="s">
        <v>1057</v>
      </c>
      <c r="C401" s="1" t="s">
        <v>1046</v>
      </c>
      <c r="D401" s="1">
        <v>797883</v>
      </c>
      <c r="E401" s="1" t="s">
        <v>1047</v>
      </c>
      <c r="F401" s="1" t="b">
        <v>0</v>
      </c>
    </row>
    <row r="402" spans="1:6" x14ac:dyDescent="0.3">
      <c r="A402" s="1" t="s">
        <v>409</v>
      </c>
      <c r="B402" s="1" t="s">
        <v>1048</v>
      </c>
      <c r="C402" s="1" t="s">
        <v>1046</v>
      </c>
      <c r="D402" s="1">
        <v>874368</v>
      </c>
      <c r="E402" s="1" t="s">
        <v>1047</v>
      </c>
      <c r="F402" s="1" t="b">
        <v>0</v>
      </c>
    </row>
    <row r="403" spans="1:6" x14ac:dyDescent="0.3">
      <c r="A403" s="1" t="s">
        <v>410</v>
      </c>
      <c r="B403" s="1" t="s">
        <v>1056</v>
      </c>
      <c r="C403" s="1" t="s">
        <v>1061</v>
      </c>
      <c r="D403" s="1">
        <v>126000</v>
      </c>
      <c r="E403" s="1" t="s">
        <v>1047</v>
      </c>
      <c r="F403" s="1" t="b">
        <v>0</v>
      </c>
    </row>
    <row r="404" spans="1:6" x14ac:dyDescent="0.3">
      <c r="A404" s="1" t="s">
        <v>411</v>
      </c>
      <c r="B404" s="1" t="s">
        <v>1057</v>
      </c>
      <c r="C404" s="1" t="s">
        <v>1046</v>
      </c>
      <c r="D404" s="1">
        <v>187649</v>
      </c>
      <c r="E404" s="1" t="s">
        <v>1047</v>
      </c>
      <c r="F404" s="1" t="b">
        <v>0</v>
      </c>
    </row>
    <row r="405" spans="1:6" x14ac:dyDescent="0.3">
      <c r="A405" s="1" t="s">
        <v>412</v>
      </c>
      <c r="B405" s="1" t="s">
        <v>1052</v>
      </c>
      <c r="C405" s="1" t="s">
        <v>1053</v>
      </c>
      <c r="D405" s="1">
        <v>490941</v>
      </c>
      <c r="E405" s="1" t="s">
        <v>1047</v>
      </c>
      <c r="F405" s="1" t="b">
        <v>1</v>
      </c>
    </row>
    <row r="406" spans="1:6" x14ac:dyDescent="0.3">
      <c r="A406" s="1" t="s">
        <v>413</v>
      </c>
      <c r="B406" s="1" t="s">
        <v>1054</v>
      </c>
      <c r="C406" s="1" t="s">
        <v>1055</v>
      </c>
      <c r="D406" s="1">
        <v>976097</v>
      </c>
      <c r="E406" s="1" t="s">
        <v>1047</v>
      </c>
      <c r="F406" s="1" t="b">
        <v>1</v>
      </c>
    </row>
    <row r="407" spans="1:6" x14ac:dyDescent="0.3">
      <c r="A407" s="1" t="s">
        <v>414</v>
      </c>
      <c r="B407" s="1" t="s">
        <v>1054</v>
      </c>
      <c r="C407" s="1" t="s">
        <v>1055</v>
      </c>
      <c r="D407" s="1">
        <v>682813</v>
      </c>
      <c r="E407" s="1" t="s">
        <v>1047</v>
      </c>
      <c r="F407" s="1" t="b">
        <v>0</v>
      </c>
    </row>
    <row r="408" spans="1:6" x14ac:dyDescent="0.3">
      <c r="A408" s="1" t="s">
        <v>415</v>
      </c>
      <c r="B408" s="1" t="s">
        <v>1058</v>
      </c>
      <c r="C408" s="1" t="s">
        <v>1060</v>
      </c>
      <c r="D408" s="1">
        <v>335426</v>
      </c>
      <c r="E408" s="1" t="s">
        <v>1047</v>
      </c>
      <c r="F408" s="1" t="b">
        <v>0</v>
      </c>
    </row>
    <row r="409" spans="1:6" x14ac:dyDescent="0.3">
      <c r="A409" s="1" t="s">
        <v>416</v>
      </c>
      <c r="B409" s="1" t="s">
        <v>1045</v>
      </c>
      <c r="C409" s="1" t="s">
        <v>1059</v>
      </c>
      <c r="D409" s="1">
        <v>901865</v>
      </c>
      <c r="E409" s="1" t="s">
        <v>1047</v>
      </c>
      <c r="F409" s="1" t="b">
        <v>0</v>
      </c>
    </row>
    <row r="410" spans="1:6" x14ac:dyDescent="0.3">
      <c r="A410" s="1" t="s">
        <v>417</v>
      </c>
      <c r="B410" s="1" t="s">
        <v>1045</v>
      </c>
      <c r="C410" s="1" t="s">
        <v>1061</v>
      </c>
      <c r="D410" s="1">
        <v>270757</v>
      </c>
      <c r="E410" s="1" t="s">
        <v>1047</v>
      </c>
      <c r="F410" s="1" t="b">
        <v>1</v>
      </c>
    </row>
    <row r="411" spans="1:6" x14ac:dyDescent="0.3">
      <c r="A411" s="1" t="s">
        <v>418</v>
      </c>
      <c r="B411" s="1" t="s">
        <v>1056</v>
      </c>
      <c r="C411" s="1" t="s">
        <v>1049</v>
      </c>
      <c r="D411" s="1">
        <v>903673</v>
      </c>
      <c r="E411" s="1" t="s">
        <v>1047</v>
      </c>
      <c r="F411" s="1" t="b">
        <v>0</v>
      </c>
    </row>
    <row r="412" spans="1:6" x14ac:dyDescent="0.3">
      <c r="A412" s="1" t="s">
        <v>419</v>
      </c>
      <c r="B412" s="1" t="s">
        <v>1052</v>
      </c>
      <c r="C412" s="1" t="s">
        <v>1055</v>
      </c>
      <c r="D412" s="1">
        <v>113524</v>
      </c>
      <c r="E412" s="1" t="s">
        <v>1047</v>
      </c>
      <c r="F412" s="1" t="b">
        <v>0</v>
      </c>
    </row>
    <row r="413" spans="1:6" x14ac:dyDescent="0.3">
      <c r="A413" s="1" t="s">
        <v>420</v>
      </c>
      <c r="B413" s="1" t="s">
        <v>1056</v>
      </c>
      <c r="C413" s="1" t="s">
        <v>1053</v>
      </c>
      <c r="D413" s="1">
        <v>582860</v>
      </c>
      <c r="E413" s="1" t="s">
        <v>1047</v>
      </c>
      <c r="F413" s="1" t="b">
        <v>0</v>
      </c>
    </row>
    <row r="414" spans="1:6" x14ac:dyDescent="0.3">
      <c r="A414" s="1" t="s">
        <v>421</v>
      </c>
      <c r="B414" s="1" t="s">
        <v>1050</v>
      </c>
      <c r="C414" s="1" t="s">
        <v>1046</v>
      </c>
      <c r="D414" s="1">
        <v>880623</v>
      </c>
      <c r="E414" s="1" t="s">
        <v>1047</v>
      </c>
      <c r="F414" s="1" t="b">
        <v>0</v>
      </c>
    </row>
    <row r="415" spans="1:6" x14ac:dyDescent="0.3">
      <c r="A415" s="1" t="s">
        <v>422</v>
      </c>
      <c r="B415" s="1" t="s">
        <v>1054</v>
      </c>
      <c r="C415" s="1" t="s">
        <v>1046</v>
      </c>
      <c r="D415" s="1">
        <v>305888</v>
      </c>
      <c r="E415" s="1" t="s">
        <v>1047</v>
      </c>
      <c r="F415" s="1" t="b">
        <v>1</v>
      </c>
    </row>
    <row r="416" spans="1:6" x14ac:dyDescent="0.3">
      <c r="A416" s="1" t="s">
        <v>423</v>
      </c>
      <c r="B416" s="1" t="s">
        <v>1057</v>
      </c>
      <c r="C416" s="1" t="s">
        <v>1055</v>
      </c>
      <c r="D416" s="1">
        <v>803175</v>
      </c>
      <c r="E416" s="1" t="s">
        <v>1047</v>
      </c>
      <c r="F416" s="1" t="b">
        <v>0</v>
      </c>
    </row>
    <row r="417" spans="1:6" x14ac:dyDescent="0.3">
      <c r="A417" s="1" t="s">
        <v>424</v>
      </c>
      <c r="B417" s="1" t="s">
        <v>1045</v>
      </c>
      <c r="C417" s="1" t="s">
        <v>1049</v>
      </c>
      <c r="D417" s="1">
        <v>850582</v>
      </c>
      <c r="E417" s="1" t="s">
        <v>1047</v>
      </c>
      <c r="F417" s="1" t="b">
        <v>0</v>
      </c>
    </row>
    <row r="418" spans="1:6" x14ac:dyDescent="0.3">
      <c r="A418" s="1" t="s">
        <v>425</v>
      </c>
      <c r="B418" s="1" t="s">
        <v>1054</v>
      </c>
      <c r="C418" s="1" t="s">
        <v>1053</v>
      </c>
      <c r="D418" s="1">
        <v>324682</v>
      </c>
      <c r="E418" s="1" t="s">
        <v>1047</v>
      </c>
      <c r="F418" s="1" t="b">
        <v>0</v>
      </c>
    </row>
    <row r="419" spans="1:6" x14ac:dyDescent="0.3">
      <c r="A419" s="1" t="s">
        <v>426</v>
      </c>
      <c r="B419" s="1" t="s">
        <v>1056</v>
      </c>
      <c r="C419" s="1" t="s">
        <v>1051</v>
      </c>
      <c r="D419" s="1">
        <v>617695</v>
      </c>
      <c r="E419" s="1" t="s">
        <v>1047</v>
      </c>
      <c r="F419" s="1" t="b">
        <v>0</v>
      </c>
    </row>
    <row r="420" spans="1:6" x14ac:dyDescent="0.3">
      <c r="A420" s="1" t="s">
        <v>427</v>
      </c>
      <c r="B420" s="1" t="s">
        <v>1048</v>
      </c>
      <c r="C420" s="1" t="s">
        <v>1046</v>
      </c>
      <c r="D420" s="1">
        <v>806906</v>
      </c>
      <c r="E420" s="1" t="s">
        <v>1047</v>
      </c>
      <c r="F420" s="1" t="b">
        <v>0</v>
      </c>
    </row>
    <row r="421" spans="1:6" x14ac:dyDescent="0.3">
      <c r="A421" s="1" t="s">
        <v>428</v>
      </c>
      <c r="B421" s="1" t="s">
        <v>1052</v>
      </c>
      <c r="C421" s="1" t="s">
        <v>1049</v>
      </c>
      <c r="D421" s="1">
        <v>723861</v>
      </c>
      <c r="E421" s="1" t="s">
        <v>1047</v>
      </c>
      <c r="F421" s="1" t="b">
        <v>1</v>
      </c>
    </row>
    <row r="422" spans="1:6" x14ac:dyDescent="0.3">
      <c r="A422" s="1" t="s">
        <v>429</v>
      </c>
      <c r="B422" s="1" t="s">
        <v>1058</v>
      </c>
      <c r="C422" s="1" t="s">
        <v>1061</v>
      </c>
      <c r="D422" s="1">
        <v>254532</v>
      </c>
      <c r="E422" s="1" t="s">
        <v>1047</v>
      </c>
      <c r="F422" s="1" t="b">
        <v>0</v>
      </c>
    </row>
    <row r="423" spans="1:6" x14ac:dyDescent="0.3">
      <c r="A423" s="1" t="s">
        <v>430</v>
      </c>
      <c r="B423" s="1" t="s">
        <v>1048</v>
      </c>
      <c r="C423" s="1" t="s">
        <v>1053</v>
      </c>
      <c r="D423" s="1">
        <v>733952</v>
      </c>
      <c r="E423" s="1" t="s">
        <v>1047</v>
      </c>
      <c r="F423" s="1" t="b">
        <v>1</v>
      </c>
    </row>
    <row r="424" spans="1:6" x14ac:dyDescent="0.3">
      <c r="A424" s="1" t="s">
        <v>431</v>
      </c>
      <c r="B424" s="1" t="s">
        <v>1052</v>
      </c>
      <c r="C424" s="1" t="s">
        <v>1046</v>
      </c>
      <c r="D424" s="1">
        <v>901075</v>
      </c>
      <c r="E424" s="1" t="s">
        <v>1047</v>
      </c>
      <c r="F424" s="1" t="b">
        <v>0</v>
      </c>
    </row>
    <row r="425" spans="1:6" x14ac:dyDescent="0.3">
      <c r="A425" s="1" t="s">
        <v>432</v>
      </c>
      <c r="B425" s="1" t="s">
        <v>1048</v>
      </c>
      <c r="C425" s="1" t="s">
        <v>1060</v>
      </c>
      <c r="D425" s="1">
        <v>551601</v>
      </c>
      <c r="E425" s="1" t="s">
        <v>1047</v>
      </c>
      <c r="F425" s="1" t="b">
        <v>1</v>
      </c>
    </row>
    <row r="426" spans="1:6" x14ac:dyDescent="0.3">
      <c r="A426" s="1" t="s">
        <v>433</v>
      </c>
      <c r="B426" s="1" t="s">
        <v>1045</v>
      </c>
      <c r="C426" s="1" t="s">
        <v>1053</v>
      </c>
      <c r="D426" s="1">
        <v>376185</v>
      </c>
      <c r="E426" s="1" t="s">
        <v>1047</v>
      </c>
      <c r="F426" s="1" t="b">
        <v>0</v>
      </c>
    </row>
    <row r="427" spans="1:6" x14ac:dyDescent="0.3">
      <c r="A427" s="1" t="s">
        <v>434</v>
      </c>
      <c r="B427" s="1" t="s">
        <v>1045</v>
      </c>
      <c r="C427" s="1" t="s">
        <v>1051</v>
      </c>
      <c r="D427" s="1">
        <v>499060</v>
      </c>
      <c r="E427" s="1" t="s">
        <v>1047</v>
      </c>
      <c r="F427" s="1" t="b">
        <v>0</v>
      </c>
    </row>
    <row r="428" spans="1:6" x14ac:dyDescent="0.3">
      <c r="A428" s="1" t="s">
        <v>435</v>
      </c>
      <c r="B428" s="1" t="s">
        <v>1050</v>
      </c>
      <c r="C428" s="1"/>
      <c r="D428" s="1">
        <v>453993</v>
      </c>
      <c r="E428" s="1" t="s">
        <v>1047</v>
      </c>
      <c r="F428" s="1" t="b">
        <v>0</v>
      </c>
    </row>
    <row r="429" spans="1:6" x14ac:dyDescent="0.3">
      <c r="A429" s="1" t="s">
        <v>436</v>
      </c>
      <c r="B429" s="1" t="s">
        <v>1052</v>
      </c>
      <c r="C429" s="1" t="s">
        <v>1059</v>
      </c>
      <c r="D429" s="1">
        <v>947591</v>
      </c>
      <c r="E429" s="1" t="s">
        <v>1047</v>
      </c>
      <c r="F429" s="1" t="b">
        <v>1</v>
      </c>
    </row>
    <row r="430" spans="1:6" x14ac:dyDescent="0.3">
      <c r="A430" s="1" t="s">
        <v>437</v>
      </c>
      <c r="B430" s="1" t="s">
        <v>1056</v>
      </c>
      <c r="C430" s="1"/>
      <c r="D430" s="1">
        <v>401314</v>
      </c>
      <c r="E430" s="1" t="s">
        <v>1047</v>
      </c>
      <c r="F430" s="1" t="b">
        <v>0</v>
      </c>
    </row>
    <row r="431" spans="1:6" x14ac:dyDescent="0.3">
      <c r="A431" s="1" t="s">
        <v>438</v>
      </c>
      <c r="B431" s="1" t="s">
        <v>1050</v>
      </c>
      <c r="C431" s="1" t="s">
        <v>1061</v>
      </c>
      <c r="D431" s="1">
        <v>553939</v>
      </c>
      <c r="E431" s="1" t="s">
        <v>1047</v>
      </c>
      <c r="F431" s="1" t="b">
        <v>0</v>
      </c>
    </row>
    <row r="432" spans="1:6" x14ac:dyDescent="0.3">
      <c r="A432" s="1" t="s">
        <v>439</v>
      </c>
      <c r="B432" s="1" t="s">
        <v>1050</v>
      </c>
      <c r="C432" s="1" t="s">
        <v>1053</v>
      </c>
      <c r="D432" s="1">
        <v>693616</v>
      </c>
      <c r="E432" s="1" t="s">
        <v>1047</v>
      </c>
      <c r="F432" s="1" t="b">
        <v>0</v>
      </c>
    </row>
    <row r="433" spans="1:6" x14ac:dyDescent="0.3">
      <c r="A433" s="1" t="s">
        <v>440</v>
      </c>
      <c r="B433" s="1" t="s">
        <v>1054</v>
      </c>
      <c r="C433" s="1" t="s">
        <v>1061</v>
      </c>
      <c r="D433" s="1">
        <v>963723</v>
      </c>
      <c r="E433" s="1" t="s">
        <v>1047</v>
      </c>
      <c r="F433" s="1" t="b">
        <v>1</v>
      </c>
    </row>
    <row r="434" spans="1:6" x14ac:dyDescent="0.3">
      <c r="A434" s="1" t="s">
        <v>441</v>
      </c>
      <c r="B434" s="1" t="s">
        <v>1054</v>
      </c>
      <c r="C434" s="1" t="s">
        <v>1053</v>
      </c>
      <c r="D434" s="1">
        <v>778346</v>
      </c>
      <c r="E434" s="1" t="s">
        <v>1047</v>
      </c>
      <c r="F434" s="1" t="b">
        <v>1</v>
      </c>
    </row>
    <row r="435" spans="1:6" x14ac:dyDescent="0.3">
      <c r="A435" s="1" t="s">
        <v>442</v>
      </c>
      <c r="B435" s="1" t="s">
        <v>1056</v>
      </c>
      <c r="C435" s="1" t="s">
        <v>1051</v>
      </c>
      <c r="D435" s="1">
        <v>730823</v>
      </c>
      <c r="E435" s="1" t="s">
        <v>1047</v>
      </c>
      <c r="F435" s="1" t="b">
        <v>1</v>
      </c>
    </row>
    <row r="436" spans="1:6" x14ac:dyDescent="0.3">
      <c r="A436" s="1" t="s">
        <v>443</v>
      </c>
      <c r="B436" s="1" t="s">
        <v>1056</v>
      </c>
      <c r="C436" s="1" t="s">
        <v>1061</v>
      </c>
      <c r="D436" s="1">
        <v>620566</v>
      </c>
      <c r="E436" s="1" t="s">
        <v>1047</v>
      </c>
      <c r="F436" s="1" t="b">
        <v>1</v>
      </c>
    </row>
    <row r="437" spans="1:6" x14ac:dyDescent="0.3">
      <c r="A437" s="1" t="s">
        <v>444</v>
      </c>
      <c r="B437" s="1" t="s">
        <v>1057</v>
      </c>
      <c r="C437" s="1" t="s">
        <v>1061</v>
      </c>
      <c r="D437" s="1">
        <v>560823</v>
      </c>
      <c r="E437" s="1" t="s">
        <v>1047</v>
      </c>
      <c r="F437" s="1" t="b">
        <v>0</v>
      </c>
    </row>
    <row r="438" spans="1:6" x14ac:dyDescent="0.3">
      <c r="A438" s="1" t="s">
        <v>445</v>
      </c>
      <c r="B438" s="1" t="s">
        <v>1052</v>
      </c>
      <c r="C438" s="1" t="s">
        <v>1060</v>
      </c>
      <c r="D438" s="1">
        <v>850435</v>
      </c>
      <c r="E438" s="1" t="s">
        <v>1047</v>
      </c>
      <c r="F438" s="1" t="b">
        <v>0</v>
      </c>
    </row>
    <row r="439" spans="1:6" x14ac:dyDescent="0.3">
      <c r="A439" s="1" t="s">
        <v>446</v>
      </c>
      <c r="B439" s="1" t="s">
        <v>1054</v>
      </c>
      <c r="C439" s="1" t="s">
        <v>1046</v>
      </c>
      <c r="D439" s="1">
        <v>512064</v>
      </c>
      <c r="E439" s="1" t="s">
        <v>1047</v>
      </c>
      <c r="F439" s="1" t="b">
        <v>0</v>
      </c>
    </row>
    <row r="440" spans="1:6" x14ac:dyDescent="0.3">
      <c r="A440" s="1" t="s">
        <v>447</v>
      </c>
      <c r="B440" s="1" t="s">
        <v>1058</v>
      </c>
      <c r="C440" s="1" t="s">
        <v>1060</v>
      </c>
      <c r="D440" s="1">
        <v>872739</v>
      </c>
      <c r="E440" s="1" t="s">
        <v>1047</v>
      </c>
      <c r="F440" s="1" t="b">
        <v>1</v>
      </c>
    </row>
    <row r="441" spans="1:6" x14ac:dyDescent="0.3">
      <c r="A441" s="1" t="s">
        <v>448</v>
      </c>
      <c r="B441" s="1" t="s">
        <v>1052</v>
      </c>
      <c r="C441" s="1" t="s">
        <v>1060</v>
      </c>
      <c r="D441" s="1">
        <v>828980</v>
      </c>
      <c r="E441" s="1" t="s">
        <v>1047</v>
      </c>
      <c r="F441" s="1" t="b">
        <v>0</v>
      </c>
    </row>
    <row r="442" spans="1:6" x14ac:dyDescent="0.3">
      <c r="A442" s="1" t="s">
        <v>449</v>
      </c>
      <c r="B442" s="1" t="s">
        <v>1048</v>
      </c>
      <c r="C442" s="1" t="s">
        <v>1049</v>
      </c>
      <c r="D442" s="1">
        <v>641448</v>
      </c>
      <c r="E442" s="1" t="s">
        <v>1047</v>
      </c>
      <c r="F442" s="1" t="b">
        <v>1</v>
      </c>
    </row>
    <row r="443" spans="1:6" x14ac:dyDescent="0.3">
      <c r="A443" s="1" t="s">
        <v>450</v>
      </c>
      <c r="B443" s="1" t="s">
        <v>1056</v>
      </c>
      <c r="C443" s="1" t="s">
        <v>1053</v>
      </c>
      <c r="D443" s="1">
        <v>485456</v>
      </c>
      <c r="E443" s="1" t="s">
        <v>1047</v>
      </c>
      <c r="F443" s="1" t="b">
        <v>0</v>
      </c>
    </row>
    <row r="444" spans="1:6" x14ac:dyDescent="0.3">
      <c r="A444" s="1" t="s">
        <v>451</v>
      </c>
      <c r="B444" s="1" t="s">
        <v>1048</v>
      </c>
      <c r="C444" s="1" t="s">
        <v>1046</v>
      </c>
      <c r="D444" s="1">
        <v>520515</v>
      </c>
      <c r="E444" s="1" t="s">
        <v>1047</v>
      </c>
      <c r="F444" s="1" t="b">
        <v>0</v>
      </c>
    </row>
    <row r="445" spans="1:6" x14ac:dyDescent="0.3">
      <c r="A445" s="1" t="s">
        <v>452</v>
      </c>
      <c r="B445" s="1" t="s">
        <v>1057</v>
      </c>
      <c r="C445" s="1" t="s">
        <v>1049</v>
      </c>
      <c r="D445" s="1">
        <v>952924</v>
      </c>
      <c r="E445" s="1" t="s">
        <v>1047</v>
      </c>
      <c r="F445" s="1" t="b">
        <v>0</v>
      </c>
    </row>
    <row r="446" spans="1:6" x14ac:dyDescent="0.3">
      <c r="A446" s="1" t="s">
        <v>453</v>
      </c>
      <c r="B446" s="1" t="s">
        <v>1048</v>
      </c>
      <c r="C446" s="1" t="s">
        <v>1046</v>
      </c>
      <c r="D446" s="1">
        <v>404289</v>
      </c>
      <c r="E446" s="1" t="s">
        <v>1047</v>
      </c>
      <c r="F446" s="1" t="b">
        <v>1</v>
      </c>
    </row>
    <row r="447" spans="1:6" x14ac:dyDescent="0.3">
      <c r="A447" s="1" t="s">
        <v>454</v>
      </c>
      <c r="B447" s="1" t="s">
        <v>1054</v>
      </c>
      <c r="C447" s="1" t="s">
        <v>1061</v>
      </c>
      <c r="D447" s="1">
        <v>176604</v>
      </c>
      <c r="E447" s="1" t="s">
        <v>1047</v>
      </c>
      <c r="F447" s="1" t="b">
        <v>1</v>
      </c>
    </row>
    <row r="448" spans="1:6" x14ac:dyDescent="0.3">
      <c r="A448" s="1" t="s">
        <v>455</v>
      </c>
      <c r="B448" s="1" t="s">
        <v>1050</v>
      </c>
      <c r="C448" s="1" t="s">
        <v>1053</v>
      </c>
      <c r="D448" s="1">
        <v>803869</v>
      </c>
      <c r="E448" s="1" t="s">
        <v>1047</v>
      </c>
      <c r="F448" s="1" t="b">
        <v>0</v>
      </c>
    </row>
    <row r="449" spans="1:6" x14ac:dyDescent="0.3">
      <c r="A449" s="1" t="s">
        <v>456</v>
      </c>
      <c r="B449" s="1" t="s">
        <v>1054</v>
      </c>
      <c r="C449" s="1" t="s">
        <v>1055</v>
      </c>
      <c r="D449" s="1">
        <v>373055</v>
      </c>
      <c r="E449" s="1" t="s">
        <v>1047</v>
      </c>
      <c r="F449" s="1" t="b">
        <v>1</v>
      </c>
    </row>
    <row r="450" spans="1:6" x14ac:dyDescent="0.3">
      <c r="A450" s="1" t="s">
        <v>457</v>
      </c>
      <c r="B450" s="1" t="s">
        <v>1052</v>
      </c>
      <c r="C450" s="1" t="s">
        <v>1060</v>
      </c>
      <c r="D450" s="1">
        <v>900771</v>
      </c>
      <c r="E450" s="1" t="s">
        <v>1047</v>
      </c>
      <c r="F450" s="1" t="b">
        <v>0</v>
      </c>
    </row>
    <row r="451" spans="1:6" x14ac:dyDescent="0.3">
      <c r="A451" s="1" t="s">
        <v>458</v>
      </c>
      <c r="B451" s="1" t="s">
        <v>1054</v>
      </c>
      <c r="C451" s="1" t="s">
        <v>1059</v>
      </c>
      <c r="D451" s="1">
        <v>618951</v>
      </c>
      <c r="E451" s="1" t="s">
        <v>1047</v>
      </c>
      <c r="F451" s="1" t="b">
        <v>0</v>
      </c>
    </row>
    <row r="452" spans="1:6" x14ac:dyDescent="0.3">
      <c r="A452" s="1" t="s">
        <v>459</v>
      </c>
      <c r="B452" s="1" t="s">
        <v>1048</v>
      </c>
      <c r="C452" s="1" t="s">
        <v>1055</v>
      </c>
      <c r="D452" s="1">
        <v>886365</v>
      </c>
      <c r="E452" s="1" t="s">
        <v>1047</v>
      </c>
      <c r="F452" s="1" t="b">
        <v>1</v>
      </c>
    </row>
    <row r="453" spans="1:6" x14ac:dyDescent="0.3">
      <c r="A453" s="1" t="s">
        <v>460</v>
      </c>
      <c r="B453" s="1" t="s">
        <v>1054</v>
      </c>
      <c r="C453" s="1" t="s">
        <v>1051</v>
      </c>
      <c r="D453" s="1">
        <v>719014</v>
      </c>
      <c r="E453" s="1" t="s">
        <v>1047</v>
      </c>
      <c r="F453" s="1" t="b">
        <v>0</v>
      </c>
    </row>
    <row r="454" spans="1:6" x14ac:dyDescent="0.3">
      <c r="A454" s="1" t="s">
        <v>461</v>
      </c>
      <c r="B454" s="1" t="s">
        <v>1052</v>
      </c>
      <c r="C454" s="1" t="s">
        <v>1046</v>
      </c>
      <c r="D454" s="1">
        <v>788047</v>
      </c>
      <c r="E454" s="1" t="s">
        <v>1047</v>
      </c>
      <c r="F454" s="1" t="b">
        <v>1</v>
      </c>
    </row>
    <row r="455" spans="1:6" x14ac:dyDescent="0.3">
      <c r="A455" s="1" t="s">
        <v>462</v>
      </c>
      <c r="B455" s="1" t="s">
        <v>1056</v>
      </c>
      <c r="C455" s="1" t="s">
        <v>1053</v>
      </c>
      <c r="D455" s="1">
        <v>367558</v>
      </c>
      <c r="E455" s="1" t="s">
        <v>1047</v>
      </c>
      <c r="F455" s="1" t="b">
        <v>0</v>
      </c>
    </row>
    <row r="456" spans="1:6" x14ac:dyDescent="0.3">
      <c r="A456" s="1" t="s">
        <v>463</v>
      </c>
      <c r="B456" s="1" t="s">
        <v>1058</v>
      </c>
      <c r="C456" s="1" t="s">
        <v>1053</v>
      </c>
      <c r="D456" s="1">
        <v>871635</v>
      </c>
      <c r="E456" s="1" t="s">
        <v>1047</v>
      </c>
      <c r="F456" s="1" t="b">
        <v>0</v>
      </c>
    </row>
    <row r="457" spans="1:6" x14ac:dyDescent="0.3">
      <c r="A457" s="1" t="s">
        <v>464</v>
      </c>
      <c r="B457" s="1" t="s">
        <v>1054</v>
      </c>
      <c r="C457" s="1" t="s">
        <v>1059</v>
      </c>
      <c r="D457" s="1">
        <v>893237</v>
      </c>
      <c r="E457" s="1" t="s">
        <v>1047</v>
      </c>
      <c r="F457" s="1" t="b">
        <v>1</v>
      </c>
    </row>
    <row r="458" spans="1:6" x14ac:dyDescent="0.3">
      <c r="A458" s="1" t="s">
        <v>465</v>
      </c>
      <c r="B458" s="1" t="s">
        <v>1056</v>
      </c>
      <c r="C458" s="1" t="s">
        <v>1061</v>
      </c>
      <c r="D458" s="1">
        <v>590963</v>
      </c>
      <c r="E458" s="1" t="s">
        <v>1047</v>
      </c>
      <c r="F458" s="1" t="b">
        <v>0</v>
      </c>
    </row>
    <row r="459" spans="1:6" x14ac:dyDescent="0.3">
      <c r="A459" s="1" t="s">
        <v>466</v>
      </c>
      <c r="B459" s="1" t="s">
        <v>1056</v>
      </c>
      <c r="C459" s="1" t="s">
        <v>1046</v>
      </c>
      <c r="D459" s="1">
        <v>638354</v>
      </c>
      <c r="E459" s="1" t="s">
        <v>1047</v>
      </c>
      <c r="F459" s="1" t="b">
        <v>0</v>
      </c>
    </row>
    <row r="460" spans="1:6" x14ac:dyDescent="0.3">
      <c r="A460" s="1" t="s">
        <v>467</v>
      </c>
      <c r="B460" s="1" t="s">
        <v>1054</v>
      </c>
      <c r="C460" s="1" t="s">
        <v>1046</v>
      </c>
      <c r="D460" s="1">
        <v>187336</v>
      </c>
      <c r="E460" s="1" t="s">
        <v>1047</v>
      </c>
      <c r="F460" s="1" t="b">
        <v>0</v>
      </c>
    </row>
    <row r="461" spans="1:6" x14ac:dyDescent="0.3">
      <c r="A461" s="1" t="s">
        <v>468</v>
      </c>
      <c r="B461" s="1" t="s">
        <v>1056</v>
      </c>
      <c r="C461" s="1"/>
      <c r="D461" s="1">
        <v>660333</v>
      </c>
      <c r="E461" s="1" t="s">
        <v>1047</v>
      </c>
      <c r="F461" s="1" t="b">
        <v>0</v>
      </c>
    </row>
    <row r="462" spans="1:6" x14ac:dyDescent="0.3">
      <c r="A462" s="1" t="s">
        <v>469</v>
      </c>
      <c r="B462" s="1" t="s">
        <v>1048</v>
      </c>
      <c r="C462" s="1" t="s">
        <v>1046</v>
      </c>
      <c r="D462" s="1">
        <v>300070</v>
      </c>
      <c r="E462" s="1" t="s">
        <v>1047</v>
      </c>
      <c r="F462" s="1" t="b">
        <v>0</v>
      </c>
    </row>
    <row r="463" spans="1:6" x14ac:dyDescent="0.3">
      <c r="A463" s="1" t="s">
        <v>470</v>
      </c>
      <c r="B463" s="1" t="s">
        <v>1050</v>
      </c>
      <c r="C463" s="1" t="s">
        <v>1060</v>
      </c>
      <c r="D463" s="1">
        <v>255362</v>
      </c>
      <c r="E463" s="1" t="s">
        <v>1047</v>
      </c>
      <c r="F463" s="1" t="b">
        <v>0</v>
      </c>
    </row>
    <row r="464" spans="1:6" x14ac:dyDescent="0.3">
      <c r="A464" s="1" t="s">
        <v>471</v>
      </c>
      <c r="B464" s="1" t="s">
        <v>1045</v>
      </c>
      <c r="C464" s="1" t="s">
        <v>1051</v>
      </c>
      <c r="D464" s="1">
        <v>108256</v>
      </c>
      <c r="E464" s="1" t="s">
        <v>1047</v>
      </c>
      <c r="F464" s="1" t="b">
        <v>0</v>
      </c>
    </row>
    <row r="465" spans="1:6" x14ac:dyDescent="0.3">
      <c r="A465" s="1" t="s">
        <v>472</v>
      </c>
      <c r="B465" s="1" t="s">
        <v>1058</v>
      </c>
      <c r="C465" s="1" t="s">
        <v>1049</v>
      </c>
      <c r="D465" s="1">
        <v>848987</v>
      </c>
      <c r="E465" s="1" t="s">
        <v>1047</v>
      </c>
      <c r="F465" s="1" t="b">
        <v>0</v>
      </c>
    </row>
    <row r="466" spans="1:6" x14ac:dyDescent="0.3">
      <c r="A466" s="1" t="s">
        <v>473</v>
      </c>
      <c r="B466" s="1" t="s">
        <v>1058</v>
      </c>
      <c r="C466" s="1" t="s">
        <v>1053</v>
      </c>
      <c r="D466" s="1">
        <v>121817</v>
      </c>
      <c r="E466" s="1" t="s">
        <v>1047</v>
      </c>
      <c r="F466" s="1" t="b">
        <v>0</v>
      </c>
    </row>
    <row r="467" spans="1:6" x14ac:dyDescent="0.3">
      <c r="A467" s="1" t="s">
        <v>474</v>
      </c>
      <c r="B467" s="1" t="s">
        <v>1054</v>
      </c>
      <c r="C467" s="1" t="s">
        <v>1053</v>
      </c>
      <c r="D467" s="1">
        <v>973548</v>
      </c>
      <c r="E467" s="1" t="s">
        <v>1047</v>
      </c>
      <c r="F467" s="1" t="b">
        <v>0</v>
      </c>
    </row>
    <row r="468" spans="1:6" x14ac:dyDescent="0.3">
      <c r="A468" s="1" t="s">
        <v>475</v>
      </c>
      <c r="B468" s="1" t="s">
        <v>1058</v>
      </c>
      <c r="C468" s="1" t="s">
        <v>1059</v>
      </c>
      <c r="D468" s="1">
        <v>932026</v>
      </c>
      <c r="E468" s="1" t="s">
        <v>1047</v>
      </c>
      <c r="F468" s="1" t="b">
        <v>0</v>
      </c>
    </row>
    <row r="469" spans="1:6" x14ac:dyDescent="0.3">
      <c r="A469" s="1" t="s">
        <v>476</v>
      </c>
      <c r="B469" s="1" t="s">
        <v>1045</v>
      </c>
      <c r="C469" s="1" t="s">
        <v>1059</v>
      </c>
      <c r="D469" s="1">
        <v>454140</v>
      </c>
      <c r="E469" s="1" t="s">
        <v>1047</v>
      </c>
      <c r="F469" s="1" t="b">
        <v>0</v>
      </c>
    </row>
    <row r="470" spans="1:6" x14ac:dyDescent="0.3">
      <c r="A470" s="1" t="s">
        <v>477</v>
      </c>
      <c r="B470" s="1" t="s">
        <v>1056</v>
      </c>
      <c r="C470" s="1" t="s">
        <v>1046</v>
      </c>
      <c r="D470" s="1">
        <v>559094</v>
      </c>
      <c r="E470" s="1" t="s">
        <v>1047</v>
      </c>
      <c r="F470" s="1" t="b">
        <v>0</v>
      </c>
    </row>
    <row r="471" spans="1:6" x14ac:dyDescent="0.3">
      <c r="A471" s="1" t="s">
        <v>478</v>
      </c>
      <c r="B471" s="1" t="s">
        <v>1048</v>
      </c>
      <c r="C471" s="1" t="s">
        <v>1061</v>
      </c>
      <c r="D471" s="1">
        <v>842563</v>
      </c>
      <c r="E471" s="1" t="s">
        <v>1047</v>
      </c>
      <c r="F471" s="1" t="b">
        <v>1</v>
      </c>
    </row>
    <row r="472" spans="1:6" x14ac:dyDescent="0.3">
      <c r="A472" s="1" t="s">
        <v>479</v>
      </c>
      <c r="B472" s="1" t="s">
        <v>1052</v>
      </c>
      <c r="C472" s="1" t="s">
        <v>1061</v>
      </c>
      <c r="D472" s="1">
        <v>629554</v>
      </c>
      <c r="E472" s="1" t="s">
        <v>1047</v>
      </c>
      <c r="F472" s="1" t="b">
        <v>0</v>
      </c>
    </row>
    <row r="473" spans="1:6" x14ac:dyDescent="0.3">
      <c r="A473" s="1" t="s">
        <v>480</v>
      </c>
      <c r="B473" s="1" t="s">
        <v>1052</v>
      </c>
      <c r="C473" s="1" t="s">
        <v>1046</v>
      </c>
      <c r="D473" s="1">
        <v>564077</v>
      </c>
      <c r="E473" s="1" t="s">
        <v>1047</v>
      </c>
      <c r="F473" s="1" t="b">
        <v>0</v>
      </c>
    </row>
    <row r="474" spans="1:6" x14ac:dyDescent="0.3">
      <c r="A474" s="1" t="s">
        <v>481</v>
      </c>
      <c r="B474" s="1" t="s">
        <v>1045</v>
      </c>
      <c r="C474" s="1" t="s">
        <v>1061</v>
      </c>
      <c r="D474" s="1">
        <v>539673</v>
      </c>
      <c r="E474" s="1" t="s">
        <v>1047</v>
      </c>
      <c r="F474" s="1" t="b">
        <v>0</v>
      </c>
    </row>
    <row r="475" spans="1:6" x14ac:dyDescent="0.3">
      <c r="A475" s="1" t="s">
        <v>482</v>
      </c>
      <c r="B475" s="1" t="s">
        <v>1058</v>
      </c>
      <c r="C475" s="1" t="s">
        <v>1051</v>
      </c>
      <c r="D475" s="1">
        <v>951266</v>
      </c>
      <c r="E475" s="1" t="s">
        <v>1047</v>
      </c>
      <c r="F475" s="1" t="b">
        <v>1</v>
      </c>
    </row>
    <row r="476" spans="1:6" x14ac:dyDescent="0.3">
      <c r="A476" s="1" t="s">
        <v>483</v>
      </c>
      <c r="B476" s="1" t="s">
        <v>1056</v>
      </c>
      <c r="C476" s="1" t="s">
        <v>1061</v>
      </c>
      <c r="D476" s="1">
        <v>646660</v>
      </c>
      <c r="E476" s="1" t="s">
        <v>1047</v>
      </c>
      <c r="F476" s="1" t="b">
        <v>0</v>
      </c>
    </row>
    <row r="477" spans="1:6" x14ac:dyDescent="0.3">
      <c r="A477" s="1" t="s">
        <v>484</v>
      </c>
      <c r="B477" s="1" t="s">
        <v>1052</v>
      </c>
      <c r="C477" s="1" t="s">
        <v>1059</v>
      </c>
      <c r="D477" s="1">
        <v>150051</v>
      </c>
      <c r="E477" s="1" t="s">
        <v>1047</v>
      </c>
      <c r="F477" s="1" t="b">
        <v>0</v>
      </c>
    </row>
    <row r="478" spans="1:6" x14ac:dyDescent="0.3">
      <c r="A478" s="1" t="s">
        <v>485</v>
      </c>
      <c r="B478" s="1" t="s">
        <v>1048</v>
      </c>
      <c r="C478" s="1" t="s">
        <v>1053</v>
      </c>
      <c r="D478" s="1">
        <v>644909</v>
      </c>
      <c r="E478" s="1" t="s">
        <v>1047</v>
      </c>
      <c r="F478" s="1" t="b">
        <v>0</v>
      </c>
    </row>
    <row r="479" spans="1:6" x14ac:dyDescent="0.3">
      <c r="A479" s="1" t="s">
        <v>486</v>
      </c>
      <c r="B479" s="1" t="s">
        <v>1048</v>
      </c>
      <c r="C479" s="1" t="s">
        <v>1060</v>
      </c>
      <c r="D479" s="1">
        <v>325217</v>
      </c>
      <c r="E479" s="1" t="s">
        <v>1047</v>
      </c>
      <c r="F479" s="1" t="b">
        <v>0</v>
      </c>
    </row>
    <row r="480" spans="1:6" x14ac:dyDescent="0.3">
      <c r="A480" s="1" t="s">
        <v>487</v>
      </c>
      <c r="B480" s="1" t="s">
        <v>1048</v>
      </c>
      <c r="C480" s="1" t="s">
        <v>1055</v>
      </c>
      <c r="D480" s="1">
        <v>630354</v>
      </c>
      <c r="E480" s="1" t="s">
        <v>1047</v>
      </c>
      <c r="F480" s="1" t="b">
        <v>0</v>
      </c>
    </row>
    <row r="481" spans="1:6" x14ac:dyDescent="0.3">
      <c r="A481" s="1" t="s">
        <v>488</v>
      </c>
      <c r="B481" s="1" t="s">
        <v>1054</v>
      </c>
      <c r="C481" s="1" t="s">
        <v>1059</v>
      </c>
      <c r="D481" s="1">
        <v>226737</v>
      </c>
      <c r="E481" s="1" t="s">
        <v>1047</v>
      </c>
      <c r="F481" s="1" t="b">
        <v>0</v>
      </c>
    </row>
    <row r="482" spans="1:6" x14ac:dyDescent="0.3">
      <c r="A482" s="1" t="s">
        <v>489</v>
      </c>
      <c r="B482" s="1" t="s">
        <v>1054</v>
      </c>
      <c r="C482" s="1" t="s">
        <v>1046</v>
      </c>
      <c r="D482" s="1">
        <v>419987</v>
      </c>
      <c r="E482" s="1" t="s">
        <v>1047</v>
      </c>
      <c r="F482" s="1" t="b">
        <v>0</v>
      </c>
    </row>
    <row r="483" spans="1:6" x14ac:dyDescent="0.3">
      <c r="A483" s="1" t="s">
        <v>490</v>
      </c>
      <c r="B483" s="1" t="s">
        <v>1058</v>
      </c>
      <c r="C483" s="1" t="s">
        <v>1051</v>
      </c>
      <c r="D483" s="1">
        <v>919304</v>
      </c>
      <c r="E483" s="1" t="s">
        <v>1047</v>
      </c>
      <c r="F483" s="1" t="b">
        <v>0</v>
      </c>
    </row>
    <row r="484" spans="1:6" x14ac:dyDescent="0.3">
      <c r="A484" s="1" t="s">
        <v>491</v>
      </c>
      <c r="B484" s="1" t="s">
        <v>1054</v>
      </c>
      <c r="C484" s="1" t="s">
        <v>1049</v>
      </c>
      <c r="D484" s="1">
        <v>514603</v>
      </c>
      <c r="E484" s="1" t="s">
        <v>1047</v>
      </c>
      <c r="F484" s="1" t="b">
        <v>0</v>
      </c>
    </row>
    <row r="485" spans="1:6" x14ac:dyDescent="0.3">
      <c r="A485" s="1" t="s">
        <v>492</v>
      </c>
      <c r="B485" s="1" t="s">
        <v>1056</v>
      </c>
      <c r="C485" s="1" t="s">
        <v>1049</v>
      </c>
      <c r="D485" s="1">
        <v>748758</v>
      </c>
      <c r="E485" s="1" t="s">
        <v>1047</v>
      </c>
      <c r="F485" s="1" t="b">
        <v>0</v>
      </c>
    </row>
    <row r="486" spans="1:6" x14ac:dyDescent="0.3">
      <c r="A486" s="1" t="s">
        <v>493</v>
      </c>
      <c r="B486" s="1" t="s">
        <v>1058</v>
      </c>
      <c r="C486" s="1" t="s">
        <v>1059</v>
      </c>
      <c r="D486" s="1">
        <v>946118</v>
      </c>
      <c r="E486" s="1" t="s">
        <v>1047</v>
      </c>
      <c r="F486" s="1" t="b">
        <v>1</v>
      </c>
    </row>
    <row r="487" spans="1:6" x14ac:dyDescent="0.3">
      <c r="A487" s="1" t="s">
        <v>494</v>
      </c>
      <c r="B487" s="1" t="s">
        <v>1056</v>
      </c>
      <c r="C487" s="1" t="s">
        <v>1055</v>
      </c>
      <c r="D487" s="1">
        <v>399212</v>
      </c>
      <c r="E487" s="1" t="s">
        <v>1047</v>
      </c>
      <c r="F487" s="1" t="b">
        <v>1</v>
      </c>
    </row>
    <row r="488" spans="1:6" x14ac:dyDescent="0.3">
      <c r="A488" s="1" t="s">
        <v>495</v>
      </c>
      <c r="B488" s="1" t="s">
        <v>1050</v>
      </c>
      <c r="C488" s="1" t="s">
        <v>1053</v>
      </c>
      <c r="D488" s="1">
        <v>203540</v>
      </c>
      <c r="E488" s="1" t="s">
        <v>1047</v>
      </c>
      <c r="F488" s="1" t="b">
        <v>1</v>
      </c>
    </row>
    <row r="489" spans="1:6" x14ac:dyDescent="0.3">
      <c r="A489" s="1" t="s">
        <v>496</v>
      </c>
      <c r="B489" s="1" t="s">
        <v>1056</v>
      </c>
      <c r="C489" s="1" t="s">
        <v>1061</v>
      </c>
      <c r="D489" s="1">
        <v>163577</v>
      </c>
      <c r="E489" s="1" t="s">
        <v>1047</v>
      </c>
      <c r="F489" s="1" t="b">
        <v>1</v>
      </c>
    </row>
    <row r="490" spans="1:6" x14ac:dyDescent="0.3">
      <c r="A490" s="1" t="s">
        <v>497</v>
      </c>
      <c r="B490" s="1" t="s">
        <v>1057</v>
      </c>
      <c r="C490" s="1" t="s">
        <v>1055</v>
      </c>
      <c r="D490" s="1">
        <v>419409</v>
      </c>
      <c r="E490" s="1" t="s">
        <v>1047</v>
      </c>
      <c r="F490" s="1" t="b">
        <v>0</v>
      </c>
    </row>
    <row r="491" spans="1:6" x14ac:dyDescent="0.3">
      <c r="A491" s="1" t="s">
        <v>498</v>
      </c>
      <c r="B491" s="1" t="s">
        <v>1058</v>
      </c>
      <c r="C491" s="1"/>
      <c r="D491" s="1">
        <v>784781</v>
      </c>
      <c r="E491" s="1" t="s">
        <v>1047</v>
      </c>
      <c r="F491" s="1" t="b">
        <v>0</v>
      </c>
    </row>
    <row r="492" spans="1:6" x14ac:dyDescent="0.3">
      <c r="A492" s="1" t="s">
        <v>499</v>
      </c>
      <c r="B492" s="1" t="s">
        <v>1056</v>
      </c>
      <c r="C492" s="1" t="s">
        <v>1061</v>
      </c>
      <c r="D492" s="1">
        <v>194073</v>
      </c>
      <c r="E492" s="1" t="s">
        <v>1047</v>
      </c>
      <c r="F492" s="1" t="b">
        <v>0</v>
      </c>
    </row>
    <row r="493" spans="1:6" x14ac:dyDescent="0.3">
      <c r="A493" s="1" t="s">
        <v>500</v>
      </c>
      <c r="B493" s="1" t="s">
        <v>1052</v>
      </c>
      <c r="C493" s="1" t="s">
        <v>1051</v>
      </c>
      <c r="D493" s="1">
        <v>320855</v>
      </c>
      <c r="E493" s="1" t="s">
        <v>1047</v>
      </c>
      <c r="F493" s="1" t="b">
        <v>0</v>
      </c>
    </row>
    <row r="494" spans="1:6" x14ac:dyDescent="0.3">
      <c r="A494" s="1" t="s">
        <v>501</v>
      </c>
      <c r="B494" s="1" t="s">
        <v>1054</v>
      </c>
      <c r="C494" s="1" t="s">
        <v>1059</v>
      </c>
      <c r="D494" s="1">
        <v>925549</v>
      </c>
      <c r="E494" s="1" t="s">
        <v>1047</v>
      </c>
      <c r="F494" s="1" t="b">
        <v>0</v>
      </c>
    </row>
    <row r="495" spans="1:6" x14ac:dyDescent="0.3">
      <c r="A495" s="1" t="s">
        <v>502</v>
      </c>
      <c r="B495" s="1" t="s">
        <v>1056</v>
      </c>
      <c r="C495" s="1" t="s">
        <v>1060</v>
      </c>
      <c r="D495" s="1">
        <v>488477</v>
      </c>
      <c r="E495" s="1" t="s">
        <v>1047</v>
      </c>
      <c r="F495" s="1" t="b">
        <v>0</v>
      </c>
    </row>
    <row r="496" spans="1:6" x14ac:dyDescent="0.3">
      <c r="A496" s="1" t="s">
        <v>503</v>
      </c>
      <c r="B496" s="1" t="s">
        <v>1045</v>
      </c>
      <c r="C496" s="1" t="s">
        <v>1061</v>
      </c>
      <c r="D496" s="1">
        <v>616777</v>
      </c>
      <c r="E496" s="1" t="s">
        <v>1047</v>
      </c>
      <c r="F496" s="1" t="b">
        <v>0</v>
      </c>
    </row>
    <row r="497" spans="1:6" x14ac:dyDescent="0.3">
      <c r="A497" s="1" t="s">
        <v>504</v>
      </c>
      <c r="B497" s="1" t="s">
        <v>1048</v>
      </c>
      <c r="C497" s="1" t="s">
        <v>1061</v>
      </c>
      <c r="D497" s="1">
        <v>697586</v>
      </c>
      <c r="E497" s="1" t="s">
        <v>1047</v>
      </c>
      <c r="F497" s="1" t="b">
        <v>1</v>
      </c>
    </row>
    <row r="498" spans="1:6" x14ac:dyDescent="0.3">
      <c r="A498" s="1" t="s">
        <v>505</v>
      </c>
      <c r="B498" s="1" t="s">
        <v>1045</v>
      </c>
      <c r="C498" s="1" t="s">
        <v>1051</v>
      </c>
      <c r="D498" s="1">
        <v>553559</v>
      </c>
      <c r="E498" s="1" t="s">
        <v>1047</v>
      </c>
      <c r="F498" s="1" t="b">
        <v>0</v>
      </c>
    </row>
    <row r="499" spans="1:6" x14ac:dyDescent="0.3">
      <c r="A499" s="1" t="s">
        <v>506</v>
      </c>
      <c r="B499" s="1" t="s">
        <v>1058</v>
      </c>
      <c r="C499" s="1" t="s">
        <v>1051</v>
      </c>
      <c r="D499" s="1">
        <v>105409</v>
      </c>
      <c r="E499" s="1" t="s">
        <v>1047</v>
      </c>
      <c r="F499" s="1" t="b">
        <v>1</v>
      </c>
    </row>
    <row r="500" spans="1:6" x14ac:dyDescent="0.3">
      <c r="A500" s="1" t="s">
        <v>507</v>
      </c>
      <c r="B500" s="1" t="s">
        <v>1045</v>
      </c>
      <c r="C500" s="1" t="s">
        <v>1060</v>
      </c>
      <c r="D500" s="1">
        <v>552931</v>
      </c>
      <c r="E500" s="1" t="s">
        <v>1047</v>
      </c>
      <c r="F500" s="1" t="b">
        <v>0</v>
      </c>
    </row>
    <row r="501" spans="1:6" x14ac:dyDescent="0.3">
      <c r="A501" s="1" t="s">
        <v>508</v>
      </c>
      <c r="B501" s="1" t="s">
        <v>1058</v>
      </c>
      <c r="C501" s="1" t="s">
        <v>1059</v>
      </c>
      <c r="D501" s="1">
        <v>755725</v>
      </c>
      <c r="E501" s="1" t="s">
        <v>1047</v>
      </c>
      <c r="F501" s="1" t="b">
        <v>0</v>
      </c>
    </row>
    <row r="502" spans="1:6" x14ac:dyDescent="0.3">
      <c r="A502" s="1" t="s">
        <v>509</v>
      </c>
      <c r="B502" s="1" t="s">
        <v>1056</v>
      </c>
      <c r="C502" s="1" t="s">
        <v>1059</v>
      </c>
      <c r="D502" s="1">
        <v>810477</v>
      </c>
      <c r="E502" s="1" t="s">
        <v>1047</v>
      </c>
      <c r="F502" s="1" t="b">
        <v>0</v>
      </c>
    </row>
    <row r="503" spans="1:6" x14ac:dyDescent="0.3">
      <c r="A503" s="1" t="s">
        <v>510</v>
      </c>
      <c r="B503" s="1" t="s">
        <v>1056</v>
      </c>
      <c r="C503" s="1" t="s">
        <v>1051</v>
      </c>
      <c r="D503" s="1">
        <v>782540</v>
      </c>
      <c r="E503" s="1" t="s">
        <v>1047</v>
      </c>
      <c r="F503" s="1" t="b">
        <v>0</v>
      </c>
    </row>
    <row r="504" spans="1:6" x14ac:dyDescent="0.3">
      <c r="A504" s="1" t="s">
        <v>511</v>
      </c>
      <c r="B504" s="1" t="s">
        <v>1050</v>
      </c>
      <c r="C504" s="1" t="s">
        <v>1051</v>
      </c>
      <c r="D504" s="1">
        <v>541457</v>
      </c>
      <c r="E504" s="1" t="s">
        <v>1047</v>
      </c>
      <c r="F504" s="1" t="b">
        <v>0</v>
      </c>
    </row>
    <row r="505" spans="1:6" x14ac:dyDescent="0.3">
      <c r="A505" s="1" t="s">
        <v>512</v>
      </c>
      <c r="B505" s="1" t="s">
        <v>1050</v>
      </c>
      <c r="C505" s="1" t="s">
        <v>1055</v>
      </c>
      <c r="D505" s="1">
        <v>254569</v>
      </c>
      <c r="E505" s="1" t="s">
        <v>1047</v>
      </c>
      <c r="F505" s="1" t="b">
        <v>0</v>
      </c>
    </row>
    <row r="506" spans="1:6" x14ac:dyDescent="0.3">
      <c r="A506" s="1" t="s">
        <v>513</v>
      </c>
      <c r="B506" s="1" t="s">
        <v>1045</v>
      </c>
      <c r="C506" s="1" t="s">
        <v>1053</v>
      </c>
      <c r="D506" s="1">
        <v>460517</v>
      </c>
      <c r="E506" s="1" t="s">
        <v>1047</v>
      </c>
      <c r="F506" s="1" t="b">
        <v>0</v>
      </c>
    </row>
    <row r="507" spans="1:6" x14ac:dyDescent="0.3">
      <c r="A507" s="1" t="s">
        <v>514</v>
      </c>
      <c r="B507" s="1" t="s">
        <v>1052</v>
      </c>
      <c r="C507" s="1" t="s">
        <v>1061</v>
      </c>
      <c r="D507" s="1">
        <v>539033</v>
      </c>
      <c r="E507" s="1" t="s">
        <v>1047</v>
      </c>
      <c r="F507" s="1" t="b">
        <v>0</v>
      </c>
    </row>
    <row r="508" spans="1:6" x14ac:dyDescent="0.3">
      <c r="A508" s="1" t="s">
        <v>515</v>
      </c>
      <c r="B508" s="1" t="s">
        <v>1058</v>
      </c>
      <c r="C508" s="1" t="s">
        <v>1051</v>
      </c>
      <c r="D508" s="1">
        <v>946485</v>
      </c>
      <c r="E508" s="1" t="s">
        <v>1047</v>
      </c>
      <c r="F508" s="1" t="b">
        <v>0</v>
      </c>
    </row>
    <row r="509" spans="1:6" x14ac:dyDescent="0.3">
      <c r="A509" s="1" t="s">
        <v>516</v>
      </c>
      <c r="B509" s="1" t="s">
        <v>1052</v>
      </c>
      <c r="C509" s="1" t="s">
        <v>1046</v>
      </c>
      <c r="D509" s="1">
        <v>131127</v>
      </c>
      <c r="E509" s="1" t="s">
        <v>1047</v>
      </c>
      <c r="F509" s="1" t="b">
        <v>0</v>
      </c>
    </row>
    <row r="510" spans="1:6" x14ac:dyDescent="0.3">
      <c r="A510" s="1" t="s">
        <v>517</v>
      </c>
      <c r="B510" s="1" t="s">
        <v>1045</v>
      </c>
      <c r="C510" s="1" t="s">
        <v>1055</v>
      </c>
      <c r="D510" s="1">
        <v>497329</v>
      </c>
      <c r="E510" s="1" t="s">
        <v>1047</v>
      </c>
      <c r="F510" s="1" t="b">
        <v>0</v>
      </c>
    </row>
    <row r="511" spans="1:6" x14ac:dyDescent="0.3">
      <c r="A511" s="1" t="s">
        <v>518</v>
      </c>
      <c r="B511" s="1" t="s">
        <v>1057</v>
      </c>
      <c r="C511" s="1" t="s">
        <v>1049</v>
      </c>
      <c r="D511" s="1">
        <v>658424</v>
      </c>
      <c r="E511" s="1" t="s">
        <v>1047</v>
      </c>
      <c r="F511" s="1" t="b">
        <v>0</v>
      </c>
    </row>
    <row r="512" spans="1:6" x14ac:dyDescent="0.3">
      <c r="A512" s="1" t="s">
        <v>519</v>
      </c>
      <c r="B512" s="1" t="s">
        <v>1050</v>
      </c>
      <c r="C512" s="1" t="s">
        <v>1055</v>
      </c>
      <c r="D512" s="1">
        <v>992865</v>
      </c>
      <c r="E512" s="1" t="s">
        <v>1047</v>
      </c>
      <c r="F512" s="1" t="b">
        <v>0</v>
      </c>
    </row>
    <row r="513" spans="1:6" x14ac:dyDescent="0.3">
      <c r="A513" s="1" t="s">
        <v>520</v>
      </c>
      <c r="B513" s="1" t="s">
        <v>1052</v>
      </c>
      <c r="C513" s="1" t="s">
        <v>1051</v>
      </c>
      <c r="D513" s="1">
        <v>651001</v>
      </c>
      <c r="E513" s="1" t="s">
        <v>1047</v>
      </c>
      <c r="F513" s="1" t="b">
        <v>0</v>
      </c>
    </row>
    <row r="514" spans="1:6" x14ac:dyDescent="0.3">
      <c r="A514" s="1" t="s">
        <v>521</v>
      </c>
      <c r="B514" s="1" t="s">
        <v>1054</v>
      </c>
      <c r="C514" s="1" t="s">
        <v>1049</v>
      </c>
      <c r="D514" s="1">
        <v>420863</v>
      </c>
      <c r="E514" s="1" t="s">
        <v>1047</v>
      </c>
      <c r="F514" s="1" t="b">
        <v>0</v>
      </c>
    </row>
    <row r="515" spans="1:6" x14ac:dyDescent="0.3">
      <c r="A515" s="1" t="s">
        <v>522</v>
      </c>
      <c r="B515" s="1" t="s">
        <v>1045</v>
      </c>
      <c r="C515" s="1" t="s">
        <v>1060</v>
      </c>
      <c r="D515" s="1">
        <v>637145</v>
      </c>
      <c r="E515" s="1" t="s">
        <v>1047</v>
      </c>
      <c r="F515" s="1" t="b">
        <v>1</v>
      </c>
    </row>
    <row r="516" spans="1:6" x14ac:dyDescent="0.3">
      <c r="A516" s="1" t="s">
        <v>523</v>
      </c>
      <c r="B516" s="1" t="s">
        <v>1050</v>
      </c>
      <c r="C516" s="1" t="s">
        <v>1059</v>
      </c>
      <c r="D516" s="1">
        <v>476536</v>
      </c>
      <c r="E516" s="1" t="s">
        <v>1047</v>
      </c>
      <c r="F516" s="1" t="b">
        <v>0</v>
      </c>
    </row>
    <row r="517" spans="1:6" x14ac:dyDescent="0.3">
      <c r="A517" s="1" t="s">
        <v>524</v>
      </c>
      <c r="B517" s="1" t="s">
        <v>1057</v>
      </c>
      <c r="C517" s="1" t="s">
        <v>1051</v>
      </c>
      <c r="D517" s="1">
        <v>362168</v>
      </c>
      <c r="E517" s="1" t="s">
        <v>1047</v>
      </c>
      <c r="F517" s="1" t="b">
        <v>0</v>
      </c>
    </row>
    <row r="518" spans="1:6" x14ac:dyDescent="0.3">
      <c r="A518" s="1" t="s">
        <v>525</v>
      </c>
      <c r="B518" s="1" t="s">
        <v>1054</v>
      </c>
      <c r="C518" s="1" t="s">
        <v>1053</v>
      </c>
      <c r="D518" s="1">
        <v>961784</v>
      </c>
      <c r="E518" s="1" t="s">
        <v>1047</v>
      </c>
      <c r="F518" s="1" t="b">
        <v>0</v>
      </c>
    </row>
    <row r="519" spans="1:6" x14ac:dyDescent="0.3">
      <c r="A519" s="1" t="s">
        <v>526</v>
      </c>
      <c r="B519" s="1" t="s">
        <v>1058</v>
      </c>
      <c r="C519" s="1" t="s">
        <v>1060</v>
      </c>
      <c r="D519" s="1">
        <v>457207</v>
      </c>
      <c r="E519" s="1" t="s">
        <v>1047</v>
      </c>
      <c r="F519" s="1" t="b">
        <v>0</v>
      </c>
    </row>
    <row r="520" spans="1:6" x14ac:dyDescent="0.3">
      <c r="A520" s="1" t="s">
        <v>527</v>
      </c>
      <c r="B520" s="1" t="s">
        <v>1050</v>
      </c>
      <c r="C520" s="1" t="s">
        <v>1046</v>
      </c>
      <c r="D520" s="1">
        <v>624078</v>
      </c>
      <c r="E520" s="1" t="s">
        <v>1047</v>
      </c>
      <c r="F520" s="1" t="b">
        <v>0</v>
      </c>
    </row>
    <row r="521" spans="1:6" x14ac:dyDescent="0.3">
      <c r="A521" s="1" t="s">
        <v>528</v>
      </c>
      <c r="B521" s="1" t="s">
        <v>1054</v>
      </c>
      <c r="C521" s="1" t="s">
        <v>1053</v>
      </c>
      <c r="D521" s="1">
        <v>314124</v>
      </c>
      <c r="E521" s="1" t="s">
        <v>1047</v>
      </c>
      <c r="F521" s="1" t="b">
        <v>0</v>
      </c>
    </row>
    <row r="522" spans="1:6" x14ac:dyDescent="0.3">
      <c r="A522" s="1" t="s">
        <v>529</v>
      </c>
      <c r="B522" s="1" t="s">
        <v>1048</v>
      </c>
      <c r="C522" s="1" t="s">
        <v>1046</v>
      </c>
      <c r="D522" s="1">
        <v>966621</v>
      </c>
      <c r="E522" s="1" t="s">
        <v>1047</v>
      </c>
      <c r="F522" s="1" t="b">
        <v>0</v>
      </c>
    </row>
    <row r="523" spans="1:6" x14ac:dyDescent="0.3">
      <c r="A523" s="1" t="s">
        <v>530</v>
      </c>
      <c r="B523" s="1" t="s">
        <v>1048</v>
      </c>
      <c r="C523" s="1" t="s">
        <v>1051</v>
      </c>
      <c r="D523" s="1">
        <v>530819</v>
      </c>
      <c r="E523" s="1" t="s">
        <v>1047</v>
      </c>
      <c r="F523" s="1" t="b">
        <v>1</v>
      </c>
    </row>
    <row r="524" spans="1:6" x14ac:dyDescent="0.3">
      <c r="A524" s="1" t="s">
        <v>531</v>
      </c>
      <c r="B524" s="1" t="s">
        <v>1048</v>
      </c>
      <c r="C524" s="1" t="s">
        <v>1061</v>
      </c>
      <c r="D524" s="1">
        <v>716029</v>
      </c>
      <c r="E524" s="1" t="s">
        <v>1047</v>
      </c>
      <c r="F524" s="1" t="b">
        <v>0</v>
      </c>
    </row>
    <row r="525" spans="1:6" x14ac:dyDescent="0.3">
      <c r="A525" s="1" t="s">
        <v>532</v>
      </c>
      <c r="B525" s="1" t="s">
        <v>1058</v>
      </c>
      <c r="C525" s="1" t="s">
        <v>1060</v>
      </c>
      <c r="D525" s="1">
        <v>585171</v>
      </c>
      <c r="E525" s="1" t="s">
        <v>1047</v>
      </c>
      <c r="F525" s="1" t="b">
        <v>1</v>
      </c>
    </row>
    <row r="526" spans="1:6" x14ac:dyDescent="0.3">
      <c r="A526" s="1" t="s">
        <v>533</v>
      </c>
      <c r="B526" s="1" t="s">
        <v>1058</v>
      </c>
      <c r="C526" s="1" t="s">
        <v>1053</v>
      </c>
      <c r="D526" s="1">
        <v>791095</v>
      </c>
      <c r="E526" s="1" t="s">
        <v>1047</v>
      </c>
      <c r="F526" s="1" t="b">
        <v>0</v>
      </c>
    </row>
    <row r="527" spans="1:6" x14ac:dyDescent="0.3">
      <c r="A527" s="1" t="s">
        <v>534</v>
      </c>
      <c r="B527" s="1" t="s">
        <v>1056</v>
      </c>
      <c r="C527" s="1" t="s">
        <v>1051</v>
      </c>
      <c r="D527" s="1">
        <v>180251</v>
      </c>
      <c r="E527" s="1" t="s">
        <v>1047</v>
      </c>
      <c r="F527" s="1" t="b">
        <v>0</v>
      </c>
    </row>
    <row r="528" spans="1:6" x14ac:dyDescent="0.3">
      <c r="A528" s="1" t="s">
        <v>535</v>
      </c>
      <c r="B528" s="1" t="s">
        <v>1054</v>
      </c>
      <c r="C528" s="1" t="s">
        <v>1051</v>
      </c>
      <c r="D528" s="1">
        <v>882193</v>
      </c>
      <c r="E528" s="1" t="s">
        <v>1047</v>
      </c>
      <c r="F528" s="1" t="b">
        <v>0</v>
      </c>
    </row>
    <row r="529" spans="1:6" x14ac:dyDescent="0.3">
      <c r="A529" s="1" t="s">
        <v>536</v>
      </c>
      <c r="B529" s="1" t="s">
        <v>1057</v>
      </c>
      <c r="C529" s="1" t="s">
        <v>1060</v>
      </c>
      <c r="D529" s="1">
        <v>247068</v>
      </c>
      <c r="E529" s="1" t="s">
        <v>1047</v>
      </c>
      <c r="F529" s="1" t="b">
        <v>0</v>
      </c>
    </row>
    <row r="530" spans="1:6" x14ac:dyDescent="0.3">
      <c r="A530" s="1" t="s">
        <v>537</v>
      </c>
      <c r="B530" s="1" t="s">
        <v>1045</v>
      </c>
      <c r="C530" s="1" t="s">
        <v>1061</v>
      </c>
      <c r="D530" s="1">
        <v>260952</v>
      </c>
      <c r="E530" s="1" t="s">
        <v>1047</v>
      </c>
      <c r="F530" s="1" t="b">
        <v>0</v>
      </c>
    </row>
    <row r="531" spans="1:6" x14ac:dyDescent="0.3">
      <c r="A531" s="1" t="s">
        <v>538</v>
      </c>
      <c r="B531" s="1" t="s">
        <v>1045</v>
      </c>
      <c r="C531" s="1" t="s">
        <v>1046</v>
      </c>
      <c r="D531" s="1">
        <v>909930</v>
      </c>
      <c r="E531" s="1" t="s">
        <v>1047</v>
      </c>
      <c r="F531" s="1" t="b">
        <v>0</v>
      </c>
    </row>
    <row r="532" spans="1:6" x14ac:dyDescent="0.3">
      <c r="A532" s="1" t="s">
        <v>539</v>
      </c>
      <c r="B532" s="1" t="s">
        <v>1057</v>
      </c>
      <c r="C532" s="1" t="s">
        <v>1059</v>
      </c>
      <c r="D532" s="1">
        <v>935635</v>
      </c>
      <c r="E532" s="1" t="s">
        <v>1047</v>
      </c>
      <c r="F532" s="1" t="b">
        <v>0</v>
      </c>
    </row>
    <row r="533" spans="1:6" x14ac:dyDescent="0.3">
      <c r="A533" s="1" t="s">
        <v>540</v>
      </c>
      <c r="B533" s="1" t="s">
        <v>1054</v>
      </c>
      <c r="C533" s="1" t="s">
        <v>1059</v>
      </c>
      <c r="D533" s="1">
        <v>343697</v>
      </c>
      <c r="E533" s="1" t="s">
        <v>1047</v>
      </c>
      <c r="F533" s="1" t="b">
        <v>1</v>
      </c>
    </row>
    <row r="534" spans="1:6" x14ac:dyDescent="0.3">
      <c r="A534" s="1" t="s">
        <v>541</v>
      </c>
      <c r="B534" s="1" t="s">
        <v>1052</v>
      </c>
      <c r="C534" s="1" t="s">
        <v>1046</v>
      </c>
      <c r="D534" s="1">
        <v>170601</v>
      </c>
      <c r="E534" s="1" t="s">
        <v>1047</v>
      </c>
      <c r="F534" s="1" t="b">
        <v>0</v>
      </c>
    </row>
    <row r="535" spans="1:6" x14ac:dyDescent="0.3">
      <c r="A535" s="1" t="s">
        <v>542</v>
      </c>
      <c r="B535" s="1" t="s">
        <v>1058</v>
      </c>
      <c r="C535" s="1" t="s">
        <v>1059</v>
      </c>
      <c r="D535" s="1">
        <v>451383</v>
      </c>
      <c r="E535" s="1" t="s">
        <v>1047</v>
      </c>
      <c r="F535" s="1" t="b">
        <v>0</v>
      </c>
    </row>
    <row r="536" spans="1:6" x14ac:dyDescent="0.3">
      <c r="A536" s="1" t="s">
        <v>543</v>
      </c>
      <c r="B536" s="1" t="s">
        <v>1057</v>
      </c>
      <c r="C536" s="1" t="s">
        <v>1053</v>
      </c>
      <c r="D536" s="1">
        <v>894029</v>
      </c>
      <c r="E536" s="1" t="s">
        <v>1047</v>
      </c>
      <c r="F536" s="1" t="b">
        <v>0</v>
      </c>
    </row>
    <row r="537" spans="1:6" x14ac:dyDescent="0.3">
      <c r="A537" s="1" t="s">
        <v>544</v>
      </c>
      <c r="B537" s="1" t="s">
        <v>1058</v>
      </c>
      <c r="C537" s="1" t="s">
        <v>1051</v>
      </c>
      <c r="D537" s="1">
        <v>240789</v>
      </c>
      <c r="E537" s="1" t="s">
        <v>1047</v>
      </c>
      <c r="F537" s="1" t="b">
        <v>0</v>
      </c>
    </row>
    <row r="538" spans="1:6" x14ac:dyDescent="0.3">
      <c r="A538" s="1" t="s">
        <v>545</v>
      </c>
      <c r="B538" s="1" t="s">
        <v>1045</v>
      </c>
      <c r="C538" s="1" t="s">
        <v>1049</v>
      </c>
      <c r="D538" s="1">
        <v>940383</v>
      </c>
      <c r="E538" s="1" t="s">
        <v>1047</v>
      </c>
      <c r="F538" s="1" t="b">
        <v>1</v>
      </c>
    </row>
    <row r="539" spans="1:6" x14ac:dyDescent="0.3">
      <c r="A539" s="1" t="s">
        <v>546</v>
      </c>
      <c r="B539" s="1" t="s">
        <v>1057</v>
      </c>
      <c r="C539" s="1" t="s">
        <v>1055</v>
      </c>
      <c r="D539" s="1">
        <v>196216</v>
      </c>
      <c r="E539" s="1" t="s">
        <v>1047</v>
      </c>
      <c r="F539" s="1" t="b">
        <v>0</v>
      </c>
    </row>
    <row r="540" spans="1:6" x14ac:dyDescent="0.3">
      <c r="A540" s="1" t="s">
        <v>547</v>
      </c>
      <c r="B540" s="1" t="s">
        <v>1057</v>
      </c>
      <c r="C540" s="1" t="s">
        <v>1061</v>
      </c>
      <c r="D540" s="1">
        <v>399214</v>
      </c>
      <c r="E540" s="1" t="s">
        <v>1047</v>
      </c>
      <c r="F540" s="1" t="b">
        <v>0</v>
      </c>
    </row>
    <row r="541" spans="1:6" x14ac:dyDescent="0.3">
      <c r="A541" s="1" t="s">
        <v>548</v>
      </c>
      <c r="B541" s="1" t="s">
        <v>1048</v>
      </c>
      <c r="C541" s="1" t="s">
        <v>1060</v>
      </c>
      <c r="D541" s="1">
        <v>120773</v>
      </c>
      <c r="E541" s="1" t="s">
        <v>1047</v>
      </c>
      <c r="F541" s="1" t="b">
        <v>0</v>
      </c>
    </row>
    <row r="542" spans="1:6" x14ac:dyDescent="0.3">
      <c r="A542" s="1" t="s">
        <v>549</v>
      </c>
      <c r="B542" s="1" t="s">
        <v>1056</v>
      </c>
      <c r="C542" s="1" t="s">
        <v>1051</v>
      </c>
      <c r="D542" s="1">
        <v>243294</v>
      </c>
      <c r="E542" s="1" t="s">
        <v>1047</v>
      </c>
      <c r="F542" s="1" t="b">
        <v>1</v>
      </c>
    </row>
    <row r="543" spans="1:6" x14ac:dyDescent="0.3">
      <c r="A543" s="1" t="s">
        <v>550</v>
      </c>
      <c r="B543" s="1" t="s">
        <v>1056</v>
      </c>
      <c r="C543" s="1" t="s">
        <v>1053</v>
      </c>
      <c r="D543" s="1">
        <v>140712</v>
      </c>
      <c r="E543" s="1" t="s">
        <v>1047</v>
      </c>
      <c r="F543" s="1" t="b">
        <v>0</v>
      </c>
    </row>
    <row r="544" spans="1:6" x14ac:dyDescent="0.3">
      <c r="A544" s="1" t="s">
        <v>551</v>
      </c>
      <c r="B544" s="1" t="s">
        <v>1054</v>
      </c>
      <c r="C544" s="1" t="s">
        <v>1049</v>
      </c>
      <c r="D544" s="1">
        <v>354125</v>
      </c>
      <c r="E544" s="1" t="s">
        <v>1047</v>
      </c>
      <c r="F544" s="1" t="b">
        <v>0</v>
      </c>
    </row>
    <row r="545" spans="1:6" x14ac:dyDescent="0.3">
      <c r="A545" s="1" t="s">
        <v>552</v>
      </c>
      <c r="B545" s="1" t="s">
        <v>1045</v>
      </c>
      <c r="C545" s="1" t="s">
        <v>1059</v>
      </c>
      <c r="D545" s="1">
        <v>908422</v>
      </c>
      <c r="E545" s="1" t="s">
        <v>1047</v>
      </c>
      <c r="F545" s="1" t="b">
        <v>1</v>
      </c>
    </row>
    <row r="546" spans="1:6" x14ac:dyDescent="0.3">
      <c r="A546" s="1" t="s">
        <v>553</v>
      </c>
      <c r="B546" s="1" t="s">
        <v>1050</v>
      </c>
      <c r="C546" s="1" t="s">
        <v>1053</v>
      </c>
      <c r="D546" s="1">
        <v>889013</v>
      </c>
      <c r="E546" s="1" t="s">
        <v>1047</v>
      </c>
      <c r="F546" s="1" t="b">
        <v>1</v>
      </c>
    </row>
    <row r="547" spans="1:6" x14ac:dyDescent="0.3">
      <c r="A547" s="1" t="s">
        <v>554</v>
      </c>
      <c r="B547" s="1" t="s">
        <v>1056</v>
      </c>
      <c r="C547" s="1" t="s">
        <v>1059</v>
      </c>
      <c r="D547" s="1">
        <v>911329</v>
      </c>
      <c r="E547" s="1" t="s">
        <v>1047</v>
      </c>
      <c r="F547" s="1" t="b">
        <v>1</v>
      </c>
    </row>
    <row r="548" spans="1:6" x14ac:dyDescent="0.3">
      <c r="A548" s="1" t="s">
        <v>555</v>
      </c>
      <c r="B548" s="1" t="s">
        <v>1056</v>
      </c>
      <c r="C548" s="1" t="s">
        <v>1060</v>
      </c>
      <c r="D548" s="1">
        <v>694639</v>
      </c>
      <c r="E548" s="1" t="s">
        <v>1047</v>
      </c>
      <c r="F548" s="1" t="b">
        <v>1</v>
      </c>
    </row>
    <row r="549" spans="1:6" x14ac:dyDescent="0.3">
      <c r="A549" s="1" t="s">
        <v>556</v>
      </c>
      <c r="B549" s="1" t="s">
        <v>1054</v>
      </c>
      <c r="C549" s="1" t="s">
        <v>1059</v>
      </c>
      <c r="D549" s="1">
        <v>390206</v>
      </c>
      <c r="E549" s="1" t="s">
        <v>1047</v>
      </c>
      <c r="F549" s="1" t="b">
        <v>1</v>
      </c>
    </row>
    <row r="550" spans="1:6" x14ac:dyDescent="0.3">
      <c r="A550" s="1" t="s">
        <v>557</v>
      </c>
      <c r="B550" s="1" t="s">
        <v>1057</v>
      </c>
      <c r="C550" s="1" t="s">
        <v>1046</v>
      </c>
      <c r="D550" s="1">
        <v>493914</v>
      </c>
      <c r="E550" s="1" t="s">
        <v>1047</v>
      </c>
      <c r="F550" s="1" t="b">
        <v>0</v>
      </c>
    </row>
    <row r="551" spans="1:6" x14ac:dyDescent="0.3">
      <c r="A551" s="1" t="s">
        <v>558</v>
      </c>
      <c r="B551" s="1" t="s">
        <v>1052</v>
      </c>
      <c r="C551" s="1"/>
      <c r="D551" s="1">
        <v>945435</v>
      </c>
      <c r="E551" s="1" t="s">
        <v>1047</v>
      </c>
      <c r="F551" s="1" t="b">
        <v>0</v>
      </c>
    </row>
    <row r="552" spans="1:6" x14ac:dyDescent="0.3">
      <c r="A552" s="1" t="s">
        <v>559</v>
      </c>
      <c r="B552" s="1" t="s">
        <v>1054</v>
      </c>
      <c r="C552" s="1"/>
      <c r="D552" s="1">
        <v>103281</v>
      </c>
      <c r="E552" s="1" t="s">
        <v>1047</v>
      </c>
      <c r="F552" s="1" t="b">
        <v>0</v>
      </c>
    </row>
    <row r="553" spans="1:6" x14ac:dyDescent="0.3">
      <c r="A553" s="1" t="s">
        <v>560</v>
      </c>
      <c r="B553" s="1" t="s">
        <v>1054</v>
      </c>
      <c r="C553" s="1" t="s">
        <v>1061</v>
      </c>
      <c r="D553" s="1">
        <v>736667</v>
      </c>
      <c r="E553" s="1" t="s">
        <v>1047</v>
      </c>
      <c r="F553" s="1" t="b">
        <v>1</v>
      </c>
    </row>
    <row r="554" spans="1:6" x14ac:dyDescent="0.3">
      <c r="A554" s="1" t="s">
        <v>561</v>
      </c>
      <c r="B554" s="1" t="s">
        <v>1056</v>
      </c>
      <c r="C554" s="1" t="s">
        <v>1060</v>
      </c>
      <c r="D554" s="1">
        <v>794830</v>
      </c>
      <c r="E554" s="1" t="s">
        <v>1047</v>
      </c>
      <c r="F554" s="1" t="b">
        <v>0</v>
      </c>
    </row>
    <row r="555" spans="1:6" x14ac:dyDescent="0.3">
      <c r="A555" s="1" t="s">
        <v>562</v>
      </c>
      <c r="B555" s="1" t="s">
        <v>1058</v>
      </c>
      <c r="C555" s="1" t="s">
        <v>1059</v>
      </c>
      <c r="D555" s="1">
        <v>797802</v>
      </c>
      <c r="E555" s="1" t="s">
        <v>1047</v>
      </c>
      <c r="F555" s="1" t="b">
        <v>0</v>
      </c>
    </row>
    <row r="556" spans="1:6" x14ac:dyDescent="0.3">
      <c r="A556" s="1" t="s">
        <v>563</v>
      </c>
      <c r="B556" s="1" t="s">
        <v>1054</v>
      </c>
      <c r="C556" s="1" t="s">
        <v>1049</v>
      </c>
      <c r="D556" s="1">
        <v>334410</v>
      </c>
      <c r="E556" s="1" t="s">
        <v>1047</v>
      </c>
      <c r="F556" s="1" t="b">
        <v>0</v>
      </c>
    </row>
    <row r="557" spans="1:6" x14ac:dyDescent="0.3">
      <c r="A557" s="1" t="s">
        <v>564</v>
      </c>
      <c r="B557" s="1" t="s">
        <v>1054</v>
      </c>
      <c r="C557" s="1" t="s">
        <v>1046</v>
      </c>
      <c r="D557" s="1">
        <v>425896</v>
      </c>
      <c r="E557" s="1" t="s">
        <v>1047</v>
      </c>
      <c r="F557" s="1" t="b">
        <v>1</v>
      </c>
    </row>
    <row r="558" spans="1:6" x14ac:dyDescent="0.3">
      <c r="A558" s="1" t="s">
        <v>565</v>
      </c>
      <c r="B558" s="1" t="s">
        <v>1056</v>
      </c>
      <c r="C558" s="1" t="s">
        <v>1053</v>
      </c>
      <c r="D558" s="1">
        <v>109634</v>
      </c>
      <c r="E558" s="1" t="s">
        <v>1047</v>
      </c>
      <c r="F558" s="1" t="b">
        <v>1</v>
      </c>
    </row>
    <row r="559" spans="1:6" x14ac:dyDescent="0.3">
      <c r="A559" s="1" t="s">
        <v>566</v>
      </c>
      <c r="B559" s="1" t="s">
        <v>1050</v>
      </c>
      <c r="C559" s="1" t="s">
        <v>1059</v>
      </c>
      <c r="D559" s="1">
        <v>386735</v>
      </c>
      <c r="E559" s="1" t="s">
        <v>1047</v>
      </c>
      <c r="F559" s="1" t="b">
        <v>1</v>
      </c>
    </row>
    <row r="560" spans="1:6" x14ac:dyDescent="0.3">
      <c r="A560" s="1" t="s">
        <v>567</v>
      </c>
      <c r="B560" s="1" t="s">
        <v>1054</v>
      </c>
      <c r="C560" s="1" t="s">
        <v>1061</v>
      </c>
      <c r="D560" s="1">
        <v>954602</v>
      </c>
      <c r="E560" s="1" t="s">
        <v>1047</v>
      </c>
      <c r="F560" s="1" t="b">
        <v>1</v>
      </c>
    </row>
    <row r="561" spans="1:6" x14ac:dyDescent="0.3">
      <c r="A561" s="1" t="s">
        <v>568</v>
      </c>
      <c r="B561" s="1" t="s">
        <v>1050</v>
      </c>
      <c r="C561" s="1" t="s">
        <v>1049</v>
      </c>
      <c r="D561" s="1">
        <v>835165</v>
      </c>
      <c r="E561" s="1" t="s">
        <v>1047</v>
      </c>
      <c r="F561" s="1" t="b">
        <v>1</v>
      </c>
    </row>
    <row r="562" spans="1:6" x14ac:dyDescent="0.3">
      <c r="A562" s="1" t="s">
        <v>569</v>
      </c>
      <c r="B562" s="1" t="s">
        <v>1057</v>
      </c>
      <c r="C562" s="1" t="s">
        <v>1049</v>
      </c>
      <c r="D562" s="1">
        <v>871037</v>
      </c>
      <c r="E562" s="1" t="s">
        <v>1047</v>
      </c>
      <c r="F562" s="1" t="b">
        <v>1</v>
      </c>
    </row>
    <row r="563" spans="1:6" x14ac:dyDescent="0.3">
      <c r="A563" s="1" t="s">
        <v>570</v>
      </c>
      <c r="B563" s="1" t="s">
        <v>1045</v>
      </c>
      <c r="C563" s="1" t="s">
        <v>1059</v>
      </c>
      <c r="D563" s="1">
        <v>640472</v>
      </c>
      <c r="E563" s="1" t="s">
        <v>1047</v>
      </c>
      <c r="F563" s="1" t="b">
        <v>1</v>
      </c>
    </row>
    <row r="564" spans="1:6" x14ac:dyDescent="0.3">
      <c r="A564" s="1" t="s">
        <v>571</v>
      </c>
      <c r="B564" s="1" t="s">
        <v>1056</v>
      </c>
      <c r="C564" s="1" t="s">
        <v>1060</v>
      </c>
      <c r="D564" s="1">
        <v>957939</v>
      </c>
      <c r="E564" s="1" t="s">
        <v>1047</v>
      </c>
      <c r="F564" s="1" t="b">
        <v>0</v>
      </c>
    </row>
    <row r="565" spans="1:6" x14ac:dyDescent="0.3">
      <c r="A565" s="1" t="s">
        <v>572</v>
      </c>
      <c r="B565" s="1" t="s">
        <v>1058</v>
      </c>
      <c r="C565" s="1" t="s">
        <v>1061</v>
      </c>
      <c r="D565" s="1">
        <v>827424</v>
      </c>
      <c r="E565" s="1" t="s">
        <v>1047</v>
      </c>
      <c r="F565" s="1" t="b">
        <v>0</v>
      </c>
    </row>
    <row r="566" spans="1:6" x14ac:dyDescent="0.3">
      <c r="A566" s="1" t="s">
        <v>573</v>
      </c>
      <c r="B566" s="1" t="s">
        <v>1045</v>
      </c>
      <c r="C566" s="1" t="s">
        <v>1053</v>
      </c>
      <c r="D566" s="1">
        <v>683071</v>
      </c>
      <c r="E566" s="1" t="s">
        <v>1047</v>
      </c>
      <c r="F566" s="1" t="b">
        <v>1</v>
      </c>
    </row>
    <row r="567" spans="1:6" x14ac:dyDescent="0.3">
      <c r="A567" s="1" t="s">
        <v>574</v>
      </c>
      <c r="B567" s="1" t="s">
        <v>1045</v>
      </c>
      <c r="C567" s="1" t="s">
        <v>1055</v>
      </c>
      <c r="D567" s="1">
        <v>703016</v>
      </c>
      <c r="E567" s="1" t="s">
        <v>1047</v>
      </c>
      <c r="F567" s="1" t="b">
        <v>1</v>
      </c>
    </row>
    <row r="568" spans="1:6" x14ac:dyDescent="0.3">
      <c r="A568" s="1" t="s">
        <v>575</v>
      </c>
      <c r="B568" s="1" t="s">
        <v>1045</v>
      </c>
      <c r="C568" s="1" t="s">
        <v>1061</v>
      </c>
      <c r="D568" s="1">
        <v>791176</v>
      </c>
      <c r="E568" s="1" t="s">
        <v>1047</v>
      </c>
      <c r="F568" s="1" t="b">
        <v>1</v>
      </c>
    </row>
    <row r="569" spans="1:6" x14ac:dyDescent="0.3">
      <c r="A569" s="1" t="s">
        <v>576</v>
      </c>
      <c r="B569" s="1" t="s">
        <v>1048</v>
      </c>
      <c r="C569" s="1" t="s">
        <v>1061</v>
      </c>
      <c r="D569" s="1">
        <v>997670</v>
      </c>
      <c r="E569" s="1" t="s">
        <v>1047</v>
      </c>
      <c r="F569" s="1" t="b">
        <v>0</v>
      </c>
    </row>
    <row r="570" spans="1:6" x14ac:dyDescent="0.3">
      <c r="A570" s="1" t="s">
        <v>577</v>
      </c>
      <c r="B570" s="1" t="s">
        <v>1048</v>
      </c>
      <c r="C570" s="1" t="s">
        <v>1053</v>
      </c>
      <c r="D570" s="1">
        <v>578221</v>
      </c>
      <c r="E570" s="1" t="s">
        <v>1047</v>
      </c>
      <c r="F570" s="1" t="b">
        <v>0</v>
      </c>
    </row>
    <row r="571" spans="1:6" x14ac:dyDescent="0.3">
      <c r="A571" s="1" t="s">
        <v>578</v>
      </c>
      <c r="B571" s="1" t="s">
        <v>1048</v>
      </c>
      <c r="C571" s="1" t="s">
        <v>1053</v>
      </c>
      <c r="D571" s="1">
        <v>961476</v>
      </c>
      <c r="E571" s="1" t="s">
        <v>1047</v>
      </c>
      <c r="F571" s="1" t="b">
        <v>0</v>
      </c>
    </row>
    <row r="572" spans="1:6" x14ac:dyDescent="0.3">
      <c r="A572" s="1" t="s">
        <v>579</v>
      </c>
      <c r="B572" s="1" t="s">
        <v>1054</v>
      </c>
      <c r="C572" s="1" t="s">
        <v>1059</v>
      </c>
      <c r="D572" s="1">
        <v>445356</v>
      </c>
      <c r="E572" s="1" t="s">
        <v>1047</v>
      </c>
      <c r="F572" s="1" t="b">
        <v>1</v>
      </c>
    </row>
    <row r="573" spans="1:6" x14ac:dyDescent="0.3">
      <c r="A573" s="1" t="s">
        <v>580</v>
      </c>
      <c r="B573" s="1" t="s">
        <v>1050</v>
      </c>
      <c r="C573" s="1" t="s">
        <v>1060</v>
      </c>
      <c r="D573" s="1">
        <v>200181</v>
      </c>
      <c r="E573" s="1" t="s">
        <v>1047</v>
      </c>
      <c r="F573" s="1" t="b">
        <v>0</v>
      </c>
    </row>
    <row r="574" spans="1:6" x14ac:dyDescent="0.3">
      <c r="A574" s="1" t="s">
        <v>581</v>
      </c>
      <c r="B574" s="1" t="s">
        <v>1054</v>
      </c>
      <c r="C574" s="1" t="s">
        <v>1060</v>
      </c>
      <c r="D574" s="1">
        <v>721082</v>
      </c>
      <c r="E574" s="1" t="s">
        <v>1047</v>
      </c>
      <c r="F574" s="1" t="b">
        <v>0</v>
      </c>
    </row>
    <row r="575" spans="1:6" x14ac:dyDescent="0.3">
      <c r="A575" s="1" t="s">
        <v>582</v>
      </c>
      <c r="B575" s="1" t="s">
        <v>1054</v>
      </c>
      <c r="C575" s="1" t="s">
        <v>1060</v>
      </c>
      <c r="D575" s="1">
        <v>291999</v>
      </c>
      <c r="E575" s="1" t="s">
        <v>1047</v>
      </c>
      <c r="F575" s="1" t="b">
        <v>1</v>
      </c>
    </row>
    <row r="576" spans="1:6" x14ac:dyDescent="0.3">
      <c r="A576" s="1" t="s">
        <v>583</v>
      </c>
      <c r="B576" s="1" t="s">
        <v>1052</v>
      </c>
      <c r="C576" s="1" t="s">
        <v>1059</v>
      </c>
      <c r="D576" s="1">
        <v>765506</v>
      </c>
      <c r="E576" s="1" t="s">
        <v>1047</v>
      </c>
      <c r="F576" s="1" t="b">
        <v>0</v>
      </c>
    </row>
    <row r="577" spans="1:6" x14ac:dyDescent="0.3">
      <c r="A577" s="1" t="s">
        <v>584</v>
      </c>
      <c r="B577" s="1" t="s">
        <v>1048</v>
      </c>
      <c r="C577" s="1" t="s">
        <v>1060</v>
      </c>
      <c r="D577" s="1">
        <v>621986</v>
      </c>
      <c r="E577" s="1" t="s">
        <v>1047</v>
      </c>
      <c r="F577" s="1" t="b">
        <v>1</v>
      </c>
    </row>
    <row r="578" spans="1:6" x14ac:dyDescent="0.3">
      <c r="A578" s="1" t="s">
        <v>585</v>
      </c>
      <c r="B578" s="1" t="s">
        <v>1048</v>
      </c>
      <c r="C578" s="1" t="s">
        <v>1049</v>
      </c>
      <c r="D578" s="1">
        <v>283305</v>
      </c>
      <c r="E578" s="1" t="s">
        <v>1047</v>
      </c>
      <c r="F578" s="1" t="b">
        <v>0</v>
      </c>
    </row>
    <row r="579" spans="1:6" x14ac:dyDescent="0.3">
      <c r="A579" s="1" t="s">
        <v>586</v>
      </c>
      <c r="B579" s="1" t="s">
        <v>1056</v>
      </c>
      <c r="C579" s="1" t="s">
        <v>1061</v>
      </c>
      <c r="D579" s="1">
        <v>413710</v>
      </c>
      <c r="E579" s="1" t="s">
        <v>1047</v>
      </c>
      <c r="F579" s="1" t="b">
        <v>0</v>
      </c>
    </row>
    <row r="580" spans="1:6" x14ac:dyDescent="0.3">
      <c r="A580" s="1" t="s">
        <v>587</v>
      </c>
      <c r="B580" s="1" t="s">
        <v>1045</v>
      </c>
      <c r="C580" s="1" t="s">
        <v>1060</v>
      </c>
      <c r="D580" s="1">
        <v>444511</v>
      </c>
      <c r="E580" s="1" t="s">
        <v>1047</v>
      </c>
      <c r="F580" s="1" t="b">
        <v>1</v>
      </c>
    </row>
    <row r="581" spans="1:6" x14ac:dyDescent="0.3">
      <c r="A581" s="1" t="s">
        <v>588</v>
      </c>
      <c r="B581" s="1" t="s">
        <v>1048</v>
      </c>
      <c r="C581" s="1"/>
      <c r="D581" s="1">
        <v>229858</v>
      </c>
      <c r="E581" s="1" t="s">
        <v>1047</v>
      </c>
      <c r="F581" s="1" t="b">
        <v>0</v>
      </c>
    </row>
    <row r="582" spans="1:6" x14ac:dyDescent="0.3">
      <c r="A582" s="1" t="s">
        <v>589</v>
      </c>
      <c r="B582" s="1" t="s">
        <v>1048</v>
      </c>
      <c r="C582" s="1" t="s">
        <v>1055</v>
      </c>
      <c r="D582" s="1">
        <v>470920</v>
      </c>
      <c r="E582" s="1" t="s">
        <v>1047</v>
      </c>
      <c r="F582" s="1" t="b">
        <v>1</v>
      </c>
    </row>
    <row r="583" spans="1:6" x14ac:dyDescent="0.3">
      <c r="A583" s="1" t="s">
        <v>590</v>
      </c>
      <c r="B583" s="1" t="s">
        <v>1058</v>
      </c>
      <c r="C583" s="1" t="s">
        <v>1061</v>
      </c>
      <c r="D583" s="1">
        <v>224562</v>
      </c>
      <c r="E583" s="1" t="s">
        <v>1047</v>
      </c>
      <c r="F583" s="1" t="b">
        <v>0</v>
      </c>
    </row>
    <row r="584" spans="1:6" x14ac:dyDescent="0.3">
      <c r="A584" s="1" t="s">
        <v>591</v>
      </c>
      <c r="B584" s="1" t="s">
        <v>1048</v>
      </c>
      <c r="C584" s="1" t="s">
        <v>1051</v>
      </c>
      <c r="D584" s="1">
        <v>624288</v>
      </c>
      <c r="E584" s="1" t="s">
        <v>1047</v>
      </c>
      <c r="F584" s="1" t="b">
        <v>0</v>
      </c>
    </row>
    <row r="585" spans="1:6" x14ac:dyDescent="0.3">
      <c r="A585" s="1" t="s">
        <v>592</v>
      </c>
      <c r="B585" s="1" t="s">
        <v>1054</v>
      </c>
      <c r="C585" s="1" t="s">
        <v>1049</v>
      </c>
      <c r="D585" s="1">
        <v>747614</v>
      </c>
      <c r="E585" s="1" t="s">
        <v>1047</v>
      </c>
      <c r="F585" s="1" t="b">
        <v>1</v>
      </c>
    </row>
    <row r="586" spans="1:6" x14ac:dyDescent="0.3">
      <c r="A586" s="1" t="s">
        <v>593</v>
      </c>
      <c r="B586" s="1" t="s">
        <v>1048</v>
      </c>
      <c r="C586" s="1" t="s">
        <v>1049</v>
      </c>
      <c r="D586" s="1">
        <v>996398</v>
      </c>
      <c r="E586" s="1" t="s">
        <v>1047</v>
      </c>
      <c r="F586" s="1" t="b">
        <v>1</v>
      </c>
    </row>
    <row r="587" spans="1:6" x14ac:dyDescent="0.3">
      <c r="A587" s="1" t="s">
        <v>594</v>
      </c>
      <c r="B587" s="1" t="s">
        <v>1050</v>
      </c>
      <c r="C587" s="1" t="s">
        <v>1049</v>
      </c>
      <c r="D587" s="1">
        <v>332548</v>
      </c>
      <c r="E587" s="1" t="s">
        <v>1047</v>
      </c>
      <c r="F587" s="1" t="b">
        <v>0</v>
      </c>
    </row>
    <row r="588" spans="1:6" x14ac:dyDescent="0.3">
      <c r="A588" s="1" t="s">
        <v>595</v>
      </c>
      <c r="B588" s="1" t="s">
        <v>1045</v>
      </c>
      <c r="C588" s="1" t="s">
        <v>1055</v>
      </c>
      <c r="D588" s="1">
        <v>142875</v>
      </c>
      <c r="E588" s="1" t="s">
        <v>1047</v>
      </c>
      <c r="F588" s="1" t="b">
        <v>0</v>
      </c>
    </row>
    <row r="589" spans="1:6" x14ac:dyDescent="0.3">
      <c r="A589" s="1" t="s">
        <v>596</v>
      </c>
      <c r="B589" s="1" t="s">
        <v>1052</v>
      </c>
      <c r="C589" s="1" t="s">
        <v>1061</v>
      </c>
      <c r="D589" s="1">
        <v>216946</v>
      </c>
      <c r="E589" s="1" t="s">
        <v>1047</v>
      </c>
      <c r="F589" s="1" t="b">
        <v>0</v>
      </c>
    </row>
    <row r="590" spans="1:6" x14ac:dyDescent="0.3">
      <c r="A590" s="1" t="s">
        <v>597</v>
      </c>
      <c r="B590" s="1" t="s">
        <v>1054</v>
      </c>
      <c r="C590" s="1" t="s">
        <v>1059</v>
      </c>
      <c r="D590" s="1">
        <v>211532</v>
      </c>
      <c r="E590" s="1" t="s">
        <v>1047</v>
      </c>
      <c r="F590" s="1" t="b">
        <v>0</v>
      </c>
    </row>
    <row r="591" spans="1:6" x14ac:dyDescent="0.3">
      <c r="A591" s="1" t="s">
        <v>598</v>
      </c>
      <c r="B591" s="1" t="s">
        <v>1058</v>
      </c>
      <c r="C591" s="1" t="s">
        <v>1049</v>
      </c>
      <c r="D591" s="1">
        <v>659475</v>
      </c>
      <c r="E591" s="1" t="s">
        <v>1047</v>
      </c>
      <c r="F591" s="1" t="b">
        <v>0</v>
      </c>
    </row>
    <row r="592" spans="1:6" x14ac:dyDescent="0.3">
      <c r="A592" s="1" t="s">
        <v>599</v>
      </c>
      <c r="B592" s="1" t="s">
        <v>1045</v>
      </c>
      <c r="C592" s="1" t="s">
        <v>1055</v>
      </c>
      <c r="D592" s="1">
        <v>728258</v>
      </c>
      <c r="E592" s="1" t="s">
        <v>1047</v>
      </c>
      <c r="F592" s="1" t="b">
        <v>0</v>
      </c>
    </row>
    <row r="593" spans="1:6" x14ac:dyDescent="0.3">
      <c r="A593" s="1" t="s">
        <v>600</v>
      </c>
      <c r="B593" s="1" t="s">
        <v>1048</v>
      </c>
      <c r="C593" s="1" t="s">
        <v>1060</v>
      </c>
      <c r="D593" s="1">
        <v>887195</v>
      </c>
      <c r="E593" s="1" t="s">
        <v>1047</v>
      </c>
      <c r="F593" s="1" t="b">
        <v>0</v>
      </c>
    </row>
    <row r="594" spans="1:6" x14ac:dyDescent="0.3">
      <c r="A594" s="1" t="s">
        <v>601</v>
      </c>
      <c r="B594" s="1" t="s">
        <v>1050</v>
      </c>
      <c r="C594" s="1" t="s">
        <v>1061</v>
      </c>
      <c r="D594" s="1">
        <v>993884</v>
      </c>
      <c r="E594" s="1" t="s">
        <v>1047</v>
      </c>
      <c r="F594" s="1" t="b">
        <v>0</v>
      </c>
    </row>
    <row r="595" spans="1:6" x14ac:dyDescent="0.3">
      <c r="A595" s="1" t="s">
        <v>602</v>
      </c>
      <c r="B595" s="1" t="s">
        <v>1045</v>
      </c>
      <c r="C595" s="1" t="s">
        <v>1049</v>
      </c>
      <c r="D595" s="1">
        <v>963408</v>
      </c>
      <c r="E595" s="1" t="s">
        <v>1047</v>
      </c>
      <c r="F595" s="1" t="b">
        <v>1</v>
      </c>
    </row>
    <row r="596" spans="1:6" x14ac:dyDescent="0.3">
      <c r="A596" s="1" t="s">
        <v>603</v>
      </c>
      <c r="B596" s="1" t="s">
        <v>1045</v>
      </c>
      <c r="C596" s="1" t="s">
        <v>1046</v>
      </c>
      <c r="D596" s="1">
        <v>963955</v>
      </c>
      <c r="E596" s="1" t="s">
        <v>1047</v>
      </c>
      <c r="F596" s="1" t="b">
        <v>0</v>
      </c>
    </row>
    <row r="597" spans="1:6" x14ac:dyDescent="0.3">
      <c r="A597" s="1" t="s">
        <v>604</v>
      </c>
      <c r="B597" s="1" t="s">
        <v>1057</v>
      </c>
      <c r="C597" s="1" t="s">
        <v>1060</v>
      </c>
      <c r="D597" s="1">
        <v>331356</v>
      </c>
      <c r="E597" s="1" t="s">
        <v>1047</v>
      </c>
      <c r="F597" s="1" t="b">
        <v>0</v>
      </c>
    </row>
    <row r="598" spans="1:6" x14ac:dyDescent="0.3">
      <c r="A598" s="1" t="s">
        <v>605</v>
      </c>
      <c r="B598" s="1" t="s">
        <v>1048</v>
      </c>
      <c r="C598" s="1" t="s">
        <v>1060</v>
      </c>
      <c r="D598" s="1">
        <v>294015</v>
      </c>
      <c r="E598" s="1" t="s">
        <v>1047</v>
      </c>
      <c r="F598" s="1" t="b">
        <v>0</v>
      </c>
    </row>
    <row r="599" spans="1:6" x14ac:dyDescent="0.3">
      <c r="A599" s="1" t="s">
        <v>606</v>
      </c>
      <c r="B599" s="1" t="s">
        <v>1057</v>
      </c>
      <c r="C599" s="1" t="s">
        <v>1060</v>
      </c>
      <c r="D599" s="1">
        <v>776456</v>
      </c>
      <c r="E599" s="1" t="s">
        <v>1047</v>
      </c>
      <c r="F599" s="1" t="b">
        <v>0</v>
      </c>
    </row>
    <row r="600" spans="1:6" x14ac:dyDescent="0.3">
      <c r="A600" s="1" t="s">
        <v>607</v>
      </c>
      <c r="B600" s="1" t="s">
        <v>1050</v>
      </c>
      <c r="C600" s="1" t="s">
        <v>1055</v>
      </c>
      <c r="D600" s="1">
        <v>757860</v>
      </c>
      <c r="E600" s="1" t="s">
        <v>1047</v>
      </c>
      <c r="F600" s="1" t="b">
        <v>0</v>
      </c>
    </row>
    <row r="601" spans="1:6" x14ac:dyDescent="0.3">
      <c r="A601" s="1" t="s">
        <v>608</v>
      </c>
      <c r="B601" s="1" t="s">
        <v>1048</v>
      </c>
      <c r="C601" s="1" t="s">
        <v>1049</v>
      </c>
      <c r="D601" s="1">
        <v>158589</v>
      </c>
      <c r="E601" s="1" t="s">
        <v>1047</v>
      </c>
      <c r="F601" s="1" t="b">
        <v>0</v>
      </c>
    </row>
    <row r="602" spans="1:6" x14ac:dyDescent="0.3">
      <c r="A602" s="1" t="s">
        <v>609</v>
      </c>
      <c r="B602" s="1" t="s">
        <v>1057</v>
      </c>
      <c r="C602" s="1" t="s">
        <v>1053</v>
      </c>
      <c r="D602" s="1">
        <v>504103</v>
      </c>
      <c r="E602" s="1" t="s">
        <v>1047</v>
      </c>
      <c r="F602" s="1" t="b">
        <v>1</v>
      </c>
    </row>
    <row r="603" spans="1:6" x14ac:dyDescent="0.3">
      <c r="A603" s="1" t="s">
        <v>610</v>
      </c>
      <c r="B603" s="1" t="s">
        <v>1056</v>
      </c>
      <c r="C603" s="1" t="s">
        <v>1051</v>
      </c>
      <c r="D603" s="1">
        <v>188923</v>
      </c>
      <c r="E603" s="1" t="s">
        <v>1047</v>
      </c>
      <c r="F603" s="1" t="b">
        <v>1</v>
      </c>
    </row>
    <row r="604" spans="1:6" x14ac:dyDescent="0.3">
      <c r="A604" s="1" t="s">
        <v>611</v>
      </c>
      <c r="B604" s="1" t="s">
        <v>1056</v>
      </c>
      <c r="C604" s="1" t="s">
        <v>1061</v>
      </c>
      <c r="D604" s="1">
        <v>623502</v>
      </c>
      <c r="E604" s="1" t="s">
        <v>1047</v>
      </c>
      <c r="F604" s="1" t="b">
        <v>1</v>
      </c>
    </row>
    <row r="605" spans="1:6" x14ac:dyDescent="0.3">
      <c r="A605" s="1" t="s">
        <v>612</v>
      </c>
      <c r="B605" s="1" t="s">
        <v>1056</v>
      </c>
      <c r="C605" s="1" t="s">
        <v>1059</v>
      </c>
      <c r="D605" s="1">
        <v>705912</v>
      </c>
      <c r="E605" s="1" t="s">
        <v>1047</v>
      </c>
      <c r="F605" s="1" t="b">
        <v>0</v>
      </c>
    </row>
    <row r="606" spans="1:6" x14ac:dyDescent="0.3">
      <c r="A606" s="1" t="s">
        <v>613</v>
      </c>
      <c r="B606" s="1" t="s">
        <v>1054</v>
      </c>
      <c r="C606" s="1" t="s">
        <v>1051</v>
      </c>
      <c r="D606" s="1">
        <v>244935</v>
      </c>
      <c r="E606" s="1" t="s">
        <v>1047</v>
      </c>
      <c r="F606" s="1" t="b">
        <v>1</v>
      </c>
    </row>
    <row r="607" spans="1:6" x14ac:dyDescent="0.3">
      <c r="A607" s="1" t="s">
        <v>614</v>
      </c>
      <c r="B607" s="1" t="s">
        <v>1057</v>
      </c>
      <c r="C607" s="1"/>
      <c r="D607" s="1">
        <v>346617</v>
      </c>
      <c r="E607" s="1" t="s">
        <v>1047</v>
      </c>
      <c r="F607" s="1" t="b">
        <v>0</v>
      </c>
    </row>
    <row r="608" spans="1:6" x14ac:dyDescent="0.3">
      <c r="A608" s="1" t="s">
        <v>615</v>
      </c>
      <c r="B608" s="1" t="s">
        <v>1057</v>
      </c>
      <c r="C608" s="1" t="s">
        <v>1049</v>
      </c>
      <c r="D608" s="1">
        <v>968034</v>
      </c>
      <c r="E608" s="1" t="s">
        <v>1047</v>
      </c>
      <c r="F608" s="1" t="b">
        <v>0</v>
      </c>
    </row>
    <row r="609" spans="1:6" x14ac:dyDescent="0.3">
      <c r="A609" s="1" t="s">
        <v>616</v>
      </c>
      <c r="B609" s="1" t="s">
        <v>1056</v>
      </c>
      <c r="C609" s="1"/>
      <c r="D609" s="1">
        <v>978116</v>
      </c>
      <c r="E609" s="1" t="s">
        <v>1047</v>
      </c>
      <c r="F609" s="1" t="b">
        <v>0</v>
      </c>
    </row>
    <row r="610" spans="1:6" x14ac:dyDescent="0.3">
      <c r="A610" s="1" t="s">
        <v>617</v>
      </c>
      <c r="B610" s="1" t="s">
        <v>1052</v>
      </c>
      <c r="C610" s="1" t="s">
        <v>1060</v>
      </c>
      <c r="D610" s="1">
        <v>919354</v>
      </c>
      <c r="E610" s="1" t="s">
        <v>1047</v>
      </c>
      <c r="F610" s="1" t="b">
        <v>0</v>
      </c>
    </row>
    <row r="611" spans="1:6" x14ac:dyDescent="0.3">
      <c r="A611" s="1" t="s">
        <v>618</v>
      </c>
      <c r="B611" s="1" t="s">
        <v>1050</v>
      </c>
      <c r="C611" s="1" t="s">
        <v>1049</v>
      </c>
      <c r="D611" s="1">
        <v>544250</v>
      </c>
      <c r="E611" s="1" t="s">
        <v>1047</v>
      </c>
      <c r="F611" s="1" t="b">
        <v>0</v>
      </c>
    </row>
    <row r="612" spans="1:6" x14ac:dyDescent="0.3">
      <c r="A612" s="1" t="s">
        <v>619</v>
      </c>
      <c r="B612" s="1" t="s">
        <v>1056</v>
      </c>
      <c r="C612" s="1" t="s">
        <v>1060</v>
      </c>
      <c r="D612" s="1">
        <v>600607</v>
      </c>
      <c r="E612" s="1" t="s">
        <v>1047</v>
      </c>
      <c r="F612" s="1" t="b">
        <v>0</v>
      </c>
    </row>
    <row r="613" spans="1:6" x14ac:dyDescent="0.3">
      <c r="A613" s="1" t="s">
        <v>620</v>
      </c>
      <c r="B613" s="1" t="s">
        <v>1052</v>
      </c>
      <c r="C613" s="1" t="s">
        <v>1051</v>
      </c>
      <c r="D613" s="1">
        <v>129411</v>
      </c>
      <c r="E613" s="1" t="s">
        <v>1047</v>
      </c>
      <c r="F613" s="1" t="b">
        <v>0</v>
      </c>
    </row>
    <row r="614" spans="1:6" x14ac:dyDescent="0.3">
      <c r="A614" s="1" t="s">
        <v>621</v>
      </c>
      <c r="B614" s="1" t="s">
        <v>1057</v>
      </c>
      <c r="C614" s="1" t="s">
        <v>1061</v>
      </c>
      <c r="D614" s="1">
        <v>189170</v>
      </c>
      <c r="E614" s="1" t="s">
        <v>1047</v>
      </c>
      <c r="F614" s="1" t="b">
        <v>0</v>
      </c>
    </row>
    <row r="615" spans="1:6" x14ac:dyDescent="0.3">
      <c r="A615" s="1" t="s">
        <v>622</v>
      </c>
      <c r="B615" s="1" t="s">
        <v>1052</v>
      </c>
      <c r="C615" s="1" t="s">
        <v>1053</v>
      </c>
      <c r="D615" s="1">
        <v>860939</v>
      </c>
      <c r="E615" s="1" t="s">
        <v>1047</v>
      </c>
      <c r="F615" s="1" t="b">
        <v>0</v>
      </c>
    </row>
    <row r="616" spans="1:6" x14ac:dyDescent="0.3">
      <c r="A616" s="1" t="s">
        <v>623</v>
      </c>
      <c r="B616" s="1" t="s">
        <v>1045</v>
      </c>
      <c r="C616" s="1" t="s">
        <v>1061</v>
      </c>
      <c r="D616" s="1">
        <v>269054</v>
      </c>
      <c r="E616" s="1" t="s">
        <v>1047</v>
      </c>
      <c r="F616" s="1" t="b">
        <v>0</v>
      </c>
    </row>
    <row r="617" spans="1:6" x14ac:dyDescent="0.3">
      <c r="A617" s="1" t="s">
        <v>624</v>
      </c>
      <c r="B617" s="1" t="s">
        <v>1052</v>
      </c>
      <c r="C617" s="1" t="s">
        <v>1060</v>
      </c>
      <c r="D617" s="1">
        <v>923501</v>
      </c>
      <c r="E617" s="1" t="s">
        <v>1047</v>
      </c>
      <c r="F617" s="1" t="b">
        <v>0</v>
      </c>
    </row>
    <row r="618" spans="1:6" x14ac:dyDescent="0.3">
      <c r="A618" s="1" t="s">
        <v>625</v>
      </c>
      <c r="B618" s="1" t="s">
        <v>1056</v>
      </c>
      <c r="C618" s="1" t="s">
        <v>1046</v>
      </c>
      <c r="D618" s="1">
        <v>249550</v>
      </c>
      <c r="E618" s="1" t="s">
        <v>1047</v>
      </c>
      <c r="F618" s="1" t="b">
        <v>0</v>
      </c>
    </row>
    <row r="619" spans="1:6" x14ac:dyDescent="0.3">
      <c r="A619" s="1" t="s">
        <v>626</v>
      </c>
      <c r="B619" s="1" t="s">
        <v>1052</v>
      </c>
      <c r="C619" s="1" t="s">
        <v>1059</v>
      </c>
      <c r="D619" s="1">
        <v>174589</v>
      </c>
      <c r="E619" s="1" t="s">
        <v>1047</v>
      </c>
      <c r="F619" s="1" t="b">
        <v>0</v>
      </c>
    </row>
    <row r="620" spans="1:6" x14ac:dyDescent="0.3">
      <c r="A620" s="1" t="s">
        <v>627</v>
      </c>
      <c r="B620" s="1" t="s">
        <v>1050</v>
      </c>
      <c r="C620" s="1" t="s">
        <v>1053</v>
      </c>
      <c r="D620" s="1">
        <v>528902</v>
      </c>
      <c r="E620" s="1" t="s">
        <v>1047</v>
      </c>
      <c r="F620" s="1" t="b">
        <v>0</v>
      </c>
    </row>
    <row r="621" spans="1:6" x14ac:dyDescent="0.3">
      <c r="A621" s="1" t="s">
        <v>628</v>
      </c>
      <c r="B621" s="1" t="s">
        <v>1057</v>
      </c>
      <c r="C621" s="1" t="s">
        <v>1046</v>
      </c>
      <c r="D621" s="1">
        <v>262070</v>
      </c>
      <c r="E621" s="1" t="s">
        <v>1047</v>
      </c>
      <c r="F621" s="1" t="b">
        <v>0</v>
      </c>
    </row>
    <row r="622" spans="1:6" x14ac:dyDescent="0.3">
      <c r="A622" s="1" t="s">
        <v>629</v>
      </c>
      <c r="B622" s="1" t="s">
        <v>1058</v>
      </c>
      <c r="C622" s="1" t="s">
        <v>1059</v>
      </c>
      <c r="D622" s="1">
        <v>189991</v>
      </c>
      <c r="E622" s="1" t="s">
        <v>1047</v>
      </c>
      <c r="F622" s="1" t="b">
        <v>1</v>
      </c>
    </row>
    <row r="623" spans="1:6" x14ac:dyDescent="0.3">
      <c r="A623" s="1" t="s">
        <v>630</v>
      </c>
      <c r="B623" s="1" t="s">
        <v>1058</v>
      </c>
      <c r="C623" s="1" t="s">
        <v>1046</v>
      </c>
      <c r="D623" s="1">
        <v>671559</v>
      </c>
      <c r="E623" s="1" t="s">
        <v>1047</v>
      </c>
      <c r="F623" s="1" t="b">
        <v>0</v>
      </c>
    </row>
    <row r="624" spans="1:6" x14ac:dyDescent="0.3">
      <c r="A624" s="1" t="s">
        <v>631</v>
      </c>
      <c r="B624" s="1" t="s">
        <v>1045</v>
      </c>
      <c r="C624" s="1" t="s">
        <v>1053</v>
      </c>
      <c r="D624" s="1">
        <v>382956</v>
      </c>
      <c r="E624" s="1" t="s">
        <v>1047</v>
      </c>
      <c r="F624" s="1" t="b">
        <v>0</v>
      </c>
    </row>
    <row r="625" spans="1:6" x14ac:dyDescent="0.3">
      <c r="A625" s="1" t="s">
        <v>632</v>
      </c>
      <c r="B625" s="1" t="s">
        <v>1048</v>
      </c>
      <c r="C625" s="1" t="s">
        <v>1046</v>
      </c>
      <c r="D625" s="1">
        <v>196931</v>
      </c>
      <c r="E625" s="1" t="s">
        <v>1047</v>
      </c>
      <c r="F625" s="1" t="b">
        <v>0</v>
      </c>
    </row>
    <row r="626" spans="1:6" x14ac:dyDescent="0.3">
      <c r="A626" s="1" t="s">
        <v>633</v>
      </c>
      <c r="B626" s="1" t="s">
        <v>1054</v>
      </c>
      <c r="C626" s="1" t="s">
        <v>1046</v>
      </c>
      <c r="D626" s="1">
        <v>688155</v>
      </c>
      <c r="E626" s="1" t="s">
        <v>1047</v>
      </c>
      <c r="F626" s="1" t="b">
        <v>0</v>
      </c>
    </row>
    <row r="627" spans="1:6" x14ac:dyDescent="0.3">
      <c r="A627" s="1" t="s">
        <v>634</v>
      </c>
      <c r="B627" s="1" t="s">
        <v>1050</v>
      </c>
      <c r="C627" s="1" t="s">
        <v>1046</v>
      </c>
      <c r="D627" s="1">
        <v>572445</v>
      </c>
      <c r="E627" s="1" t="s">
        <v>1047</v>
      </c>
      <c r="F627" s="1" t="b">
        <v>1</v>
      </c>
    </row>
    <row r="628" spans="1:6" x14ac:dyDescent="0.3">
      <c r="A628" s="1" t="s">
        <v>635</v>
      </c>
      <c r="B628" s="1" t="s">
        <v>1057</v>
      </c>
      <c r="C628" s="1" t="s">
        <v>1049</v>
      </c>
      <c r="D628" s="1">
        <v>812641</v>
      </c>
      <c r="E628" s="1" t="s">
        <v>1047</v>
      </c>
      <c r="F628" s="1" t="b">
        <v>1</v>
      </c>
    </row>
    <row r="629" spans="1:6" x14ac:dyDescent="0.3">
      <c r="A629" s="1" t="s">
        <v>636</v>
      </c>
      <c r="B629" s="1" t="s">
        <v>1054</v>
      </c>
      <c r="C629" s="1" t="s">
        <v>1051</v>
      </c>
      <c r="D629" s="1">
        <v>218887</v>
      </c>
      <c r="E629" s="1" t="s">
        <v>1047</v>
      </c>
      <c r="F629" s="1" t="b">
        <v>1</v>
      </c>
    </row>
    <row r="630" spans="1:6" x14ac:dyDescent="0.3">
      <c r="A630" s="1" t="s">
        <v>637</v>
      </c>
      <c r="B630" s="1" t="s">
        <v>1056</v>
      </c>
      <c r="C630" s="1" t="s">
        <v>1059</v>
      </c>
      <c r="D630" s="1">
        <v>781180</v>
      </c>
      <c r="E630" s="1" t="s">
        <v>1047</v>
      </c>
      <c r="F630" s="1" t="b">
        <v>0</v>
      </c>
    </row>
    <row r="631" spans="1:6" x14ac:dyDescent="0.3">
      <c r="A631" s="1" t="s">
        <v>638</v>
      </c>
      <c r="B631" s="1" t="s">
        <v>1058</v>
      </c>
      <c r="C631" s="1" t="s">
        <v>1053</v>
      </c>
      <c r="D631" s="1">
        <v>220063</v>
      </c>
      <c r="E631" s="1" t="s">
        <v>1047</v>
      </c>
      <c r="F631" s="1" t="b">
        <v>1</v>
      </c>
    </row>
    <row r="632" spans="1:6" x14ac:dyDescent="0.3">
      <c r="A632" s="1" t="s">
        <v>639</v>
      </c>
      <c r="B632" s="1" t="s">
        <v>1050</v>
      </c>
      <c r="C632" s="1" t="s">
        <v>1061</v>
      </c>
      <c r="D632" s="1">
        <v>790677</v>
      </c>
      <c r="E632" s="1" t="s">
        <v>1047</v>
      </c>
      <c r="F632" s="1" t="b">
        <v>1</v>
      </c>
    </row>
    <row r="633" spans="1:6" x14ac:dyDescent="0.3">
      <c r="A633" s="1" t="s">
        <v>640</v>
      </c>
      <c r="B633" s="1" t="s">
        <v>1052</v>
      </c>
      <c r="C633" s="1" t="s">
        <v>1051</v>
      </c>
      <c r="D633" s="1">
        <v>278688</v>
      </c>
      <c r="E633" s="1" t="s">
        <v>1047</v>
      </c>
      <c r="F633" s="1" t="b">
        <v>0</v>
      </c>
    </row>
    <row r="634" spans="1:6" x14ac:dyDescent="0.3">
      <c r="A634" s="1" t="s">
        <v>641</v>
      </c>
      <c r="B634" s="1" t="s">
        <v>1048</v>
      </c>
      <c r="C634" s="1" t="s">
        <v>1053</v>
      </c>
      <c r="D634" s="1">
        <v>342189</v>
      </c>
      <c r="E634" s="1" t="s">
        <v>1047</v>
      </c>
      <c r="F634" s="1" t="b">
        <v>0</v>
      </c>
    </row>
    <row r="635" spans="1:6" x14ac:dyDescent="0.3">
      <c r="A635" s="1" t="s">
        <v>642</v>
      </c>
      <c r="B635" s="1" t="s">
        <v>1045</v>
      </c>
      <c r="C635" s="1" t="s">
        <v>1053</v>
      </c>
      <c r="D635" s="1">
        <v>112098</v>
      </c>
      <c r="E635" s="1" t="s">
        <v>1047</v>
      </c>
      <c r="F635" s="1" t="b">
        <v>0</v>
      </c>
    </row>
    <row r="636" spans="1:6" x14ac:dyDescent="0.3">
      <c r="A636" s="1" t="s">
        <v>643</v>
      </c>
      <c r="B636" s="1" t="s">
        <v>1057</v>
      </c>
      <c r="C636" s="1" t="s">
        <v>1053</v>
      </c>
      <c r="D636" s="1">
        <v>907814</v>
      </c>
      <c r="E636" s="1" t="s">
        <v>1047</v>
      </c>
      <c r="F636" s="1" t="b">
        <v>0</v>
      </c>
    </row>
    <row r="637" spans="1:6" x14ac:dyDescent="0.3">
      <c r="A637" s="1" t="s">
        <v>644</v>
      </c>
      <c r="B637" s="1" t="s">
        <v>1048</v>
      </c>
      <c r="C637" s="1" t="s">
        <v>1061</v>
      </c>
      <c r="D637" s="1">
        <v>374721</v>
      </c>
      <c r="E637" s="1" t="s">
        <v>1047</v>
      </c>
      <c r="F637" s="1" t="b">
        <v>0</v>
      </c>
    </row>
    <row r="638" spans="1:6" x14ac:dyDescent="0.3">
      <c r="A638" s="1" t="s">
        <v>645</v>
      </c>
      <c r="B638" s="1" t="s">
        <v>1057</v>
      </c>
      <c r="C638" s="1" t="s">
        <v>1053</v>
      </c>
      <c r="D638" s="1">
        <v>493482</v>
      </c>
      <c r="E638" s="1" t="s">
        <v>1047</v>
      </c>
      <c r="F638" s="1" t="b">
        <v>0</v>
      </c>
    </row>
    <row r="639" spans="1:6" x14ac:dyDescent="0.3">
      <c r="A639" s="1" t="s">
        <v>646</v>
      </c>
      <c r="B639" s="1" t="s">
        <v>1045</v>
      </c>
      <c r="C639" s="1" t="s">
        <v>1055</v>
      </c>
      <c r="D639" s="1">
        <v>647093</v>
      </c>
      <c r="E639" s="1" t="s">
        <v>1047</v>
      </c>
      <c r="F639" s="1" t="b">
        <v>0</v>
      </c>
    </row>
    <row r="640" spans="1:6" x14ac:dyDescent="0.3">
      <c r="A640" s="1" t="s">
        <v>647</v>
      </c>
      <c r="B640" s="1" t="s">
        <v>1052</v>
      </c>
      <c r="C640" s="1" t="s">
        <v>1055</v>
      </c>
      <c r="D640" s="1">
        <v>330436</v>
      </c>
      <c r="E640" s="1" t="s">
        <v>1047</v>
      </c>
      <c r="F640" s="1" t="b">
        <v>0</v>
      </c>
    </row>
    <row r="641" spans="1:6" x14ac:dyDescent="0.3">
      <c r="A641" s="1" t="s">
        <v>648</v>
      </c>
      <c r="B641" s="1" t="s">
        <v>1054</v>
      </c>
      <c r="C641" s="1" t="s">
        <v>1049</v>
      </c>
      <c r="D641" s="1">
        <v>362241</v>
      </c>
      <c r="E641" s="1" t="s">
        <v>1047</v>
      </c>
      <c r="F641" s="1" t="b">
        <v>1</v>
      </c>
    </row>
    <row r="642" spans="1:6" x14ac:dyDescent="0.3">
      <c r="A642" s="1" t="s">
        <v>649</v>
      </c>
      <c r="B642" s="1" t="s">
        <v>1050</v>
      </c>
      <c r="C642" s="1" t="s">
        <v>1051</v>
      </c>
      <c r="D642" s="1">
        <v>753169</v>
      </c>
      <c r="E642" s="1" t="s">
        <v>1047</v>
      </c>
      <c r="F642" s="1" t="b">
        <v>0</v>
      </c>
    </row>
    <row r="643" spans="1:6" x14ac:dyDescent="0.3">
      <c r="A643" s="1" t="s">
        <v>650</v>
      </c>
      <c r="B643" s="1" t="s">
        <v>1054</v>
      </c>
      <c r="C643" s="1" t="s">
        <v>1061</v>
      </c>
      <c r="D643" s="1">
        <v>733216</v>
      </c>
      <c r="E643" s="1" t="s">
        <v>1047</v>
      </c>
      <c r="F643" s="1" t="b">
        <v>0</v>
      </c>
    </row>
    <row r="644" spans="1:6" x14ac:dyDescent="0.3">
      <c r="A644" s="1" t="s">
        <v>651</v>
      </c>
      <c r="B644" s="1" t="s">
        <v>1052</v>
      </c>
      <c r="C644" s="1" t="s">
        <v>1059</v>
      </c>
      <c r="D644" s="1">
        <v>110100</v>
      </c>
      <c r="E644" s="1" t="s">
        <v>1047</v>
      </c>
      <c r="F644" s="1" t="b">
        <v>0</v>
      </c>
    </row>
    <row r="645" spans="1:6" x14ac:dyDescent="0.3">
      <c r="A645" s="1" t="s">
        <v>652</v>
      </c>
      <c r="B645" s="1" t="s">
        <v>1057</v>
      </c>
      <c r="C645" s="1" t="s">
        <v>1059</v>
      </c>
      <c r="D645" s="1">
        <v>688207</v>
      </c>
      <c r="E645" s="1" t="s">
        <v>1047</v>
      </c>
      <c r="F645" s="1" t="b">
        <v>1</v>
      </c>
    </row>
    <row r="646" spans="1:6" x14ac:dyDescent="0.3">
      <c r="A646" s="1" t="s">
        <v>653</v>
      </c>
      <c r="B646" s="1" t="s">
        <v>1054</v>
      </c>
      <c r="C646" s="1" t="s">
        <v>1059</v>
      </c>
      <c r="D646" s="1">
        <v>230120</v>
      </c>
      <c r="E646" s="1" t="s">
        <v>1047</v>
      </c>
      <c r="F646" s="1" t="b">
        <v>1</v>
      </c>
    </row>
    <row r="647" spans="1:6" x14ac:dyDescent="0.3">
      <c r="A647" s="1" t="s">
        <v>654</v>
      </c>
      <c r="B647" s="1" t="s">
        <v>1045</v>
      </c>
      <c r="C647" s="1" t="s">
        <v>1046</v>
      </c>
      <c r="D647" s="1">
        <v>453778</v>
      </c>
      <c r="E647" s="1" t="s">
        <v>1047</v>
      </c>
      <c r="F647" s="1" t="b">
        <v>1</v>
      </c>
    </row>
    <row r="648" spans="1:6" x14ac:dyDescent="0.3">
      <c r="A648" s="1" t="s">
        <v>655</v>
      </c>
      <c r="B648" s="1" t="s">
        <v>1050</v>
      </c>
      <c r="C648" s="1" t="s">
        <v>1060</v>
      </c>
      <c r="D648" s="1">
        <v>617300</v>
      </c>
      <c r="E648" s="1" t="s">
        <v>1047</v>
      </c>
      <c r="F648" s="1" t="b">
        <v>0</v>
      </c>
    </row>
    <row r="649" spans="1:6" x14ac:dyDescent="0.3">
      <c r="A649" s="1" t="s">
        <v>656</v>
      </c>
      <c r="B649" s="1" t="s">
        <v>1057</v>
      </c>
      <c r="C649" s="1" t="s">
        <v>1051</v>
      </c>
      <c r="D649" s="1">
        <v>955792</v>
      </c>
      <c r="E649" s="1" t="s">
        <v>1047</v>
      </c>
      <c r="F649" s="1" t="b">
        <v>0</v>
      </c>
    </row>
    <row r="650" spans="1:6" x14ac:dyDescent="0.3">
      <c r="A650" s="1" t="s">
        <v>657</v>
      </c>
      <c r="B650" s="1" t="s">
        <v>1048</v>
      </c>
      <c r="C650" s="1" t="s">
        <v>1055</v>
      </c>
      <c r="D650" s="1">
        <v>711795</v>
      </c>
      <c r="E650" s="1" t="s">
        <v>1047</v>
      </c>
      <c r="F650" s="1" t="b">
        <v>0</v>
      </c>
    </row>
    <row r="651" spans="1:6" x14ac:dyDescent="0.3">
      <c r="A651" s="1" t="s">
        <v>658</v>
      </c>
      <c r="B651" s="1" t="s">
        <v>1050</v>
      </c>
      <c r="C651" s="1" t="s">
        <v>1051</v>
      </c>
      <c r="D651" s="1">
        <v>910175</v>
      </c>
      <c r="E651" s="1" t="s">
        <v>1047</v>
      </c>
      <c r="F651" s="1" t="b">
        <v>0</v>
      </c>
    </row>
    <row r="652" spans="1:6" x14ac:dyDescent="0.3">
      <c r="A652" s="1" t="s">
        <v>659</v>
      </c>
      <c r="B652" s="1" t="s">
        <v>1057</v>
      </c>
      <c r="C652" s="1" t="s">
        <v>1046</v>
      </c>
      <c r="D652" s="1">
        <v>803069</v>
      </c>
      <c r="E652" s="1" t="s">
        <v>1047</v>
      </c>
      <c r="F652" s="1" t="b">
        <v>0</v>
      </c>
    </row>
    <row r="653" spans="1:6" x14ac:dyDescent="0.3">
      <c r="A653" s="1" t="s">
        <v>660</v>
      </c>
      <c r="B653" s="1" t="s">
        <v>1056</v>
      </c>
      <c r="C653" s="1" t="s">
        <v>1055</v>
      </c>
      <c r="D653" s="1">
        <v>329412</v>
      </c>
      <c r="E653" s="1" t="s">
        <v>1047</v>
      </c>
      <c r="F653" s="1" t="b">
        <v>0</v>
      </c>
    </row>
    <row r="654" spans="1:6" x14ac:dyDescent="0.3">
      <c r="A654" s="1" t="s">
        <v>661</v>
      </c>
      <c r="B654" s="1" t="s">
        <v>1048</v>
      </c>
      <c r="C654" s="1" t="s">
        <v>1060</v>
      </c>
      <c r="D654" s="1">
        <v>212379</v>
      </c>
      <c r="E654" s="1" t="s">
        <v>1047</v>
      </c>
      <c r="F654" s="1" t="b">
        <v>1</v>
      </c>
    </row>
    <row r="655" spans="1:6" x14ac:dyDescent="0.3">
      <c r="A655" s="1" t="s">
        <v>662</v>
      </c>
      <c r="B655" s="1" t="s">
        <v>1052</v>
      </c>
      <c r="C655" s="1" t="s">
        <v>1053</v>
      </c>
      <c r="D655" s="1">
        <v>322367</v>
      </c>
      <c r="E655" s="1" t="s">
        <v>1047</v>
      </c>
      <c r="F655" s="1" t="b">
        <v>1</v>
      </c>
    </row>
    <row r="656" spans="1:6" x14ac:dyDescent="0.3">
      <c r="A656" s="1" t="s">
        <v>663</v>
      </c>
      <c r="B656" s="1" t="s">
        <v>1057</v>
      </c>
      <c r="C656" s="1" t="s">
        <v>1053</v>
      </c>
      <c r="D656" s="1">
        <v>285225</v>
      </c>
      <c r="E656" s="1" t="s">
        <v>1047</v>
      </c>
      <c r="F656" s="1" t="b">
        <v>0</v>
      </c>
    </row>
    <row r="657" spans="1:6" x14ac:dyDescent="0.3">
      <c r="A657" s="1" t="s">
        <v>664</v>
      </c>
      <c r="B657" s="1" t="s">
        <v>1050</v>
      </c>
      <c r="C657" s="1" t="s">
        <v>1049</v>
      </c>
      <c r="D657" s="1">
        <v>169045</v>
      </c>
      <c r="E657" s="1" t="s">
        <v>1047</v>
      </c>
      <c r="F657" s="1" t="b">
        <v>0</v>
      </c>
    </row>
    <row r="658" spans="1:6" x14ac:dyDescent="0.3">
      <c r="A658" s="1" t="s">
        <v>665</v>
      </c>
      <c r="B658" s="1" t="s">
        <v>1052</v>
      </c>
      <c r="C658" s="1" t="s">
        <v>1061</v>
      </c>
      <c r="D658" s="1">
        <v>840140</v>
      </c>
      <c r="E658" s="1" t="s">
        <v>1047</v>
      </c>
      <c r="F658" s="1" t="b">
        <v>0</v>
      </c>
    </row>
    <row r="659" spans="1:6" x14ac:dyDescent="0.3">
      <c r="A659" s="1" t="s">
        <v>666</v>
      </c>
      <c r="B659" s="1" t="s">
        <v>1048</v>
      </c>
      <c r="C659" s="1" t="s">
        <v>1055</v>
      </c>
      <c r="D659" s="1">
        <v>448290</v>
      </c>
      <c r="E659" s="1" t="s">
        <v>1047</v>
      </c>
      <c r="F659" s="1" t="b">
        <v>0</v>
      </c>
    </row>
    <row r="660" spans="1:6" x14ac:dyDescent="0.3">
      <c r="A660" s="1" t="s">
        <v>667</v>
      </c>
      <c r="B660" s="1" t="s">
        <v>1045</v>
      </c>
      <c r="C660" s="1" t="s">
        <v>1060</v>
      </c>
      <c r="D660" s="1">
        <v>359533</v>
      </c>
      <c r="E660" s="1" t="s">
        <v>1047</v>
      </c>
      <c r="F660" s="1" t="b">
        <v>0</v>
      </c>
    </row>
    <row r="661" spans="1:6" x14ac:dyDescent="0.3">
      <c r="A661" s="1" t="s">
        <v>668</v>
      </c>
      <c r="B661" s="1" t="s">
        <v>1058</v>
      </c>
      <c r="C661" s="1" t="s">
        <v>1060</v>
      </c>
      <c r="D661" s="1">
        <v>870509</v>
      </c>
      <c r="E661" s="1" t="s">
        <v>1047</v>
      </c>
      <c r="F661" s="1" t="b">
        <v>1</v>
      </c>
    </row>
    <row r="662" spans="1:6" x14ac:dyDescent="0.3">
      <c r="A662" s="1" t="s">
        <v>669</v>
      </c>
      <c r="B662" s="1" t="s">
        <v>1058</v>
      </c>
      <c r="C662" s="1" t="s">
        <v>1059</v>
      </c>
      <c r="D662" s="1">
        <v>383049</v>
      </c>
      <c r="E662" s="1" t="s">
        <v>1047</v>
      </c>
      <c r="F662" s="1" t="b">
        <v>1</v>
      </c>
    </row>
    <row r="663" spans="1:6" x14ac:dyDescent="0.3">
      <c r="A663" s="1" t="s">
        <v>670</v>
      </c>
      <c r="B663" s="1" t="s">
        <v>1057</v>
      </c>
      <c r="C663" s="1" t="s">
        <v>1053</v>
      </c>
      <c r="D663" s="1">
        <v>769760</v>
      </c>
      <c r="E663" s="1" t="s">
        <v>1047</v>
      </c>
      <c r="F663" s="1" t="b">
        <v>0</v>
      </c>
    </row>
    <row r="664" spans="1:6" x14ac:dyDescent="0.3">
      <c r="A664" s="1" t="s">
        <v>671</v>
      </c>
      <c r="B664" s="1" t="s">
        <v>1057</v>
      </c>
      <c r="C664" s="1" t="s">
        <v>1046</v>
      </c>
      <c r="D664" s="1">
        <v>707667</v>
      </c>
      <c r="E664" s="1" t="s">
        <v>1047</v>
      </c>
      <c r="F664" s="1" t="b">
        <v>0</v>
      </c>
    </row>
    <row r="665" spans="1:6" x14ac:dyDescent="0.3">
      <c r="A665" s="1" t="s">
        <v>672</v>
      </c>
      <c r="B665" s="1" t="s">
        <v>1048</v>
      </c>
      <c r="C665" s="1" t="s">
        <v>1061</v>
      </c>
      <c r="D665" s="1">
        <v>610472</v>
      </c>
      <c r="E665" s="1" t="s">
        <v>1047</v>
      </c>
      <c r="F665" s="1" t="b">
        <v>0</v>
      </c>
    </row>
    <row r="666" spans="1:6" x14ac:dyDescent="0.3">
      <c r="A666" s="1" t="s">
        <v>673</v>
      </c>
      <c r="B666" s="1" t="s">
        <v>1054</v>
      </c>
      <c r="C666" s="1" t="s">
        <v>1051</v>
      </c>
      <c r="D666" s="1">
        <v>792325</v>
      </c>
      <c r="E666" s="1" t="s">
        <v>1047</v>
      </c>
      <c r="F666" s="1" t="b">
        <v>1</v>
      </c>
    </row>
    <row r="667" spans="1:6" x14ac:dyDescent="0.3">
      <c r="A667" s="1" t="s">
        <v>674</v>
      </c>
      <c r="B667" s="1" t="s">
        <v>1057</v>
      </c>
      <c r="C667" s="1" t="s">
        <v>1046</v>
      </c>
      <c r="D667" s="1">
        <v>596162</v>
      </c>
      <c r="E667" s="1" t="s">
        <v>1047</v>
      </c>
      <c r="F667" s="1" t="b">
        <v>0</v>
      </c>
    </row>
    <row r="668" spans="1:6" x14ac:dyDescent="0.3">
      <c r="A668" s="1" t="s">
        <v>675</v>
      </c>
      <c r="B668" s="1" t="s">
        <v>1048</v>
      </c>
      <c r="C668" s="1" t="s">
        <v>1049</v>
      </c>
      <c r="D668" s="1">
        <v>362165</v>
      </c>
      <c r="E668" s="1" t="s">
        <v>1047</v>
      </c>
      <c r="F668" s="1" t="b">
        <v>0</v>
      </c>
    </row>
    <row r="669" spans="1:6" x14ac:dyDescent="0.3">
      <c r="A669" s="1" t="s">
        <v>676</v>
      </c>
      <c r="B669" s="1" t="s">
        <v>1058</v>
      </c>
      <c r="C669" s="1" t="s">
        <v>1051</v>
      </c>
      <c r="D669" s="1">
        <v>628288</v>
      </c>
      <c r="E669" s="1" t="s">
        <v>1047</v>
      </c>
      <c r="F669" s="1" t="b">
        <v>0</v>
      </c>
    </row>
    <row r="670" spans="1:6" x14ac:dyDescent="0.3">
      <c r="A670" s="1" t="s">
        <v>677</v>
      </c>
      <c r="B670" s="1" t="s">
        <v>1057</v>
      </c>
      <c r="C670" s="1" t="s">
        <v>1051</v>
      </c>
      <c r="D670" s="1">
        <v>233457</v>
      </c>
      <c r="E670" s="1" t="s">
        <v>1047</v>
      </c>
      <c r="F670" s="1" t="b">
        <v>0</v>
      </c>
    </row>
    <row r="671" spans="1:6" x14ac:dyDescent="0.3">
      <c r="A671" s="1" t="s">
        <v>678</v>
      </c>
      <c r="B671" s="1" t="s">
        <v>1056</v>
      </c>
      <c r="C671" s="1" t="s">
        <v>1051</v>
      </c>
      <c r="D671" s="1">
        <v>723210</v>
      </c>
      <c r="E671" s="1" t="s">
        <v>1047</v>
      </c>
      <c r="F671" s="1" t="b">
        <v>1</v>
      </c>
    </row>
    <row r="672" spans="1:6" x14ac:dyDescent="0.3">
      <c r="A672" s="1" t="s">
        <v>679</v>
      </c>
      <c r="B672" s="1" t="s">
        <v>1058</v>
      </c>
      <c r="C672" s="1" t="s">
        <v>1055</v>
      </c>
      <c r="D672" s="1">
        <v>334402</v>
      </c>
      <c r="E672" s="1" t="s">
        <v>1047</v>
      </c>
      <c r="F672" s="1" t="b">
        <v>1</v>
      </c>
    </row>
    <row r="673" spans="1:6" x14ac:dyDescent="0.3">
      <c r="A673" s="1" t="s">
        <v>680</v>
      </c>
      <c r="B673" s="1" t="s">
        <v>1056</v>
      </c>
      <c r="C673" s="1" t="s">
        <v>1060</v>
      </c>
      <c r="D673" s="1">
        <v>125854</v>
      </c>
      <c r="E673" s="1" t="s">
        <v>1047</v>
      </c>
      <c r="F673" s="1" t="b">
        <v>1</v>
      </c>
    </row>
    <row r="674" spans="1:6" x14ac:dyDescent="0.3">
      <c r="A674" s="1" t="s">
        <v>681</v>
      </c>
      <c r="B674" s="1" t="s">
        <v>1054</v>
      </c>
      <c r="C674" s="1" t="s">
        <v>1055</v>
      </c>
      <c r="D674" s="1">
        <v>767101</v>
      </c>
      <c r="E674" s="1" t="s">
        <v>1047</v>
      </c>
      <c r="F674" s="1" t="b">
        <v>0</v>
      </c>
    </row>
    <row r="675" spans="1:6" x14ac:dyDescent="0.3">
      <c r="A675" s="1" t="s">
        <v>682</v>
      </c>
      <c r="B675" s="1" t="s">
        <v>1054</v>
      </c>
      <c r="C675" s="1" t="s">
        <v>1053</v>
      </c>
      <c r="D675" s="1">
        <v>831541</v>
      </c>
      <c r="E675" s="1" t="s">
        <v>1047</v>
      </c>
      <c r="F675" s="1" t="b">
        <v>0</v>
      </c>
    </row>
    <row r="676" spans="1:6" x14ac:dyDescent="0.3">
      <c r="A676" s="1" t="s">
        <v>683</v>
      </c>
      <c r="B676" s="1" t="s">
        <v>1058</v>
      </c>
      <c r="C676" s="1" t="s">
        <v>1046</v>
      </c>
      <c r="D676" s="1">
        <v>471958</v>
      </c>
      <c r="E676" s="1" t="s">
        <v>1047</v>
      </c>
      <c r="F676" s="1" t="b">
        <v>0</v>
      </c>
    </row>
    <row r="677" spans="1:6" x14ac:dyDescent="0.3">
      <c r="A677" s="1" t="s">
        <v>684</v>
      </c>
      <c r="B677" s="1" t="s">
        <v>1056</v>
      </c>
      <c r="C677" s="1" t="s">
        <v>1055</v>
      </c>
      <c r="D677" s="1">
        <v>787781</v>
      </c>
      <c r="E677" s="1" t="s">
        <v>1047</v>
      </c>
      <c r="F677" s="1" t="b">
        <v>1</v>
      </c>
    </row>
    <row r="678" spans="1:6" x14ac:dyDescent="0.3">
      <c r="A678" s="1" t="s">
        <v>685</v>
      </c>
      <c r="B678" s="1" t="s">
        <v>1050</v>
      </c>
      <c r="C678" s="1" t="s">
        <v>1055</v>
      </c>
      <c r="D678" s="1">
        <v>831663</v>
      </c>
      <c r="E678" s="1" t="s">
        <v>1047</v>
      </c>
      <c r="F678" s="1" t="b">
        <v>0</v>
      </c>
    </row>
    <row r="679" spans="1:6" x14ac:dyDescent="0.3">
      <c r="A679" s="1" t="s">
        <v>686</v>
      </c>
      <c r="B679" s="1" t="s">
        <v>1058</v>
      </c>
      <c r="C679" s="1" t="s">
        <v>1060</v>
      </c>
      <c r="D679" s="1">
        <v>439381</v>
      </c>
      <c r="E679" s="1" t="s">
        <v>1047</v>
      </c>
      <c r="F679" s="1" t="b">
        <v>1</v>
      </c>
    </row>
    <row r="680" spans="1:6" x14ac:dyDescent="0.3">
      <c r="A680" s="1" t="s">
        <v>687</v>
      </c>
      <c r="B680" s="1" t="s">
        <v>1045</v>
      </c>
      <c r="C680" s="1" t="s">
        <v>1059</v>
      </c>
      <c r="D680" s="1">
        <v>562976</v>
      </c>
      <c r="E680" s="1" t="s">
        <v>1047</v>
      </c>
      <c r="F680" s="1" t="b">
        <v>0</v>
      </c>
    </row>
    <row r="681" spans="1:6" x14ac:dyDescent="0.3">
      <c r="A681" s="1" t="s">
        <v>688</v>
      </c>
      <c r="B681" s="1" t="s">
        <v>1050</v>
      </c>
      <c r="C681" s="1" t="s">
        <v>1060</v>
      </c>
      <c r="D681" s="1">
        <v>558767</v>
      </c>
      <c r="E681" s="1" t="s">
        <v>1047</v>
      </c>
      <c r="F681" s="1" t="b">
        <v>0</v>
      </c>
    </row>
    <row r="682" spans="1:6" x14ac:dyDescent="0.3">
      <c r="A682" s="1" t="s">
        <v>689</v>
      </c>
      <c r="B682" s="1" t="s">
        <v>1052</v>
      </c>
      <c r="C682" s="1" t="s">
        <v>1053</v>
      </c>
      <c r="D682" s="1">
        <v>695900</v>
      </c>
      <c r="E682" s="1" t="s">
        <v>1047</v>
      </c>
      <c r="F682" s="1" t="b">
        <v>1</v>
      </c>
    </row>
    <row r="683" spans="1:6" x14ac:dyDescent="0.3">
      <c r="A683" s="1" t="s">
        <v>690</v>
      </c>
      <c r="B683" s="1" t="s">
        <v>1056</v>
      </c>
      <c r="C683" s="1" t="s">
        <v>1060</v>
      </c>
      <c r="D683" s="1">
        <v>548278</v>
      </c>
      <c r="E683" s="1" t="s">
        <v>1047</v>
      </c>
      <c r="F683" s="1" t="b">
        <v>0</v>
      </c>
    </row>
    <row r="684" spans="1:6" x14ac:dyDescent="0.3">
      <c r="A684" s="1" t="s">
        <v>691</v>
      </c>
      <c r="B684" s="1" t="s">
        <v>1057</v>
      </c>
      <c r="C684" s="1" t="s">
        <v>1061</v>
      </c>
      <c r="D684" s="1">
        <v>968376</v>
      </c>
      <c r="E684" s="1" t="s">
        <v>1047</v>
      </c>
      <c r="F684" s="1" t="b">
        <v>0</v>
      </c>
    </row>
    <row r="685" spans="1:6" x14ac:dyDescent="0.3">
      <c r="A685" s="1" t="s">
        <v>692</v>
      </c>
      <c r="B685" s="1" t="s">
        <v>1056</v>
      </c>
      <c r="C685" s="1"/>
      <c r="D685" s="1">
        <v>375831</v>
      </c>
      <c r="E685" s="1" t="s">
        <v>1047</v>
      </c>
      <c r="F685" s="1" t="b">
        <v>0</v>
      </c>
    </row>
    <row r="686" spans="1:6" x14ac:dyDescent="0.3">
      <c r="A686" s="1" t="s">
        <v>693</v>
      </c>
      <c r="B686" s="1" t="s">
        <v>1045</v>
      </c>
      <c r="C686" s="1" t="s">
        <v>1051</v>
      </c>
      <c r="D686" s="1">
        <v>174200</v>
      </c>
      <c r="E686" s="1" t="s">
        <v>1047</v>
      </c>
      <c r="F686" s="1" t="b">
        <v>0</v>
      </c>
    </row>
    <row r="687" spans="1:6" x14ac:dyDescent="0.3">
      <c r="A687" s="1" t="s">
        <v>694</v>
      </c>
      <c r="B687" s="1" t="s">
        <v>1054</v>
      </c>
      <c r="C687" s="1" t="s">
        <v>1060</v>
      </c>
      <c r="D687" s="1">
        <v>418157</v>
      </c>
      <c r="E687" s="1" t="s">
        <v>1047</v>
      </c>
      <c r="F687" s="1" t="b">
        <v>0</v>
      </c>
    </row>
    <row r="688" spans="1:6" x14ac:dyDescent="0.3">
      <c r="A688" s="1" t="s">
        <v>695</v>
      </c>
      <c r="B688" s="1" t="s">
        <v>1054</v>
      </c>
      <c r="C688" s="1" t="s">
        <v>1053</v>
      </c>
      <c r="D688" s="1">
        <v>676239</v>
      </c>
      <c r="E688" s="1" t="s">
        <v>1047</v>
      </c>
      <c r="F688" s="1" t="b">
        <v>0</v>
      </c>
    </row>
    <row r="689" spans="1:6" x14ac:dyDescent="0.3">
      <c r="A689" s="1" t="s">
        <v>696</v>
      </c>
      <c r="B689" s="1" t="s">
        <v>1054</v>
      </c>
      <c r="C689" s="1" t="s">
        <v>1046</v>
      </c>
      <c r="D689" s="1">
        <v>940713</v>
      </c>
      <c r="E689" s="1" t="s">
        <v>1047</v>
      </c>
      <c r="F689" s="1" t="b">
        <v>0</v>
      </c>
    </row>
    <row r="690" spans="1:6" x14ac:dyDescent="0.3">
      <c r="A690" s="1" t="s">
        <v>697</v>
      </c>
      <c r="B690" s="1" t="s">
        <v>1050</v>
      </c>
      <c r="C690" s="1" t="s">
        <v>1055</v>
      </c>
      <c r="D690" s="1">
        <v>735566</v>
      </c>
      <c r="E690" s="1" t="s">
        <v>1047</v>
      </c>
      <c r="F690" s="1" t="b">
        <v>0</v>
      </c>
    </row>
    <row r="691" spans="1:6" x14ac:dyDescent="0.3">
      <c r="A691" s="1" t="s">
        <v>698</v>
      </c>
      <c r="B691" s="1" t="s">
        <v>1052</v>
      </c>
      <c r="C691" s="1" t="s">
        <v>1061</v>
      </c>
      <c r="D691" s="1">
        <v>785395</v>
      </c>
      <c r="E691" s="1" t="s">
        <v>1047</v>
      </c>
      <c r="F691" s="1" t="b">
        <v>0</v>
      </c>
    </row>
    <row r="692" spans="1:6" x14ac:dyDescent="0.3">
      <c r="A692" s="1" t="s">
        <v>699</v>
      </c>
      <c r="B692" s="1" t="s">
        <v>1057</v>
      </c>
      <c r="C692" s="1" t="s">
        <v>1061</v>
      </c>
      <c r="D692" s="1">
        <v>877947</v>
      </c>
      <c r="E692" s="1" t="s">
        <v>1047</v>
      </c>
      <c r="F692" s="1" t="b">
        <v>1</v>
      </c>
    </row>
    <row r="693" spans="1:6" x14ac:dyDescent="0.3">
      <c r="A693" s="1" t="s">
        <v>700</v>
      </c>
      <c r="B693" s="1" t="s">
        <v>1050</v>
      </c>
      <c r="C693" s="1" t="s">
        <v>1053</v>
      </c>
      <c r="D693" s="1">
        <v>415005</v>
      </c>
      <c r="E693" s="1" t="s">
        <v>1047</v>
      </c>
      <c r="F693" s="1" t="b">
        <v>0</v>
      </c>
    </row>
    <row r="694" spans="1:6" x14ac:dyDescent="0.3">
      <c r="A694" s="1" t="s">
        <v>701</v>
      </c>
      <c r="B694" s="1" t="s">
        <v>1054</v>
      </c>
      <c r="C694" s="1" t="s">
        <v>1046</v>
      </c>
      <c r="D694" s="1">
        <v>792482</v>
      </c>
      <c r="E694" s="1" t="s">
        <v>1047</v>
      </c>
      <c r="F694" s="1" t="b">
        <v>0</v>
      </c>
    </row>
    <row r="695" spans="1:6" x14ac:dyDescent="0.3">
      <c r="A695" s="1" t="s">
        <v>702</v>
      </c>
      <c r="B695" s="1" t="s">
        <v>1054</v>
      </c>
      <c r="C695" s="1" t="s">
        <v>1061</v>
      </c>
      <c r="D695" s="1">
        <v>660737</v>
      </c>
      <c r="E695" s="1" t="s">
        <v>1047</v>
      </c>
      <c r="F695" s="1" t="b">
        <v>1</v>
      </c>
    </row>
    <row r="696" spans="1:6" x14ac:dyDescent="0.3">
      <c r="A696" s="1" t="s">
        <v>703</v>
      </c>
      <c r="B696" s="1" t="s">
        <v>1056</v>
      </c>
      <c r="C696" s="1" t="s">
        <v>1049</v>
      </c>
      <c r="D696" s="1">
        <v>908807</v>
      </c>
      <c r="E696" s="1" t="s">
        <v>1047</v>
      </c>
      <c r="F696" s="1" t="b">
        <v>0</v>
      </c>
    </row>
    <row r="697" spans="1:6" x14ac:dyDescent="0.3">
      <c r="A697" s="1" t="s">
        <v>704</v>
      </c>
      <c r="B697" s="1" t="s">
        <v>1050</v>
      </c>
      <c r="C697" s="1"/>
      <c r="D697" s="1">
        <v>565367</v>
      </c>
      <c r="E697" s="1" t="s">
        <v>1047</v>
      </c>
      <c r="F697" s="1" t="b">
        <v>0</v>
      </c>
    </row>
    <row r="698" spans="1:6" x14ac:dyDescent="0.3">
      <c r="A698" s="1" t="s">
        <v>705</v>
      </c>
      <c r="B698" s="1" t="s">
        <v>1050</v>
      </c>
      <c r="C698" s="1" t="s">
        <v>1061</v>
      </c>
      <c r="D698" s="1">
        <v>618970</v>
      </c>
      <c r="E698" s="1" t="s">
        <v>1047</v>
      </c>
      <c r="F698" s="1" t="b">
        <v>1</v>
      </c>
    </row>
    <row r="699" spans="1:6" x14ac:dyDescent="0.3">
      <c r="A699" s="1" t="s">
        <v>706</v>
      </c>
      <c r="B699" s="1" t="s">
        <v>1057</v>
      </c>
      <c r="C699" s="1" t="s">
        <v>1046</v>
      </c>
      <c r="D699" s="1">
        <v>849259</v>
      </c>
      <c r="E699" s="1" t="s">
        <v>1047</v>
      </c>
      <c r="F699" s="1" t="b">
        <v>0</v>
      </c>
    </row>
    <row r="700" spans="1:6" x14ac:dyDescent="0.3">
      <c r="A700" s="1" t="s">
        <v>707</v>
      </c>
      <c r="B700" s="1" t="s">
        <v>1057</v>
      </c>
      <c r="C700" s="1" t="s">
        <v>1051</v>
      </c>
      <c r="D700" s="1">
        <v>698071</v>
      </c>
      <c r="E700" s="1" t="s">
        <v>1047</v>
      </c>
      <c r="F700" s="1" t="b">
        <v>0</v>
      </c>
    </row>
    <row r="701" spans="1:6" x14ac:dyDescent="0.3">
      <c r="A701" s="1" t="s">
        <v>708</v>
      </c>
      <c r="B701" s="1" t="s">
        <v>1052</v>
      </c>
      <c r="C701" s="1" t="s">
        <v>1060</v>
      </c>
      <c r="D701" s="1">
        <v>408347</v>
      </c>
      <c r="E701" s="1" t="s">
        <v>1047</v>
      </c>
      <c r="F701" s="1" t="b">
        <v>0</v>
      </c>
    </row>
    <row r="702" spans="1:6" x14ac:dyDescent="0.3">
      <c r="A702" s="1" t="s">
        <v>709</v>
      </c>
      <c r="B702" s="1" t="s">
        <v>1048</v>
      </c>
      <c r="C702" s="1" t="s">
        <v>1053</v>
      </c>
      <c r="D702" s="1">
        <v>899656</v>
      </c>
      <c r="E702" s="1" t="s">
        <v>1047</v>
      </c>
      <c r="F702" s="1" t="b">
        <v>0</v>
      </c>
    </row>
    <row r="703" spans="1:6" x14ac:dyDescent="0.3">
      <c r="A703" s="1" t="s">
        <v>710</v>
      </c>
      <c r="B703" s="1" t="s">
        <v>1050</v>
      </c>
      <c r="C703" s="1" t="s">
        <v>1049</v>
      </c>
      <c r="D703" s="1">
        <v>976618</v>
      </c>
      <c r="E703" s="1" t="s">
        <v>1047</v>
      </c>
      <c r="F703" s="1" t="b">
        <v>1</v>
      </c>
    </row>
    <row r="704" spans="1:6" x14ac:dyDescent="0.3">
      <c r="A704" s="1" t="s">
        <v>711</v>
      </c>
      <c r="B704" s="1" t="s">
        <v>1052</v>
      </c>
      <c r="C704" s="1" t="s">
        <v>1059</v>
      </c>
      <c r="D704" s="1">
        <v>479895</v>
      </c>
      <c r="E704" s="1" t="s">
        <v>1047</v>
      </c>
      <c r="F704" s="1" t="b">
        <v>0</v>
      </c>
    </row>
    <row r="705" spans="1:6" x14ac:dyDescent="0.3">
      <c r="A705" s="1" t="s">
        <v>712</v>
      </c>
      <c r="B705" s="1" t="s">
        <v>1052</v>
      </c>
      <c r="C705" s="1" t="s">
        <v>1059</v>
      </c>
      <c r="D705" s="1">
        <v>185465</v>
      </c>
      <c r="E705" s="1" t="s">
        <v>1047</v>
      </c>
      <c r="F705" s="1" t="b">
        <v>0</v>
      </c>
    </row>
    <row r="706" spans="1:6" x14ac:dyDescent="0.3">
      <c r="A706" s="1" t="s">
        <v>713</v>
      </c>
      <c r="B706" s="1" t="s">
        <v>1056</v>
      </c>
      <c r="C706" s="1"/>
      <c r="D706" s="1">
        <v>135730</v>
      </c>
      <c r="E706" s="1" t="s">
        <v>1047</v>
      </c>
      <c r="F706" s="1" t="b">
        <v>0</v>
      </c>
    </row>
    <row r="707" spans="1:6" x14ac:dyDescent="0.3">
      <c r="A707" s="1" t="s">
        <v>714</v>
      </c>
      <c r="B707" s="1" t="s">
        <v>1056</v>
      </c>
      <c r="C707" s="1" t="s">
        <v>1046</v>
      </c>
      <c r="D707" s="1">
        <v>177335</v>
      </c>
      <c r="E707" s="1" t="s">
        <v>1047</v>
      </c>
      <c r="F707" s="1" t="b">
        <v>0</v>
      </c>
    </row>
    <row r="708" spans="1:6" x14ac:dyDescent="0.3">
      <c r="A708" s="1" t="s">
        <v>715</v>
      </c>
      <c r="B708" s="1" t="s">
        <v>1045</v>
      </c>
      <c r="C708" s="1" t="s">
        <v>1051</v>
      </c>
      <c r="D708" s="1">
        <v>806642</v>
      </c>
      <c r="E708" s="1" t="s">
        <v>1047</v>
      </c>
      <c r="F708" s="1" t="b">
        <v>0</v>
      </c>
    </row>
    <row r="709" spans="1:6" x14ac:dyDescent="0.3">
      <c r="A709" s="1" t="s">
        <v>716</v>
      </c>
      <c r="B709" s="1" t="s">
        <v>1054</v>
      </c>
      <c r="C709" s="1" t="s">
        <v>1061</v>
      </c>
      <c r="D709" s="1">
        <v>438480</v>
      </c>
      <c r="E709" s="1" t="s">
        <v>1047</v>
      </c>
      <c r="F709" s="1" t="b">
        <v>1</v>
      </c>
    </row>
    <row r="710" spans="1:6" x14ac:dyDescent="0.3">
      <c r="A710" s="1" t="s">
        <v>717</v>
      </c>
      <c r="B710" s="1" t="s">
        <v>1056</v>
      </c>
      <c r="C710" s="1" t="s">
        <v>1061</v>
      </c>
      <c r="D710" s="1">
        <v>387150</v>
      </c>
      <c r="E710" s="1" t="s">
        <v>1047</v>
      </c>
      <c r="F710" s="1" t="b">
        <v>0</v>
      </c>
    </row>
    <row r="711" spans="1:6" x14ac:dyDescent="0.3">
      <c r="A711" s="1" t="s">
        <v>718</v>
      </c>
      <c r="B711" s="1" t="s">
        <v>1045</v>
      </c>
      <c r="C711" s="1"/>
      <c r="D711" s="1">
        <v>666052</v>
      </c>
      <c r="E711" s="1" t="s">
        <v>1047</v>
      </c>
      <c r="F711" s="1" t="b">
        <v>0</v>
      </c>
    </row>
    <row r="712" spans="1:6" x14ac:dyDescent="0.3">
      <c r="A712" s="1" t="s">
        <v>719</v>
      </c>
      <c r="B712" s="1" t="s">
        <v>1058</v>
      </c>
      <c r="C712" s="1" t="s">
        <v>1061</v>
      </c>
      <c r="D712" s="1">
        <v>191083</v>
      </c>
      <c r="E712" s="1" t="s">
        <v>1047</v>
      </c>
      <c r="F712" s="1" t="b">
        <v>1</v>
      </c>
    </row>
    <row r="713" spans="1:6" x14ac:dyDescent="0.3">
      <c r="A713" s="1" t="s">
        <v>720</v>
      </c>
      <c r="B713" s="1" t="s">
        <v>1058</v>
      </c>
      <c r="C713" s="1" t="s">
        <v>1059</v>
      </c>
      <c r="D713" s="1">
        <v>841143</v>
      </c>
      <c r="E713" s="1" t="s">
        <v>1047</v>
      </c>
      <c r="F713" s="1" t="b">
        <v>0</v>
      </c>
    </row>
    <row r="714" spans="1:6" x14ac:dyDescent="0.3">
      <c r="A714" s="1" t="s">
        <v>721</v>
      </c>
      <c r="B714" s="1" t="s">
        <v>1054</v>
      </c>
      <c r="C714" s="1" t="s">
        <v>1049</v>
      </c>
      <c r="D714" s="1">
        <v>806056</v>
      </c>
      <c r="E714" s="1" t="s">
        <v>1047</v>
      </c>
      <c r="F714" s="1" t="b">
        <v>0</v>
      </c>
    </row>
    <row r="715" spans="1:6" x14ac:dyDescent="0.3">
      <c r="A715" s="1" t="s">
        <v>722</v>
      </c>
      <c r="B715" s="1" t="s">
        <v>1056</v>
      </c>
      <c r="C715" s="1" t="s">
        <v>1060</v>
      </c>
      <c r="D715" s="1">
        <v>684829</v>
      </c>
      <c r="E715" s="1" t="s">
        <v>1047</v>
      </c>
      <c r="F715" s="1" t="b">
        <v>0</v>
      </c>
    </row>
    <row r="716" spans="1:6" x14ac:dyDescent="0.3">
      <c r="A716" s="1" t="s">
        <v>723</v>
      </c>
      <c r="B716" s="1" t="s">
        <v>1050</v>
      </c>
      <c r="C716" s="1" t="s">
        <v>1049</v>
      </c>
      <c r="D716" s="1">
        <v>406305</v>
      </c>
      <c r="E716" s="1" t="s">
        <v>1047</v>
      </c>
      <c r="F716" s="1" t="b">
        <v>0</v>
      </c>
    </row>
    <row r="717" spans="1:6" x14ac:dyDescent="0.3">
      <c r="A717" s="1" t="s">
        <v>724</v>
      </c>
      <c r="B717" s="1" t="s">
        <v>1054</v>
      </c>
      <c r="C717" s="1" t="s">
        <v>1059</v>
      </c>
      <c r="D717" s="1">
        <v>284753</v>
      </c>
      <c r="E717" s="1" t="s">
        <v>1047</v>
      </c>
      <c r="F717" s="1" t="b">
        <v>0</v>
      </c>
    </row>
    <row r="718" spans="1:6" x14ac:dyDescent="0.3">
      <c r="A718" s="1" t="s">
        <v>725</v>
      </c>
      <c r="B718" s="1" t="s">
        <v>1045</v>
      </c>
      <c r="C718" s="1" t="s">
        <v>1061</v>
      </c>
      <c r="D718" s="1">
        <v>380938</v>
      </c>
      <c r="E718" s="1" t="s">
        <v>1047</v>
      </c>
      <c r="F718" s="1" t="b">
        <v>0</v>
      </c>
    </row>
    <row r="719" spans="1:6" x14ac:dyDescent="0.3">
      <c r="A719" s="1" t="s">
        <v>726</v>
      </c>
      <c r="B719" s="1" t="s">
        <v>1045</v>
      </c>
      <c r="C719" s="1" t="s">
        <v>1061</v>
      </c>
      <c r="D719" s="1">
        <v>609089</v>
      </c>
      <c r="E719" s="1" t="s">
        <v>1047</v>
      </c>
      <c r="F719" s="1" t="b">
        <v>0</v>
      </c>
    </row>
    <row r="720" spans="1:6" x14ac:dyDescent="0.3">
      <c r="A720" s="1" t="s">
        <v>727</v>
      </c>
      <c r="B720" s="1" t="s">
        <v>1048</v>
      </c>
      <c r="C720" s="1" t="s">
        <v>1046</v>
      </c>
      <c r="D720" s="1">
        <v>857311</v>
      </c>
      <c r="E720" s="1" t="s">
        <v>1047</v>
      </c>
      <c r="F720" s="1" t="b">
        <v>1</v>
      </c>
    </row>
    <row r="721" spans="1:6" x14ac:dyDescent="0.3">
      <c r="A721" s="1" t="s">
        <v>728</v>
      </c>
      <c r="B721" s="1" t="s">
        <v>1054</v>
      </c>
      <c r="C721" s="1" t="s">
        <v>1049</v>
      </c>
      <c r="D721" s="1">
        <v>404283</v>
      </c>
      <c r="E721" s="1" t="s">
        <v>1047</v>
      </c>
      <c r="F721" s="1" t="b">
        <v>0</v>
      </c>
    </row>
    <row r="722" spans="1:6" x14ac:dyDescent="0.3">
      <c r="A722" s="1" t="s">
        <v>729</v>
      </c>
      <c r="B722" s="1" t="s">
        <v>1048</v>
      </c>
      <c r="C722" s="1" t="s">
        <v>1061</v>
      </c>
      <c r="D722" s="1">
        <v>416110</v>
      </c>
      <c r="E722" s="1" t="s">
        <v>1047</v>
      </c>
      <c r="F722" s="1" t="b">
        <v>0</v>
      </c>
    </row>
    <row r="723" spans="1:6" x14ac:dyDescent="0.3">
      <c r="A723" s="1" t="s">
        <v>730</v>
      </c>
      <c r="B723" s="1" t="s">
        <v>1056</v>
      </c>
      <c r="C723" s="1" t="s">
        <v>1053</v>
      </c>
      <c r="D723" s="1">
        <v>121133</v>
      </c>
      <c r="E723" s="1" t="s">
        <v>1047</v>
      </c>
      <c r="F723" s="1" t="b">
        <v>0</v>
      </c>
    </row>
    <row r="724" spans="1:6" x14ac:dyDescent="0.3">
      <c r="A724" s="1" t="s">
        <v>731</v>
      </c>
      <c r="B724" s="1" t="s">
        <v>1050</v>
      </c>
      <c r="C724" s="1" t="s">
        <v>1061</v>
      </c>
      <c r="D724" s="1">
        <v>581197</v>
      </c>
      <c r="E724" s="1" t="s">
        <v>1047</v>
      </c>
      <c r="F724" s="1" t="b">
        <v>1</v>
      </c>
    </row>
    <row r="725" spans="1:6" x14ac:dyDescent="0.3">
      <c r="A725" s="1" t="s">
        <v>732</v>
      </c>
      <c r="B725" s="1" t="s">
        <v>1057</v>
      </c>
      <c r="C725" s="1" t="s">
        <v>1053</v>
      </c>
      <c r="D725" s="1">
        <v>118048</v>
      </c>
      <c r="E725" s="1" t="s">
        <v>1047</v>
      </c>
      <c r="F725" s="1" t="b">
        <v>0</v>
      </c>
    </row>
    <row r="726" spans="1:6" x14ac:dyDescent="0.3">
      <c r="A726" s="1" t="s">
        <v>733</v>
      </c>
      <c r="B726" s="1" t="s">
        <v>1050</v>
      </c>
      <c r="C726" s="1" t="s">
        <v>1051</v>
      </c>
      <c r="D726" s="1">
        <v>250755</v>
      </c>
      <c r="E726" s="1" t="s">
        <v>1047</v>
      </c>
      <c r="F726" s="1" t="b">
        <v>1</v>
      </c>
    </row>
    <row r="727" spans="1:6" x14ac:dyDescent="0.3">
      <c r="A727" s="1" t="s">
        <v>734</v>
      </c>
      <c r="B727" s="1" t="s">
        <v>1058</v>
      </c>
      <c r="C727" s="1" t="s">
        <v>1061</v>
      </c>
      <c r="D727" s="1">
        <v>531865</v>
      </c>
      <c r="E727" s="1" t="s">
        <v>1047</v>
      </c>
      <c r="F727" s="1" t="b">
        <v>1</v>
      </c>
    </row>
    <row r="728" spans="1:6" x14ac:dyDescent="0.3">
      <c r="A728" s="1" t="s">
        <v>735</v>
      </c>
      <c r="B728" s="1" t="s">
        <v>1058</v>
      </c>
      <c r="C728" s="1" t="s">
        <v>1051</v>
      </c>
      <c r="D728" s="1">
        <v>783680</v>
      </c>
      <c r="E728" s="1" t="s">
        <v>1047</v>
      </c>
      <c r="F728" s="1" t="b">
        <v>1</v>
      </c>
    </row>
    <row r="729" spans="1:6" x14ac:dyDescent="0.3">
      <c r="A729" s="1" t="s">
        <v>736</v>
      </c>
      <c r="B729" s="1" t="s">
        <v>1056</v>
      </c>
      <c r="C729" s="1" t="s">
        <v>1055</v>
      </c>
      <c r="D729" s="1">
        <v>306954</v>
      </c>
      <c r="E729" s="1" t="s">
        <v>1047</v>
      </c>
      <c r="F729" s="1" t="b">
        <v>1</v>
      </c>
    </row>
    <row r="730" spans="1:6" x14ac:dyDescent="0.3">
      <c r="A730" s="1" t="s">
        <v>737</v>
      </c>
      <c r="B730" s="1" t="s">
        <v>1045</v>
      </c>
      <c r="C730" s="1" t="s">
        <v>1061</v>
      </c>
      <c r="D730" s="1">
        <v>223295</v>
      </c>
      <c r="E730" s="1" t="s">
        <v>1047</v>
      </c>
      <c r="F730" s="1" t="b">
        <v>1</v>
      </c>
    </row>
    <row r="731" spans="1:6" x14ac:dyDescent="0.3">
      <c r="A731" s="1" t="s">
        <v>738</v>
      </c>
      <c r="B731" s="1" t="s">
        <v>1052</v>
      </c>
      <c r="C731" s="1" t="s">
        <v>1061</v>
      </c>
      <c r="D731" s="1">
        <v>595043</v>
      </c>
      <c r="E731" s="1" t="s">
        <v>1047</v>
      </c>
      <c r="F731" s="1" t="b">
        <v>0</v>
      </c>
    </row>
    <row r="732" spans="1:6" x14ac:dyDescent="0.3">
      <c r="A732" s="1" t="s">
        <v>739</v>
      </c>
      <c r="B732" s="1" t="s">
        <v>1057</v>
      </c>
      <c r="C732" s="1" t="s">
        <v>1049</v>
      </c>
      <c r="D732" s="1">
        <v>827759</v>
      </c>
      <c r="E732" s="1" t="s">
        <v>1047</v>
      </c>
      <c r="F732" s="1" t="b">
        <v>1</v>
      </c>
    </row>
    <row r="733" spans="1:6" x14ac:dyDescent="0.3">
      <c r="A733" s="1" t="s">
        <v>740</v>
      </c>
      <c r="B733" s="1" t="s">
        <v>1050</v>
      </c>
      <c r="C733" s="1" t="s">
        <v>1053</v>
      </c>
      <c r="D733" s="1">
        <v>712859</v>
      </c>
      <c r="E733" s="1" t="s">
        <v>1047</v>
      </c>
      <c r="F733" s="1" t="b">
        <v>0</v>
      </c>
    </row>
    <row r="734" spans="1:6" x14ac:dyDescent="0.3">
      <c r="A734" s="1" t="s">
        <v>741</v>
      </c>
      <c r="B734" s="1" t="s">
        <v>1056</v>
      </c>
      <c r="C734" s="1" t="s">
        <v>1055</v>
      </c>
      <c r="D734" s="1">
        <v>935593</v>
      </c>
      <c r="E734" s="1" t="s">
        <v>1047</v>
      </c>
      <c r="F734" s="1" t="b">
        <v>1</v>
      </c>
    </row>
    <row r="735" spans="1:6" x14ac:dyDescent="0.3">
      <c r="A735" s="1" t="s">
        <v>742</v>
      </c>
      <c r="B735" s="1" t="s">
        <v>1048</v>
      </c>
      <c r="C735" s="1" t="s">
        <v>1060</v>
      </c>
      <c r="D735" s="1">
        <v>100258</v>
      </c>
      <c r="E735" s="1" t="s">
        <v>1047</v>
      </c>
      <c r="F735" s="1" t="b">
        <v>0</v>
      </c>
    </row>
    <row r="736" spans="1:6" x14ac:dyDescent="0.3">
      <c r="A736" s="1" t="s">
        <v>743</v>
      </c>
      <c r="B736" s="1" t="s">
        <v>1054</v>
      </c>
      <c r="C736" s="1" t="s">
        <v>1053</v>
      </c>
      <c r="D736" s="1">
        <v>911513</v>
      </c>
      <c r="E736" s="1" t="s">
        <v>1047</v>
      </c>
      <c r="F736" s="1" t="b">
        <v>1</v>
      </c>
    </row>
    <row r="737" spans="1:6" x14ac:dyDescent="0.3">
      <c r="A737" s="1" t="s">
        <v>744</v>
      </c>
      <c r="B737" s="1" t="s">
        <v>1058</v>
      </c>
      <c r="C737" s="1" t="s">
        <v>1060</v>
      </c>
      <c r="D737" s="1">
        <v>828864</v>
      </c>
      <c r="E737" s="1" t="s">
        <v>1047</v>
      </c>
      <c r="F737" s="1" t="b">
        <v>0</v>
      </c>
    </row>
    <row r="738" spans="1:6" x14ac:dyDescent="0.3">
      <c r="A738" s="1" t="s">
        <v>745</v>
      </c>
      <c r="B738" s="1" t="s">
        <v>1057</v>
      </c>
      <c r="C738" s="1" t="s">
        <v>1053</v>
      </c>
      <c r="D738" s="1">
        <v>492383</v>
      </c>
      <c r="E738" s="1" t="s">
        <v>1047</v>
      </c>
      <c r="F738" s="1" t="b">
        <v>0</v>
      </c>
    </row>
    <row r="739" spans="1:6" x14ac:dyDescent="0.3">
      <c r="A739" s="1" t="s">
        <v>746</v>
      </c>
      <c r="B739" s="1" t="s">
        <v>1045</v>
      </c>
      <c r="C739" s="1" t="s">
        <v>1061</v>
      </c>
      <c r="D739" s="1">
        <v>135156</v>
      </c>
      <c r="E739" s="1" t="s">
        <v>1047</v>
      </c>
      <c r="F739" s="1" t="b">
        <v>0</v>
      </c>
    </row>
    <row r="740" spans="1:6" x14ac:dyDescent="0.3">
      <c r="A740" s="1" t="s">
        <v>747</v>
      </c>
      <c r="B740" s="1" t="s">
        <v>1058</v>
      </c>
      <c r="C740" s="1"/>
      <c r="D740" s="1">
        <v>140048</v>
      </c>
      <c r="E740" s="1" t="s">
        <v>1047</v>
      </c>
      <c r="F740" s="1" t="b">
        <v>0</v>
      </c>
    </row>
    <row r="741" spans="1:6" x14ac:dyDescent="0.3">
      <c r="A741" s="1" t="s">
        <v>748</v>
      </c>
      <c r="B741" s="1" t="s">
        <v>1057</v>
      </c>
      <c r="C741" s="1" t="s">
        <v>1046</v>
      </c>
      <c r="D741" s="1">
        <v>448824</v>
      </c>
      <c r="E741" s="1" t="s">
        <v>1047</v>
      </c>
      <c r="F741" s="1" t="b">
        <v>0</v>
      </c>
    </row>
    <row r="742" spans="1:6" x14ac:dyDescent="0.3">
      <c r="A742" s="1" t="s">
        <v>749</v>
      </c>
      <c r="B742" s="1" t="s">
        <v>1050</v>
      </c>
      <c r="C742" s="1" t="s">
        <v>1059</v>
      </c>
      <c r="D742" s="1">
        <v>280968</v>
      </c>
      <c r="E742" s="1" t="s">
        <v>1047</v>
      </c>
      <c r="F742" s="1" t="b">
        <v>0</v>
      </c>
    </row>
    <row r="743" spans="1:6" x14ac:dyDescent="0.3">
      <c r="A743" s="1" t="s">
        <v>750</v>
      </c>
      <c r="B743" s="1" t="s">
        <v>1058</v>
      </c>
      <c r="C743" s="1" t="s">
        <v>1059</v>
      </c>
      <c r="D743" s="1">
        <v>221909</v>
      </c>
      <c r="E743" s="1" t="s">
        <v>1047</v>
      </c>
      <c r="F743" s="1" t="b">
        <v>0</v>
      </c>
    </row>
    <row r="744" spans="1:6" x14ac:dyDescent="0.3">
      <c r="A744" s="1" t="s">
        <v>751</v>
      </c>
      <c r="B744" s="1" t="s">
        <v>1050</v>
      </c>
      <c r="C744" s="1" t="s">
        <v>1049</v>
      </c>
      <c r="D744" s="1">
        <v>883714</v>
      </c>
      <c r="E744" s="1" t="s">
        <v>1047</v>
      </c>
      <c r="F744" s="1" t="b">
        <v>0</v>
      </c>
    </row>
    <row r="745" spans="1:6" x14ac:dyDescent="0.3">
      <c r="A745" s="1" t="s">
        <v>752</v>
      </c>
      <c r="B745" s="1" t="s">
        <v>1050</v>
      </c>
      <c r="C745" s="1" t="s">
        <v>1061</v>
      </c>
      <c r="D745" s="1">
        <v>831442</v>
      </c>
      <c r="E745" s="1" t="s">
        <v>1047</v>
      </c>
      <c r="F745" s="1" t="b">
        <v>0</v>
      </c>
    </row>
    <row r="746" spans="1:6" x14ac:dyDescent="0.3">
      <c r="A746" s="1" t="s">
        <v>753</v>
      </c>
      <c r="B746" s="1" t="s">
        <v>1057</v>
      </c>
      <c r="C746" s="1" t="s">
        <v>1053</v>
      </c>
      <c r="D746" s="1">
        <v>463773</v>
      </c>
      <c r="E746" s="1" t="s">
        <v>1047</v>
      </c>
      <c r="F746" s="1" t="b">
        <v>1</v>
      </c>
    </row>
    <row r="747" spans="1:6" x14ac:dyDescent="0.3">
      <c r="A747" s="1" t="s">
        <v>754</v>
      </c>
      <c r="B747" s="1" t="s">
        <v>1048</v>
      </c>
      <c r="C747" s="1" t="s">
        <v>1060</v>
      </c>
      <c r="D747" s="1">
        <v>246606</v>
      </c>
      <c r="E747" s="1" t="s">
        <v>1047</v>
      </c>
      <c r="F747" s="1" t="b">
        <v>0</v>
      </c>
    </row>
    <row r="748" spans="1:6" x14ac:dyDescent="0.3">
      <c r="A748" s="1" t="s">
        <v>755</v>
      </c>
      <c r="B748" s="1" t="s">
        <v>1052</v>
      </c>
      <c r="C748" s="1" t="s">
        <v>1059</v>
      </c>
      <c r="D748" s="1">
        <v>296200</v>
      </c>
      <c r="E748" s="1" t="s">
        <v>1047</v>
      </c>
      <c r="F748" s="1" t="b">
        <v>0</v>
      </c>
    </row>
    <row r="749" spans="1:6" x14ac:dyDescent="0.3">
      <c r="A749" s="1" t="s">
        <v>756</v>
      </c>
      <c r="B749" s="1" t="s">
        <v>1052</v>
      </c>
      <c r="C749" s="1" t="s">
        <v>1051</v>
      </c>
      <c r="D749" s="1">
        <v>605998</v>
      </c>
      <c r="E749" s="1" t="s">
        <v>1047</v>
      </c>
      <c r="F749" s="1" t="b">
        <v>0</v>
      </c>
    </row>
    <row r="750" spans="1:6" x14ac:dyDescent="0.3">
      <c r="A750" s="1" t="s">
        <v>757</v>
      </c>
      <c r="B750" s="1" t="s">
        <v>1048</v>
      </c>
      <c r="C750" s="1" t="s">
        <v>1061</v>
      </c>
      <c r="D750" s="1">
        <v>725843</v>
      </c>
      <c r="E750" s="1" t="s">
        <v>1047</v>
      </c>
      <c r="F750" s="1" t="b">
        <v>0</v>
      </c>
    </row>
    <row r="751" spans="1:6" x14ac:dyDescent="0.3">
      <c r="A751" s="1" t="s">
        <v>758</v>
      </c>
      <c r="B751" s="1" t="s">
        <v>1058</v>
      </c>
      <c r="C751" s="1" t="s">
        <v>1046</v>
      </c>
      <c r="D751" s="1">
        <v>790601</v>
      </c>
      <c r="E751" s="1" t="s">
        <v>1047</v>
      </c>
      <c r="F751" s="1" t="b">
        <v>0</v>
      </c>
    </row>
    <row r="752" spans="1:6" x14ac:dyDescent="0.3">
      <c r="A752" s="1" t="s">
        <v>759</v>
      </c>
      <c r="B752" s="1" t="s">
        <v>1052</v>
      </c>
      <c r="C752" s="1" t="s">
        <v>1046</v>
      </c>
      <c r="D752" s="1">
        <v>600531</v>
      </c>
      <c r="E752" s="1" t="s">
        <v>1047</v>
      </c>
      <c r="F752" s="1" t="b">
        <v>1</v>
      </c>
    </row>
    <row r="753" spans="1:6" x14ac:dyDescent="0.3">
      <c r="A753" s="1" t="s">
        <v>760</v>
      </c>
      <c r="B753" s="1" t="s">
        <v>1048</v>
      </c>
      <c r="C753" s="1" t="s">
        <v>1053</v>
      </c>
      <c r="D753" s="1">
        <v>910822</v>
      </c>
      <c r="E753" s="1" t="s">
        <v>1047</v>
      </c>
      <c r="F753" s="1" t="b">
        <v>0</v>
      </c>
    </row>
    <row r="754" spans="1:6" x14ac:dyDescent="0.3">
      <c r="A754" s="1" t="s">
        <v>761</v>
      </c>
      <c r="B754" s="1" t="s">
        <v>1052</v>
      </c>
      <c r="C754" s="1" t="s">
        <v>1051</v>
      </c>
      <c r="D754" s="1">
        <v>456359</v>
      </c>
      <c r="E754" s="1" t="s">
        <v>1047</v>
      </c>
      <c r="F754" s="1" t="b">
        <v>0</v>
      </c>
    </row>
    <row r="755" spans="1:6" x14ac:dyDescent="0.3">
      <c r="A755" s="1" t="s">
        <v>762</v>
      </c>
      <c r="B755" s="1" t="s">
        <v>1054</v>
      </c>
      <c r="C755" s="1" t="s">
        <v>1055</v>
      </c>
      <c r="D755" s="1">
        <v>546390</v>
      </c>
      <c r="E755" s="1" t="s">
        <v>1047</v>
      </c>
      <c r="F755" s="1" t="b">
        <v>0</v>
      </c>
    </row>
    <row r="756" spans="1:6" x14ac:dyDescent="0.3">
      <c r="A756" s="1" t="s">
        <v>763</v>
      </c>
      <c r="B756" s="1" t="s">
        <v>1054</v>
      </c>
      <c r="C756" s="1" t="s">
        <v>1046</v>
      </c>
      <c r="D756" s="1">
        <v>268698</v>
      </c>
      <c r="E756" s="1" t="s">
        <v>1047</v>
      </c>
      <c r="F756" s="1" t="b">
        <v>0</v>
      </c>
    </row>
    <row r="757" spans="1:6" x14ac:dyDescent="0.3">
      <c r="A757" s="1" t="s">
        <v>764</v>
      </c>
      <c r="B757" s="1" t="s">
        <v>1056</v>
      </c>
      <c r="C757" s="1" t="s">
        <v>1060</v>
      </c>
      <c r="D757" s="1">
        <v>626449</v>
      </c>
      <c r="E757" s="1" t="s">
        <v>1047</v>
      </c>
      <c r="F757" s="1" t="b">
        <v>0</v>
      </c>
    </row>
    <row r="758" spans="1:6" x14ac:dyDescent="0.3">
      <c r="A758" s="1" t="s">
        <v>765</v>
      </c>
      <c r="B758" s="1" t="s">
        <v>1050</v>
      </c>
      <c r="C758" s="1" t="s">
        <v>1049</v>
      </c>
      <c r="D758" s="1">
        <v>639907</v>
      </c>
      <c r="E758" s="1" t="s">
        <v>1047</v>
      </c>
      <c r="F758" s="1" t="b">
        <v>0</v>
      </c>
    </row>
    <row r="759" spans="1:6" x14ac:dyDescent="0.3">
      <c r="A759" s="1" t="s">
        <v>766</v>
      </c>
      <c r="B759" s="1" t="s">
        <v>1052</v>
      </c>
      <c r="C759" s="1" t="s">
        <v>1061</v>
      </c>
      <c r="D759" s="1">
        <v>904083</v>
      </c>
      <c r="E759" s="1" t="s">
        <v>1047</v>
      </c>
      <c r="F759" s="1" t="b">
        <v>1</v>
      </c>
    </row>
    <row r="760" spans="1:6" x14ac:dyDescent="0.3">
      <c r="A760" s="1" t="s">
        <v>767</v>
      </c>
      <c r="B760" s="1" t="s">
        <v>1054</v>
      </c>
      <c r="C760" s="1" t="s">
        <v>1049</v>
      </c>
      <c r="D760" s="1">
        <v>283745</v>
      </c>
      <c r="E760" s="1" t="s">
        <v>1047</v>
      </c>
      <c r="F760" s="1" t="b">
        <v>0</v>
      </c>
    </row>
    <row r="761" spans="1:6" x14ac:dyDescent="0.3">
      <c r="A761" s="1" t="s">
        <v>768</v>
      </c>
      <c r="B761" s="1" t="s">
        <v>1056</v>
      </c>
      <c r="C761" s="1" t="s">
        <v>1051</v>
      </c>
      <c r="D761" s="1">
        <v>490904</v>
      </c>
      <c r="E761" s="1" t="s">
        <v>1047</v>
      </c>
      <c r="F761" s="1" t="b">
        <v>1</v>
      </c>
    </row>
    <row r="762" spans="1:6" x14ac:dyDescent="0.3">
      <c r="A762" s="1" t="s">
        <v>769</v>
      </c>
      <c r="B762" s="1" t="s">
        <v>1056</v>
      </c>
      <c r="C762" s="1" t="s">
        <v>1053</v>
      </c>
      <c r="D762" s="1">
        <v>222080</v>
      </c>
      <c r="E762" s="1" t="s">
        <v>1047</v>
      </c>
      <c r="F762" s="1" t="b">
        <v>0</v>
      </c>
    </row>
    <row r="763" spans="1:6" x14ac:dyDescent="0.3">
      <c r="A763" s="1" t="s">
        <v>770</v>
      </c>
      <c r="B763" s="1" t="s">
        <v>1045</v>
      </c>
      <c r="C763" s="1" t="s">
        <v>1053</v>
      </c>
      <c r="D763" s="1">
        <v>290065</v>
      </c>
      <c r="E763" s="1" t="s">
        <v>1047</v>
      </c>
      <c r="F763" s="1" t="b">
        <v>0</v>
      </c>
    </row>
    <row r="764" spans="1:6" x14ac:dyDescent="0.3">
      <c r="A764" s="1" t="s">
        <v>771</v>
      </c>
      <c r="B764" s="1" t="s">
        <v>1057</v>
      </c>
      <c r="C764" s="1" t="s">
        <v>1046</v>
      </c>
      <c r="D764" s="1">
        <v>843449</v>
      </c>
      <c r="E764" s="1" t="s">
        <v>1047</v>
      </c>
      <c r="F764" s="1" t="b">
        <v>0</v>
      </c>
    </row>
    <row r="765" spans="1:6" x14ac:dyDescent="0.3">
      <c r="A765" s="1" t="s">
        <v>772</v>
      </c>
      <c r="B765" s="1" t="s">
        <v>1052</v>
      </c>
      <c r="C765" s="1" t="s">
        <v>1051</v>
      </c>
      <c r="D765" s="1">
        <v>463191</v>
      </c>
      <c r="E765" s="1" t="s">
        <v>1047</v>
      </c>
      <c r="F765" s="1" t="b">
        <v>1</v>
      </c>
    </row>
    <row r="766" spans="1:6" x14ac:dyDescent="0.3">
      <c r="A766" s="1" t="s">
        <v>773</v>
      </c>
      <c r="B766" s="1" t="s">
        <v>1052</v>
      </c>
      <c r="C766" s="1" t="s">
        <v>1059</v>
      </c>
      <c r="D766" s="1">
        <v>317633</v>
      </c>
      <c r="E766" s="1" t="s">
        <v>1047</v>
      </c>
      <c r="F766" s="1" t="b">
        <v>0</v>
      </c>
    </row>
    <row r="767" spans="1:6" x14ac:dyDescent="0.3">
      <c r="A767" s="1" t="s">
        <v>774</v>
      </c>
      <c r="B767" s="1" t="s">
        <v>1054</v>
      </c>
      <c r="C767" s="1" t="s">
        <v>1046</v>
      </c>
      <c r="D767" s="1">
        <v>887887</v>
      </c>
      <c r="E767" s="1" t="s">
        <v>1047</v>
      </c>
      <c r="F767" s="1" t="b">
        <v>1</v>
      </c>
    </row>
    <row r="768" spans="1:6" x14ac:dyDescent="0.3">
      <c r="A768" s="1" t="s">
        <v>775</v>
      </c>
      <c r="B768" s="1" t="s">
        <v>1050</v>
      </c>
      <c r="C768" s="1" t="s">
        <v>1055</v>
      </c>
      <c r="D768" s="1">
        <v>266846</v>
      </c>
      <c r="E768" s="1" t="s">
        <v>1047</v>
      </c>
      <c r="F768" s="1" t="b">
        <v>0</v>
      </c>
    </row>
    <row r="769" spans="1:6" x14ac:dyDescent="0.3">
      <c r="A769" s="1" t="s">
        <v>776</v>
      </c>
      <c r="B769" s="1" t="s">
        <v>1057</v>
      </c>
      <c r="C769" s="1" t="s">
        <v>1053</v>
      </c>
      <c r="D769" s="1">
        <v>618870</v>
      </c>
      <c r="E769" s="1" t="s">
        <v>1047</v>
      </c>
      <c r="F769" s="1" t="b">
        <v>1</v>
      </c>
    </row>
    <row r="770" spans="1:6" x14ac:dyDescent="0.3">
      <c r="A770" s="1" t="s">
        <v>777</v>
      </c>
      <c r="B770" s="1" t="s">
        <v>1054</v>
      </c>
      <c r="C770" s="1" t="s">
        <v>1053</v>
      </c>
      <c r="D770" s="1">
        <v>530224</v>
      </c>
      <c r="E770" s="1" t="s">
        <v>1047</v>
      </c>
      <c r="F770" s="1" t="b">
        <v>0</v>
      </c>
    </row>
    <row r="771" spans="1:6" x14ac:dyDescent="0.3">
      <c r="A771" s="1" t="s">
        <v>778</v>
      </c>
      <c r="B771" s="1" t="s">
        <v>1058</v>
      </c>
      <c r="C771" s="1" t="s">
        <v>1059</v>
      </c>
      <c r="D771" s="1">
        <v>488283</v>
      </c>
      <c r="E771" s="1" t="s">
        <v>1047</v>
      </c>
      <c r="F771" s="1" t="b">
        <v>1</v>
      </c>
    </row>
    <row r="772" spans="1:6" x14ac:dyDescent="0.3">
      <c r="A772" s="1" t="s">
        <v>779</v>
      </c>
      <c r="B772" s="1" t="s">
        <v>1052</v>
      </c>
      <c r="C772" s="1" t="s">
        <v>1055</v>
      </c>
      <c r="D772" s="1">
        <v>407213</v>
      </c>
      <c r="E772" s="1" t="s">
        <v>1047</v>
      </c>
      <c r="F772" s="1" t="b">
        <v>0</v>
      </c>
    </row>
    <row r="773" spans="1:6" x14ac:dyDescent="0.3">
      <c r="A773" s="1" t="s">
        <v>780</v>
      </c>
      <c r="B773" s="1" t="s">
        <v>1052</v>
      </c>
      <c r="C773" s="1" t="s">
        <v>1055</v>
      </c>
      <c r="D773" s="1">
        <v>356757</v>
      </c>
      <c r="E773" s="1" t="s">
        <v>1047</v>
      </c>
      <c r="F773" s="1" t="b">
        <v>0</v>
      </c>
    </row>
    <row r="774" spans="1:6" x14ac:dyDescent="0.3">
      <c r="A774" s="1" t="s">
        <v>781</v>
      </c>
      <c r="B774" s="1" t="s">
        <v>1056</v>
      </c>
      <c r="C774" s="1" t="s">
        <v>1046</v>
      </c>
      <c r="D774" s="1">
        <v>559822</v>
      </c>
      <c r="E774" s="1" t="s">
        <v>1047</v>
      </c>
      <c r="F774" s="1" t="b">
        <v>0</v>
      </c>
    </row>
    <row r="775" spans="1:6" x14ac:dyDescent="0.3">
      <c r="A775" s="1" t="s">
        <v>782</v>
      </c>
      <c r="B775" s="1" t="s">
        <v>1050</v>
      </c>
      <c r="C775" s="1" t="s">
        <v>1059</v>
      </c>
      <c r="D775" s="1">
        <v>857065</v>
      </c>
      <c r="E775" s="1" t="s">
        <v>1047</v>
      </c>
      <c r="F775" s="1" t="b">
        <v>0</v>
      </c>
    </row>
    <row r="776" spans="1:6" x14ac:dyDescent="0.3">
      <c r="A776" s="1" t="s">
        <v>783</v>
      </c>
      <c r="B776" s="1" t="s">
        <v>1057</v>
      </c>
      <c r="C776" s="1" t="s">
        <v>1061</v>
      </c>
      <c r="D776" s="1">
        <v>459077</v>
      </c>
      <c r="E776" s="1" t="s">
        <v>1047</v>
      </c>
      <c r="F776" s="1" t="b">
        <v>0</v>
      </c>
    </row>
    <row r="777" spans="1:6" x14ac:dyDescent="0.3">
      <c r="A777" s="1" t="s">
        <v>784</v>
      </c>
      <c r="B777" s="1" t="s">
        <v>1052</v>
      </c>
      <c r="C777" s="1" t="s">
        <v>1051</v>
      </c>
      <c r="D777" s="1">
        <v>848476</v>
      </c>
      <c r="E777" s="1" t="s">
        <v>1047</v>
      </c>
      <c r="F777" s="1" t="b">
        <v>1</v>
      </c>
    </row>
    <row r="778" spans="1:6" x14ac:dyDescent="0.3">
      <c r="A778" s="1" t="s">
        <v>785</v>
      </c>
      <c r="B778" s="1" t="s">
        <v>1054</v>
      </c>
      <c r="C778" s="1"/>
      <c r="D778" s="1">
        <v>767693</v>
      </c>
      <c r="E778" s="1" t="s">
        <v>1047</v>
      </c>
      <c r="F778" s="1" t="b">
        <v>0</v>
      </c>
    </row>
    <row r="779" spans="1:6" x14ac:dyDescent="0.3">
      <c r="A779" s="1" t="s">
        <v>786</v>
      </c>
      <c r="B779" s="1" t="s">
        <v>1048</v>
      </c>
      <c r="C779" s="1" t="s">
        <v>1051</v>
      </c>
      <c r="D779" s="1">
        <v>648759</v>
      </c>
      <c r="E779" s="1" t="s">
        <v>1047</v>
      </c>
      <c r="F779" s="1" t="b">
        <v>0</v>
      </c>
    </row>
    <row r="780" spans="1:6" x14ac:dyDescent="0.3">
      <c r="A780" s="1" t="s">
        <v>787</v>
      </c>
      <c r="B780" s="1" t="s">
        <v>1057</v>
      </c>
      <c r="C780" s="1" t="s">
        <v>1055</v>
      </c>
      <c r="D780" s="1">
        <v>391835</v>
      </c>
      <c r="E780" s="1" t="s">
        <v>1047</v>
      </c>
      <c r="F780" s="1" t="b">
        <v>0</v>
      </c>
    </row>
    <row r="781" spans="1:6" x14ac:dyDescent="0.3">
      <c r="A781" s="1" t="s">
        <v>788</v>
      </c>
      <c r="B781" s="1" t="s">
        <v>1054</v>
      </c>
      <c r="C781" s="1" t="s">
        <v>1059</v>
      </c>
      <c r="D781" s="1">
        <v>445521</v>
      </c>
      <c r="E781" s="1" t="s">
        <v>1047</v>
      </c>
      <c r="F781" s="1" t="b">
        <v>0</v>
      </c>
    </row>
    <row r="782" spans="1:6" x14ac:dyDescent="0.3">
      <c r="A782" s="1" t="s">
        <v>789</v>
      </c>
      <c r="B782" s="1" t="s">
        <v>1048</v>
      </c>
      <c r="C782" s="1" t="s">
        <v>1046</v>
      </c>
      <c r="D782" s="1">
        <v>738727</v>
      </c>
      <c r="E782" s="1" t="s">
        <v>1047</v>
      </c>
      <c r="F782" s="1" t="b">
        <v>0</v>
      </c>
    </row>
    <row r="783" spans="1:6" x14ac:dyDescent="0.3">
      <c r="A783" s="1" t="s">
        <v>790</v>
      </c>
      <c r="B783" s="1" t="s">
        <v>1058</v>
      </c>
      <c r="C783" s="1" t="s">
        <v>1059</v>
      </c>
      <c r="D783" s="1">
        <v>663015</v>
      </c>
      <c r="E783" s="1" t="s">
        <v>1047</v>
      </c>
      <c r="F783" s="1" t="b">
        <v>1</v>
      </c>
    </row>
    <row r="784" spans="1:6" x14ac:dyDescent="0.3">
      <c r="A784" s="1" t="s">
        <v>791</v>
      </c>
      <c r="B784" s="1" t="s">
        <v>1058</v>
      </c>
      <c r="C784" s="1" t="s">
        <v>1061</v>
      </c>
      <c r="D784" s="1">
        <v>696985</v>
      </c>
      <c r="E784" s="1" t="s">
        <v>1047</v>
      </c>
      <c r="F784" s="1" t="b">
        <v>0</v>
      </c>
    </row>
    <row r="785" spans="1:6" x14ac:dyDescent="0.3">
      <c r="A785" s="1" t="s">
        <v>792</v>
      </c>
      <c r="B785" s="1" t="s">
        <v>1058</v>
      </c>
      <c r="C785" s="1" t="s">
        <v>1055</v>
      </c>
      <c r="D785" s="1">
        <v>444603</v>
      </c>
      <c r="E785" s="1" t="s">
        <v>1047</v>
      </c>
      <c r="F785" s="1" t="b">
        <v>0</v>
      </c>
    </row>
    <row r="786" spans="1:6" x14ac:dyDescent="0.3">
      <c r="A786" s="1" t="s">
        <v>793</v>
      </c>
      <c r="B786" s="1" t="s">
        <v>1045</v>
      </c>
      <c r="C786" s="1" t="s">
        <v>1051</v>
      </c>
      <c r="D786" s="1">
        <v>634299</v>
      </c>
      <c r="E786" s="1" t="s">
        <v>1047</v>
      </c>
      <c r="F786" s="1" t="b">
        <v>0</v>
      </c>
    </row>
    <row r="787" spans="1:6" x14ac:dyDescent="0.3">
      <c r="A787" s="1" t="s">
        <v>794</v>
      </c>
      <c r="B787" s="1" t="s">
        <v>1050</v>
      </c>
      <c r="C787" s="1" t="s">
        <v>1061</v>
      </c>
      <c r="D787" s="1">
        <v>435560</v>
      </c>
      <c r="E787" s="1" t="s">
        <v>1047</v>
      </c>
      <c r="F787" s="1" t="b">
        <v>0</v>
      </c>
    </row>
    <row r="788" spans="1:6" x14ac:dyDescent="0.3">
      <c r="A788" s="1" t="s">
        <v>795</v>
      </c>
      <c r="B788" s="1" t="s">
        <v>1052</v>
      </c>
      <c r="C788" s="1" t="s">
        <v>1060</v>
      </c>
      <c r="D788" s="1">
        <v>785234</v>
      </c>
      <c r="E788" s="1" t="s">
        <v>1047</v>
      </c>
      <c r="F788" s="1" t="b">
        <v>0</v>
      </c>
    </row>
    <row r="789" spans="1:6" x14ac:dyDescent="0.3">
      <c r="A789" s="1" t="s">
        <v>796</v>
      </c>
      <c r="B789" s="1" t="s">
        <v>1058</v>
      </c>
      <c r="C789" s="1" t="s">
        <v>1061</v>
      </c>
      <c r="D789" s="1">
        <v>545957</v>
      </c>
      <c r="E789" s="1" t="s">
        <v>1047</v>
      </c>
      <c r="F789" s="1" t="b">
        <v>0</v>
      </c>
    </row>
    <row r="790" spans="1:6" x14ac:dyDescent="0.3">
      <c r="A790" s="1" t="s">
        <v>797</v>
      </c>
      <c r="B790" s="1" t="s">
        <v>1057</v>
      </c>
      <c r="C790" s="1"/>
      <c r="D790" s="1">
        <v>409116</v>
      </c>
      <c r="E790" s="1" t="s">
        <v>1047</v>
      </c>
      <c r="F790" s="1" t="b">
        <v>1</v>
      </c>
    </row>
    <row r="791" spans="1:6" x14ac:dyDescent="0.3">
      <c r="A791" s="1" t="s">
        <v>798</v>
      </c>
      <c r="B791" s="1" t="s">
        <v>1058</v>
      </c>
      <c r="C791" s="1" t="s">
        <v>1046</v>
      </c>
      <c r="D791" s="1">
        <v>919176</v>
      </c>
      <c r="E791" s="1" t="s">
        <v>1047</v>
      </c>
      <c r="F791" s="1" t="b">
        <v>1</v>
      </c>
    </row>
    <row r="792" spans="1:6" x14ac:dyDescent="0.3">
      <c r="A792" s="1" t="s">
        <v>799</v>
      </c>
      <c r="B792" s="1" t="s">
        <v>1052</v>
      </c>
      <c r="C792" s="1" t="s">
        <v>1060</v>
      </c>
      <c r="D792" s="1">
        <v>398042</v>
      </c>
      <c r="E792" s="1" t="s">
        <v>1047</v>
      </c>
      <c r="F792" s="1" t="b">
        <v>1</v>
      </c>
    </row>
    <row r="793" spans="1:6" x14ac:dyDescent="0.3">
      <c r="A793" s="1" t="s">
        <v>800</v>
      </c>
      <c r="B793" s="1" t="s">
        <v>1058</v>
      </c>
      <c r="C793" s="1" t="s">
        <v>1049</v>
      </c>
      <c r="D793" s="1">
        <v>443767</v>
      </c>
      <c r="E793" s="1" t="s">
        <v>1047</v>
      </c>
      <c r="F793" s="1" t="b">
        <v>0</v>
      </c>
    </row>
    <row r="794" spans="1:6" x14ac:dyDescent="0.3">
      <c r="A794" s="1" t="s">
        <v>801</v>
      </c>
      <c r="B794" s="1" t="s">
        <v>1048</v>
      </c>
      <c r="C794" s="1" t="s">
        <v>1051</v>
      </c>
      <c r="D794" s="1">
        <v>591075</v>
      </c>
      <c r="E794" s="1" t="s">
        <v>1047</v>
      </c>
      <c r="F794" s="1" t="b">
        <v>0</v>
      </c>
    </row>
    <row r="795" spans="1:6" x14ac:dyDescent="0.3">
      <c r="A795" s="1" t="s">
        <v>802</v>
      </c>
      <c r="B795" s="1" t="s">
        <v>1045</v>
      </c>
      <c r="C795" s="1"/>
      <c r="D795" s="1">
        <v>637145</v>
      </c>
      <c r="E795" s="1" t="s">
        <v>1047</v>
      </c>
      <c r="F795" s="1" t="b">
        <v>0</v>
      </c>
    </row>
    <row r="796" spans="1:6" x14ac:dyDescent="0.3">
      <c r="A796" s="1" t="s">
        <v>803</v>
      </c>
      <c r="B796" s="1" t="s">
        <v>1048</v>
      </c>
      <c r="C796" s="1" t="s">
        <v>1059</v>
      </c>
      <c r="D796" s="1">
        <v>701804</v>
      </c>
      <c r="E796" s="1" t="s">
        <v>1047</v>
      </c>
      <c r="F796" s="1" t="b">
        <v>0</v>
      </c>
    </row>
    <row r="797" spans="1:6" x14ac:dyDescent="0.3">
      <c r="A797" s="1" t="s">
        <v>804</v>
      </c>
      <c r="B797" s="1" t="s">
        <v>1052</v>
      </c>
      <c r="C797" s="1" t="s">
        <v>1060</v>
      </c>
      <c r="D797" s="1">
        <v>653348</v>
      </c>
      <c r="E797" s="1" t="s">
        <v>1047</v>
      </c>
      <c r="F797" s="1" t="b">
        <v>0</v>
      </c>
    </row>
    <row r="798" spans="1:6" x14ac:dyDescent="0.3">
      <c r="A798" s="1" t="s">
        <v>805</v>
      </c>
      <c r="B798" s="1" t="s">
        <v>1052</v>
      </c>
      <c r="C798" s="1" t="s">
        <v>1060</v>
      </c>
      <c r="D798" s="1">
        <v>785362</v>
      </c>
      <c r="E798" s="1" t="s">
        <v>1047</v>
      </c>
      <c r="F798" s="1" t="b">
        <v>0</v>
      </c>
    </row>
    <row r="799" spans="1:6" x14ac:dyDescent="0.3">
      <c r="A799" s="1" t="s">
        <v>806</v>
      </c>
      <c r="B799" s="1" t="s">
        <v>1045</v>
      </c>
      <c r="C799" s="1" t="s">
        <v>1055</v>
      </c>
      <c r="D799" s="1">
        <v>666310</v>
      </c>
      <c r="E799" s="1" t="s">
        <v>1047</v>
      </c>
      <c r="F799" s="1" t="b">
        <v>0</v>
      </c>
    </row>
    <row r="800" spans="1:6" x14ac:dyDescent="0.3">
      <c r="A800" s="1" t="s">
        <v>807</v>
      </c>
      <c r="B800" s="1" t="s">
        <v>1048</v>
      </c>
      <c r="C800" s="1" t="s">
        <v>1060</v>
      </c>
      <c r="D800" s="1">
        <v>229090</v>
      </c>
      <c r="E800" s="1" t="s">
        <v>1047</v>
      </c>
      <c r="F800" s="1" t="b">
        <v>0</v>
      </c>
    </row>
    <row r="801" spans="1:6" x14ac:dyDescent="0.3">
      <c r="A801" s="1" t="s">
        <v>808</v>
      </c>
      <c r="B801" s="1" t="s">
        <v>1056</v>
      </c>
      <c r="C801" s="1" t="s">
        <v>1055</v>
      </c>
      <c r="D801" s="1">
        <v>893359</v>
      </c>
      <c r="E801" s="1" t="s">
        <v>1047</v>
      </c>
      <c r="F801" s="1" t="b">
        <v>0</v>
      </c>
    </row>
    <row r="802" spans="1:6" x14ac:dyDescent="0.3">
      <c r="A802" s="1" t="s">
        <v>809</v>
      </c>
      <c r="B802" s="1" t="s">
        <v>1058</v>
      </c>
      <c r="C802" s="1" t="s">
        <v>1046</v>
      </c>
      <c r="D802" s="1">
        <v>107608</v>
      </c>
      <c r="E802" s="1" t="s">
        <v>1047</v>
      </c>
      <c r="F802" s="1" t="b">
        <v>0</v>
      </c>
    </row>
    <row r="803" spans="1:6" x14ac:dyDescent="0.3">
      <c r="A803" s="1" t="s">
        <v>810</v>
      </c>
      <c r="B803" s="1" t="s">
        <v>1058</v>
      </c>
      <c r="C803" s="1"/>
      <c r="D803" s="1">
        <v>388060</v>
      </c>
      <c r="E803" s="1" t="s">
        <v>1047</v>
      </c>
      <c r="F803" s="1" t="b">
        <v>0</v>
      </c>
    </row>
    <row r="804" spans="1:6" x14ac:dyDescent="0.3">
      <c r="A804" s="1" t="s">
        <v>811</v>
      </c>
      <c r="B804" s="1" t="s">
        <v>1052</v>
      </c>
      <c r="C804" s="1" t="s">
        <v>1053</v>
      </c>
      <c r="D804" s="1">
        <v>963240</v>
      </c>
      <c r="E804" s="1" t="s">
        <v>1047</v>
      </c>
      <c r="F804" s="1" t="b">
        <v>0</v>
      </c>
    </row>
    <row r="805" spans="1:6" x14ac:dyDescent="0.3">
      <c r="A805" s="1" t="s">
        <v>812</v>
      </c>
      <c r="B805" s="1" t="s">
        <v>1052</v>
      </c>
      <c r="C805" s="1"/>
      <c r="D805" s="1">
        <v>752123</v>
      </c>
      <c r="E805" s="1" t="s">
        <v>1047</v>
      </c>
      <c r="F805" s="1" t="b">
        <v>1</v>
      </c>
    </row>
    <row r="806" spans="1:6" x14ac:dyDescent="0.3">
      <c r="A806" s="1" t="s">
        <v>813</v>
      </c>
      <c r="B806" s="1" t="s">
        <v>1057</v>
      </c>
      <c r="C806" s="1" t="s">
        <v>1059</v>
      </c>
      <c r="D806" s="1">
        <v>540279</v>
      </c>
      <c r="E806" s="1" t="s">
        <v>1047</v>
      </c>
      <c r="F806" s="1" t="b">
        <v>0</v>
      </c>
    </row>
    <row r="807" spans="1:6" x14ac:dyDescent="0.3">
      <c r="A807" s="1" t="s">
        <v>814</v>
      </c>
      <c r="B807" s="1" t="s">
        <v>1048</v>
      </c>
      <c r="C807" s="1" t="s">
        <v>1051</v>
      </c>
      <c r="D807" s="1">
        <v>788258</v>
      </c>
      <c r="E807" s="1" t="s">
        <v>1047</v>
      </c>
      <c r="F807" s="1" t="b">
        <v>0</v>
      </c>
    </row>
    <row r="808" spans="1:6" x14ac:dyDescent="0.3">
      <c r="A808" s="1" t="s">
        <v>815</v>
      </c>
      <c r="B808" s="1" t="s">
        <v>1056</v>
      </c>
      <c r="C808" s="1" t="s">
        <v>1059</v>
      </c>
      <c r="D808" s="1">
        <v>852110</v>
      </c>
      <c r="E808" s="1" t="s">
        <v>1047</v>
      </c>
      <c r="F808" s="1" t="b">
        <v>0</v>
      </c>
    </row>
    <row r="809" spans="1:6" x14ac:dyDescent="0.3">
      <c r="A809" s="1" t="s">
        <v>816</v>
      </c>
      <c r="B809" s="1" t="s">
        <v>1050</v>
      </c>
      <c r="C809" s="1" t="s">
        <v>1055</v>
      </c>
      <c r="D809" s="1">
        <v>443874</v>
      </c>
      <c r="E809" s="1" t="s">
        <v>1047</v>
      </c>
      <c r="F809" s="1" t="b">
        <v>1</v>
      </c>
    </row>
    <row r="810" spans="1:6" x14ac:dyDescent="0.3">
      <c r="A810" s="1" t="s">
        <v>817</v>
      </c>
      <c r="B810" s="1" t="s">
        <v>1052</v>
      </c>
      <c r="C810" s="1" t="s">
        <v>1046</v>
      </c>
      <c r="D810" s="1">
        <v>699876</v>
      </c>
      <c r="E810" s="1" t="s">
        <v>1047</v>
      </c>
      <c r="F810" s="1" t="b">
        <v>1</v>
      </c>
    </row>
    <row r="811" spans="1:6" x14ac:dyDescent="0.3">
      <c r="A811" s="1" t="s">
        <v>818</v>
      </c>
      <c r="B811" s="1" t="s">
        <v>1052</v>
      </c>
      <c r="C811" s="1" t="s">
        <v>1051</v>
      </c>
      <c r="D811" s="1">
        <v>295370</v>
      </c>
      <c r="E811" s="1" t="s">
        <v>1047</v>
      </c>
      <c r="F811" s="1" t="b">
        <v>1</v>
      </c>
    </row>
    <row r="812" spans="1:6" x14ac:dyDescent="0.3">
      <c r="A812" s="1" t="s">
        <v>819</v>
      </c>
      <c r="B812" s="1" t="s">
        <v>1048</v>
      </c>
      <c r="C812" s="1" t="s">
        <v>1059</v>
      </c>
      <c r="D812" s="1">
        <v>338157</v>
      </c>
      <c r="E812" s="1" t="s">
        <v>1047</v>
      </c>
      <c r="F812" s="1" t="b">
        <v>1</v>
      </c>
    </row>
    <row r="813" spans="1:6" x14ac:dyDescent="0.3">
      <c r="A813" s="1" t="s">
        <v>820</v>
      </c>
      <c r="B813" s="1" t="s">
        <v>1057</v>
      </c>
      <c r="C813" s="1" t="s">
        <v>1055</v>
      </c>
      <c r="D813" s="1">
        <v>980817</v>
      </c>
      <c r="E813" s="1" t="s">
        <v>1047</v>
      </c>
      <c r="F813" s="1" t="b">
        <v>1</v>
      </c>
    </row>
    <row r="814" spans="1:6" x14ac:dyDescent="0.3">
      <c r="A814" s="1" t="s">
        <v>821</v>
      </c>
      <c r="B814" s="1" t="s">
        <v>1048</v>
      </c>
      <c r="C814" s="1" t="s">
        <v>1051</v>
      </c>
      <c r="D814" s="1">
        <v>266461</v>
      </c>
      <c r="E814" s="1" t="s">
        <v>1047</v>
      </c>
      <c r="F814" s="1" t="b">
        <v>1</v>
      </c>
    </row>
    <row r="815" spans="1:6" x14ac:dyDescent="0.3">
      <c r="A815" s="1" t="s">
        <v>822</v>
      </c>
      <c r="B815" s="1" t="s">
        <v>1058</v>
      </c>
      <c r="C815" s="1" t="s">
        <v>1060</v>
      </c>
      <c r="D815" s="1">
        <v>437558</v>
      </c>
      <c r="E815" s="1" t="s">
        <v>1047</v>
      </c>
      <c r="F815" s="1" t="b">
        <v>0</v>
      </c>
    </row>
    <row r="816" spans="1:6" x14ac:dyDescent="0.3">
      <c r="A816" s="1" t="s">
        <v>823</v>
      </c>
      <c r="B816" s="1" t="s">
        <v>1054</v>
      </c>
      <c r="C816" s="1" t="s">
        <v>1055</v>
      </c>
      <c r="D816" s="1">
        <v>250776</v>
      </c>
      <c r="E816" s="1" t="s">
        <v>1047</v>
      </c>
      <c r="F816" s="1" t="b">
        <v>0</v>
      </c>
    </row>
    <row r="817" spans="1:6" x14ac:dyDescent="0.3">
      <c r="A817" s="1" t="s">
        <v>824</v>
      </c>
      <c r="B817" s="1" t="s">
        <v>1050</v>
      </c>
      <c r="C817" s="1" t="s">
        <v>1055</v>
      </c>
      <c r="D817" s="1">
        <v>520940</v>
      </c>
      <c r="E817" s="1" t="s">
        <v>1047</v>
      </c>
      <c r="F817" s="1" t="b">
        <v>0</v>
      </c>
    </row>
    <row r="818" spans="1:6" x14ac:dyDescent="0.3">
      <c r="A818" s="1" t="s">
        <v>825</v>
      </c>
      <c r="B818" s="1" t="s">
        <v>1056</v>
      </c>
      <c r="C818" s="1" t="s">
        <v>1060</v>
      </c>
      <c r="D818" s="1">
        <v>343459</v>
      </c>
      <c r="E818" s="1" t="s">
        <v>1047</v>
      </c>
      <c r="F818" s="1" t="b">
        <v>0</v>
      </c>
    </row>
    <row r="819" spans="1:6" x14ac:dyDescent="0.3">
      <c r="A819" s="1" t="s">
        <v>826</v>
      </c>
      <c r="B819" s="1" t="s">
        <v>1054</v>
      </c>
      <c r="C819" s="1" t="s">
        <v>1055</v>
      </c>
      <c r="D819" s="1">
        <v>844238</v>
      </c>
      <c r="E819" s="1" t="s">
        <v>1047</v>
      </c>
      <c r="F819" s="1" t="b">
        <v>0</v>
      </c>
    </row>
    <row r="820" spans="1:6" x14ac:dyDescent="0.3">
      <c r="A820" s="1" t="s">
        <v>827</v>
      </c>
      <c r="B820" s="1" t="s">
        <v>1056</v>
      </c>
      <c r="C820" s="1" t="s">
        <v>1061</v>
      </c>
      <c r="D820" s="1">
        <v>983241</v>
      </c>
      <c r="E820" s="1" t="s">
        <v>1047</v>
      </c>
      <c r="F820" s="1" t="b">
        <v>0</v>
      </c>
    </row>
    <row r="821" spans="1:6" x14ac:dyDescent="0.3">
      <c r="A821" s="1" t="s">
        <v>828</v>
      </c>
      <c r="B821" s="1" t="s">
        <v>1058</v>
      </c>
      <c r="C821" s="1" t="s">
        <v>1049</v>
      </c>
      <c r="D821" s="1">
        <v>719796</v>
      </c>
      <c r="E821" s="1" t="s">
        <v>1047</v>
      </c>
      <c r="F821" s="1" t="b">
        <v>1</v>
      </c>
    </row>
    <row r="822" spans="1:6" x14ac:dyDescent="0.3">
      <c r="A822" s="1" t="s">
        <v>829</v>
      </c>
      <c r="B822" s="1" t="s">
        <v>1052</v>
      </c>
      <c r="C822" s="1" t="s">
        <v>1053</v>
      </c>
      <c r="D822" s="1">
        <v>954886</v>
      </c>
      <c r="E822" s="1" t="s">
        <v>1047</v>
      </c>
      <c r="F822" s="1" t="b">
        <v>0</v>
      </c>
    </row>
    <row r="823" spans="1:6" x14ac:dyDescent="0.3">
      <c r="A823" s="1" t="s">
        <v>830</v>
      </c>
      <c r="B823" s="1" t="s">
        <v>1045</v>
      </c>
      <c r="C823" s="1" t="s">
        <v>1051</v>
      </c>
      <c r="D823" s="1">
        <v>203603</v>
      </c>
      <c r="E823" s="1" t="s">
        <v>1047</v>
      </c>
      <c r="F823" s="1" t="b">
        <v>0</v>
      </c>
    </row>
    <row r="824" spans="1:6" x14ac:dyDescent="0.3">
      <c r="A824" s="1" t="s">
        <v>831</v>
      </c>
      <c r="B824" s="1" t="s">
        <v>1058</v>
      </c>
      <c r="C824" s="1" t="s">
        <v>1061</v>
      </c>
      <c r="D824" s="1">
        <v>905947</v>
      </c>
      <c r="E824" s="1" t="s">
        <v>1047</v>
      </c>
      <c r="F824" s="1" t="b">
        <v>1</v>
      </c>
    </row>
    <row r="825" spans="1:6" x14ac:dyDescent="0.3">
      <c r="A825" s="1" t="s">
        <v>832</v>
      </c>
      <c r="B825" s="1" t="s">
        <v>1057</v>
      </c>
      <c r="C825" s="1" t="s">
        <v>1051</v>
      </c>
      <c r="D825" s="1">
        <v>968937</v>
      </c>
      <c r="E825" s="1" t="s">
        <v>1047</v>
      </c>
      <c r="F825" s="1" t="b">
        <v>1</v>
      </c>
    </row>
    <row r="826" spans="1:6" x14ac:dyDescent="0.3">
      <c r="A826" s="1" t="s">
        <v>833</v>
      </c>
      <c r="B826" s="1" t="s">
        <v>1052</v>
      </c>
      <c r="C826" s="1" t="s">
        <v>1051</v>
      </c>
      <c r="D826" s="1">
        <v>945044</v>
      </c>
      <c r="E826" s="1" t="s">
        <v>1047</v>
      </c>
      <c r="F826" s="1" t="b">
        <v>0</v>
      </c>
    </row>
    <row r="827" spans="1:6" x14ac:dyDescent="0.3">
      <c r="A827" s="1" t="s">
        <v>834</v>
      </c>
      <c r="B827" s="1" t="s">
        <v>1048</v>
      </c>
      <c r="C827" s="1" t="s">
        <v>1053</v>
      </c>
      <c r="D827" s="1">
        <v>748513</v>
      </c>
      <c r="E827" s="1" t="s">
        <v>1047</v>
      </c>
      <c r="F827" s="1" t="b">
        <v>0</v>
      </c>
    </row>
    <row r="828" spans="1:6" x14ac:dyDescent="0.3">
      <c r="A828" s="1" t="s">
        <v>835</v>
      </c>
      <c r="B828" s="1" t="s">
        <v>1056</v>
      </c>
      <c r="C828" s="1" t="s">
        <v>1051</v>
      </c>
      <c r="D828" s="1">
        <v>335745</v>
      </c>
      <c r="E828" s="1" t="s">
        <v>1047</v>
      </c>
      <c r="F828" s="1" t="b">
        <v>0</v>
      </c>
    </row>
    <row r="829" spans="1:6" x14ac:dyDescent="0.3">
      <c r="A829" s="1" t="s">
        <v>836</v>
      </c>
      <c r="B829" s="1" t="s">
        <v>1048</v>
      </c>
      <c r="C829" s="1" t="s">
        <v>1046</v>
      </c>
      <c r="D829" s="1">
        <v>411210</v>
      </c>
      <c r="E829" s="1" t="s">
        <v>1047</v>
      </c>
      <c r="F829" s="1" t="b">
        <v>0</v>
      </c>
    </row>
    <row r="830" spans="1:6" x14ac:dyDescent="0.3">
      <c r="A830" s="1" t="s">
        <v>837</v>
      </c>
      <c r="B830" s="1" t="s">
        <v>1054</v>
      </c>
      <c r="C830" s="1" t="s">
        <v>1061</v>
      </c>
      <c r="D830" s="1">
        <v>841076</v>
      </c>
      <c r="E830" s="1" t="s">
        <v>1047</v>
      </c>
      <c r="F830" s="1" t="b">
        <v>0</v>
      </c>
    </row>
    <row r="831" spans="1:6" x14ac:dyDescent="0.3">
      <c r="A831" s="1" t="s">
        <v>838</v>
      </c>
      <c r="B831" s="1" t="s">
        <v>1048</v>
      </c>
      <c r="C831" s="1" t="s">
        <v>1059</v>
      </c>
      <c r="D831" s="1">
        <v>922312</v>
      </c>
      <c r="E831" s="1" t="s">
        <v>1047</v>
      </c>
      <c r="F831" s="1" t="b">
        <v>0</v>
      </c>
    </row>
    <row r="832" spans="1:6" x14ac:dyDescent="0.3">
      <c r="A832" s="1" t="s">
        <v>839</v>
      </c>
      <c r="B832" s="1" t="s">
        <v>1054</v>
      </c>
      <c r="C832" s="1" t="s">
        <v>1059</v>
      </c>
      <c r="D832" s="1">
        <v>279664</v>
      </c>
      <c r="E832" s="1" t="s">
        <v>1047</v>
      </c>
      <c r="F832" s="1" t="b">
        <v>1</v>
      </c>
    </row>
    <row r="833" spans="1:6" x14ac:dyDescent="0.3">
      <c r="A833" s="1" t="s">
        <v>840</v>
      </c>
      <c r="B833" s="1" t="s">
        <v>1045</v>
      </c>
      <c r="C833" s="1" t="s">
        <v>1060</v>
      </c>
      <c r="D833" s="1">
        <v>551758</v>
      </c>
      <c r="E833" s="1" t="s">
        <v>1047</v>
      </c>
      <c r="F833" s="1" t="b">
        <v>0</v>
      </c>
    </row>
    <row r="834" spans="1:6" x14ac:dyDescent="0.3">
      <c r="A834" s="1" t="s">
        <v>841</v>
      </c>
      <c r="B834" s="1" t="s">
        <v>1052</v>
      </c>
      <c r="C834" s="1" t="s">
        <v>1046</v>
      </c>
      <c r="D834" s="1">
        <v>739206</v>
      </c>
      <c r="E834" s="1" t="s">
        <v>1047</v>
      </c>
      <c r="F834" s="1" t="b">
        <v>0</v>
      </c>
    </row>
    <row r="835" spans="1:6" x14ac:dyDescent="0.3">
      <c r="A835" s="1" t="s">
        <v>842</v>
      </c>
      <c r="B835" s="1" t="s">
        <v>1045</v>
      </c>
      <c r="C835" s="1" t="s">
        <v>1060</v>
      </c>
      <c r="D835" s="1">
        <v>864062</v>
      </c>
      <c r="E835" s="1" t="s">
        <v>1047</v>
      </c>
      <c r="F835" s="1" t="b">
        <v>1</v>
      </c>
    </row>
    <row r="836" spans="1:6" x14ac:dyDescent="0.3">
      <c r="A836" s="1" t="s">
        <v>843</v>
      </c>
      <c r="B836" s="1" t="s">
        <v>1048</v>
      </c>
      <c r="C836" s="1" t="s">
        <v>1053</v>
      </c>
      <c r="D836" s="1">
        <v>364255</v>
      </c>
      <c r="E836" s="1" t="s">
        <v>1047</v>
      </c>
      <c r="F836" s="1" t="b">
        <v>0</v>
      </c>
    </row>
    <row r="837" spans="1:6" x14ac:dyDescent="0.3">
      <c r="A837" s="1" t="s">
        <v>844</v>
      </c>
      <c r="B837" s="1" t="s">
        <v>1045</v>
      </c>
      <c r="C837" s="1" t="s">
        <v>1046</v>
      </c>
      <c r="D837" s="1">
        <v>684191</v>
      </c>
      <c r="E837" s="1" t="s">
        <v>1047</v>
      </c>
      <c r="F837" s="1" t="b">
        <v>0</v>
      </c>
    </row>
    <row r="838" spans="1:6" x14ac:dyDescent="0.3">
      <c r="A838" s="1" t="s">
        <v>845</v>
      </c>
      <c r="B838" s="1" t="s">
        <v>1048</v>
      </c>
      <c r="C838" s="1" t="s">
        <v>1049</v>
      </c>
      <c r="D838" s="1">
        <v>767399</v>
      </c>
      <c r="E838" s="1" t="s">
        <v>1047</v>
      </c>
      <c r="F838" s="1" t="b">
        <v>1</v>
      </c>
    </row>
    <row r="839" spans="1:6" x14ac:dyDescent="0.3">
      <c r="A839" s="1" t="s">
        <v>846</v>
      </c>
      <c r="B839" s="1" t="s">
        <v>1045</v>
      </c>
      <c r="C839" s="1" t="s">
        <v>1046</v>
      </c>
      <c r="D839" s="1">
        <v>663703</v>
      </c>
      <c r="E839" s="1" t="s">
        <v>1047</v>
      </c>
      <c r="F839" s="1" t="b">
        <v>0</v>
      </c>
    </row>
    <row r="840" spans="1:6" x14ac:dyDescent="0.3">
      <c r="A840" s="1" t="s">
        <v>847</v>
      </c>
      <c r="B840" s="1" t="s">
        <v>1052</v>
      </c>
      <c r="C840" s="1" t="s">
        <v>1060</v>
      </c>
      <c r="D840" s="1">
        <v>790474</v>
      </c>
      <c r="E840" s="1" t="s">
        <v>1047</v>
      </c>
      <c r="F840" s="1" t="b">
        <v>1</v>
      </c>
    </row>
    <row r="841" spans="1:6" x14ac:dyDescent="0.3">
      <c r="A841" s="1" t="s">
        <v>848</v>
      </c>
      <c r="B841" s="1" t="s">
        <v>1058</v>
      </c>
      <c r="C841" s="1" t="s">
        <v>1059</v>
      </c>
      <c r="D841" s="1">
        <v>988955</v>
      </c>
      <c r="E841" s="1" t="s">
        <v>1047</v>
      </c>
      <c r="F841" s="1" t="b">
        <v>0</v>
      </c>
    </row>
    <row r="842" spans="1:6" x14ac:dyDescent="0.3">
      <c r="A842" s="1" t="s">
        <v>849</v>
      </c>
      <c r="B842" s="1" t="s">
        <v>1050</v>
      </c>
      <c r="C842" s="1" t="s">
        <v>1053</v>
      </c>
      <c r="D842" s="1">
        <v>523874</v>
      </c>
      <c r="E842" s="1" t="s">
        <v>1047</v>
      </c>
      <c r="F842" s="1" t="b">
        <v>0</v>
      </c>
    </row>
    <row r="843" spans="1:6" x14ac:dyDescent="0.3">
      <c r="A843" s="1" t="s">
        <v>850</v>
      </c>
      <c r="B843" s="1" t="s">
        <v>1045</v>
      </c>
      <c r="C843" s="1" t="s">
        <v>1049</v>
      </c>
      <c r="D843" s="1">
        <v>193519</v>
      </c>
      <c r="E843" s="1" t="s">
        <v>1047</v>
      </c>
      <c r="F843" s="1" t="b">
        <v>0</v>
      </c>
    </row>
    <row r="844" spans="1:6" x14ac:dyDescent="0.3">
      <c r="A844" s="1" t="s">
        <v>851</v>
      </c>
      <c r="B844" s="1" t="s">
        <v>1054</v>
      </c>
      <c r="C844" s="1" t="s">
        <v>1055</v>
      </c>
      <c r="D844" s="1">
        <v>633458</v>
      </c>
      <c r="E844" s="1" t="s">
        <v>1047</v>
      </c>
      <c r="F844" s="1" t="b">
        <v>1</v>
      </c>
    </row>
    <row r="845" spans="1:6" x14ac:dyDescent="0.3">
      <c r="A845" s="1" t="s">
        <v>852</v>
      </c>
      <c r="B845" s="1" t="s">
        <v>1045</v>
      </c>
      <c r="C845" s="1" t="s">
        <v>1046</v>
      </c>
      <c r="D845" s="1">
        <v>500019</v>
      </c>
      <c r="E845" s="1" t="s">
        <v>1047</v>
      </c>
      <c r="F845" s="1" t="b">
        <v>1</v>
      </c>
    </row>
    <row r="846" spans="1:6" x14ac:dyDescent="0.3">
      <c r="A846" s="1" t="s">
        <v>853</v>
      </c>
      <c r="B846" s="1" t="s">
        <v>1048</v>
      </c>
      <c r="C846" s="1" t="s">
        <v>1049</v>
      </c>
      <c r="D846" s="1">
        <v>751966</v>
      </c>
      <c r="E846" s="1" t="s">
        <v>1047</v>
      </c>
      <c r="F846" s="1" t="b">
        <v>0</v>
      </c>
    </row>
    <row r="847" spans="1:6" x14ac:dyDescent="0.3">
      <c r="A847" s="1" t="s">
        <v>854</v>
      </c>
      <c r="B847" s="1" t="s">
        <v>1050</v>
      </c>
      <c r="C847" s="1"/>
      <c r="D847" s="1">
        <v>756971</v>
      </c>
      <c r="E847" s="1" t="s">
        <v>1047</v>
      </c>
      <c r="F847" s="1" t="b">
        <v>1</v>
      </c>
    </row>
    <row r="848" spans="1:6" x14ac:dyDescent="0.3">
      <c r="A848" s="1" t="s">
        <v>855</v>
      </c>
      <c r="B848" s="1" t="s">
        <v>1050</v>
      </c>
      <c r="C848" s="1" t="s">
        <v>1053</v>
      </c>
      <c r="D848" s="1">
        <v>398641</v>
      </c>
      <c r="E848" s="1" t="s">
        <v>1047</v>
      </c>
      <c r="F848" s="1" t="b">
        <v>0</v>
      </c>
    </row>
    <row r="849" spans="1:6" x14ac:dyDescent="0.3">
      <c r="A849" s="1" t="s">
        <v>856</v>
      </c>
      <c r="B849" s="1" t="s">
        <v>1058</v>
      </c>
      <c r="C849" s="1" t="s">
        <v>1060</v>
      </c>
      <c r="D849" s="1">
        <v>214655</v>
      </c>
      <c r="E849" s="1" t="s">
        <v>1047</v>
      </c>
      <c r="F849" s="1" t="b">
        <v>0</v>
      </c>
    </row>
    <row r="850" spans="1:6" x14ac:dyDescent="0.3">
      <c r="A850" s="1" t="s">
        <v>857</v>
      </c>
      <c r="B850" s="1" t="s">
        <v>1048</v>
      </c>
      <c r="C850" s="1" t="s">
        <v>1060</v>
      </c>
      <c r="D850" s="1">
        <v>726001</v>
      </c>
      <c r="E850" s="1" t="s">
        <v>1047</v>
      </c>
      <c r="F850" s="1" t="b">
        <v>0</v>
      </c>
    </row>
    <row r="851" spans="1:6" x14ac:dyDescent="0.3">
      <c r="A851" s="1" t="s">
        <v>858</v>
      </c>
      <c r="B851" s="1" t="s">
        <v>1057</v>
      </c>
      <c r="C851" s="1" t="s">
        <v>1046</v>
      </c>
      <c r="D851" s="1">
        <v>510320</v>
      </c>
      <c r="E851" s="1" t="s">
        <v>1047</v>
      </c>
      <c r="F851" s="1" t="b">
        <v>0</v>
      </c>
    </row>
    <row r="852" spans="1:6" x14ac:dyDescent="0.3">
      <c r="A852" s="1" t="s">
        <v>859</v>
      </c>
      <c r="B852" s="1" t="s">
        <v>1050</v>
      </c>
      <c r="C852" s="1" t="s">
        <v>1055</v>
      </c>
      <c r="D852" s="1">
        <v>250327</v>
      </c>
      <c r="E852" s="1" t="s">
        <v>1047</v>
      </c>
      <c r="F852" s="1" t="b">
        <v>0</v>
      </c>
    </row>
    <row r="853" spans="1:6" x14ac:dyDescent="0.3">
      <c r="A853" s="1" t="s">
        <v>860</v>
      </c>
      <c r="B853" s="1" t="s">
        <v>1057</v>
      </c>
      <c r="C853" s="1" t="s">
        <v>1046</v>
      </c>
      <c r="D853" s="1">
        <v>499731</v>
      </c>
      <c r="E853" s="1" t="s">
        <v>1047</v>
      </c>
      <c r="F853" s="1" t="b">
        <v>0</v>
      </c>
    </row>
    <row r="854" spans="1:6" x14ac:dyDescent="0.3">
      <c r="A854" s="1" t="s">
        <v>861</v>
      </c>
      <c r="B854" s="1" t="s">
        <v>1050</v>
      </c>
      <c r="C854" s="1" t="s">
        <v>1053</v>
      </c>
      <c r="D854" s="1">
        <v>571514</v>
      </c>
      <c r="E854" s="1" t="s">
        <v>1047</v>
      </c>
      <c r="F854" s="1" t="b">
        <v>1</v>
      </c>
    </row>
    <row r="855" spans="1:6" x14ac:dyDescent="0.3">
      <c r="A855" s="1" t="s">
        <v>862</v>
      </c>
      <c r="B855" s="1" t="s">
        <v>1054</v>
      </c>
      <c r="C855" s="1" t="s">
        <v>1061</v>
      </c>
      <c r="D855" s="1">
        <v>268104</v>
      </c>
      <c r="E855" s="1" t="s">
        <v>1047</v>
      </c>
      <c r="F855" s="1" t="b">
        <v>0</v>
      </c>
    </row>
    <row r="856" spans="1:6" x14ac:dyDescent="0.3">
      <c r="A856" s="1" t="s">
        <v>863</v>
      </c>
      <c r="B856" s="1" t="s">
        <v>1057</v>
      </c>
      <c r="C856" s="1" t="s">
        <v>1053</v>
      </c>
      <c r="D856" s="1">
        <v>541597</v>
      </c>
      <c r="E856" s="1" t="s">
        <v>1047</v>
      </c>
      <c r="F856" s="1" t="b">
        <v>1</v>
      </c>
    </row>
    <row r="857" spans="1:6" x14ac:dyDescent="0.3">
      <c r="A857" s="1" t="s">
        <v>864</v>
      </c>
      <c r="B857" s="1" t="s">
        <v>1057</v>
      </c>
      <c r="C857" s="1" t="s">
        <v>1049</v>
      </c>
      <c r="D857" s="1">
        <v>695996</v>
      </c>
      <c r="E857" s="1" t="s">
        <v>1047</v>
      </c>
      <c r="F857" s="1" t="b">
        <v>1</v>
      </c>
    </row>
    <row r="858" spans="1:6" x14ac:dyDescent="0.3">
      <c r="A858" s="1" t="s">
        <v>865</v>
      </c>
      <c r="B858" s="1" t="s">
        <v>1058</v>
      </c>
      <c r="C858" s="1" t="s">
        <v>1061</v>
      </c>
      <c r="D858" s="1">
        <v>973346</v>
      </c>
      <c r="E858" s="1" t="s">
        <v>1047</v>
      </c>
      <c r="F858" s="1" t="b">
        <v>0</v>
      </c>
    </row>
    <row r="859" spans="1:6" x14ac:dyDescent="0.3">
      <c r="A859" s="1" t="s">
        <v>866</v>
      </c>
      <c r="B859" s="1" t="s">
        <v>1050</v>
      </c>
      <c r="C859" s="1" t="s">
        <v>1055</v>
      </c>
      <c r="D859" s="1">
        <v>772386</v>
      </c>
      <c r="E859" s="1" t="s">
        <v>1047</v>
      </c>
      <c r="F859" s="1" t="b">
        <v>0</v>
      </c>
    </row>
    <row r="860" spans="1:6" x14ac:dyDescent="0.3">
      <c r="A860" s="1" t="s">
        <v>867</v>
      </c>
      <c r="B860" s="1" t="s">
        <v>1045</v>
      </c>
      <c r="C860" s="1" t="s">
        <v>1059</v>
      </c>
      <c r="D860" s="1">
        <v>925189</v>
      </c>
      <c r="E860" s="1" t="s">
        <v>1047</v>
      </c>
      <c r="F860" s="1" t="b">
        <v>1</v>
      </c>
    </row>
    <row r="861" spans="1:6" x14ac:dyDescent="0.3">
      <c r="A861" s="1" t="s">
        <v>868</v>
      </c>
      <c r="B861" s="1" t="s">
        <v>1052</v>
      </c>
      <c r="C861" s="1" t="s">
        <v>1060</v>
      </c>
      <c r="D861" s="1">
        <v>598165</v>
      </c>
      <c r="E861" s="1" t="s">
        <v>1047</v>
      </c>
      <c r="F861" s="1" t="b">
        <v>0</v>
      </c>
    </row>
    <row r="862" spans="1:6" x14ac:dyDescent="0.3">
      <c r="A862" s="1" t="s">
        <v>869</v>
      </c>
      <c r="B862" s="1" t="s">
        <v>1058</v>
      </c>
      <c r="C862" s="1" t="s">
        <v>1061</v>
      </c>
      <c r="D862" s="1">
        <v>823479</v>
      </c>
      <c r="E862" s="1" t="s">
        <v>1047</v>
      </c>
      <c r="F862" s="1" t="b">
        <v>0</v>
      </c>
    </row>
    <row r="863" spans="1:6" x14ac:dyDescent="0.3">
      <c r="A863" s="1" t="s">
        <v>870</v>
      </c>
      <c r="B863" s="1" t="s">
        <v>1052</v>
      </c>
      <c r="C863" s="1" t="s">
        <v>1060</v>
      </c>
      <c r="D863" s="1">
        <v>713302</v>
      </c>
      <c r="E863" s="1" t="s">
        <v>1047</v>
      </c>
      <c r="F863" s="1" t="b">
        <v>0</v>
      </c>
    </row>
    <row r="864" spans="1:6" x14ac:dyDescent="0.3">
      <c r="A864" s="1" t="s">
        <v>871</v>
      </c>
      <c r="B864" s="1" t="s">
        <v>1048</v>
      </c>
      <c r="C864" s="1" t="s">
        <v>1059</v>
      </c>
      <c r="D864" s="1">
        <v>929389</v>
      </c>
      <c r="E864" s="1" t="s">
        <v>1047</v>
      </c>
      <c r="F864" s="1" t="b">
        <v>0</v>
      </c>
    </row>
    <row r="865" spans="1:6" x14ac:dyDescent="0.3">
      <c r="A865" s="1" t="s">
        <v>872</v>
      </c>
      <c r="B865" s="1" t="s">
        <v>1050</v>
      </c>
      <c r="C865" s="1" t="s">
        <v>1046</v>
      </c>
      <c r="D865" s="1">
        <v>613392</v>
      </c>
      <c r="E865" s="1" t="s">
        <v>1047</v>
      </c>
      <c r="F865" s="1" t="b">
        <v>0</v>
      </c>
    </row>
    <row r="866" spans="1:6" x14ac:dyDescent="0.3">
      <c r="A866" s="1" t="s">
        <v>873</v>
      </c>
      <c r="B866" s="1" t="s">
        <v>1045</v>
      </c>
      <c r="C866" s="1" t="s">
        <v>1055</v>
      </c>
      <c r="D866" s="1">
        <v>754489</v>
      </c>
      <c r="E866" s="1" t="s">
        <v>1047</v>
      </c>
      <c r="F866" s="1" t="b">
        <v>0</v>
      </c>
    </row>
    <row r="867" spans="1:6" x14ac:dyDescent="0.3">
      <c r="A867" s="1" t="s">
        <v>874</v>
      </c>
      <c r="B867" s="1" t="s">
        <v>1054</v>
      </c>
      <c r="C867" s="1" t="s">
        <v>1053</v>
      </c>
      <c r="D867" s="1">
        <v>841637</v>
      </c>
      <c r="E867" s="1" t="s">
        <v>1047</v>
      </c>
      <c r="F867" s="1" t="b">
        <v>0</v>
      </c>
    </row>
    <row r="868" spans="1:6" x14ac:dyDescent="0.3">
      <c r="A868" s="1" t="s">
        <v>875</v>
      </c>
      <c r="B868" s="1" t="s">
        <v>1048</v>
      </c>
      <c r="C868" s="1" t="s">
        <v>1059</v>
      </c>
      <c r="D868" s="1">
        <v>354763</v>
      </c>
      <c r="E868" s="1" t="s">
        <v>1047</v>
      </c>
      <c r="F868" s="1" t="b">
        <v>1</v>
      </c>
    </row>
    <row r="869" spans="1:6" x14ac:dyDescent="0.3">
      <c r="A869" s="1" t="s">
        <v>876</v>
      </c>
      <c r="B869" s="1" t="s">
        <v>1058</v>
      </c>
      <c r="C869" s="1" t="s">
        <v>1051</v>
      </c>
      <c r="D869" s="1">
        <v>924318</v>
      </c>
      <c r="E869" s="1" t="s">
        <v>1047</v>
      </c>
      <c r="F869" s="1" t="b">
        <v>0</v>
      </c>
    </row>
    <row r="870" spans="1:6" x14ac:dyDescent="0.3">
      <c r="A870" s="1" t="s">
        <v>877</v>
      </c>
      <c r="B870" s="1" t="s">
        <v>1056</v>
      </c>
      <c r="C870" s="1" t="s">
        <v>1053</v>
      </c>
      <c r="D870" s="1">
        <v>435968</v>
      </c>
      <c r="E870" s="1" t="s">
        <v>1047</v>
      </c>
      <c r="F870" s="1" t="b">
        <v>1</v>
      </c>
    </row>
    <row r="871" spans="1:6" x14ac:dyDescent="0.3">
      <c r="A871" s="1" t="s">
        <v>878</v>
      </c>
      <c r="B871" s="1" t="s">
        <v>1056</v>
      </c>
      <c r="C871" s="1" t="s">
        <v>1055</v>
      </c>
      <c r="D871" s="1">
        <v>307324</v>
      </c>
      <c r="E871" s="1" t="s">
        <v>1047</v>
      </c>
      <c r="F871" s="1" t="b">
        <v>0</v>
      </c>
    </row>
    <row r="872" spans="1:6" x14ac:dyDescent="0.3">
      <c r="A872" s="1" t="s">
        <v>879</v>
      </c>
      <c r="B872" s="1" t="s">
        <v>1050</v>
      </c>
      <c r="C872" s="1" t="s">
        <v>1053</v>
      </c>
      <c r="D872" s="1">
        <v>631265</v>
      </c>
      <c r="E872" s="1" t="s">
        <v>1047</v>
      </c>
      <c r="F872" s="1" t="b">
        <v>1</v>
      </c>
    </row>
    <row r="873" spans="1:6" x14ac:dyDescent="0.3">
      <c r="A873" s="1" t="s">
        <v>880</v>
      </c>
      <c r="B873" s="1" t="s">
        <v>1052</v>
      </c>
      <c r="C873" s="1" t="s">
        <v>1046</v>
      </c>
      <c r="D873" s="1">
        <v>749954</v>
      </c>
      <c r="E873" s="1" t="s">
        <v>1047</v>
      </c>
      <c r="F873" s="1" t="b">
        <v>0</v>
      </c>
    </row>
    <row r="874" spans="1:6" x14ac:dyDescent="0.3">
      <c r="A874" s="1" t="s">
        <v>881</v>
      </c>
      <c r="B874" s="1" t="s">
        <v>1058</v>
      </c>
      <c r="C874" s="1" t="s">
        <v>1051</v>
      </c>
      <c r="D874" s="1">
        <v>878245</v>
      </c>
      <c r="E874" s="1" t="s">
        <v>1047</v>
      </c>
      <c r="F874" s="1" t="b">
        <v>0</v>
      </c>
    </row>
    <row r="875" spans="1:6" x14ac:dyDescent="0.3">
      <c r="A875" s="1" t="s">
        <v>882</v>
      </c>
      <c r="B875" s="1" t="s">
        <v>1054</v>
      </c>
      <c r="C875" s="1" t="s">
        <v>1060</v>
      </c>
      <c r="D875" s="1">
        <v>586950</v>
      </c>
      <c r="E875" s="1" t="s">
        <v>1047</v>
      </c>
      <c r="F875" s="1" t="b">
        <v>0</v>
      </c>
    </row>
    <row r="876" spans="1:6" x14ac:dyDescent="0.3">
      <c r="A876" s="1" t="s">
        <v>883</v>
      </c>
      <c r="B876" s="1" t="s">
        <v>1054</v>
      </c>
      <c r="C876" s="1" t="s">
        <v>1055</v>
      </c>
      <c r="D876" s="1">
        <v>258375</v>
      </c>
      <c r="E876" s="1" t="s">
        <v>1047</v>
      </c>
      <c r="F876" s="1" t="b">
        <v>1</v>
      </c>
    </row>
    <row r="877" spans="1:6" x14ac:dyDescent="0.3">
      <c r="A877" s="1" t="s">
        <v>884</v>
      </c>
      <c r="B877" s="1" t="s">
        <v>1050</v>
      </c>
      <c r="C877" s="1" t="s">
        <v>1049</v>
      </c>
      <c r="D877" s="1">
        <v>299172</v>
      </c>
      <c r="E877" s="1" t="s">
        <v>1047</v>
      </c>
      <c r="F877" s="1" t="b">
        <v>1</v>
      </c>
    </row>
    <row r="878" spans="1:6" x14ac:dyDescent="0.3">
      <c r="A878" s="1" t="s">
        <v>885</v>
      </c>
      <c r="B878" s="1" t="s">
        <v>1050</v>
      </c>
      <c r="C878" s="1" t="s">
        <v>1055</v>
      </c>
      <c r="D878" s="1">
        <v>346575</v>
      </c>
      <c r="E878" s="1" t="s">
        <v>1047</v>
      </c>
      <c r="F878" s="1" t="b">
        <v>1</v>
      </c>
    </row>
    <row r="879" spans="1:6" x14ac:dyDescent="0.3">
      <c r="A879" s="1" t="s">
        <v>886</v>
      </c>
      <c r="B879" s="1" t="s">
        <v>1048</v>
      </c>
      <c r="C879" s="1" t="s">
        <v>1061</v>
      </c>
      <c r="D879" s="1">
        <v>457666</v>
      </c>
      <c r="E879" s="1" t="s">
        <v>1047</v>
      </c>
      <c r="F879" s="1" t="b">
        <v>1</v>
      </c>
    </row>
    <row r="880" spans="1:6" x14ac:dyDescent="0.3">
      <c r="A880" s="1" t="s">
        <v>887</v>
      </c>
      <c r="B880" s="1" t="s">
        <v>1052</v>
      </c>
      <c r="C880" s="1" t="s">
        <v>1060</v>
      </c>
      <c r="D880" s="1">
        <v>925026</v>
      </c>
      <c r="E880" s="1" t="s">
        <v>1047</v>
      </c>
      <c r="F880" s="1" t="b">
        <v>0</v>
      </c>
    </row>
    <row r="881" spans="1:6" x14ac:dyDescent="0.3">
      <c r="A881" s="1" t="s">
        <v>888</v>
      </c>
      <c r="B881" s="1" t="s">
        <v>1045</v>
      </c>
      <c r="C881" s="1" t="s">
        <v>1051</v>
      </c>
      <c r="D881" s="1">
        <v>635780</v>
      </c>
      <c r="E881" s="1" t="s">
        <v>1047</v>
      </c>
      <c r="F881" s="1" t="b">
        <v>0</v>
      </c>
    </row>
    <row r="882" spans="1:6" x14ac:dyDescent="0.3">
      <c r="A882" s="1" t="s">
        <v>889</v>
      </c>
      <c r="B882" s="1" t="s">
        <v>1048</v>
      </c>
      <c r="C882" s="1" t="s">
        <v>1051</v>
      </c>
      <c r="D882" s="1">
        <v>988954</v>
      </c>
      <c r="E882" s="1" t="s">
        <v>1047</v>
      </c>
      <c r="F882" s="1" t="b">
        <v>1</v>
      </c>
    </row>
    <row r="883" spans="1:6" x14ac:dyDescent="0.3">
      <c r="A883" s="1" t="s">
        <v>890</v>
      </c>
      <c r="B883" s="1" t="s">
        <v>1057</v>
      </c>
      <c r="C883" s="1" t="s">
        <v>1049</v>
      </c>
      <c r="D883" s="1">
        <v>726615</v>
      </c>
      <c r="E883" s="1" t="s">
        <v>1047</v>
      </c>
      <c r="F883" s="1" t="b">
        <v>0</v>
      </c>
    </row>
    <row r="884" spans="1:6" x14ac:dyDescent="0.3">
      <c r="A884" s="1" t="s">
        <v>891</v>
      </c>
      <c r="B884" s="1" t="s">
        <v>1050</v>
      </c>
      <c r="C884" s="1" t="s">
        <v>1046</v>
      </c>
      <c r="D884" s="1">
        <v>130221</v>
      </c>
      <c r="E884" s="1" t="s">
        <v>1047</v>
      </c>
      <c r="F884" s="1" t="b">
        <v>0</v>
      </c>
    </row>
    <row r="885" spans="1:6" x14ac:dyDescent="0.3">
      <c r="A885" s="1" t="s">
        <v>892</v>
      </c>
      <c r="B885" s="1" t="s">
        <v>1057</v>
      </c>
      <c r="C885" s="1" t="s">
        <v>1060</v>
      </c>
      <c r="D885" s="1">
        <v>398595</v>
      </c>
      <c r="E885" s="1" t="s">
        <v>1047</v>
      </c>
      <c r="F885" s="1" t="b">
        <v>0</v>
      </c>
    </row>
    <row r="886" spans="1:6" x14ac:dyDescent="0.3">
      <c r="A886" s="1" t="s">
        <v>893</v>
      </c>
      <c r="B886" s="1" t="s">
        <v>1045</v>
      </c>
      <c r="C886" s="1" t="s">
        <v>1053</v>
      </c>
      <c r="D886" s="1">
        <v>777724</v>
      </c>
      <c r="E886" s="1" t="s">
        <v>1047</v>
      </c>
      <c r="F886" s="1" t="b">
        <v>0</v>
      </c>
    </row>
    <row r="887" spans="1:6" x14ac:dyDescent="0.3">
      <c r="A887" s="1" t="s">
        <v>894</v>
      </c>
      <c r="B887" s="1" t="s">
        <v>1048</v>
      </c>
      <c r="C887" s="1" t="s">
        <v>1055</v>
      </c>
      <c r="D887" s="1">
        <v>207220</v>
      </c>
      <c r="E887" s="1" t="s">
        <v>1047</v>
      </c>
      <c r="F887" s="1" t="b">
        <v>0</v>
      </c>
    </row>
    <row r="888" spans="1:6" x14ac:dyDescent="0.3">
      <c r="A888" s="1" t="s">
        <v>895</v>
      </c>
      <c r="B888" s="1" t="s">
        <v>1054</v>
      </c>
      <c r="C888" s="1" t="s">
        <v>1053</v>
      </c>
      <c r="D888" s="1">
        <v>828326</v>
      </c>
      <c r="E888" s="1" t="s">
        <v>1047</v>
      </c>
      <c r="F888" s="1" t="b">
        <v>0</v>
      </c>
    </row>
    <row r="889" spans="1:6" x14ac:dyDescent="0.3">
      <c r="A889" s="1" t="s">
        <v>896</v>
      </c>
      <c r="B889" s="1" t="s">
        <v>1058</v>
      </c>
      <c r="C889" s="1" t="s">
        <v>1046</v>
      </c>
      <c r="D889" s="1">
        <v>144224</v>
      </c>
      <c r="E889" s="1" t="s">
        <v>1047</v>
      </c>
      <c r="F889" s="1" t="b">
        <v>1</v>
      </c>
    </row>
    <row r="890" spans="1:6" x14ac:dyDescent="0.3">
      <c r="A890" s="1" t="s">
        <v>897</v>
      </c>
      <c r="B890" s="1" t="s">
        <v>1045</v>
      </c>
      <c r="C890" s="1"/>
      <c r="D890" s="1">
        <v>676749</v>
      </c>
      <c r="E890" s="1" t="s">
        <v>1047</v>
      </c>
      <c r="F890" s="1" t="b">
        <v>0</v>
      </c>
    </row>
    <row r="891" spans="1:6" x14ac:dyDescent="0.3">
      <c r="A891" s="1" t="s">
        <v>898</v>
      </c>
      <c r="B891" s="1" t="s">
        <v>1045</v>
      </c>
      <c r="C891" s="1" t="s">
        <v>1061</v>
      </c>
      <c r="D891" s="1">
        <v>378550</v>
      </c>
      <c r="E891" s="1" t="s">
        <v>1047</v>
      </c>
      <c r="F891" s="1" t="b">
        <v>0</v>
      </c>
    </row>
    <row r="892" spans="1:6" x14ac:dyDescent="0.3">
      <c r="A892" s="1" t="s">
        <v>899</v>
      </c>
      <c r="B892" s="1" t="s">
        <v>1054</v>
      </c>
      <c r="C892" s="1" t="s">
        <v>1049</v>
      </c>
      <c r="D892" s="1">
        <v>293810</v>
      </c>
      <c r="E892" s="1" t="s">
        <v>1047</v>
      </c>
      <c r="F892" s="1" t="b">
        <v>0</v>
      </c>
    </row>
    <row r="893" spans="1:6" x14ac:dyDescent="0.3">
      <c r="A893" s="1" t="s">
        <v>900</v>
      </c>
      <c r="B893" s="1" t="s">
        <v>1050</v>
      </c>
      <c r="C893" s="1" t="s">
        <v>1049</v>
      </c>
      <c r="D893" s="1">
        <v>635926</v>
      </c>
      <c r="E893" s="1" t="s">
        <v>1047</v>
      </c>
      <c r="F893" s="1" t="b">
        <v>1</v>
      </c>
    </row>
    <row r="894" spans="1:6" x14ac:dyDescent="0.3">
      <c r="A894" s="1" t="s">
        <v>901</v>
      </c>
      <c r="B894" s="1" t="s">
        <v>1058</v>
      </c>
      <c r="C894" s="1" t="s">
        <v>1060</v>
      </c>
      <c r="D894" s="1">
        <v>688072</v>
      </c>
      <c r="E894" s="1" t="s">
        <v>1047</v>
      </c>
      <c r="F894" s="1" t="b">
        <v>0</v>
      </c>
    </row>
    <row r="895" spans="1:6" x14ac:dyDescent="0.3">
      <c r="A895" s="1" t="s">
        <v>902</v>
      </c>
      <c r="B895" s="1" t="s">
        <v>1058</v>
      </c>
      <c r="C895" s="1" t="s">
        <v>1053</v>
      </c>
      <c r="D895" s="1">
        <v>864147</v>
      </c>
      <c r="E895" s="1" t="s">
        <v>1047</v>
      </c>
      <c r="F895" s="1" t="b">
        <v>1</v>
      </c>
    </row>
    <row r="896" spans="1:6" x14ac:dyDescent="0.3">
      <c r="A896" s="1" t="s">
        <v>903</v>
      </c>
      <c r="B896" s="1" t="s">
        <v>1050</v>
      </c>
      <c r="C896" s="1" t="s">
        <v>1055</v>
      </c>
      <c r="D896" s="1">
        <v>375487</v>
      </c>
      <c r="E896" s="1" t="s">
        <v>1047</v>
      </c>
      <c r="F896" s="1" t="b">
        <v>0</v>
      </c>
    </row>
    <row r="897" spans="1:6" x14ac:dyDescent="0.3">
      <c r="A897" s="1" t="s">
        <v>904</v>
      </c>
      <c r="B897" s="1" t="s">
        <v>1050</v>
      </c>
      <c r="C897" s="1" t="s">
        <v>1061</v>
      </c>
      <c r="D897" s="1">
        <v>123654</v>
      </c>
      <c r="E897" s="1" t="s">
        <v>1047</v>
      </c>
      <c r="F897" s="1" t="b">
        <v>0</v>
      </c>
    </row>
    <row r="898" spans="1:6" x14ac:dyDescent="0.3">
      <c r="A898" s="1" t="s">
        <v>905</v>
      </c>
      <c r="B898" s="1" t="s">
        <v>1048</v>
      </c>
      <c r="C898" s="1" t="s">
        <v>1046</v>
      </c>
      <c r="D898" s="1">
        <v>704777</v>
      </c>
      <c r="E898" s="1" t="s">
        <v>1047</v>
      </c>
      <c r="F898" s="1" t="b">
        <v>0</v>
      </c>
    </row>
    <row r="899" spans="1:6" x14ac:dyDescent="0.3">
      <c r="A899" s="1" t="s">
        <v>906</v>
      </c>
      <c r="B899" s="1" t="s">
        <v>1045</v>
      </c>
      <c r="C899" s="1" t="s">
        <v>1046</v>
      </c>
      <c r="D899" s="1">
        <v>690570</v>
      </c>
      <c r="E899" s="1" t="s">
        <v>1047</v>
      </c>
      <c r="F899" s="1" t="b">
        <v>0</v>
      </c>
    </row>
    <row r="900" spans="1:6" x14ac:dyDescent="0.3">
      <c r="A900" s="1" t="s">
        <v>907</v>
      </c>
      <c r="B900" s="1" t="s">
        <v>1052</v>
      </c>
      <c r="C900" s="1" t="s">
        <v>1051</v>
      </c>
      <c r="D900" s="1">
        <v>861474</v>
      </c>
      <c r="E900" s="1" t="s">
        <v>1047</v>
      </c>
      <c r="F900" s="1" t="b">
        <v>0</v>
      </c>
    </row>
    <row r="901" spans="1:6" x14ac:dyDescent="0.3">
      <c r="A901" s="1" t="s">
        <v>908</v>
      </c>
      <c r="B901" s="1" t="s">
        <v>1054</v>
      </c>
      <c r="C901" s="1" t="s">
        <v>1051</v>
      </c>
      <c r="D901" s="1">
        <v>552682</v>
      </c>
      <c r="E901" s="1" t="s">
        <v>1047</v>
      </c>
      <c r="F901" s="1" t="b">
        <v>0</v>
      </c>
    </row>
    <row r="902" spans="1:6" x14ac:dyDescent="0.3">
      <c r="A902" s="1" t="s">
        <v>909</v>
      </c>
      <c r="B902" s="1" t="s">
        <v>1052</v>
      </c>
      <c r="C902" s="1" t="s">
        <v>1055</v>
      </c>
      <c r="D902" s="1">
        <v>992440</v>
      </c>
      <c r="E902" s="1" t="s">
        <v>1047</v>
      </c>
      <c r="F902" s="1" t="b">
        <v>0</v>
      </c>
    </row>
    <row r="903" spans="1:6" x14ac:dyDescent="0.3">
      <c r="A903" s="1" t="s">
        <v>910</v>
      </c>
      <c r="B903" s="1" t="s">
        <v>1050</v>
      </c>
      <c r="C903" s="1" t="s">
        <v>1055</v>
      </c>
      <c r="D903" s="1">
        <v>875643</v>
      </c>
      <c r="E903" s="1" t="s">
        <v>1047</v>
      </c>
      <c r="F903" s="1" t="b">
        <v>0</v>
      </c>
    </row>
    <row r="904" spans="1:6" x14ac:dyDescent="0.3">
      <c r="A904" s="1" t="s">
        <v>911</v>
      </c>
      <c r="B904" s="1" t="s">
        <v>1052</v>
      </c>
      <c r="C904" s="1" t="s">
        <v>1053</v>
      </c>
      <c r="D904" s="1">
        <v>821211</v>
      </c>
      <c r="E904" s="1" t="s">
        <v>1047</v>
      </c>
      <c r="F904" s="1" t="b">
        <v>0</v>
      </c>
    </row>
    <row r="905" spans="1:6" x14ac:dyDescent="0.3">
      <c r="A905" s="1" t="s">
        <v>912</v>
      </c>
      <c r="B905" s="1" t="s">
        <v>1057</v>
      </c>
      <c r="C905" s="1" t="s">
        <v>1053</v>
      </c>
      <c r="D905" s="1">
        <v>417569</v>
      </c>
      <c r="E905" s="1" t="s">
        <v>1047</v>
      </c>
      <c r="F905" s="1" t="b">
        <v>0</v>
      </c>
    </row>
    <row r="906" spans="1:6" x14ac:dyDescent="0.3">
      <c r="A906" s="1" t="s">
        <v>913</v>
      </c>
      <c r="B906" s="1" t="s">
        <v>1056</v>
      </c>
      <c r="C906" s="1"/>
      <c r="D906" s="1">
        <v>474880</v>
      </c>
      <c r="E906" s="1" t="s">
        <v>1047</v>
      </c>
      <c r="F906" s="1" t="b">
        <v>0</v>
      </c>
    </row>
    <row r="907" spans="1:6" x14ac:dyDescent="0.3">
      <c r="A907" s="1" t="s">
        <v>914</v>
      </c>
      <c r="B907" s="1" t="s">
        <v>1052</v>
      </c>
      <c r="C907" s="1" t="s">
        <v>1046</v>
      </c>
      <c r="D907" s="1">
        <v>368207</v>
      </c>
      <c r="E907" s="1" t="s">
        <v>1047</v>
      </c>
      <c r="F907" s="1" t="b">
        <v>0</v>
      </c>
    </row>
    <row r="908" spans="1:6" x14ac:dyDescent="0.3">
      <c r="A908" s="1" t="s">
        <v>915</v>
      </c>
      <c r="B908" s="1" t="s">
        <v>1056</v>
      </c>
      <c r="C908" s="1" t="s">
        <v>1059</v>
      </c>
      <c r="D908" s="1">
        <v>357309</v>
      </c>
      <c r="E908" s="1" t="s">
        <v>1047</v>
      </c>
      <c r="F908" s="1" t="b">
        <v>0</v>
      </c>
    </row>
    <row r="909" spans="1:6" x14ac:dyDescent="0.3">
      <c r="A909" s="1" t="s">
        <v>916</v>
      </c>
      <c r="B909" s="1" t="s">
        <v>1045</v>
      </c>
      <c r="C909" s="1" t="s">
        <v>1055</v>
      </c>
      <c r="D909" s="1">
        <v>722255</v>
      </c>
      <c r="E909" s="1" t="s">
        <v>1047</v>
      </c>
      <c r="F909" s="1" t="b">
        <v>0</v>
      </c>
    </row>
    <row r="910" spans="1:6" x14ac:dyDescent="0.3">
      <c r="A910" s="1" t="s">
        <v>917</v>
      </c>
      <c r="B910" s="1" t="s">
        <v>1056</v>
      </c>
      <c r="C910" s="1" t="s">
        <v>1060</v>
      </c>
      <c r="D910" s="1">
        <v>282366</v>
      </c>
      <c r="E910" s="1" t="s">
        <v>1047</v>
      </c>
      <c r="F910" s="1" t="b">
        <v>1</v>
      </c>
    </row>
    <row r="911" spans="1:6" x14ac:dyDescent="0.3">
      <c r="A911" s="1" t="s">
        <v>918</v>
      </c>
      <c r="B911" s="1" t="s">
        <v>1045</v>
      </c>
      <c r="C911" s="1" t="s">
        <v>1053</v>
      </c>
      <c r="D911" s="1">
        <v>913422</v>
      </c>
      <c r="E911" s="1" t="s">
        <v>1047</v>
      </c>
      <c r="F911" s="1" t="b">
        <v>0</v>
      </c>
    </row>
    <row r="912" spans="1:6" x14ac:dyDescent="0.3">
      <c r="A912" s="1" t="s">
        <v>919</v>
      </c>
      <c r="B912" s="1" t="s">
        <v>1048</v>
      </c>
      <c r="C912" s="1" t="s">
        <v>1055</v>
      </c>
      <c r="D912" s="1">
        <v>876319</v>
      </c>
      <c r="E912" s="1" t="s">
        <v>1047</v>
      </c>
      <c r="F912" s="1" t="b">
        <v>0</v>
      </c>
    </row>
    <row r="913" spans="1:6" x14ac:dyDescent="0.3">
      <c r="A913" s="1" t="s">
        <v>920</v>
      </c>
      <c r="B913" s="1" t="s">
        <v>1054</v>
      </c>
      <c r="C913" s="1" t="s">
        <v>1059</v>
      </c>
      <c r="D913" s="1">
        <v>168341</v>
      </c>
      <c r="E913" s="1" t="s">
        <v>1047</v>
      </c>
      <c r="F913" s="1" t="b">
        <v>1</v>
      </c>
    </row>
    <row r="914" spans="1:6" x14ac:dyDescent="0.3">
      <c r="A914" s="1" t="s">
        <v>921</v>
      </c>
      <c r="B914" s="1" t="s">
        <v>1057</v>
      </c>
      <c r="C914" s="1" t="s">
        <v>1060</v>
      </c>
      <c r="D914" s="1">
        <v>791915</v>
      </c>
      <c r="E914" s="1" t="s">
        <v>1047</v>
      </c>
      <c r="F914" s="1" t="b">
        <v>0</v>
      </c>
    </row>
    <row r="915" spans="1:6" x14ac:dyDescent="0.3">
      <c r="A915" s="1" t="s">
        <v>922</v>
      </c>
      <c r="B915" s="1" t="s">
        <v>1045</v>
      </c>
      <c r="C915" s="1" t="s">
        <v>1051</v>
      </c>
      <c r="D915" s="1">
        <v>162908</v>
      </c>
      <c r="E915" s="1" t="s">
        <v>1047</v>
      </c>
      <c r="F915" s="1" t="b">
        <v>1</v>
      </c>
    </row>
    <row r="916" spans="1:6" x14ac:dyDescent="0.3">
      <c r="A916" s="1" t="s">
        <v>923</v>
      </c>
      <c r="B916" s="1" t="s">
        <v>1058</v>
      </c>
      <c r="C916" s="1" t="s">
        <v>1060</v>
      </c>
      <c r="D916" s="1">
        <v>324523</v>
      </c>
      <c r="E916" s="1" t="s">
        <v>1047</v>
      </c>
      <c r="F916" s="1" t="b">
        <v>1</v>
      </c>
    </row>
    <row r="917" spans="1:6" x14ac:dyDescent="0.3">
      <c r="A917" s="1" t="s">
        <v>924</v>
      </c>
      <c r="B917" s="1" t="s">
        <v>1057</v>
      </c>
      <c r="C917" s="1" t="s">
        <v>1053</v>
      </c>
      <c r="D917" s="1">
        <v>980563</v>
      </c>
      <c r="E917" s="1" t="s">
        <v>1047</v>
      </c>
      <c r="F917" s="1" t="b">
        <v>0</v>
      </c>
    </row>
    <row r="918" spans="1:6" x14ac:dyDescent="0.3">
      <c r="A918" s="1" t="s">
        <v>925</v>
      </c>
      <c r="B918" s="1" t="s">
        <v>1054</v>
      </c>
      <c r="C918" s="1" t="s">
        <v>1060</v>
      </c>
      <c r="D918" s="1">
        <v>735894</v>
      </c>
      <c r="E918" s="1" t="s">
        <v>1047</v>
      </c>
      <c r="F918" s="1" t="b">
        <v>0</v>
      </c>
    </row>
    <row r="919" spans="1:6" x14ac:dyDescent="0.3">
      <c r="A919" s="1" t="s">
        <v>926</v>
      </c>
      <c r="B919" s="1" t="s">
        <v>1045</v>
      </c>
      <c r="C919" s="1" t="s">
        <v>1053</v>
      </c>
      <c r="D919" s="1">
        <v>169556</v>
      </c>
      <c r="E919" s="1" t="s">
        <v>1047</v>
      </c>
      <c r="F919" s="1" t="b">
        <v>0</v>
      </c>
    </row>
    <row r="920" spans="1:6" x14ac:dyDescent="0.3">
      <c r="A920" s="1" t="s">
        <v>927</v>
      </c>
      <c r="B920" s="1" t="s">
        <v>1050</v>
      </c>
      <c r="C920" s="1" t="s">
        <v>1060</v>
      </c>
      <c r="D920" s="1">
        <v>636283</v>
      </c>
      <c r="E920" s="1" t="s">
        <v>1047</v>
      </c>
      <c r="F920" s="1" t="b">
        <v>0</v>
      </c>
    </row>
    <row r="921" spans="1:6" x14ac:dyDescent="0.3">
      <c r="A921" s="1" t="s">
        <v>928</v>
      </c>
      <c r="B921" s="1" t="s">
        <v>1057</v>
      </c>
      <c r="C921" s="1" t="s">
        <v>1051</v>
      </c>
      <c r="D921" s="1">
        <v>439910</v>
      </c>
      <c r="E921" s="1" t="s">
        <v>1047</v>
      </c>
      <c r="F921" s="1" t="b">
        <v>0</v>
      </c>
    </row>
    <row r="922" spans="1:6" x14ac:dyDescent="0.3">
      <c r="A922" s="1" t="s">
        <v>929</v>
      </c>
      <c r="B922" s="1" t="s">
        <v>1048</v>
      </c>
      <c r="C922" s="1" t="s">
        <v>1061</v>
      </c>
      <c r="D922" s="1">
        <v>299193</v>
      </c>
      <c r="E922" s="1" t="s">
        <v>1047</v>
      </c>
      <c r="F922" s="1" t="b">
        <v>1</v>
      </c>
    </row>
    <row r="923" spans="1:6" x14ac:dyDescent="0.3">
      <c r="A923" s="1" t="s">
        <v>930</v>
      </c>
      <c r="B923" s="1" t="s">
        <v>1048</v>
      </c>
      <c r="C923" s="1" t="s">
        <v>1060</v>
      </c>
      <c r="D923" s="1">
        <v>493214</v>
      </c>
      <c r="E923" s="1" t="s">
        <v>1047</v>
      </c>
      <c r="F923" s="1" t="b">
        <v>0</v>
      </c>
    </row>
    <row r="924" spans="1:6" x14ac:dyDescent="0.3">
      <c r="A924" s="1" t="s">
        <v>931</v>
      </c>
      <c r="B924" s="1" t="s">
        <v>1045</v>
      </c>
      <c r="C924" s="1" t="s">
        <v>1059</v>
      </c>
      <c r="D924" s="1">
        <v>298105</v>
      </c>
      <c r="E924" s="1" t="s">
        <v>1047</v>
      </c>
      <c r="F924" s="1" t="b">
        <v>0</v>
      </c>
    </row>
    <row r="925" spans="1:6" x14ac:dyDescent="0.3">
      <c r="A925" s="1" t="s">
        <v>932</v>
      </c>
      <c r="B925" s="1" t="s">
        <v>1054</v>
      </c>
      <c r="C925" s="1" t="s">
        <v>1051</v>
      </c>
      <c r="D925" s="1">
        <v>225246</v>
      </c>
      <c r="E925" s="1" t="s">
        <v>1047</v>
      </c>
      <c r="F925" s="1" t="b">
        <v>1</v>
      </c>
    </row>
    <row r="926" spans="1:6" x14ac:dyDescent="0.3">
      <c r="A926" s="1" t="s">
        <v>933</v>
      </c>
      <c r="B926" s="1" t="s">
        <v>1057</v>
      </c>
      <c r="C926" s="1" t="s">
        <v>1046</v>
      </c>
      <c r="D926" s="1">
        <v>792371</v>
      </c>
      <c r="E926" s="1" t="s">
        <v>1047</v>
      </c>
      <c r="F926" s="1" t="b">
        <v>1</v>
      </c>
    </row>
    <row r="927" spans="1:6" x14ac:dyDescent="0.3">
      <c r="A927" s="1" t="s">
        <v>934</v>
      </c>
      <c r="B927" s="1" t="s">
        <v>1045</v>
      </c>
      <c r="C927" s="1" t="s">
        <v>1051</v>
      </c>
      <c r="D927" s="1">
        <v>899383</v>
      </c>
      <c r="E927" s="1" t="s">
        <v>1047</v>
      </c>
      <c r="F927" s="1" t="b">
        <v>0</v>
      </c>
    </row>
    <row r="928" spans="1:6" x14ac:dyDescent="0.3">
      <c r="A928" s="1" t="s">
        <v>935</v>
      </c>
      <c r="B928" s="1" t="s">
        <v>1054</v>
      </c>
      <c r="C928" s="1" t="s">
        <v>1049</v>
      </c>
      <c r="D928" s="1">
        <v>353781</v>
      </c>
      <c r="E928" s="1" t="s">
        <v>1047</v>
      </c>
      <c r="F928" s="1" t="b">
        <v>0</v>
      </c>
    </row>
    <row r="929" spans="1:6" x14ac:dyDescent="0.3">
      <c r="A929" s="1" t="s">
        <v>936</v>
      </c>
      <c r="B929" s="1" t="s">
        <v>1057</v>
      </c>
      <c r="C929" s="1" t="s">
        <v>1049</v>
      </c>
      <c r="D929" s="1">
        <v>205242</v>
      </c>
      <c r="E929" s="1" t="s">
        <v>1047</v>
      </c>
      <c r="F929" s="1" t="b">
        <v>1</v>
      </c>
    </row>
    <row r="930" spans="1:6" x14ac:dyDescent="0.3">
      <c r="A930" s="1" t="s">
        <v>937</v>
      </c>
      <c r="B930" s="1" t="s">
        <v>1054</v>
      </c>
      <c r="C930" s="1" t="s">
        <v>1051</v>
      </c>
      <c r="D930" s="1">
        <v>437725</v>
      </c>
      <c r="E930" s="1" t="s">
        <v>1047</v>
      </c>
      <c r="F930" s="1" t="b">
        <v>0</v>
      </c>
    </row>
    <row r="931" spans="1:6" x14ac:dyDescent="0.3">
      <c r="A931" s="1" t="s">
        <v>938</v>
      </c>
      <c r="B931" s="1" t="s">
        <v>1052</v>
      </c>
      <c r="C931" s="1" t="s">
        <v>1051</v>
      </c>
      <c r="D931" s="1">
        <v>524780</v>
      </c>
      <c r="E931" s="1" t="s">
        <v>1047</v>
      </c>
      <c r="F931" s="1" t="b">
        <v>0</v>
      </c>
    </row>
    <row r="932" spans="1:6" x14ac:dyDescent="0.3">
      <c r="A932" s="1" t="s">
        <v>939</v>
      </c>
      <c r="B932" s="1" t="s">
        <v>1052</v>
      </c>
      <c r="C932" s="1" t="s">
        <v>1051</v>
      </c>
      <c r="D932" s="1">
        <v>499476</v>
      </c>
      <c r="E932" s="1" t="s">
        <v>1047</v>
      </c>
      <c r="F932" s="1" t="b">
        <v>0</v>
      </c>
    </row>
    <row r="933" spans="1:6" x14ac:dyDescent="0.3">
      <c r="A933" s="1" t="s">
        <v>940</v>
      </c>
      <c r="B933" s="1" t="s">
        <v>1048</v>
      </c>
      <c r="C933" s="1" t="s">
        <v>1049</v>
      </c>
      <c r="D933" s="1">
        <v>995113</v>
      </c>
      <c r="E933" s="1" t="s">
        <v>1047</v>
      </c>
      <c r="F933" s="1" t="b">
        <v>1</v>
      </c>
    </row>
    <row r="934" spans="1:6" x14ac:dyDescent="0.3">
      <c r="A934" s="1" t="s">
        <v>941</v>
      </c>
      <c r="B934" s="1" t="s">
        <v>1058</v>
      </c>
      <c r="C934" s="1" t="s">
        <v>1055</v>
      </c>
      <c r="D934" s="1">
        <v>407393</v>
      </c>
      <c r="E934" s="1" t="s">
        <v>1047</v>
      </c>
      <c r="F934" s="1" t="b">
        <v>1</v>
      </c>
    </row>
    <row r="935" spans="1:6" x14ac:dyDescent="0.3">
      <c r="A935" s="1" t="s">
        <v>942</v>
      </c>
      <c r="B935" s="1" t="s">
        <v>1048</v>
      </c>
      <c r="C935" s="1" t="s">
        <v>1061</v>
      </c>
      <c r="D935" s="1">
        <v>674555</v>
      </c>
      <c r="E935" s="1" t="s">
        <v>1047</v>
      </c>
      <c r="F935" s="1" t="b">
        <v>0</v>
      </c>
    </row>
    <row r="936" spans="1:6" x14ac:dyDescent="0.3">
      <c r="A936" s="1" t="s">
        <v>943</v>
      </c>
      <c r="B936" s="1" t="s">
        <v>1058</v>
      </c>
      <c r="C936" s="1" t="s">
        <v>1051</v>
      </c>
      <c r="D936" s="1">
        <v>858339</v>
      </c>
      <c r="E936" s="1" t="s">
        <v>1047</v>
      </c>
      <c r="F936" s="1" t="b">
        <v>0</v>
      </c>
    </row>
    <row r="937" spans="1:6" x14ac:dyDescent="0.3">
      <c r="A937" s="1" t="s">
        <v>944</v>
      </c>
      <c r="B937" s="1" t="s">
        <v>1048</v>
      </c>
      <c r="C937" s="1" t="s">
        <v>1055</v>
      </c>
      <c r="D937" s="1">
        <v>150692</v>
      </c>
      <c r="E937" s="1" t="s">
        <v>1047</v>
      </c>
      <c r="F937" s="1" t="b">
        <v>0</v>
      </c>
    </row>
    <row r="938" spans="1:6" x14ac:dyDescent="0.3">
      <c r="A938" s="1" t="s">
        <v>945</v>
      </c>
      <c r="B938" s="1" t="s">
        <v>1056</v>
      </c>
      <c r="C938" s="1" t="s">
        <v>1053</v>
      </c>
      <c r="D938" s="1">
        <v>242505</v>
      </c>
      <c r="E938" s="1" t="s">
        <v>1047</v>
      </c>
      <c r="F938" s="1" t="b">
        <v>1</v>
      </c>
    </row>
    <row r="939" spans="1:6" x14ac:dyDescent="0.3">
      <c r="A939" s="1" t="s">
        <v>946</v>
      </c>
      <c r="B939" s="1" t="s">
        <v>1050</v>
      </c>
      <c r="C939" s="1" t="s">
        <v>1053</v>
      </c>
      <c r="D939" s="1">
        <v>275002</v>
      </c>
      <c r="E939" s="1" t="s">
        <v>1047</v>
      </c>
      <c r="F939" s="1" t="b">
        <v>0</v>
      </c>
    </row>
    <row r="940" spans="1:6" x14ac:dyDescent="0.3">
      <c r="A940" s="1" t="s">
        <v>947</v>
      </c>
      <c r="B940" s="1" t="s">
        <v>1045</v>
      </c>
      <c r="C940" s="1" t="s">
        <v>1051</v>
      </c>
      <c r="D940" s="1">
        <v>610888</v>
      </c>
      <c r="E940" s="1" t="s">
        <v>1047</v>
      </c>
      <c r="F940" s="1" t="b">
        <v>0</v>
      </c>
    </row>
    <row r="941" spans="1:6" x14ac:dyDescent="0.3">
      <c r="A941" s="1" t="s">
        <v>948</v>
      </c>
      <c r="B941" s="1" t="s">
        <v>1045</v>
      </c>
      <c r="C941" s="1" t="s">
        <v>1049</v>
      </c>
      <c r="D941" s="1">
        <v>560352</v>
      </c>
      <c r="E941" s="1" t="s">
        <v>1047</v>
      </c>
      <c r="F941" s="1" t="b">
        <v>0</v>
      </c>
    </row>
    <row r="942" spans="1:6" x14ac:dyDescent="0.3">
      <c r="A942" s="1" t="s">
        <v>949</v>
      </c>
      <c r="B942" s="1" t="s">
        <v>1045</v>
      </c>
      <c r="C942" s="1" t="s">
        <v>1051</v>
      </c>
      <c r="D942" s="1">
        <v>587681</v>
      </c>
      <c r="E942" s="1" t="s">
        <v>1047</v>
      </c>
      <c r="F942" s="1" t="b">
        <v>0</v>
      </c>
    </row>
    <row r="943" spans="1:6" x14ac:dyDescent="0.3">
      <c r="A943" s="1" t="s">
        <v>950</v>
      </c>
      <c r="B943" s="1" t="s">
        <v>1057</v>
      </c>
      <c r="C943" s="1" t="s">
        <v>1061</v>
      </c>
      <c r="D943" s="1">
        <v>631331</v>
      </c>
      <c r="E943" s="1" t="s">
        <v>1047</v>
      </c>
      <c r="F943" s="1" t="b">
        <v>1</v>
      </c>
    </row>
    <row r="944" spans="1:6" x14ac:dyDescent="0.3">
      <c r="A944" s="1" t="s">
        <v>951</v>
      </c>
      <c r="B944" s="1" t="s">
        <v>1058</v>
      </c>
      <c r="C944" s="1" t="s">
        <v>1051</v>
      </c>
      <c r="D944" s="1">
        <v>751975</v>
      </c>
      <c r="E944" s="1" t="s">
        <v>1047</v>
      </c>
      <c r="F944" s="1" t="b">
        <v>0</v>
      </c>
    </row>
    <row r="945" spans="1:6" x14ac:dyDescent="0.3">
      <c r="A945" s="1" t="s">
        <v>952</v>
      </c>
      <c r="B945" s="1" t="s">
        <v>1048</v>
      </c>
      <c r="C945" s="1" t="s">
        <v>1053</v>
      </c>
      <c r="D945" s="1">
        <v>446189</v>
      </c>
      <c r="E945" s="1" t="s">
        <v>1047</v>
      </c>
      <c r="F945" s="1" t="b">
        <v>0</v>
      </c>
    </row>
    <row r="946" spans="1:6" x14ac:dyDescent="0.3">
      <c r="A946" s="1" t="s">
        <v>953</v>
      </c>
      <c r="B946" s="1" t="s">
        <v>1045</v>
      </c>
      <c r="C946" s="1" t="s">
        <v>1061</v>
      </c>
      <c r="D946" s="1">
        <v>112703</v>
      </c>
      <c r="E946" s="1" t="s">
        <v>1047</v>
      </c>
      <c r="F946" s="1" t="b">
        <v>0</v>
      </c>
    </row>
    <row r="947" spans="1:6" x14ac:dyDescent="0.3">
      <c r="A947" s="1" t="s">
        <v>954</v>
      </c>
      <c r="B947" s="1" t="s">
        <v>1050</v>
      </c>
      <c r="C947" s="1" t="s">
        <v>1060</v>
      </c>
      <c r="D947" s="1">
        <v>925242</v>
      </c>
      <c r="E947" s="1" t="s">
        <v>1047</v>
      </c>
      <c r="F947" s="1" t="b">
        <v>0</v>
      </c>
    </row>
    <row r="948" spans="1:6" x14ac:dyDescent="0.3">
      <c r="A948" s="1" t="s">
        <v>955</v>
      </c>
      <c r="B948" s="1" t="s">
        <v>1052</v>
      </c>
      <c r="C948" s="1" t="s">
        <v>1051</v>
      </c>
      <c r="D948" s="1">
        <v>652294</v>
      </c>
      <c r="E948" s="1" t="s">
        <v>1047</v>
      </c>
      <c r="F948" s="1" t="b">
        <v>1</v>
      </c>
    </row>
    <row r="949" spans="1:6" x14ac:dyDescent="0.3">
      <c r="A949" s="1" t="s">
        <v>956</v>
      </c>
      <c r="B949" s="1" t="s">
        <v>1054</v>
      </c>
      <c r="C949" s="1" t="s">
        <v>1046</v>
      </c>
      <c r="D949" s="1">
        <v>720434</v>
      </c>
      <c r="E949" s="1" t="s">
        <v>1047</v>
      </c>
      <c r="F949" s="1" t="b">
        <v>0</v>
      </c>
    </row>
    <row r="950" spans="1:6" x14ac:dyDescent="0.3">
      <c r="A950" s="1" t="s">
        <v>957</v>
      </c>
      <c r="B950" s="1" t="s">
        <v>1054</v>
      </c>
      <c r="C950" s="1" t="s">
        <v>1053</v>
      </c>
      <c r="D950" s="1">
        <v>539659</v>
      </c>
      <c r="E950" s="1" t="s">
        <v>1047</v>
      </c>
      <c r="F950" s="1" t="b">
        <v>0</v>
      </c>
    </row>
    <row r="951" spans="1:6" x14ac:dyDescent="0.3">
      <c r="A951" s="1" t="s">
        <v>958</v>
      </c>
      <c r="B951" s="1" t="s">
        <v>1045</v>
      </c>
      <c r="C951" s="1" t="s">
        <v>1051</v>
      </c>
      <c r="D951" s="1">
        <v>488371</v>
      </c>
      <c r="E951" s="1" t="s">
        <v>1047</v>
      </c>
      <c r="F951" s="1" t="b">
        <v>0</v>
      </c>
    </row>
    <row r="952" spans="1:6" x14ac:dyDescent="0.3">
      <c r="A952" s="1" t="s">
        <v>959</v>
      </c>
      <c r="B952" s="1" t="s">
        <v>1048</v>
      </c>
      <c r="C952" s="1" t="s">
        <v>1051</v>
      </c>
      <c r="D952" s="1">
        <v>722273</v>
      </c>
      <c r="E952" s="1" t="s">
        <v>1047</v>
      </c>
      <c r="F952" s="1" t="b">
        <v>0</v>
      </c>
    </row>
    <row r="953" spans="1:6" x14ac:dyDescent="0.3">
      <c r="A953" s="1" t="s">
        <v>960</v>
      </c>
      <c r="B953" s="1" t="s">
        <v>1048</v>
      </c>
      <c r="C953" s="1" t="s">
        <v>1046</v>
      </c>
      <c r="D953" s="1">
        <v>239967</v>
      </c>
      <c r="E953" s="1" t="s">
        <v>1047</v>
      </c>
      <c r="F953" s="1" t="b">
        <v>0</v>
      </c>
    </row>
    <row r="954" spans="1:6" x14ac:dyDescent="0.3">
      <c r="A954" s="1" t="s">
        <v>961</v>
      </c>
      <c r="B954" s="1" t="s">
        <v>1057</v>
      </c>
      <c r="C954" s="1" t="s">
        <v>1055</v>
      </c>
      <c r="D954" s="1">
        <v>509850</v>
      </c>
      <c r="E954" s="1" t="s">
        <v>1047</v>
      </c>
      <c r="F954" s="1" t="b">
        <v>0</v>
      </c>
    </row>
    <row r="955" spans="1:6" x14ac:dyDescent="0.3">
      <c r="A955" s="1" t="s">
        <v>962</v>
      </c>
      <c r="B955" s="1" t="s">
        <v>1056</v>
      </c>
      <c r="C955" s="1" t="s">
        <v>1060</v>
      </c>
      <c r="D955" s="1">
        <v>735944</v>
      </c>
      <c r="E955" s="1" t="s">
        <v>1047</v>
      </c>
      <c r="F955" s="1" t="b">
        <v>0</v>
      </c>
    </row>
    <row r="956" spans="1:6" x14ac:dyDescent="0.3">
      <c r="A956" s="1" t="s">
        <v>963</v>
      </c>
      <c r="B956" s="1" t="s">
        <v>1054</v>
      </c>
      <c r="C956" s="1" t="s">
        <v>1049</v>
      </c>
      <c r="D956" s="1">
        <v>932839</v>
      </c>
      <c r="E956" s="1" t="s">
        <v>1047</v>
      </c>
      <c r="F956" s="1" t="b">
        <v>0</v>
      </c>
    </row>
    <row r="957" spans="1:6" x14ac:dyDescent="0.3">
      <c r="A957" s="1" t="s">
        <v>964</v>
      </c>
      <c r="B957" s="1" t="s">
        <v>1058</v>
      </c>
      <c r="C957" s="1" t="s">
        <v>1055</v>
      </c>
      <c r="D957" s="1">
        <v>256580</v>
      </c>
      <c r="E957" s="1" t="s">
        <v>1047</v>
      </c>
      <c r="F957" s="1" t="b">
        <v>1</v>
      </c>
    </row>
    <row r="958" spans="1:6" x14ac:dyDescent="0.3">
      <c r="A958" s="1" t="s">
        <v>965</v>
      </c>
      <c r="B958" s="1" t="s">
        <v>1052</v>
      </c>
      <c r="C958" s="1" t="s">
        <v>1055</v>
      </c>
      <c r="D958" s="1">
        <v>509777</v>
      </c>
      <c r="E958" s="1" t="s">
        <v>1047</v>
      </c>
      <c r="F958" s="1" t="b">
        <v>0</v>
      </c>
    </row>
    <row r="959" spans="1:6" x14ac:dyDescent="0.3">
      <c r="A959" s="1" t="s">
        <v>966</v>
      </c>
      <c r="B959" s="1" t="s">
        <v>1054</v>
      </c>
      <c r="C959" s="1" t="s">
        <v>1051</v>
      </c>
      <c r="D959" s="1">
        <v>888019</v>
      </c>
      <c r="E959" s="1" t="s">
        <v>1047</v>
      </c>
      <c r="F959" s="1" t="b">
        <v>0</v>
      </c>
    </row>
    <row r="960" spans="1:6" x14ac:dyDescent="0.3">
      <c r="A960" s="1" t="s">
        <v>967</v>
      </c>
      <c r="B960" s="1" t="s">
        <v>1054</v>
      </c>
      <c r="C960" s="1" t="s">
        <v>1046</v>
      </c>
      <c r="D960" s="1">
        <v>908305</v>
      </c>
      <c r="E960" s="1" t="s">
        <v>1047</v>
      </c>
      <c r="F960" s="1" t="b">
        <v>0</v>
      </c>
    </row>
    <row r="961" spans="1:6" x14ac:dyDescent="0.3">
      <c r="A961" s="1" t="s">
        <v>968</v>
      </c>
      <c r="B961" s="1" t="s">
        <v>1050</v>
      </c>
      <c r="C961" s="1" t="s">
        <v>1053</v>
      </c>
      <c r="D961" s="1">
        <v>654418</v>
      </c>
      <c r="E961" s="1" t="s">
        <v>1047</v>
      </c>
      <c r="F961" s="1" t="b">
        <v>0</v>
      </c>
    </row>
    <row r="962" spans="1:6" x14ac:dyDescent="0.3">
      <c r="A962" s="1" t="s">
        <v>969</v>
      </c>
      <c r="B962" s="1" t="s">
        <v>1058</v>
      </c>
      <c r="C962" s="1" t="s">
        <v>1053</v>
      </c>
      <c r="D962" s="1">
        <v>586060</v>
      </c>
      <c r="E962" s="1" t="s">
        <v>1047</v>
      </c>
      <c r="F962" s="1" t="b">
        <v>1</v>
      </c>
    </row>
    <row r="963" spans="1:6" x14ac:dyDescent="0.3">
      <c r="A963" s="1" t="s">
        <v>970</v>
      </c>
      <c r="B963" s="1" t="s">
        <v>1045</v>
      </c>
      <c r="C963" s="1" t="s">
        <v>1049</v>
      </c>
      <c r="D963" s="1">
        <v>142513</v>
      </c>
      <c r="E963" s="1" t="s">
        <v>1047</v>
      </c>
      <c r="F963" s="1" t="b">
        <v>0</v>
      </c>
    </row>
    <row r="964" spans="1:6" x14ac:dyDescent="0.3">
      <c r="A964" s="1" t="s">
        <v>971</v>
      </c>
      <c r="B964" s="1" t="s">
        <v>1045</v>
      </c>
      <c r="C964" s="1" t="s">
        <v>1060</v>
      </c>
      <c r="D964" s="1">
        <v>708358</v>
      </c>
      <c r="E964" s="1" t="s">
        <v>1047</v>
      </c>
      <c r="F964" s="1" t="b">
        <v>0</v>
      </c>
    </row>
    <row r="965" spans="1:6" x14ac:dyDescent="0.3">
      <c r="A965" s="1" t="s">
        <v>972</v>
      </c>
      <c r="B965" s="1" t="s">
        <v>1056</v>
      </c>
      <c r="C965" s="1" t="s">
        <v>1051</v>
      </c>
      <c r="D965" s="1">
        <v>778264</v>
      </c>
      <c r="E965" s="1" t="s">
        <v>1047</v>
      </c>
      <c r="F965" s="1" t="b">
        <v>0</v>
      </c>
    </row>
    <row r="966" spans="1:6" x14ac:dyDescent="0.3">
      <c r="A966" s="1" t="s">
        <v>973</v>
      </c>
      <c r="B966" s="1" t="s">
        <v>1048</v>
      </c>
      <c r="C966" s="1" t="s">
        <v>1051</v>
      </c>
      <c r="D966" s="1">
        <v>202345</v>
      </c>
      <c r="E966" s="1" t="s">
        <v>1047</v>
      </c>
      <c r="F966" s="1" t="b">
        <v>0</v>
      </c>
    </row>
    <row r="967" spans="1:6" x14ac:dyDescent="0.3">
      <c r="A967" s="1" t="s">
        <v>974</v>
      </c>
      <c r="B967" s="1" t="s">
        <v>1058</v>
      </c>
      <c r="C967" s="1" t="s">
        <v>1051</v>
      </c>
      <c r="D967" s="1">
        <v>227338</v>
      </c>
      <c r="E967" s="1" t="s">
        <v>1047</v>
      </c>
      <c r="F967" s="1" t="b">
        <v>0</v>
      </c>
    </row>
    <row r="968" spans="1:6" x14ac:dyDescent="0.3">
      <c r="A968" s="1" t="s">
        <v>975</v>
      </c>
      <c r="B968" s="1" t="s">
        <v>1056</v>
      </c>
      <c r="C968" s="1" t="s">
        <v>1059</v>
      </c>
      <c r="D968" s="1">
        <v>270175</v>
      </c>
      <c r="E968" s="1" t="s">
        <v>1047</v>
      </c>
      <c r="F968" s="1" t="b">
        <v>1</v>
      </c>
    </row>
    <row r="969" spans="1:6" x14ac:dyDescent="0.3">
      <c r="A969" s="1" t="s">
        <v>976</v>
      </c>
      <c r="B969" s="1" t="s">
        <v>1054</v>
      </c>
      <c r="C969" s="1" t="s">
        <v>1049</v>
      </c>
      <c r="D969" s="1">
        <v>275660</v>
      </c>
      <c r="E969" s="1" t="s">
        <v>1047</v>
      </c>
      <c r="F969" s="1" t="b">
        <v>0</v>
      </c>
    </row>
    <row r="970" spans="1:6" x14ac:dyDescent="0.3">
      <c r="A970" s="1" t="s">
        <v>977</v>
      </c>
      <c r="B970" s="1" t="s">
        <v>1057</v>
      </c>
      <c r="C970" s="1"/>
      <c r="D970" s="1">
        <v>698673</v>
      </c>
      <c r="E970" s="1" t="s">
        <v>1047</v>
      </c>
      <c r="F970" s="1" t="b">
        <v>0</v>
      </c>
    </row>
    <row r="971" spans="1:6" x14ac:dyDescent="0.3">
      <c r="A971" s="1" t="s">
        <v>978</v>
      </c>
      <c r="B971" s="1" t="s">
        <v>1048</v>
      </c>
      <c r="C971" s="1" t="s">
        <v>1060</v>
      </c>
      <c r="D971" s="1">
        <v>618358</v>
      </c>
      <c r="E971" s="1" t="s">
        <v>1047</v>
      </c>
      <c r="F971" s="1" t="b">
        <v>0</v>
      </c>
    </row>
    <row r="972" spans="1:6" x14ac:dyDescent="0.3">
      <c r="A972" s="1" t="s">
        <v>979</v>
      </c>
      <c r="B972" s="1" t="s">
        <v>1048</v>
      </c>
      <c r="C972" s="1" t="s">
        <v>1061</v>
      </c>
      <c r="D972" s="1">
        <v>955316</v>
      </c>
      <c r="E972" s="1" t="s">
        <v>1047</v>
      </c>
      <c r="F972" s="1" t="b">
        <v>1</v>
      </c>
    </row>
    <row r="973" spans="1:6" x14ac:dyDescent="0.3">
      <c r="A973" s="1" t="s">
        <v>980</v>
      </c>
      <c r="B973" s="1" t="s">
        <v>1050</v>
      </c>
      <c r="C973" s="1" t="s">
        <v>1051</v>
      </c>
      <c r="D973" s="1">
        <v>293751</v>
      </c>
      <c r="E973" s="1" t="s">
        <v>1047</v>
      </c>
      <c r="F973" s="1" t="b">
        <v>0</v>
      </c>
    </row>
    <row r="974" spans="1:6" x14ac:dyDescent="0.3">
      <c r="A974" s="1" t="s">
        <v>981</v>
      </c>
      <c r="B974" s="1" t="s">
        <v>1056</v>
      </c>
      <c r="C974" s="1" t="s">
        <v>1049</v>
      </c>
      <c r="D974" s="1">
        <v>151462</v>
      </c>
      <c r="E974" s="1" t="s">
        <v>1047</v>
      </c>
      <c r="F974" s="1" t="b">
        <v>0</v>
      </c>
    </row>
    <row r="975" spans="1:6" x14ac:dyDescent="0.3">
      <c r="A975" s="1" t="s">
        <v>982</v>
      </c>
      <c r="B975" s="1" t="s">
        <v>1050</v>
      </c>
      <c r="C975" s="1" t="s">
        <v>1046</v>
      </c>
      <c r="D975" s="1">
        <v>243541</v>
      </c>
      <c r="E975" s="1" t="s">
        <v>1047</v>
      </c>
      <c r="F975" s="1" t="b">
        <v>1</v>
      </c>
    </row>
    <row r="976" spans="1:6" x14ac:dyDescent="0.3">
      <c r="A976" s="1" t="s">
        <v>983</v>
      </c>
      <c r="B976" s="1" t="s">
        <v>1057</v>
      </c>
      <c r="C976" s="1" t="s">
        <v>1059</v>
      </c>
      <c r="D976" s="1">
        <v>450290</v>
      </c>
      <c r="E976" s="1" t="s">
        <v>1047</v>
      </c>
      <c r="F976" s="1" t="b">
        <v>0</v>
      </c>
    </row>
    <row r="977" spans="1:6" x14ac:dyDescent="0.3">
      <c r="A977" s="1" t="s">
        <v>984</v>
      </c>
      <c r="B977" s="1" t="s">
        <v>1050</v>
      </c>
      <c r="C977" s="1" t="s">
        <v>1049</v>
      </c>
      <c r="D977" s="1">
        <v>616583</v>
      </c>
      <c r="E977" s="1" t="s">
        <v>1047</v>
      </c>
      <c r="F977" s="1" t="b">
        <v>0</v>
      </c>
    </row>
    <row r="978" spans="1:6" x14ac:dyDescent="0.3">
      <c r="A978" s="1" t="s">
        <v>985</v>
      </c>
      <c r="B978" s="1" t="s">
        <v>1056</v>
      </c>
      <c r="C978" s="1" t="s">
        <v>1053</v>
      </c>
      <c r="D978" s="1">
        <v>367386</v>
      </c>
      <c r="E978" s="1" t="s">
        <v>1047</v>
      </c>
      <c r="F978" s="1" t="b">
        <v>0</v>
      </c>
    </row>
    <row r="979" spans="1:6" x14ac:dyDescent="0.3">
      <c r="A979" s="1" t="s">
        <v>986</v>
      </c>
      <c r="B979" s="1" t="s">
        <v>1045</v>
      </c>
      <c r="C979" s="1" t="s">
        <v>1059</v>
      </c>
      <c r="D979" s="1">
        <v>817297</v>
      </c>
      <c r="E979" s="1" t="s">
        <v>1047</v>
      </c>
      <c r="F979" s="1" t="b">
        <v>0</v>
      </c>
    </row>
    <row r="980" spans="1:6" x14ac:dyDescent="0.3">
      <c r="A980" s="1" t="s">
        <v>987</v>
      </c>
      <c r="B980" s="1" t="s">
        <v>1058</v>
      </c>
      <c r="C980" s="1" t="s">
        <v>1055</v>
      </c>
      <c r="D980" s="1">
        <v>254127</v>
      </c>
      <c r="E980" s="1" t="s">
        <v>1047</v>
      </c>
      <c r="F980" s="1" t="b">
        <v>0</v>
      </c>
    </row>
    <row r="981" spans="1:6" x14ac:dyDescent="0.3">
      <c r="A981" s="1" t="s">
        <v>988</v>
      </c>
      <c r="B981" s="1" t="s">
        <v>1057</v>
      </c>
      <c r="C981" s="1" t="s">
        <v>1060</v>
      </c>
      <c r="D981" s="1">
        <v>612662</v>
      </c>
      <c r="E981" s="1" t="s">
        <v>1047</v>
      </c>
      <c r="F981" s="1" t="b">
        <v>1</v>
      </c>
    </row>
    <row r="982" spans="1:6" x14ac:dyDescent="0.3">
      <c r="A982" s="1" t="s">
        <v>989</v>
      </c>
      <c r="B982" s="1" t="s">
        <v>1056</v>
      </c>
      <c r="C982" s="1" t="s">
        <v>1061</v>
      </c>
      <c r="D982" s="1">
        <v>247532</v>
      </c>
      <c r="E982" s="1" t="s">
        <v>1047</v>
      </c>
      <c r="F982" s="1" t="b">
        <v>0</v>
      </c>
    </row>
    <row r="983" spans="1:6" x14ac:dyDescent="0.3">
      <c r="A983" s="1" t="s">
        <v>990</v>
      </c>
      <c r="B983" s="1" t="s">
        <v>1058</v>
      </c>
      <c r="C983" s="1" t="s">
        <v>1053</v>
      </c>
      <c r="D983" s="1">
        <v>382737</v>
      </c>
      <c r="E983" s="1" t="s">
        <v>1047</v>
      </c>
      <c r="F983" s="1" t="b">
        <v>0</v>
      </c>
    </row>
    <row r="984" spans="1:6" x14ac:dyDescent="0.3">
      <c r="A984" s="1" t="s">
        <v>991</v>
      </c>
      <c r="B984" s="1" t="s">
        <v>1050</v>
      </c>
      <c r="C984" s="1" t="s">
        <v>1059</v>
      </c>
      <c r="D984" s="1">
        <v>385015</v>
      </c>
      <c r="E984" s="1" t="s">
        <v>1047</v>
      </c>
      <c r="F984" s="1" t="b">
        <v>0</v>
      </c>
    </row>
    <row r="985" spans="1:6" x14ac:dyDescent="0.3">
      <c r="A985" s="1" t="s">
        <v>992</v>
      </c>
      <c r="B985" s="1" t="s">
        <v>1045</v>
      </c>
      <c r="C985" s="1" t="s">
        <v>1051</v>
      </c>
      <c r="D985" s="1">
        <v>905823</v>
      </c>
      <c r="E985" s="1" t="s">
        <v>1047</v>
      </c>
      <c r="F985" s="1" t="b">
        <v>0</v>
      </c>
    </row>
    <row r="986" spans="1:6" x14ac:dyDescent="0.3">
      <c r="A986" s="1" t="s">
        <v>993</v>
      </c>
      <c r="B986" s="1" t="s">
        <v>1054</v>
      </c>
      <c r="C986" s="1" t="s">
        <v>1051</v>
      </c>
      <c r="D986" s="1">
        <v>200757</v>
      </c>
      <c r="E986" s="1" t="s">
        <v>1047</v>
      </c>
      <c r="F986" s="1" t="b">
        <v>0</v>
      </c>
    </row>
    <row r="987" spans="1:6" x14ac:dyDescent="0.3">
      <c r="A987" s="1" t="s">
        <v>994</v>
      </c>
      <c r="B987" s="1" t="s">
        <v>1054</v>
      </c>
      <c r="C987" s="1" t="s">
        <v>1046</v>
      </c>
      <c r="D987" s="1">
        <v>823233</v>
      </c>
      <c r="E987" s="1" t="s">
        <v>1047</v>
      </c>
      <c r="F987" s="1" t="b">
        <v>1</v>
      </c>
    </row>
    <row r="988" spans="1:6" x14ac:dyDescent="0.3">
      <c r="A988" s="1" t="s">
        <v>995</v>
      </c>
      <c r="B988" s="1" t="s">
        <v>1057</v>
      </c>
      <c r="C988" s="1" t="s">
        <v>1049</v>
      </c>
      <c r="D988" s="1">
        <v>329082</v>
      </c>
      <c r="E988" s="1" t="s">
        <v>1047</v>
      </c>
      <c r="F988" s="1" t="b">
        <v>0</v>
      </c>
    </row>
    <row r="989" spans="1:6" x14ac:dyDescent="0.3">
      <c r="A989" s="1" t="s">
        <v>996</v>
      </c>
      <c r="B989" s="1" t="s">
        <v>1056</v>
      </c>
      <c r="C989" s="1" t="s">
        <v>1061</v>
      </c>
      <c r="D989" s="1">
        <v>929527</v>
      </c>
      <c r="E989" s="1" t="s">
        <v>1047</v>
      </c>
      <c r="F989" s="1" t="b">
        <v>0</v>
      </c>
    </row>
    <row r="990" spans="1:6" x14ac:dyDescent="0.3">
      <c r="A990" s="1" t="s">
        <v>997</v>
      </c>
      <c r="B990" s="1" t="s">
        <v>1050</v>
      </c>
      <c r="C990" s="1" t="s">
        <v>1046</v>
      </c>
      <c r="D990" s="1">
        <v>547852</v>
      </c>
      <c r="E990" s="1" t="s">
        <v>1047</v>
      </c>
      <c r="F990" s="1" t="b">
        <v>0</v>
      </c>
    </row>
    <row r="991" spans="1:6" x14ac:dyDescent="0.3">
      <c r="A991" s="1" t="s">
        <v>998</v>
      </c>
      <c r="B991" s="1" t="s">
        <v>1057</v>
      </c>
      <c r="C991" s="1" t="s">
        <v>1046</v>
      </c>
      <c r="D991" s="1">
        <v>868019</v>
      </c>
      <c r="E991" s="1" t="s">
        <v>1047</v>
      </c>
      <c r="F991" s="1" t="b">
        <v>0</v>
      </c>
    </row>
    <row r="992" spans="1:6" x14ac:dyDescent="0.3">
      <c r="A992" s="1" t="s">
        <v>999</v>
      </c>
      <c r="B992" s="1" t="s">
        <v>1057</v>
      </c>
      <c r="C992" s="1" t="s">
        <v>1051</v>
      </c>
      <c r="D992" s="1">
        <v>757594</v>
      </c>
      <c r="E992" s="1" t="s">
        <v>1047</v>
      </c>
      <c r="F992" s="1" t="b">
        <v>0</v>
      </c>
    </row>
    <row r="993" spans="1:6" x14ac:dyDescent="0.3">
      <c r="A993" s="1" t="s">
        <v>1000</v>
      </c>
      <c r="B993" s="1" t="s">
        <v>1056</v>
      </c>
      <c r="C993" s="1" t="s">
        <v>1059</v>
      </c>
      <c r="D993" s="1">
        <v>901549</v>
      </c>
      <c r="E993" s="1" t="s">
        <v>1047</v>
      </c>
      <c r="F993" s="1" t="b">
        <v>0</v>
      </c>
    </row>
    <row r="994" spans="1:6" x14ac:dyDescent="0.3">
      <c r="A994" s="1" t="s">
        <v>1001</v>
      </c>
      <c r="B994" s="1" t="s">
        <v>1052</v>
      </c>
      <c r="C994" s="1" t="s">
        <v>1060</v>
      </c>
      <c r="D994" s="1">
        <v>265042</v>
      </c>
      <c r="E994" s="1" t="s">
        <v>1047</v>
      </c>
      <c r="F994" s="1" t="b">
        <v>0</v>
      </c>
    </row>
    <row r="995" spans="1:6" x14ac:dyDescent="0.3">
      <c r="A995" s="1" t="s">
        <v>1002</v>
      </c>
      <c r="B995" s="1" t="s">
        <v>1058</v>
      </c>
      <c r="C995" s="1" t="s">
        <v>1059</v>
      </c>
      <c r="D995" s="1">
        <v>709644</v>
      </c>
      <c r="E995" s="1" t="s">
        <v>1047</v>
      </c>
      <c r="F995" s="1" t="b">
        <v>0</v>
      </c>
    </row>
    <row r="996" spans="1:6" x14ac:dyDescent="0.3">
      <c r="A996" s="1" t="s">
        <v>1003</v>
      </c>
      <c r="B996" s="1" t="s">
        <v>1057</v>
      </c>
      <c r="C996" s="1" t="s">
        <v>1055</v>
      </c>
      <c r="D996" s="1">
        <v>352164</v>
      </c>
      <c r="E996" s="1" t="s">
        <v>1047</v>
      </c>
      <c r="F996" s="1" t="b">
        <v>0</v>
      </c>
    </row>
    <row r="997" spans="1:6" x14ac:dyDescent="0.3">
      <c r="A997" s="1" t="s">
        <v>1004</v>
      </c>
      <c r="B997" s="1" t="s">
        <v>1048</v>
      </c>
      <c r="C997" s="1" t="s">
        <v>1046</v>
      </c>
      <c r="D997" s="1">
        <v>548497</v>
      </c>
      <c r="E997" s="1" t="s">
        <v>1047</v>
      </c>
      <c r="F997" s="1" t="b">
        <v>0</v>
      </c>
    </row>
    <row r="998" spans="1:6" x14ac:dyDescent="0.3">
      <c r="A998" s="1" t="s">
        <v>1005</v>
      </c>
      <c r="B998" s="1" t="s">
        <v>1058</v>
      </c>
      <c r="C998" s="1" t="s">
        <v>1055</v>
      </c>
      <c r="D998" s="1">
        <v>814435</v>
      </c>
      <c r="E998" s="1" t="s">
        <v>1047</v>
      </c>
      <c r="F998" s="1" t="b">
        <v>0</v>
      </c>
    </row>
    <row r="999" spans="1:6" x14ac:dyDescent="0.3">
      <c r="A999" s="1" t="s">
        <v>1006</v>
      </c>
      <c r="B999" s="1" t="s">
        <v>1056</v>
      </c>
      <c r="C999" s="1" t="s">
        <v>1059</v>
      </c>
      <c r="D999" s="1">
        <v>821374</v>
      </c>
      <c r="E999" s="1" t="s">
        <v>1047</v>
      </c>
      <c r="F999" s="1" t="b">
        <v>0</v>
      </c>
    </row>
    <row r="1000" spans="1:6" x14ac:dyDescent="0.3">
      <c r="A1000" s="1" t="s">
        <v>1007</v>
      </c>
      <c r="B1000" s="1" t="s">
        <v>1056</v>
      </c>
      <c r="C1000" s="1" t="s">
        <v>1061</v>
      </c>
      <c r="D1000" s="1">
        <v>889084</v>
      </c>
      <c r="E1000" s="1" t="s">
        <v>1047</v>
      </c>
      <c r="F1000" s="1" t="b">
        <v>0</v>
      </c>
    </row>
    <row r="1001" spans="1:6" x14ac:dyDescent="0.3">
      <c r="A1001" s="1" t="s">
        <v>1008</v>
      </c>
      <c r="B1001" s="1" t="s">
        <v>1052</v>
      </c>
      <c r="C1001" s="1" t="s">
        <v>1053</v>
      </c>
      <c r="D1001" s="1">
        <v>591650</v>
      </c>
      <c r="E1001" s="1" t="s">
        <v>1047</v>
      </c>
      <c r="F1001" s="1" t="b">
        <v>0</v>
      </c>
    </row>
  </sheetData>
  <autoFilter ref="A1:F1001" xr:uid="{D42882E5-E5CE-4F9F-9A18-223870F58DC8}"/>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F4F52-670C-48C7-92B9-E6337E86D8E3}">
  <sheetPr codeName="Sheet18"/>
  <dimension ref="A1:R27"/>
  <sheetViews>
    <sheetView showGridLines="0" topLeftCell="D16" zoomScale="85" zoomScaleNormal="85" workbookViewId="0">
      <selection activeCell="J42" sqref="J42"/>
    </sheetView>
  </sheetViews>
  <sheetFormatPr defaultRowHeight="14.4" x14ac:dyDescent="0.3"/>
  <cols>
    <col min="1" max="1" width="17.109375" customWidth="1"/>
    <col min="2" max="2" width="9.6640625" customWidth="1"/>
    <col min="3" max="3" width="13" customWidth="1"/>
    <col min="4" max="4" width="12.88671875" customWidth="1"/>
    <col min="5" max="5" width="11.77734375" bestFit="1" customWidth="1"/>
    <col min="11" max="11" width="18" bestFit="1" customWidth="1"/>
    <col min="12" max="13" width="17.88671875" bestFit="1" customWidth="1"/>
    <col min="14" max="14" width="19.6640625" bestFit="1" customWidth="1"/>
    <col min="16" max="16" width="15.21875" bestFit="1" customWidth="1"/>
    <col min="17" max="17" width="11.44140625" bestFit="1" customWidth="1"/>
  </cols>
  <sheetData>
    <row r="1" spans="1:18" x14ac:dyDescent="0.3">
      <c r="A1" s="30" t="s">
        <v>3144</v>
      </c>
      <c r="B1" s="31" t="s">
        <v>1009</v>
      </c>
      <c r="C1" s="31" t="s">
        <v>3145</v>
      </c>
      <c r="D1" s="32" t="s">
        <v>3146</v>
      </c>
      <c r="E1" s="31" t="s">
        <v>3148</v>
      </c>
      <c r="F1" s="31" t="s">
        <v>3149</v>
      </c>
      <c r="G1" s="31" t="s">
        <v>3147</v>
      </c>
    </row>
    <row r="2" spans="1:18" x14ac:dyDescent="0.3">
      <c r="A2" s="24" t="s">
        <v>1029</v>
      </c>
      <c r="B2" s="23" t="s">
        <v>1027</v>
      </c>
      <c r="C2" s="23">
        <v>227337</v>
      </c>
      <c r="D2" s="25">
        <f>SUMIFS('Order Details'!$U$3:$U$1002,'Order Details'!$K$3:$K$1002,A2,'Order Details'!$J$3:$J$1002,B2)</f>
        <v>213500</v>
      </c>
      <c r="E2">
        <f>Table1[[#This Row],[Target Value]]-Table1[[#This Row],[Actual sales]]</f>
        <v>13837</v>
      </c>
      <c r="F2" s="22">
        <f>Table1[[#This Row],[Difference]]/Table1[[#This Row],[Actual sales]]</f>
        <v>6.4810304449648706E-2</v>
      </c>
      <c r="G2" s="22">
        <f>Table1[[#This Row],[Actual sales]]/Table1[[#This Row],[Target Value]]</f>
        <v>0.93913441278806353</v>
      </c>
    </row>
    <row r="3" spans="1:18" x14ac:dyDescent="0.3">
      <c r="A3" s="24" t="s">
        <v>1029</v>
      </c>
      <c r="B3" s="23" t="s">
        <v>1018</v>
      </c>
      <c r="C3" s="23">
        <v>482401</v>
      </c>
      <c r="D3" s="25">
        <f>SUMIFS('Order Details'!$U$3:$U$1002,'Order Details'!$K$3:$K$1002,A3,'Order Details'!$J$3:$J$1002,B3)</f>
        <v>488000</v>
      </c>
      <c r="E3">
        <f>Table1[[#This Row],[Target Value]]-Table1[[#This Row],[Actual sales]]</f>
        <v>-5599</v>
      </c>
      <c r="F3" s="22">
        <f>Table1[[#This Row],[Difference]]/Table1[[#This Row],[Actual sales]]</f>
        <v>-1.1473360655737706E-2</v>
      </c>
      <c r="G3" s="22">
        <f>Table1[[#This Row],[Actual sales]]/Table1[[#This Row],[Target Value]]</f>
        <v>1.0116065265204675</v>
      </c>
    </row>
    <row r="4" spans="1:18" x14ac:dyDescent="0.3">
      <c r="A4" s="24" t="s">
        <v>1029</v>
      </c>
      <c r="B4" s="23" t="s">
        <v>1031</v>
      </c>
      <c r="C4" s="23">
        <v>796937</v>
      </c>
      <c r="D4" s="25">
        <f>SUMIFS('Order Details'!$U$3:$U$1002,'Order Details'!$K$3:$K$1002,A4,'Order Details'!$J$3:$J$1002,B4)</f>
        <v>706200</v>
      </c>
      <c r="E4">
        <f>Table1[[#This Row],[Target Value]]-Table1[[#This Row],[Actual sales]]</f>
        <v>90737</v>
      </c>
      <c r="F4" s="22">
        <f>Table1[[#This Row],[Difference]]/Table1[[#This Row],[Actual sales]]</f>
        <v>0.1284862645143019</v>
      </c>
      <c r="G4" s="22">
        <f>Table1[[#This Row],[Actual sales]]/Table1[[#This Row],[Target Value]]</f>
        <v>0.88614281931946937</v>
      </c>
    </row>
    <row r="5" spans="1:18" x14ac:dyDescent="0.3">
      <c r="A5" s="24" t="s">
        <v>1029</v>
      </c>
      <c r="B5" s="23" t="s">
        <v>1022</v>
      </c>
      <c r="C5" s="23">
        <v>634305</v>
      </c>
      <c r="D5" s="25">
        <f>SUMIFS('Order Details'!$U$3:$U$1002,'Order Details'!$K$3:$K$1002,A5,'Order Details'!$J$3:$J$1002,B5)</f>
        <v>559600</v>
      </c>
      <c r="E5">
        <f>Table1[[#This Row],[Target Value]]-Table1[[#This Row],[Actual sales]]</f>
        <v>74705</v>
      </c>
      <c r="F5" s="22">
        <f>Table1[[#This Row],[Difference]]/Table1[[#This Row],[Actual sales]]</f>
        <v>0.13349714081486777</v>
      </c>
      <c r="G5" s="22">
        <f>Table1[[#This Row],[Actual sales]]/Table1[[#This Row],[Target Value]]</f>
        <v>0.8822254278304601</v>
      </c>
      <c r="K5" s="1" t="s">
        <v>3150</v>
      </c>
      <c r="L5" s="1" t="s">
        <v>3151</v>
      </c>
    </row>
    <row r="6" spans="1:18" x14ac:dyDescent="0.3">
      <c r="A6" s="24" t="s">
        <v>1029</v>
      </c>
      <c r="B6" s="23" t="s">
        <v>1014</v>
      </c>
      <c r="C6" s="23">
        <v>503584</v>
      </c>
      <c r="D6" s="25">
        <f>SUMIFS('Order Details'!$U$3:$U$1002,'Order Details'!$K$3:$K$1002,A6,'Order Details'!$J$3:$J$1002,B6)</f>
        <v>521200</v>
      </c>
      <c r="E6">
        <f>Table1[[#This Row],[Target Value]]-Table1[[#This Row],[Actual sales]]</f>
        <v>-17616</v>
      </c>
      <c r="F6" s="22">
        <f>Table1[[#This Row],[Difference]]/Table1[[#This Row],[Actual sales]]</f>
        <v>-3.3798925556408288E-2</v>
      </c>
      <c r="G6" s="22">
        <f>Table1[[#This Row],[Actual sales]]/Table1[[#This Row],[Target Value]]</f>
        <v>1.0349812543686852</v>
      </c>
      <c r="K6" s="42">
        <v>30541605</v>
      </c>
      <c r="L6" s="42">
        <v>29910959</v>
      </c>
      <c r="M6" s="41">
        <f>L6/K6</f>
        <v>0.97935124889474534</v>
      </c>
      <c r="N6" s="22"/>
      <c r="Q6" s="22"/>
      <c r="R6" s="22"/>
    </row>
    <row r="7" spans="1:18" x14ac:dyDescent="0.3">
      <c r="A7" s="24" t="s">
        <v>1019</v>
      </c>
      <c r="B7" s="23" t="s">
        <v>1027</v>
      </c>
      <c r="C7" s="23">
        <v>1299306</v>
      </c>
      <c r="D7" s="25">
        <f>SUMIFS('Order Details'!$U$3:$U$1002,'Order Details'!$K$3:$K$1002,A7,'Order Details'!$J$3:$J$1002,B7)</f>
        <v>1160500</v>
      </c>
      <c r="E7">
        <f>Table1[[#This Row],[Target Value]]-Table1[[#This Row],[Actual sales]]</f>
        <v>138806</v>
      </c>
      <c r="F7" s="22">
        <f>Table1[[#This Row],[Difference]]/Table1[[#This Row],[Actual sales]]</f>
        <v>0.11960878931495045</v>
      </c>
      <c r="G7" s="22">
        <f>Table1[[#This Row],[Actual sales]]/Table1[[#This Row],[Target Value]]</f>
        <v>0.89316912259313819</v>
      </c>
      <c r="N7" s="22"/>
      <c r="Q7" s="22"/>
      <c r="R7" s="22"/>
    </row>
    <row r="8" spans="1:18" x14ac:dyDescent="0.3">
      <c r="A8" s="24" t="s">
        <v>1019</v>
      </c>
      <c r="B8" s="23" t="s">
        <v>1018</v>
      </c>
      <c r="C8" s="23">
        <v>4024409</v>
      </c>
      <c r="D8" s="25">
        <f>SUMIFS('Order Details'!$U$3:$U$1002,'Order Details'!$K$3:$K$1002,A8,'Order Details'!$J$3:$J$1002,B8)</f>
        <v>3548000</v>
      </c>
      <c r="E8">
        <f>Table1[[#This Row],[Target Value]]-Table1[[#This Row],[Actual sales]]</f>
        <v>476409</v>
      </c>
      <c r="F8" s="22">
        <f>Table1[[#This Row],[Difference]]/Table1[[#This Row],[Actual sales]]</f>
        <v>0.13427536640360765</v>
      </c>
      <c r="G8" s="22">
        <f>Table1[[#This Row],[Actual sales]]/Table1[[#This Row],[Target Value]]</f>
        <v>0.88162013354010493</v>
      </c>
      <c r="N8" s="22"/>
      <c r="Q8" s="22"/>
      <c r="R8" s="22"/>
    </row>
    <row r="9" spans="1:18" x14ac:dyDescent="0.3">
      <c r="A9" s="24" t="s">
        <v>1019</v>
      </c>
      <c r="B9" s="23" t="s">
        <v>1031</v>
      </c>
      <c r="C9" s="23">
        <v>3408775</v>
      </c>
      <c r="D9" s="25">
        <f>SUMIFS('Order Details'!$U$3:$U$1002,'Order Details'!$K$3:$K$1002,A9,'Order Details'!$J$3:$J$1002,B9)</f>
        <v>3182000</v>
      </c>
      <c r="E9">
        <f>Table1[[#This Row],[Target Value]]-Table1[[#This Row],[Actual sales]]</f>
        <v>226775</v>
      </c>
      <c r="F9" s="22">
        <f>Table1[[#This Row],[Difference]]/Table1[[#This Row],[Actual sales]]</f>
        <v>7.1268070395977379E-2</v>
      </c>
      <c r="G9" s="22">
        <f>Table1[[#This Row],[Actual sales]]/Table1[[#This Row],[Target Value]]</f>
        <v>0.93347316851361561</v>
      </c>
      <c r="N9" s="22"/>
      <c r="Q9" s="22"/>
      <c r="R9" s="22"/>
    </row>
    <row r="10" spans="1:18" x14ac:dyDescent="0.3">
      <c r="A10" s="24" t="s">
        <v>1019</v>
      </c>
      <c r="B10" s="23" t="s">
        <v>1022</v>
      </c>
      <c r="C10" s="23">
        <v>2666409</v>
      </c>
      <c r="D10" s="25">
        <f>SUMIFS('Order Details'!$U$3:$U$1002,'Order Details'!$K$3:$K$1002,A10,'Order Details'!$J$3:$J$1002,B10)</f>
        <v>2846500</v>
      </c>
      <c r="E10">
        <f>Table1[[#This Row],[Target Value]]-Table1[[#This Row],[Actual sales]]</f>
        <v>-180091</v>
      </c>
      <c r="F10" s="22">
        <f>Table1[[#This Row],[Difference]]/Table1[[#This Row],[Actual sales]]</f>
        <v>-6.3267521517653261E-2</v>
      </c>
      <c r="G10" s="22">
        <f>Table1[[#This Row],[Actual sales]]/Table1[[#This Row],[Target Value]]</f>
        <v>1.067540651115414</v>
      </c>
      <c r="N10" s="22"/>
      <c r="Q10" s="22"/>
      <c r="R10" s="22"/>
    </row>
    <row r="11" spans="1:18" x14ac:dyDescent="0.3">
      <c r="A11" s="24" t="s">
        <v>1019</v>
      </c>
      <c r="B11" s="23" t="s">
        <v>1014</v>
      </c>
      <c r="C11" s="23">
        <v>907667</v>
      </c>
      <c r="D11" s="25">
        <f>SUMIFS('Order Details'!$U$3:$U$1002,'Order Details'!$K$3:$K$1002,A11,'Order Details'!$J$3:$J$1002,B11)</f>
        <v>1000000</v>
      </c>
      <c r="E11">
        <f>Table1[[#This Row],[Target Value]]-Table1[[#This Row],[Actual sales]]</f>
        <v>-92333</v>
      </c>
      <c r="F11" s="22">
        <f>Table1[[#This Row],[Difference]]/Table1[[#This Row],[Actual sales]]</f>
        <v>-9.2332999999999998E-2</v>
      </c>
      <c r="G11" s="22">
        <f>Table1[[#This Row],[Actual sales]]/Table1[[#This Row],[Target Value]]</f>
        <v>1.1017256328587466</v>
      </c>
    </row>
    <row r="12" spans="1:18" x14ac:dyDescent="0.3">
      <c r="A12" s="24" t="s">
        <v>1015</v>
      </c>
      <c r="B12" s="23" t="s">
        <v>1027</v>
      </c>
      <c r="C12" s="23">
        <v>922152</v>
      </c>
      <c r="D12" s="25">
        <f>SUMIFS('Order Details'!$U$3:$U$1002,'Order Details'!$K$3:$K$1002,A12,'Order Details'!$J$3:$J$1002,B12)</f>
        <v>846500</v>
      </c>
      <c r="E12">
        <f>Table1[[#This Row],[Target Value]]-Table1[[#This Row],[Actual sales]]</f>
        <v>75652</v>
      </c>
      <c r="F12" s="22">
        <f>Table1[[#This Row],[Difference]]/Table1[[#This Row],[Actual sales]]</f>
        <v>8.9370348493797991E-2</v>
      </c>
      <c r="G12" s="22">
        <f>Table1[[#This Row],[Actual sales]]/Table1[[#This Row],[Target Value]]</f>
        <v>0.91796146405364842</v>
      </c>
    </row>
    <row r="13" spans="1:18" x14ac:dyDescent="0.3">
      <c r="A13" s="24" t="s">
        <v>1015</v>
      </c>
      <c r="B13" s="23" t="s">
        <v>1018</v>
      </c>
      <c r="C13" s="23">
        <v>1253535</v>
      </c>
      <c r="D13" s="25">
        <f>SUMIFS('Order Details'!$U$3:$U$1002,'Order Details'!$K$3:$K$1002,A13,'Order Details'!$J$3:$J$1002,B13)</f>
        <v>1366000</v>
      </c>
      <c r="E13">
        <f>Table1[[#This Row],[Target Value]]-Table1[[#This Row],[Actual sales]]</f>
        <v>-112465</v>
      </c>
      <c r="F13" s="22">
        <f>Table1[[#This Row],[Difference]]/Table1[[#This Row],[Actual sales]]</f>
        <v>-8.2331625183016108E-2</v>
      </c>
      <c r="G13" s="22">
        <f>Table1[[#This Row],[Actual sales]]/Table1[[#This Row],[Target Value]]</f>
        <v>1.0897182767134543</v>
      </c>
    </row>
    <row r="14" spans="1:18" x14ac:dyDescent="0.3">
      <c r="A14" s="24" t="s">
        <v>1015</v>
      </c>
      <c r="B14" s="23" t="s">
        <v>1031</v>
      </c>
      <c r="C14" s="23">
        <v>599790</v>
      </c>
      <c r="D14" s="25">
        <f>SUMIFS('Order Details'!$U$3:$U$1002,'Order Details'!$K$3:$K$1002,A14,'Order Details'!$J$3:$J$1002,B14)</f>
        <v>588500</v>
      </c>
      <c r="E14">
        <f>Table1[[#This Row],[Target Value]]-Table1[[#This Row],[Actual sales]]</f>
        <v>11290</v>
      </c>
      <c r="F14" s="22">
        <f>Table1[[#This Row],[Difference]]/Table1[[#This Row],[Actual sales]]</f>
        <v>1.9184367034834324E-2</v>
      </c>
      <c r="G14" s="22">
        <f>Table1[[#This Row],[Actual sales]]/Table1[[#This Row],[Target Value]]</f>
        <v>0.98117674519415132</v>
      </c>
    </row>
    <row r="15" spans="1:18" x14ac:dyDescent="0.3">
      <c r="A15" s="24" t="s">
        <v>1015</v>
      </c>
      <c r="B15" s="23" t="s">
        <v>1022</v>
      </c>
      <c r="C15" s="23">
        <v>983411</v>
      </c>
      <c r="D15" s="25">
        <f>SUMIFS('Order Details'!$U$3:$U$1002,'Order Details'!$K$3:$K$1002,A15,'Order Details'!$J$3:$J$1002,B15)</f>
        <v>1027700</v>
      </c>
      <c r="E15">
        <f>Table1[[#This Row],[Target Value]]-Table1[[#This Row],[Actual sales]]</f>
        <v>-44289</v>
      </c>
      <c r="F15" s="22">
        <f>Table1[[#This Row],[Difference]]/Table1[[#This Row],[Actual sales]]</f>
        <v>-4.3095261263014502E-2</v>
      </c>
      <c r="G15" s="22">
        <f>Table1[[#This Row],[Actual sales]]/Table1[[#This Row],[Target Value]]</f>
        <v>1.0450361039280627</v>
      </c>
    </row>
    <row r="16" spans="1:18" x14ac:dyDescent="0.3">
      <c r="A16" s="24" t="s">
        <v>1015</v>
      </c>
      <c r="B16" s="23" t="s">
        <v>1014</v>
      </c>
      <c r="C16" s="23">
        <v>845790</v>
      </c>
      <c r="D16" s="25">
        <f>SUMIFS('Order Details'!$U$3:$U$1002,'Order Details'!$K$3:$K$1002,A16,'Order Details'!$J$3:$J$1002,B16)</f>
        <v>780000</v>
      </c>
      <c r="E16">
        <f>Table1[[#This Row],[Target Value]]-Table1[[#This Row],[Actual sales]]</f>
        <v>65790</v>
      </c>
      <c r="F16" s="22">
        <f>Table1[[#This Row],[Difference]]/Table1[[#This Row],[Actual sales]]</f>
        <v>8.4346153846153848E-2</v>
      </c>
      <c r="G16" s="22">
        <f>Table1[[#This Row],[Actual sales]]/Table1[[#This Row],[Target Value]]</f>
        <v>0.92221473415386801</v>
      </c>
    </row>
    <row r="17" spans="1:7" x14ac:dyDescent="0.3">
      <c r="A17" s="24" t="s">
        <v>1025</v>
      </c>
      <c r="B17" s="23" t="s">
        <v>1027</v>
      </c>
      <c r="C17" s="23">
        <v>410126</v>
      </c>
      <c r="D17" s="25">
        <f>SUMIFS('Order Details'!$U$3:$U$1002,'Order Details'!$K$3:$K$1002,A17,'Order Details'!$J$3:$J$1002,B17)</f>
        <v>469983</v>
      </c>
      <c r="E17">
        <f>Table1[[#This Row],[Target Value]]-Table1[[#This Row],[Actual sales]]</f>
        <v>-59857</v>
      </c>
      <c r="F17" s="22">
        <f>Table1[[#This Row],[Difference]]/Table1[[#This Row],[Actual sales]]</f>
        <v>-0.12735992578454966</v>
      </c>
      <c r="G17" s="22">
        <f>Table1[[#This Row],[Actual sales]]/Table1[[#This Row],[Target Value]]</f>
        <v>1.1459478306666733</v>
      </c>
    </row>
    <row r="18" spans="1:7" x14ac:dyDescent="0.3">
      <c r="A18" s="24" t="s">
        <v>1025</v>
      </c>
      <c r="B18" s="23" t="s">
        <v>1018</v>
      </c>
      <c r="C18" s="23">
        <v>3102406</v>
      </c>
      <c r="D18" s="25">
        <f>SUMIFS('Order Details'!$U$3:$U$1002,'Order Details'!$K$3:$K$1002,A18,'Order Details'!$J$3:$J$1002,B18)</f>
        <v>3069976</v>
      </c>
      <c r="E18">
        <f>Table1[[#This Row],[Target Value]]-Table1[[#This Row],[Actual sales]]</f>
        <v>32430</v>
      </c>
      <c r="F18" s="22">
        <f>Table1[[#This Row],[Difference]]/Table1[[#This Row],[Actual sales]]</f>
        <v>1.0563600497202584E-2</v>
      </c>
      <c r="G18" s="22">
        <f>Table1[[#This Row],[Actual sales]]/Table1[[#This Row],[Target Value]]</f>
        <v>0.9895468226918076</v>
      </c>
    </row>
    <row r="19" spans="1:7" x14ac:dyDescent="0.3">
      <c r="A19" s="24" t="s">
        <v>1025</v>
      </c>
      <c r="B19" s="23" t="s">
        <v>1031</v>
      </c>
      <c r="C19" s="23">
        <v>1151450</v>
      </c>
      <c r="D19" s="25">
        <f>SUMIFS('Order Details'!$U$3:$U$1002,'Order Details'!$K$3:$K$1002,A19,'Order Details'!$J$3:$J$1002,B19)</f>
        <v>1322500</v>
      </c>
      <c r="E19">
        <f>Table1[[#This Row],[Target Value]]-Table1[[#This Row],[Actual sales]]</f>
        <v>-171050</v>
      </c>
      <c r="F19" s="22">
        <f>Table1[[#This Row],[Difference]]/Table1[[#This Row],[Actual sales]]</f>
        <v>-0.1293383742911153</v>
      </c>
      <c r="G19" s="22">
        <f>Table1[[#This Row],[Actual sales]]/Table1[[#This Row],[Target Value]]</f>
        <v>1.1485518259585741</v>
      </c>
    </row>
    <row r="20" spans="1:7" x14ac:dyDescent="0.3">
      <c r="A20" s="24" t="s">
        <v>1025</v>
      </c>
      <c r="B20" s="23" t="s">
        <v>1022</v>
      </c>
      <c r="C20" s="23">
        <v>800958</v>
      </c>
      <c r="D20" s="25">
        <f>SUMIFS('Order Details'!$U$3:$U$1002,'Order Details'!$K$3:$K$1002,A20,'Order Details'!$J$3:$J$1002,B20)</f>
        <v>824600</v>
      </c>
      <c r="E20">
        <f>Table1[[#This Row],[Target Value]]-Table1[[#This Row],[Actual sales]]</f>
        <v>-23642</v>
      </c>
      <c r="F20" s="22">
        <f>Table1[[#This Row],[Difference]]/Table1[[#This Row],[Actual sales]]</f>
        <v>-2.8670870725200095E-2</v>
      </c>
      <c r="G20" s="22">
        <f>Table1[[#This Row],[Actual sales]]/Table1[[#This Row],[Target Value]]</f>
        <v>1.0295171532090321</v>
      </c>
    </row>
    <row r="21" spans="1:7" x14ac:dyDescent="0.3">
      <c r="A21" s="24" t="s">
        <v>1025</v>
      </c>
      <c r="B21" s="23" t="s">
        <v>1014</v>
      </c>
      <c r="C21" s="23">
        <v>1171705</v>
      </c>
      <c r="D21" s="25">
        <f>SUMIFS('Order Details'!$U$3:$U$1002,'Order Details'!$K$3:$K$1002,A21,'Order Details'!$J$3:$J$1002,B21)</f>
        <v>1045000</v>
      </c>
      <c r="E21">
        <f>Table1[[#This Row],[Target Value]]-Table1[[#This Row],[Actual sales]]</f>
        <v>126705</v>
      </c>
      <c r="F21" s="22">
        <f>Table1[[#This Row],[Difference]]/Table1[[#This Row],[Actual sales]]</f>
        <v>0.12124880382775119</v>
      </c>
      <c r="G21" s="22">
        <f>Table1[[#This Row],[Actual sales]]/Table1[[#This Row],[Target Value]]</f>
        <v>0.8918627128842157</v>
      </c>
    </row>
    <row r="22" spans="1:7" x14ac:dyDescent="0.3">
      <c r="A22" s="24" t="s">
        <v>1032</v>
      </c>
      <c r="B22" s="23" t="s">
        <v>1027</v>
      </c>
      <c r="C22" s="23">
        <v>1123987</v>
      </c>
      <c r="D22" s="25">
        <f>SUMIFS('Order Details'!$U$3:$U$1002,'Order Details'!$K$3:$K$1002,A22,'Order Details'!$J$3:$J$1002,B22)</f>
        <v>978000</v>
      </c>
      <c r="E22">
        <f>Table1[[#This Row],[Target Value]]-Table1[[#This Row],[Actual sales]]</f>
        <v>145987</v>
      </c>
      <c r="F22" s="22">
        <f>Table1[[#This Row],[Difference]]/Table1[[#This Row],[Actual sales]]</f>
        <v>0.14927096114519428</v>
      </c>
      <c r="G22" s="22">
        <f>Table1[[#This Row],[Actual sales]]/Table1[[#This Row],[Target Value]]</f>
        <v>0.87011682519459743</v>
      </c>
    </row>
    <row r="23" spans="1:7" x14ac:dyDescent="0.3">
      <c r="A23" s="24" t="s">
        <v>1032</v>
      </c>
      <c r="B23" s="23" t="s">
        <v>1018</v>
      </c>
      <c r="C23" s="23">
        <v>991032</v>
      </c>
      <c r="D23" s="25">
        <f>SUMIFS('Order Details'!$U$3:$U$1002,'Order Details'!$K$3:$K$1002,A23,'Order Details'!$J$3:$J$1002,B23)</f>
        <v>1115000</v>
      </c>
      <c r="E23">
        <f>Table1[[#This Row],[Target Value]]-Table1[[#This Row],[Actual sales]]</f>
        <v>-123968</v>
      </c>
      <c r="F23" s="22">
        <f>Table1[[#This Row],[Difference]]/Table1[[#This Row],[Actual sales]]</f>
        <v>-0.11118206278026906</v>
      </c>
      <c r="G23" s="22">
        <f>Table1[[#This Row],[Actual sales]]/Table1[[#This Row],[Target Value]]</f>
        <v>1.1250898053745995</v>
      </c>
    </row>
    <row r="24" spans="1:7" x14ac:dyDescent="0.3">
      <c r="A24" s="24" t="s">
        <v>1032</v>
      </c>
      <c r="B24" s="23" t="s">
        <v>1031</v>
      </c>
      <c r="C24" s="23">
        <v>825326</v>
      </c>
      <c r="D24" s="25">
        <f>SUMIFS('Order Details'!$U$3:$U$1002,'Order Details'!$K$3:$K$1002,A24,'Order Details'!$J$3:$J$1002,B24)</f>
        <v>843500</v>
      </c>
      <c r="E24">
        <f>Table1[[#This Row],[Target Value]]-Table1[[#This Row],[Actual sales]]</f>
        <v>-18174</v>
      </c>
      <c r="F24" s="22">
        <f>Table1[[#This Row],[Difference]]/Table1[[#This Row],[Actual sales]]</f>
        <v>-2.1545939537640783E-2</v>
      </c>
      <c r="G24" s="22">
        <f>Table1[[#This Row],[Actual sales]]/Table1[[#This Row],[Target Value]]</f>
        <v>1.0220203895188082</v>
      </c>
    </row>
    <row r="25" spans="1:7" x14ac:dyDescent="0.3">
      <c r="A25" s="24" t="s">
        <v>1032</v>
      </c>
      <c r="B25" s="23" t="s">
        <v>1022</v>
      </c>
      <c r="C25" s="23">
        <v>599239</v>
      </c>
      <c r="D25" s="25">
        <f>SUMIFS('Order Details'!$U$3:$U$1002,'Order Details'!$K$3:$K$1002,A25,'Order Details'!$J$3:$J$1002,B25)</f>
        <v>513200</v>
      </c>
      <c r="E25">
        <f>Table1[[#This Row],[Target Value]]-Table1[[#This Row],[Actual sales]]</f>
        <v>86039</v>
      </c>
      <c r="F25" s="22">
        <f>Table1[[#This Row],[Difference]]/Table1[[#This Row],[Actual sales]]</f>
        <v>0.16765198752922836</v>
      </c>
      <c r="G25" s="22">
        <f>Table1[[#This Row],[Actual sales]]/Table1[[#This Row],[Target Value]]</f>
        <v>0.85641955880708698</v>
      </c>
    </row>
    <row r="26" spans="1:7" x14ac:dyDescent="0.3">
      <c r="A26" s="26" t="s">
        <v>1032</v>
      </c>
      <c r="B26" s="27" t="s">
        <v>1014</v>
      </c>
      <c r="C26" s="23">
        <v>809568</v>
      </c>
      <c r="D26" s="28">
        <f>SUMIFS('Order Details'!$U$3:$U$1002,'Order Details'!$K$3:$K$1002,A26,'Order Details'!$J$3:$J$1002,B26)</f>
        <v>895000</v>
      </c>
      <c r="E26">
        <f>Table1[[#This Row],[Target Value]]-Table1[[#This Row],[Actual sales]]</f>
        <v>-85432</v>
      </c>
      <c r="F26" s="22">
        <f>Table1[[#This Row],[Difference]]/Table1[[#This Row],[Actual sales]]</f>
        <v>-9.5454748603351958E-2</v>
      </c>
      <c r="G26" s="22">
        <f>Table1[[#This Row],[Actual sales]]/Table1[[#This Row],[Target Value]]</f>
        <v>1.1055278864777265</v>
      </c>
    </row>
    <row r="27" spans="1:7" x14ac:dyDescent="0.3">
      <c r="A27" s="26" t="s">
        <v>3152</v>
      </c>
      <c r="B27" s="27"/>
      <c r="C27" s="27">
        <f>SUBTOTAL(109,Table1[Target Value])</f>
        <v>30541605</v>
      </c>
      <c r="D27" s="28">
        <f>SUBTOTAL(109,Table1[Actual sales])</f>
        <v>29910959</v>
      </c>
      <c r="E27" s="29">
        <f>SUBTOTAL(109,Table1[Difference])</f>
        <v>630646</v>
      </c>
      <c r="F27" s="33"/>
      <c r="G27" s="29"/>
    </row>
  </sheetData>
  <phoneticPr fontId="5" type="noConversion"/>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Sales Overview</vt:lpstr>
      <vt:lpstr>Sales - Detailed</vt:lpstr>
      <vt:lpstr>KPI Cards</vt:lpstr>
      <vt:lpstr>Analysis Summary</vt:lpstr>
      <vt:lpstr>Gender Ratio</vt:lpstr>
      <vt:lpstr>Age Distribution</vt:lpstr>
      <vt:lpstr>Revenue and Orders Trend</vt:lpstr>
      <vt:lpstr>Order Status</vt:lpstr>
      <vt:lpstr>Channel</vt:lpstr>
      <vt:lpstr>Category</vt:lpstr>
      <vt:lpstr>Product</vt:lpstr>
      <vt:lpstr>State Wise Sales</vt:lpstr>
      <vt:lpstr>B2B,B2C</vt:lpstr>
      <vt:lpstr>Order Details</vt:lpstr>
      <vt:lpstr>Database Functions</vt:lpstr>
      <vt:lpstr>Product Details</vt:lpstr>
      <vt:lpstr>Shipping Details</vt:lpstr>
      <vt:lpstr>Sales Target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Harshit Grover</dc:creator>
  <cp:lastModifiedBy>Content Team</cp:lastModifiedBy>
  <cp:lastPrinted>2024-08-05T12:03:41Z</cp:lastPrinted>
  <dcterms:created xsi:type="dcterms:W3CDTF">2024-08-02T10:25:40Z</dcterms:created>
  <dcterms:modified xsi:type="dcterms:W3CDTF">2025-03-12T11:57:45Z</dcterms:modified>
</cp:coreProperties>
</file>