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SelfSim-SZ-modify\Output Data\Annualoutput\"/>
    </mc:Choice>
  </mc:AlternateContent>
  <xr:revisionPtr revIDLastSave="0" documentId="13_ncr:1_{E5ECA312-56F2-43A4-8043-92C3123C4A5F}" xr6:coauthVersionLast="47" xr6:coauthVersionMax="47" xr10:uidLastSave="{00000000-0000-0000-0000-000000000000}"/>
  <bookViews>
    <workbookView xWindow="-110" yWindow="-110" windowWidth="25820" windowHeight="13900" firstSheet="2" activeTab="5" xr2:uid="{00000000-000D-0000-FFFF-FFFF00000000}"/>
  </bookViews>
  <sheets>
    <sheet name="people" sheetId="1" r:id="rId1"/>
    <sheet name="houseprice" sheetId="2" r:id="rId2"/>
    <sheet name="Sheet2" sheetId="3" r:id="rId3"/>
    <sheet name="计算平均百分比误差值-1" sheetId="4" r:id="rId4"/>
    <sheet name="计算平均百分比误差值-2" sheetId="5" r:id="rId5"/>
    <sheet name="其它建筑占比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6" l="1"/>
  <c r="Q12" i="6"/>
  <c r="O12" i="6"/>
  <c r="Q3" i="6"/>
  <c r="Q4" i="6"/>
  <c r="Q5" i="6"/>
  <c r="Q6" i="6"/>
  <c r="Q7" i="6"/>
  <c r="Q8" i="6"/>
  <c r="Q9" i="6"/>
  <c r="Q10" i="6"/>
  <c r="Q11" i="6"/>
  <c r="P3" i="6"/>
  <c r="P4" i="6"/>
  <c r="P5" i="6"/>
  <c r="P6" i="6"/>
  <c r="P7" i="6"/>
  <c r="P8" i="6"/>
  <c r="P9" i="6"/>
  <c r="P10" i="6"/>
  <c r="P11" i="6"/>
  <c r="Q2" i="6"/>
  <c r="P2" i="6"/>
  <c r="O3" i="6"/>
  <c r="O4" i="6"/>
  <c r="O5" i="6"/>
  <c r="O6" i="6"/>
  <c r="O7" i="6"/>
  <c r="O8" i="6"/>
  <c r="O9" i="6"/>
  <c r="O10" i="6"/>
  <c r="O11" i="6"/>
  <c r="O2" i="6"/>
  <c r="I3" i="6"/>
  <c r="I4" i="6"/>
  <c r="I5" i="6"/>
  <c r="I6" i="6"/>
  <c r="I7" i="6"/>
  <c r="I8" i="6"/>
  <c r="I9" i="6"/>
  <c r="I10" i="6"/>
  <c r="I11" i="6"/>
  <c r="I2" i="6"/>
  <c r="H12" i="6"/>
  <c r="M3" i="6"/>
  <c r="M4" i="6"/>
  <c r="M5" i="6"/>
  <c r="M6" i="6"/>
  <c r="M7" i="6"/>
  <c r="M8" i="6"/>
  <c r="M9" i="6"/>
  <c r="M10" i="6"/>
  <c r="M11" i="6"/>
  <c r="M2" i="6"/>
  <c r="L12" i="6"/>
  <c r="E3" i="6"/>
  <c r="E4" i="6"/>
  <c r="E5" i="6"/>
  <c r="E6" i="6"/>
  <c r="E7" i="6"/>
  <c r="E8" i="6"/>
  <c r="E9" i="6"/>
  <c r="E10" i="6"/>
  <c r="E11" i="6"/>
  <c r="E2" i="6"/>
  <c r="D12" i="6"/>
  <c r="K3" i="6"/>
  <c r="K4" i="6"/>
  <c r="K5" i="6"/>
  <c r="K6" i="6"/>
  <c r="K7" i="6"/>
  <c r="K8" i="6"/>
  <c r="K9" i="6"/>
  <c r="K10" i="6"/>
  <c r="K11" i="6"/>
  <c r="K2" i="6"/>
  <c r="J12" i="6"/>
  <c r="F12" i="6"/>
  <c r="G4" i="6" s="1"/>
  <c r="C3" i="6"/>
  <c r="C4" i="6"/>
  <c r="C5" i="6"/>
  <c r="C6" i="6"/>
  <c r="C7" i="6"/>
  <c r="C8" i="6"/>
  <c r="C9" i="6"/>
  <c r="C10" i="6"/>
  <c r="C11" i="6"/>
  <c r="C2" i="6"/>
  <c r="B12" i="6"/>
  <c r="S13" i="4"/>
  <c r="Q13" i="4"/>
  <c r="Q3" i="4"/>
  <c r="Q4" i="4"/>
  <c r="Q5" i="4"/>
  <c r="Q6" i="4"/>
  <c r="Q7" i="4"/>
  <c r="Q8" i="4"/>
  <c r="Q9" i="4"/>
  <c r="Q10" i="4"/>
  <c r="Q11" i="4"/>
  <c r="Q2" i="4"/>
  <c r="O12" i="4"/>
  <c r="O3" i="4"/>
  <c r="O4" i="4"/>
  <c r="O5" i="4"/>
  <c r="O6" i="4"/>
  <c r="O7" i="4"/>
  <c r="O8" i="4"/>
  <c r="O9" i="4"/>
  <c r="O10" i="4"/>
  <c r="O11" i="4"/>
  <c r="O2" i="4"/>
  <c r="P12" i="4"/>
  <c r="M2" i="4"/>
  <c r="M13" i="4"/>
  <c r="S23" i="1"/>
  <c r="Q23" i="1"/>
  <c r="Q14" i="1"/>
  <c r="Q15" i="1"/>
  <c r="Q16" i="1"/>
  <c r="Q17" i="1"/>
  <c r="Q18" i="1"/>
  <c r="Q19" i="1"/>
  <c r="Q20" i="1"/>
  <c r="Q21" i="1"/>
  <c r="Q22" i="1"/>
  <c r="Q13" i="1"/>
  <c r="O12" i="1"/>
  <c r="O3" i="1"/>
  <c r="O4" i="1"/>
  <c r="O5" i="1"/>
  <c r="O6" i="1"/>
  <c r="O7" i="1"/>
  <c r="O8" i="1"/>
  <c r="O9" i="1"/>
  <c r="O10" i="1"/>
  <c r="O11" i="1"/>
  <c r="O2" i="1"/>
  <c r="N12" i="1"/>
  <c r="Q12" i="1"/>
  <c r="Q3" i="1"/>
  <c r="Q4" i="1"/>
  <c r="Q5" i="1"/>
  <c r="Q6" i="1"/>
  <c r="Q7" i="1"/>
  <c r="Q8" i="1"/>
  <c r="Q9" i="1"/>
  <c r="Q10" i="1"/>
  <c r="Q11" i="1"/>
  <c r="Q2" i="1"/>
  <c r="P12" i="1"/>
  <c r="G3" i="6" l="1"/>
  <c r="G7" i="6"/>
  <c r="G2" i="6"/>
  <c r="G11" i="6"/>
  <c r="G10" i="6"/>
  <c r="G9" i="6"/>
  <c r="G8" i="6"/>
  <c r="G6" i="6"/>
  <c r="G5" i="6"/>
  <c r="M3" i="5"/>
  <c r="M4" i="5"/>
  <c r="M5" i="5"/>
  <c r="M6" i="5"/>
  <c r="M7" i="5"/>
  <c r="M8" i="5"/>
  <c r="M9" i="5"/>
  <c r="M10" i="5"/>
  <c r="M11" i="5"/>
  <c r="M2" i="5"/>
  <c r="M12" i="5" s="1"/>
  <c r="J3" i="5"/>
  <c r="J12" i="5" s="1"/>
  <c r="J4" i="5"/>
  <c r="J5" i="5"/>
  <c r="J6" i="5"/>
  <c r="J7" i="5"/>
  <c r="J8" i="5"/>
  <c r="J9" i="5"/>
  <c r="J10" i="5"/>
  <c r="J11" i="5"/>
  <c r="J2" i="5"/>
  <c r="G3" i="5"/>
  <c r="G4" i="5"/>
  <c r="G5" i="5"/>
  <c r="G6" i="5"/>
  <c r="G7" i="5"/>
  <c r="G8" i="5"/>
  <c r="G9" i="5"/>
  <c r="G10" i="5"/>
  <c r="G11" i="5"/>
  <c r="G2" i="5"/>
  <c r="G12" i="5" s="1"/>
  <c r="M3" i="4"/>
  <c r="M4" i="4"/>
  <c r="M5" i="4"/>
  <c r="M6" i="4"/>
  <c r="M7" i="4"/>
  <c r="M8" i="4"/>
  <c r="K3" i="4"/>
  <c r="K4" i="4"/>
  <c r="K5" i="4"/>
  <c r="K6" i="4"/>
  <c r="K7" i="4"/>
  <c r="K8" i="4"/>
  <c r="K9" i="4"/>
  <c r="M9" i="4" s="1"/>
  <c r="K10" i="4"/>
  <c r="M10" i="4" s="1"/>
  <c r="K11" i="4"/>
  <c r="M11" i="4" s="1"/>
  <c r="K12" i="4"/>
  <c r="K2" i="4"/>
  <c r="I3" i="4"/>
  <c r="I4" i="4"/>
  <c r="I5" i="4"/>
  <c r="I6" i="4"/>
  <c r="I7" i="4"/>
  <c r="I8" i="4"/>
  <c r="I9" i="4"/>
  <c r="I10" i="4"/>
  <c r="I11" i="4"/>
  <c r="I2" i="4"/>
  <c r="I13" i="4" s="1"/>
  <c r="E2" i="4"/>
  <c r="E13" i="4" s="1"/>
  <c r="G3" i="4"/>
  <c r="G4" i="4"/>
  <c r="G5" i="4"/>
  <c r="G6" i="4"/>
  <c r="G7" i="4"/>
  <c r="G8" i="4"/>
  <c r="G9" i="4"/>
  <c r="G10" i="4"/>
  <c r="G11" i="4"/>
  <c r="G12" i="4"/>
  <c r="G2" i="4"/>
  <c r="E3" i="4"/>
  <c r="E4" i="4"/>
  <c r="E5" i="4"/>
  <c r="E6" i="4"/>
  <c r="E7" i="4"/>
  <c r="E8" i="4"/>
  <c r="E9" i="4"/>
  <c r="E10" i="4"/>
  <c r="E11" i="4"/>
  <c r="C3" i="4"/>
  <c r="C4" i="4"/>
  <c r="C5" i="4"/>
  <c r="C6" i="4"/>
  <c r="C7" i="4"/>
  <c r="C8" i="4"/>
  <c r="C9" i="4"/>
  <c r="C10" i="4"/>
  <c r="C11" i="4"/>
  <c r="C12" i="4"/>
  <c r="C2" i="4"/>
  <c r="J3" i="2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K2" i="2"/>
  <c r="L2" i="2"/>
  <c r="M2" i="2"/>
  <c r="N2" i="2"/>
  <c r="O2" i="2"/>
  <c r="P2" i="2"/>
  <c r="Q2" i="2"/>
  <c r="J2" i="2"/>
  <c r="M3" i="1"/>
  <c r="M4" i="1"/>
  <c r="M5" i="1"/>
  <c r="M6" i="1"/>
  <c r="M7" i="1"/>
  <c r="M8" i="1"/>
  <c r="M9" i="1"/>
  <c r="M10" i="1"/>
  <c r="M11" i="1"/>
  <c r="M12" i="1"/>
  <c r="M2" i="1"/>
  <c r="K11" i="1"/>
  <c r="M22" i="1" s="1"/>
  <c r="K12" i="1"/>
  <c r="K2" i="1"/>
  <c r="M13" i="1" s="1"/>
  <c r="I3" i="1"/>
  <c r="I4" i="1"/>
  <c r="I5" i="1"/>
  <c r="I6" i="1"/>
  <c r="I7" i="1"/>
  <c r="I8" i="1"/>
  <c r="I9" i="1"/>
  <c r="I10" i="1"/>
  <c r="I11" i="1"/>
  <c r="I12" i="1"/>
  <c r="I2" i="1"/>
  <c r="E3" i="1"/>
  <c r="E4" i="1"/>
  <c r="E5" i="1"/>
  <c r="E6" i="1"/>
  <c r="E7" i="1"/>
  <c r="E8" i="1"/>
  <c r="E9" i="1"/>
  <c r="E10" i="1"/>
  <c r="E11" i="1"/>
  <c r="E12" i="1"/>
  <c r="E2" i="1"/>
  <c r="C12" i="1"/>
  <c r="C3" i="1"/>
  <c r="C4" i="1"/>
  <c r="C5" i="1"/>
  <c r="C6" i="1"/>
  <c r="C7" i="1"/>
  <c r="C8" i="1"/>
  <c r="C9" i="1"/>
  <c r="C10" i="1"/>
  <c r="C11" i="1"/>
  <c r="C2" i="1"/>
  <c r="D12" i="1"/>
  <c r="F12" i="1"/>
  <c r="G5" i="1" s="1"/>
  <c r="I16" i="1" s="1"/>
  <c r="H12" i="1"/>
  <c r="J12" i="1"/>
  <c r="K9" i="1" s="1"/>
  <c r="M20" i="1" s="1"/>
  <c r="L12" i="1"/>
  <c r="B12" i="1"/>
  <c r="P12" i="5" l="1"/>
  <c r="K8" i="1"/>
  <c r="M19" i="1" s="1"/>
  <c r="K7" i="1"/>
  <c r="M18" i="1" s="1"/>
  <c r="K6" i="1"/>
  <c r="M17" i="1" s="1"/>
  <c r="K5" i="1"/>
  <c r="M16" i="1" s="1"/>
  <c r="K4" i="1"/>
  <c r="M15" i="1" s="1"/>
  <c r="K3" i="1"/>
  <c r="M14" i="1" s="1"/>
  <c r="K10" i="1"/>
  <c r="M21" i="1" s="1"/>
  <c r="G2" i="1"/>
  <c r="I13" i="1" s="1"/>
  <c r="G12" i="1"/>
  <c r="G11" i="1"/>
  <c r="I22" i="1" s="1"/>
  <c r="G10" i="1"/>
  <c r="I21" i="1" s="1"/>
  <c r="G9" i="1"/>
  <c r="I20" i="1" s="1"/>
  <c r="G8" i="1"/>
  <c r="I19" i="1" s="1"/>
  <c r="G7" i="1"/>
  <c r="I18" i="1" s="1"/>
  <c r="G6" i="1"/>
  <c r="I17" i="1" s="1"/>
  <c r="G4" i="1"/>
  <c r="I15" i="1" s="1"/>
  <c r="G3" i="1"/>
  <c r="I14" i="1" s="1"/>
  <c r="M23" i="1" l="1"/>
  <c r="I23" i="1"/>
</calcChain>
</file>

<file path=xl/sharedStrings.xml><?xml version="1.0" encoding="utf-8"?>
<sst xmlns="http://schemas.openxmlformats.org/spreadsheetml/2006/main" count="143" uniqueCount="62">
  <si>
    <t>NAME</t>
  </si>
  <si>
    <t>Luohu</t>
  </si>
  <si>
    <t>Futian</t>
  </si>
  <si>
    <t>Nanshan</t>
  </si>
  <si>
    <t>Baoan</t>
  </si>
  <si>
    <t>Yantian</t>
  </si>
  <si>
    <t>Longhua</t>
  </si>
  <si>
    <t>Pingshan</t>
  </si>
  <si>
    <t>Guangming</t>
  </si>
  <si>
    <t>Dapengxinqu</t>
  </si>
  <si>
    <t>Longgang</t>
  </si>
  <si>
    <t>2020generate</t>
    <phoneticPr fontId="1" type="noConversion"/>
  </si>
  <si>
    <t>2021generate</t>
    <phoneticPr fontId="1" type="noConversion"/>
  </si>
  <si>
    <t>2022generate</t>
    <phoneticPr fontId="1" type="noConversion"/>
  </si>
  <si>
    <t>2020统计数据</t>
    <phoneticPr fontId="1" type="noConversion"/>
  </si>
  <si>
    <t>2021统计数据</t>
    <phoneticPr fontId="1" type="noConversion"/>
  </si>
  <si>
    <t>2022统计数据</t>
    <phoneticPr fontId="1" type="noConversion"/>
  </si>
  <si>
    <t>2020real</t>
    <phoneticPr fontId="1" type="noConversion"/>
  </si>
  <si>
    <t>2021real</t>
    <phoneticPr fontId="1" type="noConversion"/>
  </si>
  <si>
    <t>2022real</t>
    <phoneticPr fontId="1" type="noConversion"/>
  </si>
  <si>
    <t>2020Avg_Price</t>
    <phoneticPr fontId="1" type="noConversion"/>
  </si>
  <si>
    <t>2020Avg_rent</t>
    <phoneticPr fontId="1" type="noConversion"/>
  </si>
  <si>
    <t>2021price</t>
  </si>
  <si>
    <t>2021price</t>
    <phoneticPr fontId="1" type="noConversion"/>
  </si>
  <si>
    <t>2021rent</t>
    <phoneticPr fontId="1" type="noConversion"/>
  </si>
  <si>
    <t>2022price</t>
  </si>
  <si>
    <t>2022price</t>
    <phoneticPr fontId="1" type="noConversion"/>
  </si>
  <si>
    <t>2022rent</t>
    <phoneticPr fontId="1" type="noConversion"/>
  </si>
  <si>
    <t>2023price</t>
  </si>
  <si>
    <t>2023price</t>
    <phoneticPr fontId="1" type="noConversion"/>
  </si>
  <si>
    <t>2023rent</t>
    <phoneticPr fontId="1" type="noConversion"/>
  </si>
  <si>
    <t>2020price</t>
    <phoneticPr fontId="1" type="noConversion"/>
  </si>
  <si>
    <t>2020anjuke</t>
    <phoneticPr fontId="1" type="noConversion"/>
  </si>
  <si>
    <t>2021anjuke</t>
    <phoneticPr fontId="1" type="noConversion"/>
  </si>
  <si>
    <t>2022anjuke</t>
    <phoneticPr fontId="1" type="noConversion"/>
  </si>
  <si>
    <t>2023anjuke</t>
    <phoneticPr fontId="1" type="noConversion"/>
  </si>
  <si>
    <t>2020generate</t>
  </si>
  <si>
    <t>2020统计数据</t>
  </si>
  <si>
    <t>2021generate</t>
  </si>
  <si>
    <t>2021统计数据</t>
  </si>
  <si>
    <t>2022generate</t>
  </si>
  <si>
    <t>2022统计数据</t>
  </si>
  <si>
    <t>平均绝对百分比误差（MAPE）是一种常用的评估指标，用于衡量预测值与真实值之间的百分比误差平均值。它衡量的是预测值相对于真实值的相对误差大小。MAPE的计算公式为：MAPE = (1/n) * ∑(|(预测值 - 真实值) / 真实值|) * 100</t>
    <phoneticPr fontId="1" type="noConversion"/>
  </si>
  <si>
    <t>MAPE</t>
    <phoneticPr fontId="1" type="noConversion"/>
  </si>
  <si>
    <t>2020price</t>
  </si>
  <si>
    <t>2020anjuke</t>
  </si>
  <si>
    <t>2021anjuke</t>
  </si>
  <si>
    <t>2022anjuke</t>
  </si>
  <si>
    <t>2023anjuke</t>
  </si>
  <si>
    <t>2023generate</t>
  </si>
  <si>
    <t>2023generate</t>
    <phoneticPr fontId="1" type="noConversion"/>
  </si>
  <si>
    <t>2023统计数据</t>
    <phoneticPr fontId="1" type="noConversion"/>
  </si>
  <si>
    <t>2023real</t>
    <phoneticPr fontId="1" type="noConversion"/>
  </si>
  <si>
    <t>2022school</t>
    <phoneticPr fontId="1" type="noConversion"/>
  </si>
  <si>
    <t>2022school generate</t>
    <phoneticPr fontId="1" type="noConversion"/>
  </si>
  <si>
    <t>2022firm</t>
    <phoneticPr fontId="1" type="noConversion"/>
  </si>
  <si>
    <t>2022firm generate</t>
    <phoneticPr fontId="1" type="noConversion"/>
  </si>
  <si>
    <t>2022residence</t>
    <phoneticPr fontId="1" type="noConversion"/>
  </si>
  <si>
    <t>2022residence generate</t>
    <phoneticPr fontId="1" type="noConversion"/>
  </si>
  <si>
    <t>school</t>
    <phoneticPr fontId="1" type="noConversion"/>
  </si>
  <si>
    <t>residence</t>
    <phoneticPr fontId="1" type="noConversion"/>
  </si>
  <si>
    <t>firm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</si>
</sst>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深圳市各区人口占比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people!$G$1</c:f>
              <c:strCache>
                <c:ptCount val="1"/>
                <c:pt idx="0">
                  <c:v>2021generate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people!$G$2:$G$11</c:f>
              <c:numCache>
                <c:formatCode>General</c:formatCode>
                <c:ptCount val="10"/>
                <c:pt idx="0">
                  <c:v>7.0049454643994313E-2</c:v>
                </c:pt>
                <c:pt idx="1">
                  <c:v>8.5834293069575227E-2</c:v>
                </c:pt>
                <c:pt idx="2">
                  <c:v>9.450579229049523E-2</c:v>
                </c:pt>
                <c:pt idx="3">
                  <c:v>0.19741209945125668</c:v>
                </c:pt>
                <c:pt idx="4">
                  <c:v>1.4158932321658425E-2</c:v>
                </c:pt>
                <c:pt idx="5">
                  <c:v>0.14206354583022832</c:v>
                </c:pt>
                <c:pt idx="6">
                  <c:v>4.0444414335072149E-2</c:v>
                </c:pt>
                <c:pt idx="7">
                  <c:v>6.8965517241379309E-2</c:v>
                </c:pt>
                <c:pt idx="8">
                  <c:v>1.1516834902784365E-2</c:v>
                </c:pt>
                <c:pt idx="9">
                  <c:v>0.27504911591355602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8AC-9821-8F3D16638F71}"/>
            </c:ext>
          </c:extLst>
        </c:ser>
        <c:ser>
          <c:idx val="1"/>
          <c:order val="1"/>
          <c:tx>
            <c:strRef>
              <c:f>people!$I$1</c:f>
              <c:strCache>
                <c:ptCount val="1"/>
                <c:pt idx="0">
                  <c:v>2021real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people!$I$2:$I$11</c:f>
              <c:numCache>
                <c:formatCode>General</c:formatCode>
                <c:ptCount val="10"/>
                <c:pt idx="0">
                  <c:v>6.5183452645203782E-2</c:v>
                </c:pt>
                <c:pt idx="1">
                  <c:v>8.8691959647798177E-2</c:v>
                </c:pt>
                <c:pt idx="2">
                  <c:v>0.10298667605265996</c:v>
                </c:pt>
                <c:pt idx="3">
                  <c:v>0.25449477431038497</c:v>
                </c:pt>
                <c:pt idx="4">
                  <c:v>1.2228284009560088E-2</c:v>
                </c:pt>
                <c:pt idx="5">
                  <c:v>0.14391793311344372</c:v>
                </c:pt>
                <c:pt idx="6">
                  <c:v>3.2160273404901532E-2</c:v>
                </c:pt>
                <c:pt idx="7">
                  <c:v>6.333842372082725E-2</c:v>
                </c:pt>
                <c:pt idx="8">
                  <c:v>9.0491572475574662E-3</c:v>
                </c:pt>
                <c:pt idx="9">
                  <c:v>0.22794906584766306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2-48AC-9821-8F3D16638F71}"/>
            </c:ext>
          </c:extLst>
        </c:ser>
        <c:ser>
          <c:idx val="2"/>
          <c:order val="2"/>
          <c:tx>
            <c:strRef>
              <c:f>people!$K$1</c:f>
              <c:strCache>
                <c:ptCount val="1"/>
                <c:pt idx="0">
                  <c:v>2022generate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people!$K$2:$K$11</c:f>
              <c:numCache>
                <c:formatCode>General</c:formatCode>
                <c:ptCount val="10"/>
                <c:pt idx="0">
                  <c:v>6.9047935201168503E-2</c:v>
                </c:pt>
                <c:pt idx="1">
                  <c:v>8.2193599787544813E-2</c:v>
                </c:pt>
                <c:pt idx="2">
                  <c:v>8.8301686363032802E-2</c:v>
                </c:pt>
                <c:pt idx="3">
                  <c:v>0.19359978754481477</c:v>
                </c:pt>
                <c:pt idx="4">
                  <c:v>1.4805470721019785E-2</c:v>
                </c:pt>
                <c:pt idx="5">
                  <c:v>0.14493427167706813</c:v>
                </c:pt>
                <c:pt idx="6">
                  <c:v>4.0632054176072234E-2</c:v>
                </c:pt>
                <c:pt idx="7">
                  <c:v>7.0442172354269028E-2</c:v>
                </c:pt>
                <c:pt idx="8">
                  <c:v>1.1552250697118576E-2</c:v>
                </c:pt>
                <c:pt idx="9">
                  <c:v>0.28449077147789137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2-48AC-9821-8F3D16638F71}"/>
            </c:ext>
          </c:extLst>
        </c:ser>
        <c:ser>
          <c:idx val="3"/>
          <c:order val="3"/>
          <c:tx>
            <c:strRef>
              <c:f>people!$M$1</c:f>
              <c:strCache>
                <c:ptCount val="1"/>
                <c:pt idx="0">
                  <c:v>2022real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people!$M$2:$M$11</c:f>
              <c:numCache>
                <c:formatCode>General</c:formatCode>
                <c:ptCount val="10"/>
                <c:pt idx="0">
                  <c:v>5.7877082267326171E-2</c:v>
                </c:pt>
                <c:pt idx="1">
                  <c:v>8.611632270168855E-2</c:v>
                </c:pt>
                <c:pt idx="2">
                  <c:v>0.10290522485644436</c:v>
                </c:pt>
                <c:pt idx="3">
                  <c:v>0.25841719256353402</c:v>
                </c:pt>
                <c:pt idx="4">
                  <c:v>1.2024560805048609E-2</c:v>
                </c:pt>
                <c:pt idx="5">
                  <c:v>0.14156575132184887</c:v>
                </c:pt>
                <c:pt idx="6">
                  <c:v>3.460685655807607E-2</c:v>
                </c:pt>
                <c:pt idx="7">
                  <c:v>6.5432941042697146E-2</c:v>
                </c:pt>
                <c:pt idx="8">
                  <c:v>9.4547728694070153E-3</c:v>
                </c:pt>
                <c:pt idx="9">
                  <c:v>0.23159929501392917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2-48AC-9821-8F3D16638F71}"/>
            </c:ext>
          </c:extLst>
        </c:ser>
        <c:ser>
          <c:idx val="4"/>
          <c:order val="4"/>
          <c:tx>
            <c:strRef>
              <c:f>people!$O$1</c:f>
              <c:strCache>
                <c:ptCount val="1"/>
                <c:pt idx="0">
                  <c:v>2023generate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people!$O$2:$O$11</c:f>
              <c:numCache>
                <c:formatCode>General</c:formatCode>
                <c:ptCount val="10"/>
                <c:pt idx="0">
                  <c:v>6.8053298667533318E-2</c:v>
                </c:pt>
                <c:pt idx="1">
                  <c:v>8.1832954176145598E-2</c:v>
                </c:pt>
                <c:pt idx="2">
                  <c:v>8.2352941176470587E-2</c:v>
                </c:pt>
                <c:pt idx="3">
                  <c:v>0.18901527461813455</c:v>
                </c:pt>
                <c:pt idx="4">
                  <c:v>1.5144621384465389E-2</c:v>
                </c:pt>
                <c:pt idx="5">
                  <c:v>0.14670133246668834</c:v>
                </c:pt>
                <c:pt idx="6">
                  <c:v>4.0818979525511861E-2</c:v>
                </c:pt>
                <c:pt idx="7">
                  <c:v>7.2603184920376984E-2</c:v>
                </c:pt>
                <c:pt idx="8">
                  <c:v>1.2154696132596685E-2</c:v>
                </c:pt>
                <c:pt idx="9">
                  <c:v>0.29132271693207668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2-48AC-9821-8F3D16638F71}"/>
            </c:ext>
          </c:extLst>
        </c:ser>
        <c:ser>
          <c:idx val="5"/>
          <c:order val="5"/>
          <c:tx>
            <c:strRef>
              <c:f>people!$Q$1</c:f>
              <c:strCache>
                <c:ptCount val="1"/>
                <c:pt idx="0">
                  <c:v>2023real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people!$A$2:$A$11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people!$Q$2:$Q$11</c:f>
              <c:numCache>
                <c:formatCode>General</c:formatCode>
                <c:ptCount val="10"/>
                <c:pt idx="0">
                  <c:v>5.8416333536599134E-2</c:v>
                </c:pt>
                <c:pt idx="1">
                  <c:v>8.5879802154617518E-2</c:v>
                </c:pt>
                <c:pt idx="2">
                  <c:v>0.10268310861169457</c:v>
                </c:pt>
                <c:pt idx="3">
                  <c:v>0.25777491699979671</c:v>
                </c:pt>
                <c:pt idx="4">
                  <c:v>1.1992682431059014E-2</c:v>
                </c:pt>
                <c:pt idx="5">
                  <c:v>0.14219572238408204</c:v>
                </c:pt>
                <c:pt idx="6">
                  <c:v>3.4786683831334556E-2</c:v>
                </c:pt>
                <c:pt idx="7">
                  <c:v>6.5440296316371938E-2</c:v>
                </c:pt>
                <c:pt idx="8">
                  <c:v>9.4405673374438198E-3</c:v>
                </c:pt>
                <c:pt idx="9">
                  <c:v>0.2313898863970007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2-48AC-9821-8F3D16638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71935"/>
        <c:axId val="328765215"/>
      </c:barChart>
      <c:catAx>
        <c:axId val="3287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765215"/>
        <c:crosses val="autoZero"/>
        <c:auto val="1"/>
        <c:lblAlgn val="ctr"/>
        <c:lblOffset val="100"/>
        <c:noMultiLvlLbl val="0"/>
      </c:catAx>
      <c:valAx>
        <c:axId val="3287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7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深圳市各区房价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2021price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78678.883388333328</c:v>
                </c:pt>
                <c:pt idx="1">
                  <c:v>94772.890769666657</c:v>
                </c:pt>
                <c:pt idx="2">
                  <c:v>115118.93611111111</c:v>
                </c:pt>
                <c:pt idx="3">
                  <c:v>76810.990954074077</c:v>
                </c:pt>
                <c:pt idx="4">
                  <c:v>59166.469723703703</c:v>
                </c:pt>
                <c:pt idx="5">
                  <c:v>69300.055874851852</c:v>
                </c:pt>
                <c:pt idx="6">
                  <c:v>39054.928395074079</c:v>
                </c:pt>
                <c:pt idx="7">
                  <c:v>49683.46604937037</c:v>
                </c:pt>
                <c:pt idx="8">
                  <c:v>35912.41269840741</c:v>
                </c:pt>
                <c:pt idx="9">
                  <c:v>47064.874707000003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DD9-8830-C275DB046070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2021anjuke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84030</c:v>
                </c:pt>
                <c:pt idx="1">
                  <c:v>88161.08</c:v>
                </c:pt>
                <c:pt idx="2">
                  <c:v>137036.75</c:v>
                </c:pt>
                <c:pt idx="3">
                  <c:v>75233</c:v>
                </c:pt>
                <c:pt idx="4">
                  <c:v>61184.08</c:v>
                </c:pt>
                <c:pt idx="5">
                  <c:v>67696.17</c:v>
                </c:pt>
                <c:pt idx="6">
                  <c:v>40168.75</c:v>
                </c:pt>
                <c:pt idx="7">
                  <c:v>41191.08</c:v>
                </c:pt>
                <c:pt idx="8">
                  <c:v>40851.83</c:v>
                </c:pt>
                <c:pt idx="9">
                  <c:v>44107.17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DD9-8830-C275DB046070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2022price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79548.347084703695</c:v>
                </c:pt>
                <c:pt idx="1">
                  <c:v>93713.267761925919</c:v>
                </c:pt>
                <c:pt idx="2">
                  <c:v>111864.06881966666</c:v>
                </c:pt>
                <c:pt idx="3">
                  <c:v>77326.460317444449</c:v>
                </c:pt>
                <c:pt idx="4">
                  <c:v>61446.548500888886</c:v>
                </c:pt>
                <c:pt idx="5">
                  <c:v>71842.219987222226</c:v>
                </c:pt>
                <c:pt idx="6">
                  <c:v>40693.459259259253</c:v>
                </c:pt>
                <c:pt idx="7">
                  <c:v>52896.709876555549</c:v>
                </c:pt>
                <c:pt idx="8">
                  <c:v>37128.497354481478</c:v>
                </c:pt>
                <c:pt idx="9">
                  <c:v>49437.018049703707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2-4DD9-8830-C275DB046070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2022anjuke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83299</c:v>
                </c:pt>
                <c:pt idx="1">
                  <c:v>106629.58</c:v>
                </c:pt>
                <c:pt idx="2">
                  <c:v>119592.25</c:v>
                </c:pt>
                <c:pt idx="3">
                  <c:v>70140.25</c:v>
                </c:pt>
                <c:pt idx="4">
                  <c:v>55928.92</c:v>
                </c:pt>
                <c:pt idx="5">
                  <c:v>67729.83</c:v>
                </c:pt>
                <c:pt idx="6">
                  <c:v>40072.25</c:v>
                </c:pt>
                <c:pt idx="7">
                  <c:v>50163.58</c:v>
                </c:pt>
                <c:pt idx="8">
                  <c:v>39503.33</c:v>
                </c:pt>
                <c:pt idx="9">
                  <c:v>48337.919999999998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2-4DD9-8830-C275DB046070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2023price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81418.453978740741</c:v>
                </c:pt>
                <c:pt idx="1">
                  <c:v>93700.158627629629</c:v>
                </c:pt>
                <c:pt idx="2">
                  <c:v>109410.29120059259</c:v>
                </c:pt>
                <c:pt idx="3">
                  <c:v>77998.242874222226</c:v>
                </c:pt>
                <c:pt idx="4">
                  <c:v>62312.340388000004</c:v>
                </c:pt>
                <c:pt idx="5">
                  <c:v>73752.744891444439</c:v>
                </c:pt>
                <c:pt idx="6">
                  <c:v>42526.112345666668</c:v>
                </c:pt>
                <c:pt idx="7">
                  <c:v>56594.564814814818</c:v>
                </c:pt>
                <c:pt idx="8">
                  <c:v>38951.126984111113</c:v>
                </c:pt>
                <c:pt idx="9">
                  <c:v>52110.569737444443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2-4DD9-8830-C275DB046070}"/>
            </c:ext>
          </c:extLst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2023anjuke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78317.33</c:v>
                </c:pt>
                <c:pt idx="1">
                  <c:v>105690.42</c:v>
                </c:pt>
                <c:pt idx="2">
                  <c:v>101185.83</c:v>
                </c:pt>
                <c:pt idx="3">
                  <c:v>61767.58</c:v>
                </c:pt>
                <c:pt idx="4">
                  <c:v>52465.33</c:v>
                </c:pt>
                <c:pt idx="5">
                  <c:v>66827.75</c:v>
                </c:pt>
                <c:pt idx="6">
                  <c:v>38838.080000000002</c:v>
                </c:pt>
                <c:pt idx="7">
                  <c:v>46772.08</c:v>
                </c:pt>
                <c:pt idx="8">
                  <c:v>40005.42</c:v>
                </c:pt>
                <c:pt idx="9">
                  <c:v>46020.75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2-4DD9-8830-C275DB04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611807"/>
        <c:axId val="652608927"/>
      </c:barChart>
      <c:catAx>
        <c:axId val="6526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08927"/>
        <c:crosses val="autoZero"/>
        <c:auto val="1"/>
        <c:lblAlgn val="ctr"/>
        <c:lblOffset val="100"/>
        <c:noMultiLvlLbl val="0"/>
      </c:catAx>
      <c:valAx>
        <c:axId val="6526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6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2022</a:t>
            </a:r>
            <a:r>
              <a:rPr lang="zh-CN" altLang="en-US"/>
              <a:t>年深圳市各区建筑占比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其它建筑占比!$C$1</c:f>
              <c:strCache>
                <c:ptCount val="1"/>
                <c:pt idx="0">
                  <c:v>2022school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其它建筑占比!$C$2:$C$11</c:f>
              <c:numCache>
                <c:formatCode>General</c:formatCode>
                <c:ptCount val="10"/>
                <c:pt idx="0">
                  <c:v>8.6790044671346517E-2</c:v>
                </c:pt>
                <c:pt idx="1">
                  <c:v>9.636247606892151E-2</c:v>
                </c:pt>
                <c:pt idx="2">
                  <c:v>0.12507977026164646</c:v>
                </c:pt>
                <c:pt idx="3">
                  <c:v>0.20453095086151882</c:v>
                </c:pt>
                <c:pt idx="4">
                  <c:v>1.2763241863433313E-2</c:v>
                </c:pt>
                <c:pt idx="5">
                  <c:v>0.12188895979578813</c:v>
                </c:pt>
                <c:pt idx="6">
                  <c:v>4.7543075941289085E-2</c:v>
                </c:pt>
                <c:pt idx="7">
                  <c:v>4.8181238034460755E-2</c:v>
                </c:pt>
                <c:pt idx="8">
                  <c:v>1.372048500319081E-2</c:v>
                </c:pt>
                <c:pt idx="9">
                  <c:v>0.24313975749840461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66F-9B92-F93E445B6FD9}"/>
            </c:ext>
          </c:extLst>
        </c:ser>
        <c:ser>
          <c:idx val="1"/>
          <c:order val="1"/>
          <c:tx>
            <c:strRef>
              <c:f>其它建筑占比!$E$1</c:f>
              <c:strCache>
                <c:ptCount val="1"/>
                <c:pt idx="0">
                  <c:v>2022school 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其它建筑占比!$E$2:$E$11</c:f>
              <c:numCache>
                <c:formatCode>General</c:formatCode>
                <c:ptCount val="10"/>
                <c:pt idx="0">
                  <c:v>4.8295454545454544E-2</c:v>
                </c:pt>
                <c:pt idx="1">
                  <c:v>0.10227272727272728</c:v>
                </c:pt>
                <c:pt idx="2">
                  <c:v>0.125</c:v>
                </c:pt>
                <c:pt idx="3">
                  <c:v>0.20170454545454544</c:v>
                </c:pt>
                <c:pt idx="4">
                  <c:v>3.6931818181818184E-2</c:v>
                </c:pt>
                <c:pt idx="5">
                  <c:v>0.125</c:v>
                </c:pt>
                <c:pt idx="6">
                  <c:v>5.9659090909090912E-2</c:v>
                </c:pt>
                <c:pt idx="7">
                  <c:v>6.5340909090909088E-2</c:v>
                </c:pt>
                <c:pt idx="8">
                  <c:v>1.1363636363636364E-2</c:v>
                </c:pt>
                <c:pt idx="9">
                  <c:v>0.22443181818181818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66F-9B92-F93E445B6FD9}"/>
            </c:ext>
          </c:extLst>
        </c:ser>
        <c:ser>
          <c:idx val="2"/>
          <c:order val="2"/>
          <c:tx>
            <c:strRef>
              <c:f>其它建筑占比!$G$1</c:f>
              <c:strCache>
                <c:ptCount val="1"/>
                <c:pt idx="0">
                  <c:v>2022residence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其它建筑占比!$G$2:$G$11</c:f>
              <c:numCache>
                <c:formatCode>General</c:formatCode>
                <c:ptCount val="10"/>
                <c:pt idx="0">
                  <c:v>9.8772119898880462E-2</c:v>
                </c:pt>
                <c:pt idx="1">
                  <c:v>0.10409895269050198</c:v>
                </c:pt>
                <c:pt idx="2">
                  <c:v>0.12703141928494041</c:v>
                </c:pt>
                <c:pt idx="3">
                  <c:v>0.23934633441675696</c:v>
                </c:pt>
                <c:pt idx="4">
                  <c:v>1.8779342723004695E-2</c:v>
                </c:pt>
                <c:pt idx="5">
                  <c:v>0.11475261827374504</c:v>
                </c:pt>
                <c:pt idx="6">
                  <c:v>2.663416395810762E-2</c:v>
                </c:pt>
                <c:pt idx="7">
                  <c:v>5.7692307692307696E-2</c:v>
                </c:pt>
                <c:pt idx="8">
                  <c:v>1.4716504153123871E-2</c:v>
                </c:pt>
                <c:pt idx="9">
                  <c:v>0.19817623690863129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466F-9B92-F93E445B6FD9}"/>
            </c:ext>
          </c:extLst>
        </c:ser>
        <c:ser>
          <c:idx val="3"/>
          <c:order val="3"/>
          <c:tx>
            <c:strRef>
              <c:f>其它建筑占比!$I$1</c:f>
              <c:strCache>
                <c:ptCount val="1"/>
                <c:pt idx="0">
                  <c:v>2022residence generate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其它建筑占比!$I$2:$I$11</c:f>
              <c:numCache>
                <c:formatCode>General</c:formatCode>
                <c:ptCount val="10"/>
                <c:pt idx="0">
                  <c:v>0.13280736357659434</c:v>
                </c:pt>
                <c:pt idx="1">
                  <c:v>0.16896778435239973</c:v>
                </c:pt>
                <c:pt idx="2">
                  <c:v>0.19000657462195925</c:v>
                </c:pt>
                <c:pt idx="3">
                  <c:v>0.14266929651545035</c:v>
                </c:pt>
                <c:pt idx="4">
                  <c:v>4.142011834319527E-2</c:v>
                </c:pt>
                <c:pt idx="5">
                  <c:v>7.6265614727153194E-2</c:v>
                </c:pt>
                <c:pt idx="6">
                  <c:v>1.9723865877712032E-2</c:v>
                </c:pt>
                <c:pt idx="7">
                  <c:v>1.5779092702169626E-2</c:v>
                </c:pt>
                <c:pt idx="8">
                  <c:v>4.6022353714661405E-3</c:v>
                </c:pt>
                <c:pt idx="9">
                  <c:v>0.20775805391190005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6-466F-9B92-F93E445B6FD9}"/>
            </c:ext>
          </c:extLst>
        </c:ser>
        <c:ser>
          <c:idx val="4"/>
          <c:order val="4"/>
          <c:tx>
            <c:strRef>
              <c:f>其它建筑占比!$K$1</c:f>
              <c:strCache>
                <c:ptCount val="1"/>
                <c:pt idx="0">
                  <c:v>2022firm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其它建筑占比!$K$2:$K$11</c:f>
              <c:numCache>
                <c:formatCode>General</c:formatCode>
                <c:ptCount val="10"/>
                <c:pt idx="0">
                  <c:v>3.7067735347648872E-2</c:v>
                </c:pt>
                <c:pt idx="1">
                  <c:v>6.9726307154636888E-2</c:v>
                </c:pt>
                <c:pt idx="2">
                  <c:v>9.0909090909090912E-2</c:v>
                </c:pt>
                <c:pt idx="3">
                  <c:v>0.29427748677678184</c:v>
                </c:pt>
                <c:pt idx="4">
                  <c:v>3.7597518563774789E-3</c:v>
                </c:pt>
                <c:pt idx="5">
                  <c:v>0.12882277042442472</c:v>
                </c:pt>
                <c:pt idx="6">
                  <c:v>4.0690768954703534E-2</c:v>
                </c:pt>
                <c:pt idx="7">
                  <c:v>8.0988472942603973E-2</c:v>
                </c:pt>
                <c:pt idx="8">
                  <c:v>6.9897204966290405E-3</c:v>
                </c:pt>
                <c:pt idx="9">
                  <c:v>0.24676789513710276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6-466F-9B92-F93E445B6FD9}"/>
            </c:ext>
          </c:extLst>
        </c:ser>
        <c:ser>
          <c:idx val="5"/>
          <c:order val="5"/>
          <c:tx>
            <c:strRef>
              <c:f>其它建筑占比!$M$1</c:f>
              <c:strCache>
                <c:ptCount val="1"/>
                <c:pt idx="0">
                  <c:v>2022firm 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其它建筑占比!$A$2:$A$11</c:f>
              <c:strCache>
                <c:ptCount val="10"/>
                <c:pt idx="0">
                  <c:v>Luohu</c:v>
                </c:pt>
                <c:pt idx="1">
                  <c:v>Futian</c:v>
                </c:pt>
                <c:pt idx="2">
                  <c:v>Nanshan</c:v>
                </c:pt>
                <c:pt idx="3">
                  <c:v>Baoan</c:v>
                </c:pt>
                <c:pt idx="4">
                  <c:v>Yantian</c:v>
                </c:pt>
                <c:pt idx="5">
                  <c:v>Longhua</c:v>
                </c:pt>
                <c:pt idx="6">
                  <c:v>Pingshan</c:v>
                </c:pt>
                <c:pt idx="7">
                  <c:v>Guangming</c:v>
                </c:pt>
                <c:pt idx="8">
                  <c:v>Dapengxinqu</c:v>
                </c:pt>
                <c:pt idx="9">
                  <c:v>Longgang</c:v>
                </c:pt>
              </c:strCache>
            </c:strRef>
          </c:cat>
          <c:val>
            <c:numRef>
              <c:f>其它建筑占比!$M$2:$M$11</c:f>
              <c:numCache>
                <c:formatCode>General</c:formatCode>
                <c:ptCount val="10"/>
                <c:pt idx="0">
                  <c:v>8.5062240663900418E-2</c:v>
                </c:pt>
                <c:pt idx="1">
                  <c:v>0.10010373443983403</c:v>
                </c:pt>
                <c:pt idx="2">
                  <c:v>0.1187759336099585</c:v>
                </c:pt>
                <c:pt idx="3">
                  <c:v>0.18153526970954356</c:v>
                </c:pt>
                <c:pt idx="4">
                  <c:v>3.4751037344398342E-2</c:v>
                </c:pt>
                <c:pt idx="5">
                  <c:v>0.11047717842323651</c:v>
                </c:pt>
                <c:pt idx="6">
                  <c:v>7.7282157676348551E-2</c:v>
                </c:pt>
                <c:pt idx="7">
                  <c:v>9.699170124481328E-2</c:v>
                </c:pt>
                <c:pt idx="8">
                  <c:v>2.0228215767634856E-2</c:v>
                </c:pt>
                <c:pt idx="9">
                  <c:v>0.17479253112033194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36-466F-9B92-F93E445B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24095"/>
        <c:axId val="660519775"/>
      </c:barChart>
      <c:catAx>
        <c:axId val="66052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19775"/>
        <c:crosses val="autoZero"/>
        <c:auto val="1"/>
        <c:lblAlgn val="ctr"/>
        <c:lblOffset val="100"/>
        <c:noMultiLvlLbl val="0"/>
      </c:catAx>
      <c:valAx>
        <c:axId val="6605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52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7</xdr:row>
      <xdr:rowOff>63500</xdr:rowOff>
    </xdr:from>
    <xdr:to>
      <xdr:col>10</xdr:col>
      <xdr:colOff>171450</xdr:colOff>
      <xdr:row>28</xdr:row>
      <xdr:rowOff>130175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A6C69D-2C7B-8BD5-151B-B0E948FD6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</xdr:colOff>
      <xdr:row>3</xdr:row>
      <xdr:rowOff>12700</xdr:rowOff>
    </xdr:from>
    <xdr:to>
      <xdr:col>20</xdr:col>
      <xdr:colOff>215900</xdr:colOff>
      <xdr:row>27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F30F6D-E54D-66D0-9A4A-ABDF23ADB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15</xdr:row>
      <xdr:rowOff>114300</xdr:rowOff>
    </xdr:from>
    <xdr:to>
      <xdr:col>16</xdr:col>
      <xdr:colOff>615950</xdr:colOff>
      <xdr:row>37</xdr:row>
      <xdr:rowOff>111125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C7F9A0-3128-1798-9B23-9EBB0ECE6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workbookViewId="0">
      <selection activeCell="D30" sqref="D30"/>
    </sheetView>
  </sheetViews>
  <sheetFormatPr defaultRowHeight="14" x14ac:dyDescent="0.3"/>
  <cols>
    <col min="2" max="2" width="12.25" bestFit="1" customWidth="1"/>
    <col min="3" max="3" width="12.25" customWidth="1"/>
    <col min="4" max="4" width="12.6640625" bestFit="1" customWidth="1"/>
    <col min="5" max="5" width="12.6640625" customWidth="1"/>
    <col min="6" max="6" width="12.25" bestFit="1" customWidth="1"/>
    <col min="7" max="7" width="12.25" customWidth="1"/>
    <col min="8" max="8" width="12.6640625" bestFit="1" customWidth="1"/>
    <col min="9" max="9" width="12.6640625" customWidth="1"/>
    <col min="10" max="10" width="12.25" bestFit="1" customWidth="1"/>
    <col min="11" max="11" width="12.25" customWidth="1"/>
    <col min="12" max="12" width="12.6640625" bestFit="1" customWidth="1"/>
    <col min="16" max="16" width="9.1640625" bestFit="1" customWidth="1"/>
  </cols>
  <sheetData>
    <row r="1" spans="1:17" x14ac:dyDescent="0.3">
      <c r="A1" t="s">
        <v>0</v>
      </c>
      <c r="B1" t="s">
        <v>11</v>
      </c>
      <c r="C1" t="s">
        <v>11</v>
      </c>
      <c r="D1" t="s">
        <v>14</v>
      </c>
      <c r="E1" t="s">
        <v>17</v>
      </c>
      <c r="F1" t="s">
        <v>12</v>
      </c>
      <c r="G1" t="s">
        <v>12</v>
      </c>
      <c r="H1" t="s">
        <v>15</v>
      </c>
      <c r="I1" t="s">
        <v>18</v>
      </c>
      <c r="J1" t="s">
        <v>13</v>
      </c>
      <c r="K1" t="s">
        <v>13</v>
      </c>
      <c r="L1" t="s">
        <v>16</v>
      </c>
      <c r="M1" t="s">
        <v>19</v>
      </c>
      <c r="N1" t="s">
        <v>50</v>
      </c>
      <c r="O1" t="s">
        <v>50</v>
      </c>
      <c r="P1" t="s">
        <v>51</v>
      </c>
      <c r="Q1" t="s">
        <v>52</v>
      </c>
    </row>
    <row r="2" spans="1:17" x14ac:dyDescent="0.3">
      <c r="A2" t="s">
        <v>1</v>
      </c>
      <c r="B2">
        <v>1092</v>
      </c>
      <c r="C2">
        <f>B2/$B$12</f>
        <v>6.1715835876568328E-2</v>
      </c>
      <c r="D2">
        <v>1147500</v>
      </c>
      <c r="E2">
        <f>D2/$D$12</f>
        <v>6.5317251154080408E-2</v>
      </c>
      <c r="F2">
        <v>1034</v>
      </c>
      <c r="G2">
        <f>F2/$F$12</f>
        <v>7.0049454643994313E-2</v>
      </c>
      <c r="H2">
        <v>1148200</v>
      </c>
      <c r="I2">
        <f>H2/$H$12</f>
        <v>6.5183452645203782E-2</v>
      </c>
      <c r="J2">
        <v>1040</v>
      </c>
      <c r="K2">
        <f>J2/$J$12</f>
        <v>6.9047935201168503E-2</v>
      </c>
      <c r="L2">
        <v>1018000</v>
      </c>
      <c r="M2">
        <f>L2/$L$12</f>
        <v>5.7877082267326171E-2</v>
      </c>
      <c r="N2">
        <v>1047</v>
      </c>
      <c r="O2">
        <f>N2/$N$12</f>
        <v>6.8053298667533318E-2</v>
      </c>
      <c r="P2">
        <v>1034600</v>
      </c>
      <c r="Q2">
        <f>P2/$P$12</f>
        <v>5.8416333536599134E-2</v>
      </c>
    </row>
    <row r="3" spans="1:17" x14ac:dyDescent="0.3">
      <c r="A3" t="s">
        <v>2</v>
      </c>
      <c r="B3">
        <v>1460</v>
      </c>
      <c r="C3">
        <f t="shared" ref="C3:C12" si="0">B3/$B$12</f>
        <v>8.2513846501638968E-2</v>
      </c>
      <c r="D3">
        <v>1554100</v>
      </c>
      <c r="E3">
        <f t="shared" ref="E3:E12" si="1">D3/$D$12</f>
        <v>8.8461472783055647E-2</v>
      </c>
      <c r="F3">
        <v>1267</v>
      </c>
      <c r="G3">
        <f t="shared" ref="G3:G12" si="2">F3/$F$12</f>
        <v>8.5834293069575227E-2</v>
      </c>
      <c r="H3">
        <v>1562300</v>
      </c>
      <c r="I3">
        <f t="shared" ref="I3:I12" si="3">H3/$H$12</f>
        <v>8.8691959647798177E-2</v>
      </c>
      <c r="J3">
        <v>1238</v>
      </c>
      <c r="K3">
        <f t="shared" ref="K3:K12" si="4">J3/$J$12</f>
        <v>8.2193599787544813E-2</v>
      </c>
      <c r="L3">
        <v>1514700</v>
      </c>
      <c r="M3">
        <f t="shared" ref="M3:M12" si="5">L3/$L$12</f>
        <v>8.611632270168855E-2</v>
      </c>
      <c r="N3">
        <v>1259</v>
      </c>
      <c r="O3">
        <f t="shared" ref="O3:O11" si="6">N3/$N$12</f>
        <v>8.1832954176145598E-2</v>
      </c>
      <c r="P3">
        <v>1521000</v>
      </c>
      <c r="Q3">
        <f t="shared" ref="Q3:Q11" si="7">P3/$P$12</f>
        <v>8.5879802154617518E-2</v>
      </c>
    </row>
    <row r="4" spans="1:17" x14ac:dyDescent="0.3">
      <c r="A4" t="s">
        <v>3</v>
      </c>
      <c r="B4">
        <v>1718</v>
      </c>
      <c r="C4">
        <f t="shared" si="0"/>
        <v>9.7095060472476541E-2</v>
      </c>
      <c r="D4">
        <v>1804200</v>
      </c>
      <c r="E4">
        <f t="shared" si="1"/>
        <v>0.10269750286029793</v>
      </c>
      <c r="F4">
        <v>1395</v>
      </c>
      <c r="G4">
        <f t="shared" si="2"/>
        <v>9.450579229049523E-2</v>
      </c>
      <c r="H4">
        <v>1814100</v>
      </c>
      <c r="I4">
        <f t="shared" si="3"/>
        <v>0.10298667605265996</v>
      </c>
      <c r="J4">
        <v>1330</v>
      </c>
      <c r="K4">
        <f t="shared" si="4"/>
        <v>8.8301686363032802E-2</v>
      </c>
      <c r="L4">
        <v>1810000</v>
      </c>
      <c r="M4">
        <f t="shared" si="5"/>
        <v>0.10290522485644436</v>
      </c>
      <c r="N4">
        <v>1267</v>
      </c>
      <c r="O4">
        <f t="shared" si="6"/>
        <v>8.2352941176470587E-2</v>
      </c>
      <c r="P4">
        <v>1818600</v>
      </c>
      <c r="Q4">
        <f t="shared" si="7"/>
        <v>0.10268310861169457</v>
      </c>
    </row>
    <row r="5" spans="1:17" x14ac:dyDescent="0.3">
      <c r="A5" t="s">
        <v>4</v>
      </c>
      <c r="B5">
        <v>4692</v>
      </c>
      <c r="C5">
        <f t="shared" si="0"/>
        <v>0.26517463546965075</v>
      </c>
      <c r="D5">
        <v>4491100</v>
      </c>
      <c r="E5">
        <f t="shared" si="1"/>
        <v>0.25563948292644056</v>
      </c>
      <c r="F5">
        <v>2914</v>
      </c>
      <c r="G5">
        <f t="shared" si="2"/>
        <v>0.19741209945125668</v>
      </c>
      <c r="H5">
        <v>4482900</v>
      </c>
      <c r="I5">
        <f t="shared" si="3"/>
        <v>0.25449477431038497</v>
      </c>
      <c r="J5">
        <v>2916</v>
      </c>
      <c r="K5">
        <f t="shared" si="4"/>
        <v>0.19359978754481477</v>
      </c>
      <c r="L5">
        <v>4545300</v>
      </c>
      <c r="M5">
        <f t="shared" si="5"/>
        <v>0.25841719256353402</v>
      </c>
      <c r="N5">
        <v>2908</v>
      </c>
      <c r="O5">
        <f t="shared" si="6"/>
        <v>0.18901527461813455</v>
      </c>
      <c r="P5">
        <v>4565400</v>
      </c>
      <c r="Q5">
        <f t="shared" si="7"/>
        <v>0.25777491699979671</v>
      </c>
    </row>
    <row r="6" spans="1:17" x14ac:dyDescent="0.3">
      <c r="A6" t="s">
        <v>5</v>
      </c>
      <c r="B6">
        <v>178</v>
      </c>
      <c r="C6">
        <f t="shared" si="0"/>
        <v>1.0059907313213519E-2</v>
      </c>
      <c r="D6">
        <v>214300</v>
      </c>
      <c r="E6">
        <f t="shared" si="1"/>
        <v>1.2198245683938503E-2</v>
      </c>
      <c r="F6">
        <v>209</v>
      </c>
      <c r="G6">
        <f t="shared" si="2"/>
        <v>1.4158932321658425E-2</v>
      </c>
      <c r="H6">
        <v>215400</v>
      </c>
      <c r="I6">
        <f t="shared" si="3"/>
        <v>1.2228284009560088E-2</v>
      </c>
      <c r="J6">
        <v>223</v>
      </c>
      <c r="K6">
        <f t="shared" si="4"/>
        <v>1.4805470721019785E-2</v>
      </c>
      <c r="L6">
        <v>211500</v>
      </c>
      <c r="M6">
        <f t="shared" si="5"/>
        <v>1.2024560805048609E-2</v>
      </c>
      <c r="N6">
        <v>233</v>
      </c>
      <c r="O6">
        <f t="shared" si="6"/>
        <v>1.5144621384465389E-2</v>
      </c>
      <c r="P6">
        <v>212400</v>
      </c>
      <c r="Q6">
        <f t="shared" si="7"/>
        <v>1.1992682431059014E-2</v>
      </c>
    </row>
    <row r="7" spans="1:17" x14ac:dyDescent="0.3">
      <c r="A7" t="s">
        <v>6</v>
      </c>
      <c r="B7">
        <v>2608</v>
      </c>
      <c r="C7">
        <f t="shared" si="0"/>
        <v>0.14739459703854413</v>
      </c>
      <c r="D7">
        <v>2543200</v>
      </c>
      <c r="E7">
        <f t="shared" si="1"/>
        <v>0.1447623818170434</v>
      </c>
      <c r="F7">
        <v>2097</v>
      </c>
      <c r="G7">
        <f t="shared" si="2"/>
        <v>0.14206354583022832</v>
      </c>
      <c r="H7">
        <v>2535100</v>
      </c>
      <c r="I7">
        <f t="shared" si="3"/>
        <v>0.14391793311344372</v>
      </c>
      <c r="J7">
        <v>2183</v>
      </c>
      <c r="K7">
        <f t="shared" si="4"/>
        <v>0.14493427167706813</v>
      </c>
      <c r="L7">
        <v>2490000</v>
      </c>
      <c r="M7">
        <f t="shared" si="5"/>
        <v>0.14156575132184887</v>
      </c>
      <c r="N7">
        <v>2257</v>
      </c>
      <c r="O7">
        <f t="shared" si="6"/>
        <v>0.14670133246668834</v>
      </c>
      <c r="P7">
        <v>2518400</v>
      </c>
      <c r="Q7">
        <f t="shared" si="7"/>
        <v>0.14219572238408204</v>
      </c>
    </row>
    <row r="8" spans="1:17" x14ac:dyDescent="0.3">
      <c r="A8" t="s">
        <v>7</v>
      </c>
      <c r="B8">
        <v>582</v>
      </c>
      <c r="C8">
        <f t="shared" si="0"/>
        <v>3.2892505934214986E-2</v>
      </c>
      <c r="D8">
        <v>554300</v>
      </c>
      <c r="E8">
        <f t="shared" si="1"/>
        <v>3.155150528514751E-2</v>
      </c>
      <c r="F8">
        <v>597</v>
      </c>
      <c r="G8">
        <f t="shared" si="2"/>
        <v>4.0444414335072149E-2</v>
      </c>
      <c r="H8">
        <v>566500</v>
      </c>
      <c r="I8">
        <f t="shared" si="3"/>
        <v>3.2160273404901532E-2</v>
      </c>
      <c r="J8">
        <v>612</v>
      </c>
      <c r="K8">
        <f t="shared" si="4"/>
        <v>4.0632054176072234E-2</v>
      </c>
      <c r="L8">
        <v>608700</v>
      </c>
      <c r="M8">
        <f t="shared" si="5"/>
        <v>3.460685655807607E-2</v>
      </c>
      <c r="N8">
        <v>628</v>
      </c>
      <c r="O8">
        <f t="shared" si="6"/>
        <v>4.0818979525511861E-2</v>
      </c>
      <c r="P8">
        <v>616100</v>
      </c>
      <c r="Q8">
        <f t="shared" si="7"/>
        <v>3.4786683831334556E-2</v>
      </c>
    </row>
    <row r="9" spans="1:17" x14ac:dyDescent="0.3">
      <c r="A9" t="s">
        <v>8</v>
      </c>
      <c r="B9">
        <v>1121</v>
      </c>
      <c r="C9">
        <f t="shared" si="0"/>
        <v>6.3354809539957049E-2</v>
      </c>
      <c r="D9">
        <v>1103500</v>
      </c>
      <c r="E9">
        <f t="shared" si="1"/>
        <v>6.2812711676276889E-2</v>
      </c>
      <c r="F9">
        <v>1018</v>
      </c>
      <c r="G9">
        <f t="shared" si="2"/>
        <v>6.8965517241379309E-2</v>
      </c>
      <c r="H9">
        <v>1115700</v>
      </c>
      <c r="I9">
        <f t="shared" si="3"/>
        <v>6.333842372082725E-2</v>
      </c>
      <c r="J9">
        <v>1061</v>
      </c>
      <c r="K9">
        <f t="shared" si="4"/>
        <v>7.0442172354269028E-2</v>
      </c>
      <c r="L9">
        <v>1150900</v>
      </c>
      <c r="M9">
        <f t="shared" si="5"/>
        <v>6.5432941042697146E-2</v>
      </c>
      <c r="N9">
        <v>1117</v>
      </c>
      <c r="O9">
        <f t="shared" si="6"/>
        <v>7.2603184920376984E-2</v>
      </c>
      <c r="P9">
        <v>1159000</v>
      </c>
      <c r="Q9">
        <f t="shared" si="7"/>
        <v>6.5440296316371938E-2</v>
      </c>
    </row>
    <row r="10" spans="1:17" x14ac:dyDescent="0.3">
      <c r="A10" t="s">
        <v>9</v>
      </c>
      <c r="B10">
        <v>165</v>
      </c>
      <c r="C10">
        <f t="shared" si="0"/>
        <v>9.3251949813496094E-3</v>
      </c>
      <c r="D10">
        <v>156900</v>
      </c>
      <c r="E10">
        <f t="shared" si="1"/>
        <v>8.9309600924402759E-3</v>
      </c>
      <c r="F10">
        <v>170</v>
      </c>
      <c r="G10">
        <f t="shared" si="2"/>
        <v>1.1516834902784365E-2</v>
      </c>
      <c r="H10">
        <v>159400</v>
      </c>
      <c r="I10">
        <f t="shared" si="3"/>
        <v>9.0491572475574662E-3</v>
      </c>
      <c r="J10">
        <v>174</v>
      </c>
      <c r="K10">
        <f t="shared" si="4"/>
        <v>1.1552250697118576E-2</v>
      </c>
      <c r="L10">
        <v>166300</v>
      </c>
      <c r="M10">
        <f t="shared" si="5"/>
        <v>9.4547728694070153E-3</v>
      </c>
      <c r="N10">
        <v>187</v>
      </c>
      <c r="O10">
        <f t="shared" si="6"/>
        <v>1.2154696132596685E-2</v>
      </c>
      <c r="P10">
        <v>167200</v>
      </c>
      <c r="Q10">
        <f t="shared" si="7"/>
        <v>9.4405673374438198E-3</v>
      </c>
    </row>
    <row r="11" spans="1:17" x14ac:dyDescent="0.3">
      <c r="A11" t="s">
        <v>10</v>
      </c>
      <c r="B11">
        <v>4078</v>
      </c>
      <c r="C11">
        <f t="shared" si="0"/>
        <v>0.23047360687238613</v>
      </c>
      <c r="D11">
        <v>3999000</v>
      </c>
      <c r="E11">
        <f t="shared" si="1"/>
        <v>0.22762848572127892</v>
      </c>
      <c r="F11">
        <v>4060</v>
      </c>
      <c r="G11">
        <f t="shared" si="2"/>
        <v>0.27504911591355602</v>
      </c>
      <c r="H11">
        <v>4015300</v>
      </c>
      <c r="I11">
        <f t="shared" si="3"/>
        <v>0.22794906584766306</v>
      </c>
      <c r="J11">
        <v>4285</v>
      </c>
      <c r="K11">
        <f t="shared" si="4"/>
        <v>0.28449077147789137</v>
      </c>
      <c r="L11">
        <v>4073600</v>
      </c>
      <c r="M11">
        <f t="shared" si="5"/>
        <v>0.23159929501392917</v>
      </c>
      <c r="N11">
        <v>4482</v>
      </c>
      <c r="O11">
        <f t="shared" si="6"/>
        <v>0.29132271693207668</v>
      </c>
      <c r="P11">
        <v>4098100</v>
      </c>
      <c r="Q11">
        <f t="shared" si="7"/>
        <v>0.2313898863970007</v>
      </c>
    </row>
    <row r="12" spans="1:17" x14ac:dyDescent="0.3">
      <c r="B12">
        <f>SUM(B2:B11)</f>
        <v>17694</v>
      </c>
      <c r="C12">
        <f t="shared" si="0"/>
        <v>1</v>
      </c>
      <c r="D12">
        <f t="shared" ref="D12:L12" si="8">SUM(D2:D11)</f>
        <v>17568100</v>
      </c>
      <c r="E12">
        <f t="shared" si="1"/>
        <v>1</v>
      </c>
      <c r="F12">
        <f t="shared" si="8"/>
        <v>14761</v>
      </c>
      <c r="G12">
        <f t="shared" si="2"/>
        <v>1</v>
      </c>
      <c r="H12">
        <f t="shared" si="8"/>
        <v>17614900</v>
      </c>
      <c r="I12">
        <f t="shared" si="3"/>
        <v>1</v>
      </c>
      <c r="J12">
        <f t="shared" si="8"/>
        <v>15062</v>
      </c>
      <c r="K12">
        <f t="shared" si="4"/>
        <v>1</v>
      </c>
      <c r="L12">
        <f t="shared" si="8"/>
        <v>17589000</v>
      </c>
      <c r="M12">
        <f t="shared" si="5"/>
        <v>1</v>
      </c>
      <c r="N12">
        <f>SUM(N2:N11)</f>
        <v>15385</v>
      </c>
      <c r="O12">
        <f>SUM(O2:O11)</f>
        <v>0.99999999999999989</v>
      </c>
      <c r="P12">
        <f>SUM(P2:P11)</f>
        <v>17710800</v>
      </c>
      <c r="Q12">
        <f>SUM(Q2:Q11)</f>
        <v>1</v>
      </c>
    </row>
    <row r="13" spans="1:17" x14ac:dyDescent="0.3">
      <c r="I13">
        <f>ABS(I2-G2)</f>
        <v>4.8660019987905312E-3</v>
      </c>
      <c r="M13">
        <f>ABS(M2-K2)</f>
        <v>1.1170852933842332E-2</v>
      </c>
      <c r="Q13">
        <f>ABS(Q2-O2)</f>
        <v>9.6369651309341844E-3</v>
      </c>
    </row>
    <row r="14" spans="1:17" x14ac:dyDescent="0.3">
      <c r="I14">
        <f t="shared" ref="I14:I22" si="9">ABS(I3-G3)</f>
        <v>2.8576665782229504E-3</v>
      </c>
      <c r="M14">
        <f t="shared" ref="M14:M22" si="10">ABS(M3-K3)</f>
        <v>3.9227229141437364E-3</v>
      </c>
      <c r="Q14">
        <f t="shared" ref="Q14:Q23" si="11">ABS(Q3-O3)</f>
        <v>4.0468479784719208E-3</v>
      </c>
    </row>
    <row r="15" spans="1:17" x14ac:dyDescent="0.3">
      <c r="I15">
        <f t="shared" si="9"/>
        <v>8.4808837621647287E-3</v>
      </c>
      <c r="M15">
        <f t="shared" si="10"/>
        <v>1.4603538493411561E-2</v>
      </c>
      <c r="Q15">
        <f t="shared" si="11"/>
        <v>2.0330167435223978E-2</v>
      </c>
    </row>
    <row r="16" spans="1:17" x14ac:dyDescent="0.3">
      <c r="I16">
        <f t="shared" si="9"/>
        <v>5.7082674859128296E-2</v>
      </c>
      <c r="M16">
        <f t="shared" si="10"/>
        <v>6.4817405018719243E-2</v>
      </c>
      <c r="Q16">
        <f t="shared" si="11"/>
        <v>6.8759642381662156E-2</v>
      </c>
    </row>
    <row r="17" spans="9:19" x14ac:dyDescent="0.3">
      <c r="I17">
        <f t="shared" si="9"/>
        <v>1.9306483120983368E-3</v>
      </c>
      <c r="M17">
        <f t="shared" si="10"/>
        <v>2.7809099159711755E-3</v>
      </c>
      <c r="Q17">
        <f t="shared" si="11"/>
        <v>3.1519389534063746E-3</v>
      </c>
    </row>
    <row r="18" spans="9:19" x14ac:dyDescent="0.3">
      <c r="I18">
        <f t="shared" si="9"/>
        <v>1.8543872832154085E-3</v>
      </c>
      <c r="M18">
        <f t="shared" si="10"/>
        <v>3.3685203552192566E-3</v>
      </c>
      <c r="Q18">
        <f t="shared" si="11"/>
        <v>4.5056100826063039E-3</v>
      </c>
    </row>
    <row r="19" spans="9:19" x14ac:dyDescent="0.3">
      <c r="I19">
        <f t="shared" si="9"/>
        <v>8.2841409301706165E-3</v>
      </c>
      <c r="M19">
        <f t="shared" si="10"/>
        <v>6.0251976179961642E-3</v>
      </c>
      <c r="Q19">
        <f t="shared" si="11"/>
        <v>6.0322956941773059E-3</v>
      </c>
    </row>
    <row r="20" spans="9:19" x14ac:dyDescent="0.3">
      <c r="I20">
        <f t="shared" si="9"/>
        <v>5.6270935205520595E-3</v>
      </c>
      <c r="M20">
        <f t="shared" si="10"/>
        <v>5.0092313115718823E-3</v>
      </c>
      <c r="Q20">
        <f t="shared" si="11"/>
        <v>7.1628886040050466E-3</v>
      </c>
    </row>
    <row r="21" spans="9:19" x14ac:dyDescent="0.3">
      <c r="I21">
        <f t="shared" si="9"/>
        <v>2.4676776552268985E-3</v>
      </c>
      <c r="M21">
        <f t="shared" si="10"/>
        <v>2.0974778277115611E-3</v>
      </c>
      <c r="Q21">
        <f t="shared" si="11"/>
        <v>2.7141287951528651E-3</v>
      </c>
    </row>
    <row r="22" spans="9:19" x14ac:dyDescent="0.3">
      <c r="I22">
        <f t="shared" si="9"/>
        <v>4.7100050065892962E-2</v>
      </c>
      <c r="M22">
        <f t="shared" si="10"/>
        <v>5.2891476463962195E-2</v>
      </c>
      <c r="Q22">
        <f t="shared" si="11"/>
        <v>5.9932830535075976E-2</v>
      </c>
    </row>
    <row r="23" spans="9:19" x14ac:dyDescent="0.3">
      <c r="I23">
        <f>AVERAGE(I13:I22)</f>
        <v>1.405512249654628E-2</v>
      </c>
      <c r="M23">
        <f>AVERAGE(M13:M22)</f>
        <v>1.6668733285254912E-2</v>
      </c>
      <c r="Q23">
        <f>AVERAGE(Q13:Q22)</f>
        <v>1.8627331559071612E-2</v>
      </c>
      <c r="S23">
        <f>AVERAGE(I23:Q23)</f>
        <v>1.6450395780290936E-2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885F-1CCC-47BA-AF93-CE5862889E4C}">
  <dimension ref="A1:Q11"/>
  <sheetViews>
    <sheetView topLeftCell="G1" workbookViewId="0">
      <selection activeCell="L1" sqref="L1:L11"/>
    </sheetView>
  </sheetViews>
  <sheetFormatPr defaultRowHeight="14" x14ac:dyDescent="0.3"/>
  <cols>
    <col min="2" max="2" width="13" bestFit="1" customWidth="1"/>
    <col min="3" max="3" width="12.33203125" bestFit="1" customWidth="1"/>
  </cols>
  <sheetData>
    <row r="1" spans="1:17" x14ac:dyDescent="0.3">
      <c r="A1" t="s">
        <v>0</v>
      </c>
      <c r="B1" t="s">
        <v>20</v>
      </c>
      <c r="C1" t="s">
        <v>21</v>
      </c>
      <c r="D1" t="s">
        <v>23</v>
      </c>
      <c r="E1" t="s">
        <v>24</v>
      </c>
      <c r="F1" t="s">
        <v>26</v>
      </c>
      <c r="G1" t="s">
        <v>27</v>
      </c>
      <c r="H1" t="s">
        <v>29</v>
      </c>
      <c r="I1" t="s">
        <v>30</v>
      </c>
      <c r="J1" t="s">
        <v>20</v>
      </c>
      <c r="K1" t="s">
        <v>21</v>
      </c>
      <c r="L1" t="s">
        <v>23</v>
      </c>
      <c r="M1" t="s">
        <v>24</v>
      </c>
      <c r="N1" t="s">
        <v>26</v>
      </c>
      <c r="O1" t="s">
        <v>27</v>
      </c>
      <c r="P1" t="s">
        <v>29</v>
      </c>
      <c r="Q1" t="s">
        <v>30</v>
      </c>
    </row>
    <row r="2" spans="1:17" x14ac:dyDescent="0.3">
      <c r="A2" t="s">
        <v>1</v>
      </c>
      <c r="B2">
        <v>2080912.4099950001</v>
      </c>
      <c r="C2">
        <v>18815.405941000001</v>
      </c>
      <c r="D2">
        <v>2124329.851485</v>
      </c>
      <c r="E2">
        <v>41689.417207999999</v>
      </c>
      <c r="F2">
        <v>2147805.3712869999</v>
      </c>
      <c r="G2">
        <v>41779.681262999999</v>
      </c>
      <c r="H2">
        <v>2198298.2574260002</v>
      </c>
      <c r="I2">
        <v>42223.045575999997</v>
      </c>
      <c r="J2">
        <f>B2/27</f>
        <v>77070.829999814814</v>
      </c>
      <c r="K2">
        <f t="shared" ref="K2:Q2" si="0">C2/27</f>
        <v>696.8668867037037</v>
      </c>
      <c r="L2">
        <f t="shared" si="0"/>
        <v>78678.883388333328</v>
      </c>
      <c r="M2">
        <f t="shared" si="0"/>
        <v>1544.0524891851851</v>
      </c>
      <c r="N2">
        <f t="shared" si="0"/>
        <v>79548.347084703695</v>
      </c>
      <c r="O2">
        <f t="shared" si="0"/>
        <v>1547.3956023333333</v>
      </c>
      <c r="P2">
        <f t="shared" si="0"/>
        <v>81418.453978740741</v>
      </c>
      <c r="Q2">
        <f t="shared" si="0"/>
        <v>1563.8165028148146</v>
      </c>
    </row>
    <row r="3" spans="1:17" x14ac:dyDescent="0.3">
      <c r="A3" t="s">
        <v>2</v>
      </c>
      <c r="B3">
        <v>2572798.409984</v>
      </c>
      <c r="C3">
        <v>26656.472441000002</v>
      </c>
      <c r="D3">
        <v>2558868.0507809999</v>
      </c>
      <c r="E3">
        <v>51653.900111000003</v>
      </c>
      <c r="F3">
        <v>2530258.229572</v>
      </c>
      <c r="G3">
        <v>51991.081395000001</v>
      </c>
      <c r="H3">
        <v>2529904.2829459999</v>
      </c>
      <c r="I3">
        <v>53216.230619000002</v>
      </c>
      <c r="J3">
        <f t="shared" ref="J3:J11" si="1">B3/27</f>
        <v>95288.829999407404</v>
      </c>
      <c r="K3">
        <f t="shared" ref="K3:K11" si="2">C3/27</f>
        <v>987.27675707407411</v>
      </c>
      <c r="L3">
        <f t="shared" ref="L3:L11" si="3">D3/27</f>
        <v>94772.890769666657</v>
      </c>
      <c r="M3">
        <f t="shared" ref="M3:M11" si="4">E3/27</f>
        <v>1913.1074115185186</v>
      </c>
      <c r="N3">
        <f t="shared" ref="N3:N11" si="5">F3/27</f>
        <v>93713.267761925919</v>
      </c>
      <c r="O3">
        <f t="shared" ref="O3:O11" si="6">G3/27</f>
        <v>1925.5956072222223</v>
      </c>
      <c r="P3">
        <f t="shared" ref="P3:P11" si="7">H3/27</f>
        <v>93700.158627629629</v>
      </c>
      <c r="Q3">
        <f t="shared" ref="Q3:Q11" si="8">I3/27</f>
        <v>1970.9715044074076</v>
      </c>
    </row>
    <row r="4" spans="1:17" x14ac:dyDescent="0.3">
      <c r="A4" t="s">
        <v>3</v>
      </c>
      <c r="B4">
        <v>3218127.839995</v>
      </c>
      <c r="C4">
        <v>30664.617646999999</v>
      </c>
      <c r="D4">
        <v>3108211.2749999999</v>
      </c>
      <c r="E4">
        <v>64842.644734000001</v>
      </c>
      <c r="F4">
        <v>3020329.8581309998</v>
      </c>
      <c r="G4">
        <v>66087.269908999995</v>
      </c>
      <c r="H4">
        <v>2954077.8624160001</v>
      </c>
      <c r="I4">
        <v>68329.286103000006</v>
      </c>
      <c r="J4">
        <f t="shared" si="1"/>
        <v>119189.91999981481</v>
      </c>
      <c r="K4">
        <f t="shared" si="2"/>
        <v>1135.7265795185185</v>
      </c>
      <c r="L4">
        <f t="shared" si="3"/>
        <v>115118.93611111111</v>
      </c>
      <c r="M4">
        <f t="shared" si="4"/>
        <v>2401.5794345925929</v>
      </c>
      <c r="N4">
        <f t="shared" si="5"/>
        <v>111864.06881966666</v>
      </c>
      <c r="O4">
        <f t="shared" si="6"/>
        <v>2447.6766632962963</v>
      </c>
      <c r="P4">
        <f t="shared" si="7"/>
        <v>109410.29120059259</v>
      </c>
      <c r="Q4">
        <f t="shared" si="8"/>
        <v>2530.7143001111112</v>
      </c>
    </row>
    <row r="5" spans="1:17" x14ac:dyDescent="0.3">
      <c r="A5" t="s">
        <v>4</v>
      </c>
      <c r="B5">
        <v>2061245.339929</v>
      </c>
      <c r="C5">
        <v>20986.976959</v>
      </c>
      <c r="D5">
        <v>2073896.7557600001</v>
      </c>
      <c r="E5">
        <v>41876.950407999997</v>
      </c>
      <c r="F5">
        <v>2087814.428571</v>
      </c>
      <c r="G5">
        <v>43108.146420999998</v>
      </c>
      <c r="H5">
        <v>2105952.557604</v>
      </c>
      <c r="I5">
        <v>44916.954385999998</v>
      </c>
      <c r="J5">
        <f t="shared" si="1"/>
        <v>76342.419997370365</v>
      </c>
      <c r="K5">
        <f t="shared" si="2"/>
        <v>777.29544292592595</v>
      </c>
      <c r="L5">
        <f t="shared" si="3"/>
        <v>76810.990954074077</v>
      </c>
      <c r="M5">
        <f t="shared" si="4"/>
        <v>1550.9981632592592</v>
      </c>
      <c r="N5">
        <f t="shared" si="5"/>
        <v>77326.460317444449</v>
      </c>
      <c r="O5">
        <f t="shared" si="6"/>
        <v>1596.5980155925924</v>
      </c>
      <c r="P5">
        <f t="shared" si="7"/>
        <v>77998.242874222226</v>
      </c>
      <c r="Q5">
        <f t="shared" si="8"/>
        <v>1663.5909031851852</v>
      </c>
    </row>
    <row r="6" spans="1:17" x14ac:dyDescent="0.3">
      <c r="A6" t="s">
        <v>5</v>
      </c>
      <c r="B6">
        <v>1527362.999968</v>
      </c>
      <c r="C6">
        <v>15735.253968000001</v>
      </c>
      <c r="D6">
        <v>1597494.68254</v>
      </c>
      <c r="E6">
        <v>30598.196026000001</v>
      </c>
      <c r="F6">
        <v>1659056.8095239999</v>
      </c>
      <c r="G6">
        <v>30598.17642</v>
      </c>
      <c r="H6">
        <v>1682433.1904760001</v>
      </c>
      <c r="I6">
        <v>30778.68419</v>
      </c>
      <c r="J6">
        <f t="shared" si="1"/>
        <v>56568.999998814812</v>
      </c>
      <c r="K6">
        <f t="shared" si="2"/>
        <v>582.78718400000002</v>
      </c>
      <c r="L6">
        <f t="shared" si="3"/>
        <v>59166.469723703703</v>
      </c>
      <c r="M6">
        <f t="shared" si="4"/>
        <v>1133.2665194814815</v>
      </c>
      <c r="N6">
        <f t="shared" si="5"/>
        <v>61446.548500888886</v>
      </c>
      <c r="O6">
        <f t="shared" si="6"/>
        <v>1133.2657933333332</v>
      </c>
      <c r="P6">
        <f t="shared" si="7"/>
        <v>62312.340388000004</v>
      </c>
      <c r="Q6">
        <f t="shared" si="8"/>
        <v>1139.9512662962964</v>
      </c>
    </row>
    <row r="7" spans="1:17" x14ac:dyDescent="0.3">
      <c r="A7" t="s">
        <v>6</v>
      </c>
      <c r="B7">
        <v>1827209.3400419999</v>
      </c>
      <c r="C7">
        <v>20339.137931000001</v>
      </c>
      <c r="D7">
        <v>1871101.508621</v>
      </c>
      <c r="E7">
        <v>37171.713668999997</v>
      </c>
      <c r="F7">
        <v>1939739.9396550001</v>
      </c>
      <c r="G7">
        <v>38112.044220999996</v>
      </c>
      <c r="H7">
        <v>1991324.112069</v>
      </c>
      <c r="I7">
        <v>39763.035896000001</v>
      </c>
      <c r="J7">
        <f t="shared" si="1"/>
        <v>67674.420001555554</v>
      </c>
      <c r="K7">
        <f t="shared" si="2"/>
        <v>753.30140485185188</v>
      </c>
      <c r="L7">
        <f t="shared" si="3"/>
        <v>69300.055874851852</v>
      </c>
      <c r="M7">
        <f t="shared" si="4"/>
        <v>1376.7301358888888</v>
      </c>
      <c r="N7">
        <f t="shared" si="5"/>
        <v>71842.219987222226</v>
      </c>
      <c r="O7">
        <f t="shared" si="6"/>
        <v>1411.5571933703702</v>
      </c>
      <c r="P7">
        <f t="shared" si="7"/>
        <v>73752.744891444439</v>
      </c>
      <c r="Q7">
        <f t="shared" si="8"/>
        <v>1472.7050331851851</v>
      </c>
    </row>
    <row r="8" spans="1:17" x14ac:dyDescent="0.3">
      <c r="A8" t="s">
        <v>7</v>
      </c>
      <c r="B8">
        <v>1050286.4999869999</v>
      </c>
      <c r="C8">
        <v>11377.666667</v>
      </c>
      <c r="D8">
        <v>1054483.0666670001</v>
      </c>
      <c r="E8">
        <v>21226.300082999998</v>
      </c>
      <c r="F8">
        <v>1098723.3999999999</v>
      </c>
      <c r="G8">
        <v>21296.049598000001</v>
      </c>
      <c r="H8">
        <v>1148205.033333</v>
      </c>
      <c r="I8">
        <v>21661.060637999999</v>
      </c>
      <c r="J8">
        <f t="shared" si="1"/>
        <v>38899.499999518514</v>
      </c>
      <c r="K8">
        <f t="shared" si="2"/>
        <v>421.39506174074074</v>
      </c>
      <c r="L8">
        <f t="shared" si="3"/>
        <v>39054.928395074079</v>
      </c>
      <c r="M8">
        <f t="shared" si="4"/>
        <v>786.15926233333323</v>
      </c>
      <c r="N8">
        <f t="shared" si="5"/>
        <v>40693.459259259253</v>
      </c>
      <c r="O8">
        <f t="shared" si="6"/>
        <v>788.74257770370377</v>
      </c>
      <c r="P8">
        <f t="shared" si="7"/>
        <v>42526.112345666668</v>
      </c>
      <c r="Q8">
        <f t="shared" si="8"/>
        <v>802.26150511111109</v>
      </c>
    </row>
    <row r="9" spans="1:17" x14ac:dyDescent="0.3">
      <c r="A9" t="s">
        <v>8</v>
      </c>
      <c r="B9">
        <v>1297264.4100830001</v>
      </c>
      <c r="C9">
        <v>15679.333333</v>
      </c>
      <c r="D9">
        <v>1341453.5833330001</v>
      </c>
      <c r="E9">
        <v>26081.284752</v>
      </c>
      <c r="F9">
        <v>1428211.1666669999</v>
      </c>
      <c r="G9">
        <v>26859.274170000001</v>
      </c>
      <c r="H9">
        <v>1528053.25</v>
      </c>
      <c r="I9">
        <v>27810.001500999999</v>
      </c>
      <c r="J9">
        <f t="shared" si="1"/>
        <v>48046.830003074079</v>
      </c>
      <c r="K9">
        <f t="shared" si="2"/>
        <v>580.71604937037034</v>
      </c>
      <c r="L9">
        <f t="shared" si="3"/>
        <v>49683.46604937037</v>
      </c>
      <c r="M9">
        <f t="shared" si="4"/>
        <v>965.97350933333337</v>
      </c>
      <c r="N9">
        <f t="shared" si="5"/>
        <v>52896.709876555549</v>
      </c>
      <c r="O9">
        <f t="shared" si="6"/>
        <v>994.78793222222225</v>
      </c>
      <c r="P9">
        <f t="shared" si="7"/>
        <v>56594.564814814818</v>
      </c>
      <c r="Q9">
        <f t="shared" si="8"/>
        <v>1030.0000555925926</v>
      </c>
    </row>
    <row r="10" spans="1:17" x14ac:dyDescent="0.3">
      <c r="A10" t="s">
        <v>9</v>
      </c>
      <c r="B10">
        <v>945240.84002899996</v>
      </c>
      <c r="C10">
        <v>10770.571429</v>
      </c>
      <c r="D10">
        <v>969635.142857</v>
      </c>
      <c r="E10">
        <v>18904.816801000001</v>
      </c>
      <c r="F10">
        <v>1002469.428571</v>
      </c>
      <c r="G10">
        <v>18904.816801000001</v>
      </c>
      <c r="H10">
        <v>1051680.428571</v>
      </c>
      <c r="I10">
        <v>18904.785795</v>
      </c>
      <c r="J10">
        <f t="shared" si="1"/>
        <v>35008.920001074075</v>
      </c>
      <c r="K10">
        <f t="shared" si="2"/>
        <v>398.91005292592592</v>
      </c>
      <c r="L10">
        <f t="shared" si="3"/>
        <v>35912.41269840741</v>
      </c>
      <c r="M10">
        <f t="shared" si="4"/>
        <v>700.17840003703702</v>
      </c>
      <c r="N10">
        <f t="shared" si="5"/>
        <v>37128.497354481478</v>
      </c>
      <c r="O10">
        <f t="shared" si="6"/>
        <v>700.17840003703702</v>
      </c>
      <c r="P10">
        <f t="shared" si="7"/>
        <v>38951.126984111113</v>
      </c>
      <c r="Q10">
        <f t="shared" si="8"/>
        <v>700.17725166666662</v>
      </c>
    </row>
    <row r="11" spans="1:17" x14ac:dyDescent="0.3">
      <c r="A11" t="s">
        <v>10</v>
      </c>
      <c r="B11">
        <v>1221599.3400010001</v>
      </c>
      <c r="C11">
        <v>14006.806962000001</v>
      </c>
      <c r="D11">
        <v>1270751.6170890001</v>
      </c>
      <c r="E11">
        <v>24519.131918999999</v>
      </c>
      <c r="F11">
        <v>1334799.487342</v>
      </c>
      <c r="G11">
        <v>24651.641640999998</v>
      </c>
      <c r="H11">
        <v>1406985.3829109999</v>
      </c>
      <c r="I11">
        <v>24930.472306</v>
      </c>
      <c r="J11">
        <f t="shared" si="1"/>
        <v>45244.42000003704</v>
      </c>
      <c r="K11">
        <f t="shared" si="2"/>
        <v>518.77062822222229</v>
      </c>
      <c r="L11">
        <f t="shared" si="3"/>
        <v>47064.874707000003</v>
      </c>
      <c r="M11">
        <f t="shared" si="4"/>
        <v>908.11599699999999</v>
      </c>
      <c r="N11">
        <f t="shared" si="5"/>
        <v>49437.018049703707</v>
      </c>
      <c r="O11">
        <f t="shared" si="6"/>
        <v>913.02376448148141</v>
      </c>
      <c r="P11">
        <f t="shared" si="7"/>
        <v>52110.569737444443</v>
      </c>
      <c r="Q11">
        <f t="shared" si="8"/>
        <v>923.35082614814814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EB12-5CF4-43E6-B79D-AF4716FB0090}">
  <dimension ref="A1:I11"/>
  <sheetViews>
    <sheetView workbookViewId="0">
      <selection activeCell="H29" sqref="H29"/>
    </sheetView>
  </sheetViews>
  <sheetFormatPr defaultRowHeight="14" x14ac:dyDescent="0.3"/>
  <cols>
    <col min="3" max="3" width="10.25" bestFit="1" customWidth="1"/>
  </cols>
  <sheetData>
    <row r="1" spans="1:9" x14ac:dyDescent="0.3">
      <c r="A1" t="s">
        <v>0</v>
      </c>
      <c r="B1" t="s">
        <v>31</v>
      </c>
      <c r="C1" t="s">
        <v>32</v>
      </c>
      <c r="D1" t="s">
        <v>22</v>
      </c>
      <c r="E1" t="s">
        <v>33</v>
      </c>
      <c r="F1" t="s">
        <v>25</v>
      </c>
      <c r="G1" t="s">
        <v>34</v>
      </c>
      <c r="H1" t="s">
        <v>28</v>
      </c>
      <c r="I1" t="s">
        <v>35</v>
      </c>
    </row>
    <row r="2" spans="1:9" x14ac:dyDescent="0.3">
      <c r="A2" t="s">
        <v>1</v>
      </c>
      <c r="B2">
        <v>77070.829999814814</v>
      </c>
      <c r="C2">
        <v>77070.83</v>
      </c>
      <c r="D2">
        <v>78678.883388333328</v>
      </c>
      <c r="E2">
        <v>84030</v>
      </c>
      <c r="F2">
        <v>79548.347084703695</v>
      </c>
      <c r="G2">
        <v>83299</v>
      </c>
      <c r="H2">
        <v>81418.453978740741</v>
      </c>
      <c r="I2">
        <v>78317.33</v>
      </c>
    </row>
    <row r="3" spans="1:9" x14ac:dyDescent="0.3">
      <c r="A3" t="s">
        <v>2</v>
      </c>
      <c r="B3">
        <v>95288.829999407404</v>
      </c>
      <c r="C3">
        <v>95288.83</v>
      </c>
      <c r="D3">
        <v>94772.890769666657</v>
      </c>
      <c r="E3">
        <v>88161.08</v>
      </c>
      <c r="F3">
        <v>93713.267761925919</v>
      </c>
      <c r="G3">
        <v>106629.58</v>
      </c>
      <c r="H3">
        <v>93700.158627629629</v>
      </c>
      <c r="I3">
        <v>105690.42</v>
      </c>
    </row>
    <row r="4" spans="1:9" x14ac:dyDescent="0.3">
      <c r="A4" t="s">
        <v>3</v>
      </c>
      <c r="B4">
        <v>119189.91999981481</v>
      </c>
      <c r="C4">
        <v>119189.92</v>
      </c>
      <c r="D4">
        <v>115118.93611111111</v>
      </c>
      <c r="E4">
        <v>137036.75</v>
      </c>
      <c r="F4">
        <v>111864.06881966666</v>
      </c>
      <c r="G4">
        <v>119592.25</v>
      </c>
      <c r="H4">
        <v>109410.29120059259</v>
      </c>
      <c r="I4">
        <v>101185.83</v>
      </c>
    </row>
    <row r="5" spans="1:9" x14ac:dyDescent="0.3">
      <c r="A5" t="s">
        <v>4</v>
      </c>
      <c r="B5">
        <v>76342.419997370365</v>
      </c>
      <c r="C5">
        <v>76342.42</v>
      </c>
      <c r="D5">
        <v>76810.990954074077</v>
      </c>
      <c r="E5">
        <v>75233</v>
      </c>
      <c r="F5">
        <v>77326.460317444449</v>
      </c>
      <c r="G5">
        <v>70140.25</v>
      </c>
      <c r="H5">
        <v>77998.242874222226</v>
      </c>
      <c r="I5">
        <v>61767.58</v>
      </c>
    </row>
    <row r="6" spans="1:9" x14ac:dyDescent="0.3">
      <c r="A6" t="s">
        <v>5</v>
      </c>
      <c r="B6">
        <v>56568.999998814812</v>
      </c>
      <c r="C6">
        <v>56569</v>
      </c>
      <c r="D6">
        <v>59166.469723703703</v>
      </c>
      <c r="E6">
        <v>61184.08</v>
      </c>
      <c r="F6">
        <v>61446.548500888886</v>
      </c>
      <c r="G6">
        <v>55928.92</v>
      </c>
      <c r="H6">
        <v>62312.340388000004</v>
      </c>
      <c r="I6">
        <v>52465.33</v>
      </c>
    </row>
    <row r="7" spans="1:9" x14ac:dyDescent="0.3">
      <c r="A7" t="s">
        <v>6</v>
      </c>
      <c r="B7">
        <v>67674.420001555554</v>
      </c>
      <c r="C7">
        <v>67674.42</v>
      </c>
      <c r="D7">
        <v>69300.055874851852</v>
      </c>
      <c r="E7">
        <v>67696.17</v>
      </c>
      <c r="F7">
        <v>71842.219987222226</v>
      </c>
      <c r="G7">
        <v>67729.83</v>
      </c>
      <c r="H7">
        <v>73752.744891444439</v>
      </c>
      <c r="I7">
        <v>66827.75</v>
      </c>
    </row>
    <row r="8" spans="1:9" x14ac:dyDescent="0.3">
      <c r="A8" t="s">
        <v>7</v>
      </c>
      <c r="B8">
        <v>38899.499999518514</v>
      </c>
      <c r="C8">
        <v>38899.5</v>
      </c>
      <c r="D8">
        <v>39054.928395074079</v>
      </c>
      <c r="E8">
        <v>40168.75</v>
      </c>
      <c r="F8">
        <v>40693.459259259253</v>
      </c>
      <c r="G8">
        <v>40072.25</v>
      </c>
      <c r="H8">
        <v>42526.112345666668</v>
      </c>
      <c r="I8">
        <v>38838.080000000002</v>
      </c>
    </row>
    <row r="9" spans="1:9" x14ac:dyDescent="0.3">
      <c r="A9" t="s">
        <v>8</v>
      </c>
      <c r="B9">
        <v>48046.830003074079</v>
      </c>
      <c r="C9">
        <v>48046.83</v>
      </c>
      <c r="D9">
        <v>49683.46604937037</v>
      </c>
      <c r="E9">
        <v>41191.08</v>
      </c>
      <c r="F9">
        <v>52896.709876555549</v>
      </c>
      <c r="G9">
        <v>50163.58</v>
      </c>
      <c r="H9">
        <v>56594.564814814818</v>
      </c>
      <c r="I9">
        <v>46772.08</v>
      </c>
    </row>
    <row r="10" spans="1:9" x14ac:dyDescent="0.3">
      <c r="A10" t="s">
        <v>9</v>
      </c>
      <c r="B10">
        <v>35008.920001074075</v>
      </c>
      <c r="C10">
        <v>35008.92</v>
      </c>
      <c r="D10">
        <v>35912.41269840741</v>
      </c>
      <c r="E10">
        <v>40851.83</v>
      </c>
      <c r="F10">
        <v>37128.497354481478</v>
      </c>
      <c r="G10">
        <v>39503.33</v>
      </c>
      <c r="H10">
        <v>38951.126984111113</v>
      </c>
      <c r="I10">
        <v>40005.42</v>
      </c>
    </row>
    <row r="11" spans="1:9" x14ac:dyDescent="0.3">
      <c r="A11" t="s">
        <v>10</v>
      </c>
      <c r="B11">
        <v>45244.42000003704</v>
      </c>
      <c r="C11">
        <v>45244.42</v>
      </c>
      <c r="D11">
        <v>47064.874707000003</v>
      </c>
      <c r="E11">
        <v>44107.17</v>
      </c>
      <c r="F11">
        <v>49437.018049703707</v>
      </c>
      <c r="G11">
        <v>48337.919999999998</v>
      </c>
      <c r="H11">
        <v>52110.569737444443</v>
      </c>
      <c r="I11">
        <v>46020.75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42AD-61B6-40C5-BDCE-F5C3E9366A9D}">
  <dimension ref="A1:S16"/>
  <sheetViews>
    <sheetView topLeftCell="I1" workbookViewId="0">
      <selection activeCell="R18" sqref="R18"/>
    </sheetView>
  </sheetViews>
  <sheetFormatPr defaultRowHeight="14" x14ac:dyDescent="0.3"/>
  <sheetData>
    <row r="1" spans="1:19" x14ac:dyDescent="0.3">
      <c r="A1" t="s">
        <v>0</v>
      </c>
      <c r="B1" t="s">
        <v>36</v>
      </c>
      <c r="C1" t="s">
        <v>36</v>
      </c>
      <c r="D1" t="s">
        <v>37</v>
      </c>
      <c r="F1" t="s">
        <v>38</v>
      </c>
      <c r="G1" t="s">
        <v>38</v>
      </c>
      <c r="H1" t="s">
        <v>39</v>
      </c>
      <c r="J1" t="s">
        <v>40</v>
      </c>
      <c r="K1" t="s">
        <v>40</v>
      </c>
      <c r="L1" t="s">
        <v>41</v>
      </c>
      <c r="N1" t="s">
        <v>49</v>
      </c>
      <c r="P1" t="s">
        <v>51</v>
      </c>
    </row>
    <row r="2" spans="1:19" x14ac:dyDescent="0.3">
      <c r="A2" t="s">
        <v>1</v>
      </c>
      <c r="B2">
        <v>1092</v>
      </c>
      <c r="C2">
        <f>B2*1000</f>
        <v>1092000</v>
      </c>
      <c r="D2">
        <v>1147500</v>
      </c>
      <c r="E2">
        <f>ABS(C2-D2)/D2</f>
        <v>4.8366013071895426E-2</v>
      </c>
      <c r="F2">
        <v>1034</v>
      </c>
      <c r="G2">
        <f>F2*1000</f>
        <v>1034000</v>
      </c>
      <c r="H2">
        <v>1148200</v>
      </c>
      <c r="I2">
        <f>ABS(G2-H2)/H2</f>
        <v>9.9460024385995466E-2</v>
      </c>
      <c r="J2">
        <v>1040</v>
      </c>
      <c r="K2">
        <f>J2*1000</f>
        <v>1040000</v>
      </c>
      <c r="L2">
        <v>1018000</v>
      </c>
      <c r="M2">
        <f>ABS(K2-L2)/L2</f>
        <v>2.1611001964636542E-2</v>
      </c>
      <c r="N2">
        <v>1047</v>
      </c>
      <c r="O2">
        <f>N2*1000</f>
        <v>1047000</v>
      </c>
      <c r="P2">
        <v>1034600</v>
      </c>
      <c r="Q2">
        <f>ABS(O2-P2)/P2</f>
        <v>1.1985308331722405E-2</v>
      </c>
    </row>
    <row r="3" spans="1:19" x14ac:dyDescent="0.3">
      <c r="A3" t="s">
        <v>2</v>
      </c>
      <c r="B3">
        <v>1460</v>
      </c>
      <c r="C3">
        <f t="shared" ref="C3:C12" si="0">B3*1000</f>
        <v>1460000</v>
      </c>
      <c r="D3">
        <v>1554100</v>
      </c>
      <c r="E3">
        <f t="shared" ref="E3:E11" si="1">ABS(C3-D3)/D3</f>
        <v>6.0549514188276171E-2</v>
      </c>
      <c r="F3">
        <v>1267</v>
      </c>
      <c r="G3">
        <f t="shared" ref="G3:G12" si="2">F3*1000</f>
        <v>1267000</v>
      </c>
      <c r="H3">
        <v>1562300</v>
      </c>
      <c r="I3">
        <f t="shared" ref="I3:I11" si="3">ABS(G3-H3)/H3</f>
        <v>0.18901619407284131</v>
      </c>
      <c r="J3">
        <v>1238</v>
      </c>
      <c r="K3">
        <f t="shared" ref="K3:K12" si="4">J3*1000</f>
        <v>1238000</v>
      </c>
      <c r="L3">
        <v>1514700</v>
      </c>
      <c r="M3">
        <f t="shared" ref="M3:M11" si="5">ABS(K3-L3)/L3</f>
        <v>0.18267643757839835</v>
      </c>
      <c r="N3">
        <v>1259</v>
      </c>
      <c r="O3">
        <f t="shared" ref="O3:O11" si="6">N3*1000</f>
        <v>1259000</v>
      </c>
      <c r="P3">
        <v>1521000</v>
      </c>
      <c r="Q3">
        <f t="shared" ref="Q3:Q11" si="7">ABS(O3-P3)/P3</f>
        <v>0.17225509533201841</v>
      </c>
    </row>
    <row r="4" spans="1:19" x14ac:dyDescent="0.3">
      <c r="A4" t="s">
        <v>3</v>
      </c>
      <c r="B4">
        <v>1718</v>
      </c>
      <c r="C4">
        <f t="shared" si="0"/>
        <v>1718000</v>
      </c>
      <c r="D4">
        <v>1804200</v>
      </c>
      <c r="E4">
        <f t="shared" si="1"/>
        <v>4.7777408269593175E-2</v>
      </c>
      <c r="F4">
        <v>1395</v>
      </c>
      <c r="G4">
        <f t="shared" si="2"/>
        <v>1395000</v>
      </c>
      <c r="H4">
        <v>1814100</v>
      </c>
      <c r="I4">
        <f t="shared" si="3"/>
        <v>0.23102364808996195</v>
      </c>
      <c r="J4">
        <v>1330</v>
      </c>
      <c r="K4">
        <f t="shared" si="4"/>
        <v>1330000</v>
      </c>
      <c r="L4">
        <v>1810000</v>
      </c>
      <c r="M4">
        <f t="shared" si="5"/>
        <v>0.26519337016574585</v>
      </c>
      <c r="N4">
        <v>1267</v>
      </c>
      <c r="O4">
        <f t="shared" si="6"/>
        <v>1267000</v>
      </c>
      <c r="P4">
        <v>1818600</v>
      </c>
      <c r="Q4">
        <f t="shared" si="7"/>
        <v>0.30331023864511164</v>
      </c>
    </row>
    <row r="5" spans="1:19" x14ac:dyDescent="0.3">
      <c r="A5" t="s">
        <v>4</v>
      </c>
      <c r="B5">
        <v>4692</v>
      </c>
      <c r="C5">
        <f t="shared" si="0"/>
        <v>4692000</v>
      </c>
      <c r="D5">
        <v>4491100</v>
      </c>
      <c r="E5">
        <f t="shared" si="1"/>
        <v>4.4732916212063857E-2</v>
      </c>
      <c r="F5">
        <v>2914</v>
      </c>
      <c r="G5">
        <f t="shared" si="2"/>
        <v>2914000</v>
      </c>
      <c r="H5">
        <v>4482900</v>
      </c>
      <c r="I5">
        <f t="shared" si="3"/>
        <v>0.34997434696290347</v>
      </c>
      <c r="J5">
        <v>2916</v>
      </c>
      <c r="K5">
        <f t="shared" si="4"/>
        <v>2916000</v>
      </c>
      <c r="L5">
        <v>4545300</v>
      </c>
      <c r="M5">
        <f t="shared" si="5"/>
        <v>0.35845818757837766</v>
      </c>
      <c r="N5">
        <v>2908</v>
      </c>
      <c r="O5">
        <f t="shared" si="6"/>
        <v>2908000</v>
      </c>
      <c r="P5">
        <v>4565400</v>
      </c>
      <c r="Q5">
        <f t="shared" si="7"/>
        <v>0.36303500240942743</v>
      </c>
    </row>
    <row r="6" spans="1:19" x14ac:dyDescent="0.3">
      <c r="A6" t="s">
        <v>5</v>
      </c>
      <c r="B6">
        <v>178</v>
      </c>
      <c r="C6">
        <f t="shared" si="0"/>
        <v>178000</v>
      </c>
      <c r="D6">
        <v>214300</v>
      </c>
      <c r="E6">
        <f t="shared" si="1"/>
        <v>0.16938870741950537</v>
      </c>
      <c r="F6">
        <v>209</v>
      </c>
      <c r="G6">
        <f t="shared" si="2"/>
        <v>209000</v>
      </c>
      <c r="H6">
        <v>215400</v>
      </c>
      <c r="I6">
        <f t="shared" si="3"/>
        <v>2.9712163416898793E-2</v>
      </c>
      <c r="J6">
        <v>223</v>
      </c>
      <c r="K6">
        <f t="shared" si="4"/>
        <v>223000</v>
      </c>
      <c r="L6">
        <v>211500</v>
      </c>
      <c r="M6">
        <f t="shared" si="5"/>
        <v>5.4373522458628844E-2</v>
      </c>
      <c r="N6">
        <v>233</v>
      </c>
      <c r="O6">
        <f t="shared" si="6"/>
        <v>233000</v>
      </c>
      <c r="P6">
        <v>212400</v>
      </c>
      <c r="Q6">
        <f t="shared" si="7"/>
        <v>9.6986817325800376E-2</v>
      </c>
    </row>
    <row r="7" spans="1:19" x14ac:dyDescent="0.3">
      <c r="A7" t="s">
        <v>6</v>
      </c>
      <c r="B7">
        <v>2608</v>
      </c>
      <c r="C7">
        <f t="shared" si="0"/>
        <v>2608000</v>
      </c>
      <c r="D7">
        <v>2543200</v>
      </c>
      <c r="E7">
        <f t="shared" si="1"/>
        <v>2.5479710600817867E-2</v>
      </c>
      <c r="F7">
        <v>2097</v>
      </c>
      <c r="G7">
        <f t="shared" si="2"/>
        <v>2097000</v>
      </c>
      <c r="H7">
        <v>2535100</v>
      </c>
      <c r="I7">
        <f t="shared" si="3"/>
        <v>0.1728136957122007</v>
      </c>
      <c r="J7">
        <v>2183</v>
      </c>
      <c r="K7">
        <f t="shared" si="4"/>
        <v>2183000</v>
      </c>
      <c r="L7">
        <v>2490000</v>
      </c>
      <c r="M7">
        <f t="shared" si="5"/>
        <v>0.12329317269076305</v>
      </c>
      <c r="N7">
        <v>2257</v>
      </c>
      <c r="O7">
        <f t="shared" si="6"/>
        <v>2257000</v>
      </c>
      <c r="P7">
        <v>2518400</v>
      </c>
      <c r="Q7">
        <f t="shared" si="7"/>
        <v>0.10379606099110546</v>
      </c>
    </row>
    <row r="8" spans="1:19" x14ac:dyDescent="0.3">
      <c r="A8" t="s">
        <v>7</v>
      </c>
      <c r="B8">
        <v>582</v>
      </c>
      <c r="C8">
        <f t="shared" si="0"/>
        <v>582000</v>
      </c>
      <c r="D8">
        <v>554300</v>
      </c>
      <c r="E8">
        <f t="shared" si="1"/>
        <v>4.997293884178243E-2</v>
      </c>
      <c r="F8">
        <v>597</v>
      </c>
      <c r="G8">
        <f t="shared" si="2"/>
        <v>597000</v>
      </c>
      <c r="H8">
        <v>566500</v>
      </c>
      <c r="I8">
        <f t="shared" si="3"/>
        <v>5.3839364518976168E-2</v>
      </c>
      <c r="J8">
        <v>612</v>
      </c>
      <c r="K8">
        <f t="shared" si="4"/>
        <v>612000</v>
      </c>
      <c r="L8">
        <v>608700</v>
      </c>
      <c r="M8">
        <f t="shared" si="5"/>
        <v>5.4213898472153773E-3</v>
      </c>
      <c r="N8">
        <v>628</v>
      </c>
      <c r="O8">
        <f t="shared" si="6"/>
        <v>628000</v>
      </c>
      <c r="P8">
        <v>616100</v>
      </c>
      <c r="Q8">
        <f t="shared" si="7"/>
        <v>1.9315046258724232E-2</v>
      </c>
    </row>
    <row r="9" spans="1:19" x14ac:dyDescent="0.3">
      <c r="A9" t="s">
        <v>8</v>
      </c>
      <c r="B9">
        <v>1121</v>
      </c>
      <c r="C9">
        <f t="shared" si="0"/>
        <v>1121000</v>
      </c>
      <c r="D9">
        <v>1103500</v>
      </c>
      <c r="E9">
        <f t="shared" si="1"/>
        <v>1.58586316266425E-2</v>
      </c>
      <c r="F9">
        <v>1018</v>
      </c>
      <c r="G9">
        <f t="shared" si="2"/>
        <v>1018000</v>
      </c>
      <c r="H9">
        <v>1115700</v>
      </c>
      <c r="I9">
        <f t="shared" si="3"/>
        <v>8.7568342744465358E-2</v>
      </c>
      <c r="J9">
        <v>1061</v>
      </c>
      <c r="K9">
        <f t="shared" si="4"/>
        <v>1061000</v>
      </c>
      <c r="L9">
        <v>1150900</v>
      </c>
      <c r="M9">
        <f t="shared" si="5"/>
        <v>7.8112781301590065E-2</v>
      </c>
      <c r="N9">
        <v>1117</v>
      </c>
      <c r="O9">
        <f t="shared" si="6"/>
        <v>1117000</v>
      </c>
      <c r="P9">
        <v>1159000</v>
      </c>
      <c r="Q9">
        <f t="shared" si="7"/>
        <v>3.6238136324417601E-2</v>
      </c>
    </row>
    <row r="10" spans="1:19" x14ac:dyDescent="0.3">
      <c r="A10" t="s">
        <v>9</v>
      </c>
      <c r="B10">
        <v>165</v>
      </c>
      <c r="C10">
        <f t="shared" si="0"/>
        <v>165000</v>
      </c>
      <c r="D10">
        <v>156900</v>
      </c>
      <c r="E10">
        <f t="shared" si="1"/>
        <v>5.1625239005736137E-2</v>
      </c>
      <c r="F10">
        <v>170</v>
      </c>
      <c r="G10">
        <f t="shared" si="2"/>
        <v>170000</v>
      </c>
      <c r="H10">
        <v>159400</v>
      </c>
      <c r="I10">
        <f t="shared" si="3"/>
        <v>6.6499372647427848E-2</v>
      </c>
      <c r="J10">
        <v>174</v>
      </c>
      <c r="K10">
        <f t="shared" si="4"/>
        <v>174000</v>
      </c>
      <c r="L10">
        <v>166300</v>
      </c>
      <c r="M10">
        <f t="shared" si="5"/>
        <v>4.6301864101022251E-2</v>
      </c>
      <c r="N10">
        <v>187</v>
      </c>
      <c r="O10">
        <f t="shared" si="6"/>
        <v>187000</v>
      </c>
      <c r="P10">
        <v>167200</v>
      </c>
      <c r="Q10">
        <f t="shared" si="7"/>
        <v>0.11842105263157894</v>
      </c>
    </row>
    <row r="11" spans="1:19" x14ac:dyDescent="0.3">
      <c r="A11" t="s">
        <v>10</v>
      </c>
      <c r="B11">
        <v>4078</v>
      </c>
      <c r="C11">
        <f t="shared" si="0"/>
        <v>4078000</v>
      </c>
      <c r="D11">
        <v>3999000</v>
      </c>
      <c r="E11">
        <f t="shared" si="1"/>
        <v>1.9754938734683671E-2</v>
      </c>
      <c r="F11">
        <v>4060</v>
      </c>
      <c r="G11">
        <f t="shared" si="2"/>
        <v>4060000</v>
      </c>
      <c r="H11">
        <v>4015300</v>
      </c>
      <c r="I11">
        <f t="shared" si="3"/>
        <v>1.1132418499240406E-2</v>
      </c>
      <c r="J11">
        <v>4285</v>
      </c>
      <c r="K11">
        <f t="shared" si="4"/>
        <v>4285000</v>
      </c>
      <c r="L11">
        <v>4073600</v>
      </c>
      <c r="M11">
        <f t="shared" si="5"/>
        <v>5.1895129615082483E-2</v>
      </c>
      <c r="N11">
        <v>4482</v>
      </c>
      <c r="O11">
        <f t="shared" si="6"/>
        <v>4482000</v>
      </c>
      <c r="P11">
        <v>4098100</v>
      </c>
      <c r="Q11">
        <f t="shared" si="7"/>
        <v>9.3677557892681979E-2</v>
      </c>
    </row>
    <row r="12" spans="1:19" x14ac:dyDescent="0.3">
      <c r="B12">
        <v>17694</v>
      </c>
      <c r="C12">
        <f t="shared" si="0"/>
        <v>17694000</v>
      </c>
      <c r="D12">
        <v>17568100</v>
      </c>
      <c r="F12">
        <v>17997</v>
      </c>
      <c r="G12">
        <f t="shared" si="2"/>
        <v>17997000</v>
      </c>
      <c r="H12">
        <v>17614900</v>
      </c>
      <c r="J12">
        <v>18323</v>
      </c>
      <c r="K12">
        <f t="shared" si="4"/>
        <v>18323000</v>
      </c>
      <c r="L12">
        <v>17589000</v>
      </c>
      <c r="N12">
        <v>15385</v>
      </c>
      <c r="O12">
        <f>N12*1000</f>
        <v>15385000</v>
      </c>
      <c r="P12">
        <f>SUM(P2:P11)</f>
        <v>17710800</v>
      </c>
    </row>
    <row r="13" spans="1:19" x14ac:dyDescent="0.3">
      <c r="E13">
        <f>AVERAGE(E2:E11)</f>
        <v>5.3350601797099662E-2</v>
      </c>
      <c r="I13">
        <f>AVERAGE(I2:I11)</f>
        <v>0.12910395710509115</v>
      </c>
      <c r="M13">
        <f>AVERAGE(M2:M11)</f>
        <v>0.11873368573014605</v>
      </c>
      <c r="Q13">
        <f>AVERAGE(Q2:Q11)</f>
        <v>0.13190203161425884</v>
      </c>
      <c r="S13">
        <f>AVERAGE(I13:Q13)</f>
        <v>0.12657989148316534</v>
      </c>
    </row>
    <row r="16" spans="1:19" x14ac:dyDescent="0.3">
      <c r="A16" t="s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D94-40B6-4119-A456-F26C68F3B7E3}">
  <dimension ref="A1:P16"/>
  <sheetViews>
    <sheetView workbookViewId="0">
      <selection sqref="A1:A11"/>
    </sheetView>
  </sheetViews>
  <sheetFormatPr defaultRowHeight="14" x14ac:dyDescent="0.3"/>
  <sheetData>
    <row r="1" spans="1:16" x14ac:dyDescent="0.3">
      <c r="A1" t="s">
        <v>0</v>
      </c>
      <c r="B1" t="s">
        <v>44</v>
      </c>
      <c r="C1" t="s">
        <v>45</v>
      </c>
      <c r="E1" t="s">
        <v>22</v>
      </c>
      <c r="F1" t="s">
        <v>46</v>
      </c>
      <c r="H1" t="s">
        <v>25</v>
      </c>
      <c r="I1" t="s">
        <v>47</v>
      </c>
      <c r="K1" t="s">
        <v>28</v>
      </c>
      <c r="L1" t="s">
        <v>48</v>
      </c>
    </row>
    <row r="2" spans="1:16" x14ac:dyDescent="0.3">
      <c r="A2" t="s">
        <v>1</v>
      </c>
      <c r="B2">
        <v>77070.829999814814</v>
      </c>
      <c r="C2">
        <v>77070.83</v>
      </c>
      <c r="E2">
        <v>78678.883388333328</v>
      </c>
      <c r="F2">
        <v>84030</v>
      </c>
      <c r="G2">
        <f>ABS(E2-F2)/F2</f>
        <v>6.3681025962949805E-2</v>
      </c>
      <c r="H2">
        <v>79548.347084703695</v>
      </c>
      <c r="I2">
        <v>83299</v>
      </c>
      <c r="J2">
        <f>ABS(H2-I2)/I2</f>
        <v>4.5026385854527722E-2</v>
      </c>
      <c r="K2">
        <v>81418.453978740741</v>
      </c>
      <c r="L2">
        <v>78317.33</v>
      </c>
      <c r="M2">
        <f>ABS(K2-L2)/L2</f>
        <v>3.959690631359291E-2</v>
      </c>
    </row>
    <row r="3" spans="1:16" x14ac:dyDescent="0.3">
      <c r="A3" t="s">
        <v>2</v>
      </c>
      <c r="B3">
        <v>95288.829999407404</v>
      </c>
      <c r="C3">
        <v>95288.83</v>
      </c>
      <c r="E3">
        <v>94772.890769666657</v>
      </c>
      <c r="F3">
        <v>88161.08</v>
      </c>
      <c r="G3">
        <f t="shared" ref="G3:G11" si="0">ABS(E3-F3)/F3</f>
        <v>7.4996934811445773E-2</v>
      </c>
      <c r="H3">
        <v>93713.267761925919</v>
      </c>
      <c r="I3">
        <v>106629.58</v>
      </c>
      <c r="J3">
        <f t="shared" ref="J3:J11" si="1">ABS(H3-I3)/I3</f>
        <v>0.12113254350316378</v>
      </c>
      <c r="K3">
        <v>93700.158627629629</v>
      </c>
      <c r="L3">
        <v>105690.42</v>
      </c>
      <c r="M3">
        <f t="shared" ref="M3:M11" si="2">ABS(K3-L3)/L3</f>
        <v>0.11344700278767336</v>
      </c>
    </row>
    <row r="4" spans="1:16" x14ac:dyDescent="0.3">
      <c r="A4" t="s">
        <v>3</v>
      </c>
      <c r="B4">
        <v>119189.91999981481</v>
      </c>
      <c r="C4">
        <v>119189.92</v>
      </c>
      <c r="E4">
        <v>115118.93611111111</v>
      </c>
      <c r="F4">
        <v>137036.75</v>
      </c>
      <c r="G4">
        <f t="shared" si="0"/>
        <v>0.15994113906589943</v>
      </c>
      <c r="H4">
        <v>111864.06881966666</v>
      </c>
      <c r="I4">
        <v>119592.25</v>
      </c>
      <c r="J4">
        <f t="shared" si="1"/>
        <v>6.4621086904321473E-2</v>
      </c>
      <c r="K4">
        <v>109410.29120059259</v>
      </c>
      <c r="L4">
        <v>101185.83</v>
      </c>
      <c r="M4">
        <f t="shared" si="2"/>
        <v>8.1280760365286212E-2</v>
      </c>
    </row>
    <row r="5" spans="1:16" x14ac:dyDescent="0.3">
      <c r="A5" t="s">
        <v>4</v>
      </c>
      <c r="B5">
        <v>76342.419997370365</v>
      </c>
      <c r="C5">
        <v>76342.42</v>
      </c>
      <c r="E5">
        <v>76810.990954074077</v>
      </c>
      <c r="F5">
        <v>75233</v>
      </c>
      <c r="G5">
        <f t="shared" si="0"/>
        <v>2.0974717930616581E-2</v>
      </c>
      <c r="H5">
        <v>77326.460317444449</v>
      </c>
      <c r="I5">
        <v>70140.25</v>
      </c>
      <c r="J5">
        <f t="shared" si="1"/>
        <v>0.10245487173833069</v>
      </c>
      <c r="K5">
        <v>77998.242874222226</v>
      </c>
      <c r="L5">
        <v>61767.58</v>
      </c>
      <c r="M5">
        <f t="shared" si="2"/>
        <v>0.26276993325984638</v>
      </c>
    </row>
    <row r="6" spans="1:16" x14ac:dyDescent="0.3">
      <c r="A6" t="s">
        <v>5</v>
      </c>
      <c r="B6">
        <v>56568.999998814812</v>
      </c>
      <c r="C6">
        <v>56569</v>
      </c>
      <c r="E6">
        <v>59166.469723703703</v>
      </c>
      <c r="F6">
        <v>61184.08</v>
      </c>
      <c r="G6">
        <f t="shared" si="0"/>
        <v>3.2976066262601286E-2</v>
      </c>
      <c r="H6">
        <v>61446.548500888886</v>
      </c>
      <c r="I6">
        <v>55928.92</v>
      </c>
      <c r="J6">
        <f t="shared" si="1"/>
        <v>9.8654300867760156E-2</v>
      </c>
      <c r="K6">
        <v>62312.340388000004</v>
      </c>
      <c r="L6">
        <v>52465.33</v>
      </c>
      <c r="M6">
        <f t="shared" si="2"/>
        <v>0.18768604691898444</v>
      </c>
    </row>
    <row r="7" spans="1:16" x14ac:dyDescent="0.3">
      <c r="A7" t="s">
        <v>6</v>
      </c>
      <c r="B7">
        <v>67674.420001555554</v>
      </c>
      <c r="C7">
        <v>67674.42</v>
      </c>
      <c r="E7">
        <v>69300.055874851852</v>
      </c>
      <c r="F7">
        <v>67696.17</v>
      </c>
      <c r="G7">
        <f t="shared" si="0"/>
        <v>2.3692416791848848E-2</v>
      </c>
      <c r="H7">
        <v>71842.219987222226</v>
      </c>
      <c r="I7">
        <v>67729.83</v>
      </c>
      <c r="J7">
        <f t="shared" si="1"/>
        <v>6.0717559563079143E-2</v>
      </c>
      <c r="K7">
        <v>73752.744891444439</v>
      </c>
      <c r="L7">
        <v>66827.75</v>
      </c>
      <c r="M7">
        <f t="shared" si="2"/>
        <v>0.10362454057550104</v>
      </c>
    </row>
    <row r="8" spans="1:16" x14ac:dyDescent="0.3">
      <c r="A8" t="s">
        <v>7</v>
      </c>
      <c r="B8">
        <v>38899.499999518514</v>
      </c>
      <c r="C8">
        <v>38899.5</v>
      </c>
      <c r="E8">
        <v>39054.928395074079</v>
      </c>
      <c r="F8">
        <v>40168.75</v>
      </c>
      <c r="G8">
        <f t="shared" si="0"/>
        <v>2.7728560259553031E-2</v>
      </c>
      <c r="H8">
        <v>40693.459259259253</v>
      </c>
      <c r="I8">
        <v>40072.25</v>
      </c>
      <c r="J8">
        <f t="shared" si="1"/>
        <v>1.5502230577500704E-2</v>
      </c>
      <c r="K8">
        <v>42526.112345666668</v>
      </c>
      <c r="L8">
        <v>38838.080000000002</v>
      </c>
      <c r="M8">
        <f t="shared" si="2"/>
        <v>9.4959182989135055E-2</v>
      </c>
    </row>
    <row r="9" spans="1:16" x14ac:dyDescent="0.3">
      <c r="A9" t="s">
        <v>8</v>
      </c>
      <c r="B9">
        <v>48046.830003074079</v>
      </c>
      <c r="C9">
        <v>48046.83</v>
      </c>
      <c r="E9">
        <v>49683.46604937037</v>
      </c>
      <c r="F9">
        <v>41191.08</v>
      </c>
      <c r="G9">
        <f t="shared" si="0"/>
        <v>0.20617051190137206</v>
      </c>
      <c r="H9">
        <v>52896.709876555549</v>
      </c>
      <c r="I9">
        <v>50163.58</v>
      </c>
      <c r="J9">
        <f t="shared" si="1"/>
        <v>5.4484346542960999E-2</v>
      </c>
      <c r="K9">
        <v>56594.564814814818</v>
      </c>
      <c r="L9">
        <v>46772.08</v>
      </c>
      <c r="M9">
        <f t="shared" si="2"/>
        <v>0.21000744065294541</v>
      </c>
    </row>
    <row r="10" spans="1:16" x14ac:dyDescent="0.3">
      <c r="A10" t="s">
        <v>9</v>
      </c>
      <c r="B10">
        <v>35008.920001074075</v>
      </c>
      <c r="C10">
        <v>35008.92</v>
      </c>
      <c r="E10">
        <v>35912.41269840741</v>
      </c>
      <c r="F10">
        <v>40851.83</v>
      </c>
      <c r="G10">
        <f t="shared" si="0"/>
        <v>0.12091055165931591</v>
      </c>
      <c r="H10">
        <v>37128.497354481478</v>
      </c>
      <c r="I10">
        <v>39503.33</v>
      </c>
      <c r="J10">
        <f t="shared" si="1"/>
        <v>6.0117277341391807E-2</v>
      </c>
      <c r="K10">
        <v>38951.126984111113</v>
      </c>
      <c r="L10">
        <v>40005.42</v>
      </c>
      <c r="M10">
        <f t="shared" si="2"/>
        <v>2.6353754463492318E-2</v>
      </c>
    </row>
    <row r="11" spans="1:16" x14ac:dyDescent="0.3">
      <c r="A11" t="s">
        <v>10</v>
      </c>
      <c r="B11">
        <v>45244.42000003704</v>
      </c>
      <c r="C11">
        <v>45244.42</v>
      </c>
      <c r="E11">
        <v>47064.874707000003</v>
      </c>
      <c r="F11">
        <v>44107.17</v>
      </c>
      <c r="G11">
        <f t="shared" si="0"/>
        <v>6.7057231443323262E-2</v>
      </c>
      <c r="H11">
        <v>49437.018049703707</v>
      </c>
      <c r="I11">
        <v>48337.919999999998</v>
      </c>
      <c r="J11">
        <f t="shared" si="1"/>
        <v>2.2737801910047206E-2</v>
      </c>
      <c r="K11">
        <v>52110.569737444443</v>
      </c>
      <c r="L11">
        <v>46020.75</v>
      </c>
      <c r="M11">
        <f t="shared" si="2"/>
        <v>0.13232769429973312</v>
      </c>
    </row>
    <row r="12" spans="1:16" x14ac:dyDescent="0.3">
      <c r="G12">
        <f>AVERAGE(G2:G11)</f>
        <v>7.9812915608892615E-2</v>
      </c>
      <c r="J12">
        <f>AVERAGE(J2:J11)</f>
        <v>6.4544840480308369E-2</v>
      </c>
      <c r="M12">
        <f>AVERAGE(M2:M11)</f>
        <v>0.12520532626261904</v>
      </c>
      <c r="O12" t="s">
        <v>43</v>
      </c>
      <c r="P12">
        <f>AVERAGE(G12:M12)</f>
        <v>8.9854360783940004E-2</v>
      </c>
    </row>
    <row r="16" spans="1:16" x14ac:dyDescent="0.3">
      <c r="A16" t="s">
        <v>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045A-CA84-4C0B-BA24-4CF437FBC7DB}">
  <dimension ref="A1:Q12"/>
  <sheetViews>
    <sheetView tabSelected="1" topLeftCell="A10" workbookViewId="0">
      <pane xSplit="1" topLeftCell="B1" activePane="topRight" state="frozen"/>
      <selection pane="topRight" activeCell="E24" sqref="E24"/>
    </sheetView>
  </sheetViews>
  <sheetFormatPr defaultRowHeight="14" x14ac:dyDescent="0.3"/>
  <cols>
    <col min="2" max="2" width="10.5" customWidth="1"/>
    <col min="4" max="4" width="10.08203125" customWidth="1"/>
  </cols>
  <sheetData>
    <row r="1" spans="1:17" x14ac:dyDescent="0.3">
      <c r="A1" t="s">
        <v>0</v>
      </c>
      <c r="B1" t="s">
        <v>53</v>
      </c>
      <c r="C1" t="s">
        <v>53</v>
      </c>
      <c r="D1" t="s">
        <v>54</v>
      </c>
      <c r="E1" t="s">
        <v>54</v>
      </c>
      <c r="F1" t="s">
        <v>57</v>
      </c>
      <c r="G1" t="s">
        <v>57</v>
      </c>
      <c r="H1" t="s">
        <v>58</v>
      </c>
      <c r="I1" t="s">
        <v>58</v>
      </c>
      <c r="J1" t="s">
        <v>55</v>
      </c>
      <c r="K1" t="s">
        <v>55</v>
      </c>
      <c r="L1" t="s">
        <v>56</v>
      </c>
      <c r="M1" t="s">
        <v>56</v>
      </c>
      <c r="O1" t="s">
        <v>59</v>
      </c>
      <c r="P1" t="s">
        <v>60</v>
      </c>
      <c r="Q1" t="s">
        <v>61</v>
      </c>
    </row>
    <row r="2" spans="1:17" x14ac:dyDescent="0.3">
      <c r="A2" t="s">
        <v>1</v>
      </c>
      <c r="B2">
        <v>272</v>
      </c>
      <c r="C2">
        <f>B2/$B$12</f>
        <v>8.6790044671346517E-2</v>
      </c>
      <c r="D2">
        <v>17</v>
      </c>
      <c r="E2">
        <f>D2/$D$12</f>
        <v>4.8295454545454544E-2</v>
      </c>
      <c r="F2">
        <v>1094</v>
      </c>
      <c r="G2">
        <f>F2/$F$12</f>
        <v>9.8772119898880462E-2</v>
      </c>
      <c r="H2">
        <v>202</v>
      </c>
      <c r="I2">
        <f>H2/$H$12</f>
        <v>0.13280736357659434</v>
      </c>
      <c r="J2">
        <v>4338</v>
      </c>
      <c r="K2">
        <f>J2/$J$12</f>
        <v>3.7067735347648872E-2</v>
      </c>
      <c r="L2">
        <v>164</v>
      </c>
      <c r="M2">
        <f>L2/$L$12</f>
        <v>8.5062240663900418E-2</v>
      </c>
      <c r="O2">
        <f>ABS(E2-C2)/C2</f>
        <v>0.44353693181818182</v>
      </c>
      <c r="P2">
        <f>ABS(G2-E2)/E2</f>
        <v>1.0451638943768191</v>
      </c>
      <c r="Q2">
        <f>ABS(M2-K2)/K2</f>
        <v>1.2947784607320429</v>
      </c>
    </row>
    <row r="3" spans="1:17" x14ac:dyDescent="0.3">
      <c r="A3" t="s">
        <v>2</v>
      </c>
      <c r="B3">
        <v>302</v>
      </c>
      <c r="C3">
        <f t="shared" ref="C3:C11" si="0">B3/$B$12</f>
        <v>9.636247606892151E-2</v>
      </c>
      <c r="D3">
        <v>36</v>
      </c>
      <c r="E3">
        <f t="shared" ref="E3:E11" si="1">D3/$D$12</f>
        <v>0.10227272727272728</v>
      </c>
      <c r="F3">
        <v>1153</v>
      </c>
      <c r="G3">
        <f t="shared" ref="G3:G11" si="2">F3/$F$12</f>
        <v>0.10409895269050198</v>
      </c>
      <c r="H3">
        <v>257</v>
      </c>
      <c r="I3">
        <f t="shared" ref="I3:I11" si="3">H3/$H$12</f>
        <v>0.16896778435239973</v>
      </c>
      <c r="J3">
        <v>8160</v>
      </c>
      <c r="K3">
        <f t="shared" ref="K3:K11" si="4">J3/$J$12</f>
        <v>6.9726307154636888E-2</v>
      </c>
      <c r="L3">
        <v>193</v>
      </c>
      <c r="M3">
        <f t="shared" ref="M3:M11" si="5">L3/$L$12</f>
        <v>0.10010373443983403</v>
      </c>
      <c r="O3">
        <f t="shared" ref="O3:O11" si="6">ABS(E3-C3)/C3</f>
        <v>6.1333534015653245E-2</v>
      </c>
      <c r="P3">
        <f t="shared" ref="P3:P11" si="7">ABS(G3-E3)/E3</f>
        <v>1.7856426307130444E-2</v>
      </c>
      <c r="Q3">
        <f t="shared" ref="Q3:Q11" si="8">ABS(M3-K3)/K3</f>
        <v>0.43566665903913432</v>
      </c>
    </row>
    <row r="4" spans="1:17" x14ac:dyDescent="0.3">
      <c r="A4" t="s">
        <v>3</v>
      </c>
      <c r="B4">
        <v>392</v>
      </c>
      <c r="C4">
        <f t="shared" si="0"/>
        <v>0.12507977026164646</v>
      </c>
      <c r="D4">
        <v>44</v>
      </c>
      <c r="E4">
        <f t="shared" si="1"/>
        <v>0.125</v>
      </c>
      <c r="F4">
        <v>1407</v>
      </c>
      <c r="G4">
        <f t="shared" si="2"/>
        <v>0.12703141928494041</v>
      </c>
      <c r="H4">
        <v>289</v>
      </c>
      <c r="I4">
        <f t="shared" si="3"/>
        <v>0.19000657462195925</v>
      </c>
      <c r="J4">
        <v>10639</v>
      </c>
      <c r="K4">
        <f t="shared" si="4"/>
        <v>9.0909090909090912E-2</v>
      </c>
      <c r="L4">
        <v>229</v>
      </c>
      <c r="M4">
        <f t="shared" si="5"/>
        <v>0.1187759336099585</v>
      </c>
      <c r="O4">
        <f t="shared" si="6"/>
        <v>6.37755102040841E-4</v>
      </c>
      <c r="P4">
        <f t="shared" si="7"/>
        <v>1.6251354279523289E-2</v>
      </c>
      <c r="Q4">
        <f t="shared" si="8"/>
        <v>0.30653526970954348</v>
      </c>
    </row>
    <row r="5" spans="1:17" x14ac:dyDescent="0.3">
      <c r="A5" t="s">
        <v>4</v>
      </c>
      <c r="B5">
        <v>641</v>
      </c>
      <c r="C5">
        <f t="shared" si="0"/>
        <v>0.20453095086151882</v>
      </c>
      <c r="D5">
        <v>71</v>
      </c>
      <c r="E5">
        <f t="shared" si="1"/>
        <v>0.20170454545454544</v>
      </c>
      <c r="F5">
        <v>2651</v>
      </c>
      <c r="G5">
        <f t="shared" si="2"/>
        <v>0.23934633441675696</v>
      </c>
      <c r="H5">
        <v>217</v>
      </c>
      <c r="I5">
        <f t="shared" si="3"/>
        <v>0.14266929651545035</v>
      </c>
      <c r="J5">
        <v>34439</v>
      </c>
      <c r="K5">
        <f t="shared" si="4"/>
        <v>0.29427748677678184</v>
      </c>
      <c r="L5">
        <v>350</v>
      </c>
      <c r="M5">
        <f t="shared" si="5"/>
        <v>0.18153526970954356</v>
      </c>
      <c r="O5">
        <f t="shared" si="6"/>
        <v>1.3818961849383089E-2</v>
      </c>
      <c r="P5">
        <f t="shared" si="7"/>
        <v>0.18661844668589372</v>
      </c>
      <c r="Q5">
        <f t="shared" si="8"/>
        <v>0.38311533207008996</v>
      </c>
    </row>
    <row r="6" spans="1:17" x14ac:dyDescent="0.3">
      <c r="A6" t="s">
        <v>5</v>
      </c>
      <c r="B6">
        <v>40</v>
      </c>
      <c r="C6">
        <f t="shared" si="0"/>
        <v>1.2763241863433313E-2</v>
      </c>
      <c r="D6">
        <v>13</v>
      </c>
      <c r="E6">
        <f t="shared" si="1"/>
        <v>3.6931818181818184E-2</v>
      </c>
      <c r="F6">
        <v>208</v>
      </c>
      <c r="G6">
        <f t="shared" si="2"/>
        <v>1.8779342723004695E-2</v>
      </c>
      <c r="H6">
        <v>63</v>
      </c>
      <c r="I6">
        <f t="shared" si="3"/>
        <v>4.142011834319527E-2</v>
      </c>
      <c r="J6">
        <v>440</v>
      </c>
      <c r="K6">
        <f t="shared" si="4"/>
        <v>3.7597518563774789E-3</v>
      </c>
      <c r="L6">
        <v>67</v>
      </c>
      <c r="M6">
        <f t="shared" si="5"/>
        <v>3.4751037344398342E-2</v>
      </c>
      <c r="O6">
        <f t="shared" si="6"/>
        <v>1.8936079545454545</v>
      </c>
      <c r="P6">
        <f t="shared" si="7"/>
        <v>0.49151318165402674</v>
      </c>
      <c r="Q6">
        <f t="shared" si="8"/>
        <v>8.2429071576763491</v>
      </c>
    </row>
    <row r="7" spans="1:17" x14ac:dyDescent="0.3">
      <c r="A7" t="s">
        <v>6</v>
      </c>
      <c r="B7">
        <v>382</v>
      </c>
      <c r="C7">
        <f t="shared" si="0"/>
        <v>0.12188895979578813</v>
      </c>
      <c r="D7">
        <v>44</v>
      </c>
      <c r="E7">
        <f t="shared" si="1"/>
        <v>0.125</v>
      </c>
      <c r="F7">
        <v>1271</v>
      </c>
      <c r="G7">
        <f t="shared" si="2"/>
        <v>0.11475261827374504</v>
      </c>
      <c r="H7">
        <v>116</v>
      </c>
      <c r="I7">
        <f t="shared" si="3"/>
        <v>7.6265614727153194E-2</v>
      </c>
      <c r="J7">
        <v>15076</v>
      </c>
      <c r="K7">
        <f t="shared" si="4"/>
        <v>0.12882277042442472</v>
      </c>
      <c r="L7">
        <v>213</v>
      </c>
      <c r="M7">
        <f t="shared" si="5"/>
        <v>0.11047717842323651</v>
      </c>
      <c r="O7">
        <f t="shared" si="6"/>
        <v>2.5523560209424045E-2</v>
      </c>
      <c r="P7">
        <f t="shared" si="7"/>
        <v>8.197905381003967E-2</v>
      </c>
      <c r="Q7">
        <f t="shared" si="8"/>
        <v>0.14240954406388001</v>
      </c>
    </row>
    <row r="8" spans="1:17" x14ac:dyDescent="0.3">
      <c r="A8" t="s">
        <v>7</v>
      </c>
      <c r="B8">
        <v>149</v>
      </c>
      <c r="C8">
        <f t="shared" si="0"/>
        <v>4.7543075941289085E-2</v>
      </c>
      <c r="D8">
        <v>21</v>
      </c>
      <c r="E8">
        <f t="shared" si="1"/>
        <v>5.9659090909090912E-2</v>
      </c>
      <c r="F8">
        <v>295</v>
      </c>
      <c r="G8">
        <f t="shared" si="2"/>
        <v>2.663416395810762E-2</v>
      </c>
      <c r="H8">
        <v>30</v>
      </c>
      <c r="I8">
        <f t="shared" si="3"/>
        <v>1.9723865877712032E-2</v>
      </c>
      <c r="J8">
        <v>4762</v>
      </c>
      <c r="K8">
        <f t="shared" si="4"/>
        <v>4.0690768954703534E-2</v>
      </c>
      <c r="L8">
        <v>149</v>
      </c>
      <c r="M8">
        <f t="shared" si="5"/>
        <v>7.7282157676348551E-2</v>
      </c>
      <c r="O8">
        <f t="shared" si="6"/>
        <v>0.25484289200732163</v>
      </c>
      <c r="P8">
        <f t="shared" si="7"/>
        <v>0.55356068032124361</v>
      </c>
      <c r="Q8">
        <f t="shared" si="8"/>
        <v>0.89925527734258603</v>
      </c>
    </row>
    <row r="9" spans="1:17" x14ac:dyDescent="0.3">
      <c r="A9" t="s">
        <v>8</v>
      </c>
      <c r="B9">
        <v>151</v>
      </c>
      <c r="C9">
        <f t="shared" si="0"/>
        <v>4.8181238034460755E-2</v>
      </c>
      <c r="D9">
        <v>23</v>
      </c>
      <c r="E9">
        <f t="shared" si="1"/>
        <v>6.5340909090909088E-2</v>
      </c>
      <c r="F9">
        <v>639</v>
      </c>
      <c r="G9">
        <f t="shared" si="2"/>
        <v>5.7692307692307696E-2</v>
      </c>
      <c r="H9">
        <v>24</v>
      </c>
      <c r="I9">
        <f t="shared" si="3"/>
        <v>1.5779092702169626E-2</v>
      </c>
      <c r="J9">
        <v>9478</v>
      </c>
      <c r="K9">
        <f t="shared" si="4"/>
        <v>8.0988472942603973E-2</v>
      </c>
      <c r="L9">
        <v>187</v>
      </c>
      <c r="M9">
        <f t="shared" si="5"/>
        <v>9.699170124481328E-2</v>
      </c>
      <c r="O9">
        <f t="shared" si="6"/>
        <v>0.3561484045755568</v>
      </c>
      <c r="P9">
        <f t="shared" si="7"/>
        <v>0.11705685618729089</v>
      </c>
      <c r="Q9">
        <f t="shared" si="8"/>
        <v>0.19759883994294714</v>
      </c>
    </row>
    <row r="10" spans="1:17" x14ac:dyDescent="0.3">
      <c r="A10" t="s">
        <v>9</v>
      </c>
      <c r="B10">
        <v>43</v>
      </c>
      <c r="C10">
        <f t="shared" si="0"/>
        <v>1.372048500319081E-2</v>
      </c>
      <c r="D10">
        <v>4</v>
      </c>
      <c r="E10">
        <f t="shared" si="1"/>
        <v>1.1363636363636364E-2</v>
      </c>
      <c r="F10">
        <v>163</v>
      </c>
      <c r="G10">
        <f t="shared" si="2"/>
        <v>1.4716504153123871E-2</v>
      </c>
      <c r="H10">
        <v>7</v>
      </c>
      <c r="I10">
        <f t="shared" si="3"/>
        <v>4.6022353714661405E-3</v>
      </c>
      <c r="J10">
        <v>818</v>
      </c>
      <c r="K10">
        <f t="shared" si="4"/>
        <v>6.9897204966290405E-3</v>
      </c>
      <c r="L10">
        <v>39</v>
      </c>
      <c r="M10">
        <f t="shared" si="5"/>
        <v>2.0228215767634856E-2</v>
      </c>
      <c r="O10">
        <f t="shared" si="6"/>
        <v>0.17177589852008451</v>
      </c>
      <c r="P10">
        <f t="shared" si="7"/>
        <v>0.29505236547490066</v>
      </c>
      <c r="Q10">
        <f t="shared" si="8"/>
        <v>1.8939949426290215</v>
      </c>
    </row>
    <row r="11" spans="1:17" x14ac:dyDescent="0.3">
      <c r="A11" t="s">
        <v>10</v>
      </c>
      <c r="B11">
        <v>762</v>
      </c>
      <c r="C11">
        <f t="shared" si="0"/>
        <v>0.24313975749840461</v>
      </c>
      <c r="D11">
        <v>79</v>
      </c>
      <c r="E11">
        <f t="shared" si="1"/>
        <v>0.22443181818181818</v>
      </c>
      <c r="F11">
        <v>2195</v>
      </c>
      <c r="G11">
        <f t="shared" si="2"/>
        <v>0.19817623690863129</v>
      </c>
      <c r="H11">
        <v>316</v>
      </c>
      <c r="I11">
        <f t="shared" si="3"/>
        <v>0.20775805391190005</v>
      </c>
      <c r="J11">
        <v>28879</v>
      </c>
      <c r="K11">
        <f t="shared" si="4"/>
        <v>0.24676789513710276</v>
      </c>
      <c r="L11">
        <v>337</v>
      </c>
      <c r="M11">
        <f t="shared" si="5"/>
        <v>0.17479253112033194</v>
      </c>
      <c r="O11">
        <f t="shared" si="6"/>
        <v>7.6943151992364664E-2</v>
      </c>
      <c r="P11">
        <f t="shared" si="7"/>
        <v>0.11698689377419981</v>
      </c>
      <c r="Q11">
        <f t="shared" si="8"/>
        <v>0.29167231813839373</v>
      </c>
    </row>
    <row r="12" spans="1:17" x14ac:dyDescent="0.3">
      <c r="B12">
        <f>SUM(B2:B11)</f>
        <v>3134</v>
      </c>
      <c r="D12">
        <f>SUM(D2:D11)</f>
        <v>352</v>
      </c>
      <c r="F12">
        <f>SUM(F2:F11)</f>
        <v>11076</v>
      </c>
      <c r="H12">
        <f>SUM(H2:H11)</f>
        <v>1521</v>
      </c>
      <c r="J12">
        <f>SUM(J2:J11)</f>
        <v>117029</v>
      </c>
      <c r="L12">
        <f>SUM(L2:L11)</f>
        <v>1928</v>
      </c>
      <c r="O12">
        <f>AVERAGE(O2:O11)</f>
        <v>0.3298169044635465</v>
      </c>
      <c r="P12">
        <f t="shared" ref="P12:Q12" si="9">AVERAGE(P2:P11)</f>
        <v>0.29220391528710676</v>
      </c>
      <c r="Q12">
        <f t="shared" si="9"/>
        <v>1.408793380134399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people</vt:lpstr>
      <vt:lpstr>houseprice</vt:lpstr>
      <vt:lpstr>Sheet2</vt:lpstr>
      <vt:lpstr>计算平均百分比误差值-1</vt:lpstr>
      <vt:lpstr>计算平均百分比误差值-2</vt:lpstr>
      <vt:lpstr>其它建筑占比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丁芷若</dc:creator>
  <cp:lastModifiedBy>DING, Zhiruo [Student]</cp:lastModifiedBy>
  <dcterms:created xsi:type="dcterms:W3CDTF">2015-06-05T18:19:34Z</dcterms:created>
  <dcterms:modified xsi:type="dcterms:W3CDTF">2024-09-28T09:16:11Z</dcterms:modified>
</cp:coreProperties>
</file>