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ang\"/>
    </mc:Choice>
  </mc:AlternateContent>
  <bookViews>
    <workbookView xWindow="-120" yWindow="-120" windowWidth="29040" windowHeight="15840" tabRatio="500" firstSheet="1" activeTab="1"/>
  </bookViews>
  <sheets>
    <sheet name="TỔNG HỢP" sheetId="1" r:id="rId1"/>
    <sheet name="Sheet1" sheetId="7" r:id="rId2"/>
    <sheet name="BT1" sheetId="2" r:id="rId3"/>
    <sheet name="BT2" sheetId="3" r:id="rId4"/>
    <sheet name="BT3" sheetId="4" r:id="rId5"/>
    <sheet name="MapDiem" sheetId="5" r:id="rId6"/>
    <sheet name="Part2" sheetId="6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7" l="1"/>
  <c r="E50" i="7"/>
  <c r="F2" i="7"/>
  <c r="F3" i="7"/>
  <c r="F4" i="7"/>
  <c r="G4" i="7" s="1"/>
  <c r="H4" i="7" s="1"/>
  <c r="F5" i="7"/>
  <c r="F6" i="7"/>
  <c r="F7" i="7"/>
  <c r="G2" i="7"/>
  <c r="H2" i="7" s="1"/>
  <c r="E2" i="7"/>
  <c r="E8" i="7"/>
  <c r="E3" i="7"/>
  <c r="E4" i="7"/>
  <c r="E5" i="7"/>
  <c r="E6" i="7"/>
  <c r="E7" i="7"/>
  <c r="F58" i="7"/>
  <c r="E58" i="7"/>
  <c r="G58" i="7" s="1"/>
  <c r="H58" i="7" s="1"/>
  <c r="D58" i="7"/>
  <c r="F57" i="7"/>
  <c r="E57" i="7"/>
  <c r="D57" i="7"/>
  <c r="G57" i="7" s="1"/>
  <c r="H57" i="7" s="1"/>
  <c r="F56" i="7"/>
  <c r="E56" i="7"/>
  <c r="G56" i="7" s="1"/>
  <c r="H56" i="7" s="1"/>
  <c r="D56" i="7"/>
  <c r="F55" i="7"/>
  <c r="E55" i="7"/>
  <c r="D55" i="7"/>
  <c r="G55" i="7" s="1"/>
  <c r="H55" i="7" s="1"/>
  <c r="F54" i="7"/>
  <c r="E54" i="7"/>
  <c r="G54" i="7" s="1"/>
  <c r="H54" i="7" s="1"/>
  <c r="D54" i="7"/>
  <c r="F53" i="7"/>
  <c r="E53" i="7"/>
  <c r="D53" i="7"/>
  <c r="G53" i="7" s="1"/>
  <c r="H53" i="7" s="1"/>
  <c r="F52" i="7"/>
  <c r="E52" i="7"/>
  <c r="G52" i="7" s="1"/>
  <c r="H52" i="7" s="1"/>
  <c r="D52" i="7"/>
  <c r="F51" i="7"/>
  <c r="E51" i="7"/>
  <c r="D51" i="7"/>
  <c r="G51" i="7" s="1"/>
  <c r="H51" i="7" s="1"/>
  <c r="G50" i="7"/>
  <c r="H50" i="7" s="1"/>
  <c r="D50" i="7"/>
  <c r="F49" i="7"/>
  <c r="E49" i="7"/>
  <c r="D49" i="7"/>
  <c r="G49" i="7" s="1"/>
  <c r="H49" i="7" s="1"/>
  <c r="F48" i="7"/>
  <c r="E48" i="7"/>
  <c r="G48" i="7" s="1"/>
  <c r="H48" i="7" s="1"/>
  <c r="D48" i="7"/>
  <c r="F47" i="7"/>
  <c r="E47" i="7"/>
  <c r="D47" i="7"/>
  <c r="G47" i="7" s="1"/>
  <c r="H47" i="7" s="1"/>
  <c r="F46" i="7"/>
  <c r="E46" i="7"/>
  <c r="G46" i="7" s="1"/>
  <c r="H46" i="7" s="1"/>
  <c r="D46" i="7"/>
  <c r="F45" i="7"/>
  <c r="E45" i="7"/>
  <c r="D45" i="7"/>
  <c r="G45" i="7" s="1"/>
  <c r="H45" i="7" s="1"/>
  <c r="F44" i="7"/>
  <c r="E44" i="7"/>
  <c r="G44" i="7" s="1"/>
  <c r="H44" i="7" s="1"/>
  <c r="D44" i="7"/>
  <c r="F43" i="7"/>
  <c r="E43" i="7"/>
  <c r="D43" i="7"/>
  <c r="G43" i="7" s="1"/>
  <c r="H43" i="7" s="1"/>
  <c r="F42" i="7"/>
  <c r="E42" i="7"/>
  <c r="G42" i="7" s="1"/>
  <c r="H42" i="7" s="1"/>
  <c r="D42" i="7"/>
  <c r="F41" i="7"/>
  <c r="E41" i="7"/>
  <c r="D41" i="7"/>
  <c r="G41" i="7" s="1"/>
  <c r="H41" i="7" s="1"/>
  <c r="F40" i="7"/>
  <c r="E40" i="7"/>
  <c r="G40" i="7" s="1"/>
  <c r="H40" i="7" s="1"/>
  <c r="D40" i="7"/>
  <c r="F39" i="7"/>
  <c r="E39" i="7"/>
  <c r="D39" i="7"/>
  <c r="G39" i="7" s="1"/>
  <c r="H39" i="7" s="1"/>
  <c r="F38" i="7"/>
  <c r="E38" i="7"/>
  <c r="G38" i="7" s="1"/>
  <c r="H38" i="7" s="1"/>
  <c r="D38" i="7"/>
  <c r="F37" i="7"/>
  <c r="E37" i="7"/>
  <c r="D37" i="7"/>
  <c r="G37" i="7" s="1"/>
  <c r="H37" i="7" s="1"/>
  <c r="F36" i="7"/>
  <c r="E36" i="7"/>
  <c r="G36" i="7" s="1"/>
  <c r="H36" i="7" s="1"/>
  <c r="D36" i="7"/>
  <c r="F35" i="7"/>
  <c r="E35" i="7"/>
  <c r="D35" i="7"/>
  <c r="G35" i="7" s="1"/>
  <c r="H35" i="7" s="1"/>
  <c r="F34" i="7"/>
  <c r="E34" i="7"/>
  <c r="G34" i="7" s="1"/>
  <c r="H34" i="7" s="1"/>
  <c r="D34" i="7"/>
  <c r="F33" i="7"/>
  <c r="E33" i="7"/>
  <c r="D33" i="7"/>
  <c r="G33" i="7" s="1"/>
  <c r="H33" i="7" s="1"/>
  <c r="F32" i="7"/>
  <c r="E32" i="7"/>
  <c r="G32" i="7" s="1"/>
  <c r="H32" i="7" s="1"/>
  <c r="D32" i="7"/>
  <c r="F31" i="7"/>
  <c r="E31" i="7"/>
  <c r="D31" i="7"/>
  <c r="G31" i="7" s="1"/>
  <c r="H31" i="7" s="1"/>
  <c r="F30" i="7"/>
  <c r="E30" i="7"/>
  <c r="G30" i="7" s="1"/>
  <c r="H30" i="7" s="1"/>
  <c r="D30" i="7"/>
  <c r="F29" i="7"/>
  <c r="E29" i="7"/>
  <c r="D29" i="7"/>
  <c r="G29" i="7" s="1"/>
  <c r="H29" i="7" s="1"/>
  <c r="F28" i="7"/>
  <c r="E28" i="7"/>
  <c r="G28" i="7" s="1"/>
  <c r="H28" i="7" s="1"/>
  <c r="D28" i="7"/>
  <c r="F27" i="7"/>
  <c r="E27" i="7"/>
  <c r="D27" i="7"/>
  <c r="G27" i="7" s="1"/>
  <c r="H27" i="7" s="1"/>
  <c r="F26" i="7"/>
  <c r="E26" i="7"/>
  <c r="G26" i="7" s="1"/>
  <c r="H26" i="7" s="1"/>
  <c r="D26" i="7"/>
  <c r="F25" i="7"/>
  <c r="E25" i="7"/>
  <c r="D25" i="7"/>
  <c r="G25" i="7" s="1"/>
  <c r="H25" i="7" s="1"/>
  <c r="F24" i="7"/>
  <c r="E24" i="7"/>
  <c r="G24" i="7" s="1"/>
  <c r="H24" i="7" s="1"/>
  <c r="D24" i="7"/>
  <c r="F23" i="7"/>
  <c r="E23" i="7"/>
  <c r="D23" i="7"/>
  <c r="G23" i="7" s="1"/>
  <c r="H23" i="7" s="1"/>
  <c r="F22" i="7"/>
  <c r="E22" i="7"/>
  <c r="G22" i="7" s="1"/>
  <c r="H22" i="7" s="1"/>
  <c r="D22" i="7"/>
  <c r="F21" i="7"/>
  <c r="E21" i="7"/>
  <c r="D21" i="7"/>
  <c r="G21" i="7" s="1"/>
  <c r="H21" i="7" s="1"/>
  <c r="F20" i="7"/>
  <c r="E20" i="7"/>
  <c r="G20" i="7" s="1"/>
  <c r="H20" i="7" s="1"/>
  <c r="D20" i="7"/>
  <c r="F19" i="7"/>
  <c r="E19" i="7"/>
  <c r="D19" i="7"/>
  <c r="G19" i="7" s="1"/>
  <c r="H19" i="7" s="1"/>
  <c r="F18" i="7"/>
  <c r="E18" i="7"/>
  <c r="G18" i="7" s="1"/>
  <c r="H18" i="7" s="1"/>
  <c r="D18" i="7"/>
  <c r="F17" i="7"/>
  <c r="E17" i="7"/>
  <c r="D17" i="7"/>
  <c r="G17" i="7" s="1"/>
  <c r="H17" i="7" s="1"/>
  <c r="F16" i="7"/>
  <c r="E16" i="7"/>
  <c r="G16" i="7" s="1"/>
  <c r="H16" i="7" s="1"/>
  <c r="D16" i="7"/>
  <c r="F15" i="7"/>
  <c r="E15" i="7"/>
  <c r="D15" i="7"/>
  <c r="G15" i="7" s="1"/>
  <c r="H15" i="7" s="1"/>
  <c r="F14" i="7"/>
  <c r="E14" i="7"/>
  <c r="G14" i="7" s="1"/>
  <c r="H14" i="7" s="1"/>
  <c r="D14" i="7"/>
  <c r="F13" i="7"/>
  <c r="E13" i="7"/>
  <c r="D13" i="7"/>
  <c r="G13" i="7" s="1"/>
  <c r="H13" i="7" s="1"/>
  <c r="F12" i="7"/>
  <c r="E12" i="7"/>
  <c r="G12" i="7" s="1"/>
  <c r="H12" i="7" s="1"/>
  <c r="D12" i="7"/>
  <c r="F11" i="7"/>
  <c r="E11" i="7"/>
  <c r="D11" i="7"/>
  <c r="G11" i="7" s="1"/>
  <c r="H11" i="7" s="1"/>
  <c r="F10" i="7"/>
  <c r="E10" i="7"/>
  <c r="G10" i="7" s="1"/>
  <c r="H10" i="7" s="1"/>
  <c r="D10" i="7"/>
  <c r="F9" i="7"/>
  <c r="E9" i="7"/>
  <c r="D9" i="7"/>
  <c r="G9" i="7" s="1"/>
  <c r="H9" i="7" s="1"/>
  <c r="F8" i="7"/>
  <c r="G8" i="7"/>
  <c r="H8" i="7" s="1"/>
  <c r="D8" i="7"/>
  <c r="D7" i="7"/>
  <c r="G7" i="7" s="1"/>
  <c r="H7" i="7" s="1"/>
  <c r="D6" i="7"/>
  <c r="D5" i="7"/>
  <c r="D4" i="7"/>
  <c r="D3" i="7"/>
  <c r="G3" i="7" s="1"/>
  <c r="H3" i="7" s="1"/>
  <c r="D2" i="7"/>
  <c r="D2" i="6"/>
  <c r="D3" i="6"/>
  <c r="D4" i="6"/>
  <c r="D5" i="6"/>
  <c r="D6" i="6"/>
  <c r="D7" i="6"/>
  <c r="D8" i="6"/>
  <c r="D9" i="6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8" i="1"/>
  <c r="H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8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8" i="1"/>
  <c r="E8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2" i="4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G6" i="7" l="1"/>
  <c r="H6" i="7" s="1"/>
  <c r="G5" i="7"/>
  <c r="H5" i="7" s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</calcChain>
</file>

<file path=xl/sharedStrings.xml><?xml version="1.0" encoding="utf-8"?>
<sst xmlns="http://schemas.openxmlformats.org/spreadsheetml/2006/main" count="891" uniqueCount="392">
  <si>
    <t>DANH SACH  SINH VIEN</t>
  </si>
  <si>
    <t>MaCB</t>
  </si>
  <si>
    <t>002685</t>
  </si>
  <si>
    <t>Ho Va Ten</t>
  </si>
  <si>
    <t>Pham Thi Xuan Diem</t>
  </si>
  <si>
    <t>MaMH</t>
  </si>
  <si>
    <t>CT187</t>
  </si>
  <si>
    <t>MaNH</t>
  </si>
  <si>
    <t>01</t>
  </si>
  <si>
    <t>Nam Hoc</t>
  </si>
  <si>
    <t>2018-2019</t>
  </si>
  <si>
    <t>Hoc Ky</t>
  </si>
  <si>
    <t>3</t>
  </si>
  <si>
    <t>Stt</t>
  </si>
  <si>
    <t>Ma  sinh vien</t>
  </si>
  <si>
    <t>Ho va ten</t>
  </si>
  <si>
    <t>1</t>
  </si>
  <si>
    <t>B1400547</t>
  </si>
  <si>
    <t>Pham Thanh Duy</t>
  </si>
  <si>
    <t>2</t>
  </si>
  <si>
    <t>B1505896</t>
  </si>
  <si>
    <t>Huynh Thanh Nha</t>
  </si>
  <si>
    <t>B1509937</t>
  </si>
  <si>
    <t>Nguyen Van Ngoan</t>
  </si>
  <si>
    <t>4</t>
  </si>
  <si>
    <t>B1605344</t>
  </si>
  <si>
    <t>Nguyen Thi Thuy Nga</t>
  </si>
  <si>
    <t>5</t>
  </si>
  <si>
    <t>B1608248</t>
  </si>
  <si>
    <t>Tong Thanh Duy</t>
  </si>
  <si>
    <t>6</t>
  </si>
  <si>
    <t>B1609505</t>
  </si>
  <si>
    <t>Nguyen Thi Kim Anh</t>
  </si>
  <si>
    <t>7</t>
  </si>
  <si>
    <t>B1609571</t>
  </si>
  <si>
    <t>Tran Thi Thu Dung</t>
  </si>
  <si>
    <t>8</t>
  </si>
  <si>
    <t>B1609616</t>
  </si>
  <si>
    <t>Tran Kim Trang</t>
  </si>
  <si>
    <t>9</t>
  </si>
  <si>
    <t>B1611128</t>
  </si>
  <si>
    <t>Lam Thanh Hoa</t>
  </si>
  <si>
    <t>10</t>
  </si>
  <si>
    <t>B1704613</t>
  </si>
  <si>
    <t>Nguyen Thi Cam Huong</t>
  </si>
  <si>
    <t>11</t>
  </si>
  <si>
    <t>B1704615</t>
  </si>
  <si>
    <t>Nguyen Anh Khoa</t>
  </si>
  <si>
    <t>12</t>
  </si>
  <si>
    <t>B1704619</t>
  </si>
  <si>
    <t>Le Thanh Mai</t>
  </si>
  <si>
    <t>13</t>
  </si>
  <si>
    <t>B1704627</t>
  </si>
  <si>
    <t>Bien Huynh Nhu</t>
  </si>
  <si>
    <t>14</t>
  </si>
  <si>
    <t>B1704639</t>
  </si>
  <si>
    <t>Ngo Nhu Thao</t>
  </si>
  <si>
    <t>15</t>
  </si>
  <si>
    <t>B1704675</t>
  </si>
  <si>
    <t>Pham Phuoc Loc</t>
  </si>
  <si>
    <t>16</t>
  </si>
  <si>
    <t>B1704780</t>
  </si>
  <si>
    <t>Nguyen Quoc Toan</t>
  </si>
  <si>
    <t>17</t>
  </si>
  <si>
    <t>B1704825</t>
  </si>
  <si>
    <t>Nguyen Tuan Kiet</t>
  </si>
  <si>
    <t>18</t>
  </si>
  <si>
    <t>B1704841</t>
  </si>
  <si>
    <t>Phan Kim Huynh Nhu</t>
  </si>
  <si>
    <t>19</t>
  </si>
  <si>
    <t>B1704862</t>
  </si>
  <si>
    <t>Nguyen Phuong Trang</t>
  </si>
  <si>
    <t>20</t>
  </si>
  <si>
    <t>B1706550</t>
  </si>
  <si>
    <t>Le Thanh Tung</t>
  </si>
  <si>
    <t>21</t>
  </si>
  <si>
    <t>B1706561</t>
  </si>
  <si>
    <t>Le Thai Bao</t>
  </si>
  <si>
    <t>22</t>
  </si>
  <si>
    <t>B1706570</t>
  </si>
  <si>
    <t>Duong Ho Du</t>
  </si>
  <si>
    <t>23</t>
  </si>
  <si>
    <t>B1706595</t>
  </si>
  <si>
    <t>Le Duy Khanh</t>
  </si>
  <si>
    <t>24</t>
  </si>
  <si>
    <t>B1706846</t>
  </si>
  <si>
    <t>Ho Thien Nhan</t>
  </si>
  <si>
    <t>25</t>
  </si>
  <si>
    <t>B1706895</t>
  </si>
  <si>
    <t>Nguyen Van Vo</t>
  </si>
  <si>
    <t>26</t>
  </si>
  <si>
    <t>B1706900</t>
  </si>
  <si>
    <t>Nguyen Kim Bang</t>
  </si>
  <si>
    <t>27</t>
  </si>
  <si>
    <t>B1706907</t>
  </si>
  <si>
    <t>Tran Van Dat</t>
  </si>
  <si>
    <t>28</t>
  </si>
  <si>
    <t>B1706911</t>
  </si>
  <si>
    <t>Ha Long Hai</t>
  </si>
  <si>
    <t>29</t>
  </si>
  <si>
    <t>B1706916</t>
  </si>
  <si>
    <t>Dang Minh Huan</t>
  </si>
  <si>
    <t>30</t>
  </si>
  <si>
    <t>B1706917</t>
  </si>
  <si>
    <t>Dao Hoang Huy</t>
  </si>
  <si>
    <t>31</t>
  </si>
  <si>
    <t>B1706918</t>
  </si>
  <si>
    <t>Dinh Lam Huy</t>
  </si>
  <si>
    <t>32</t>
  </si>
  <si>
    <t>B1706925</t>
  </si>
  <si>
    <t>Le Viet Khai</t>
  </si>
  <si>
    <t>33</t>
  </si>
  <si>
    <t>B1706930</t>
  </si>
  <si>
    <t>Tran Minh Luan</t>
  </si>
  <si>
    <t>34</t>
  </si>
  <si>
    <t>B1706932</t>
  </si>
  <si>
    <t>Pham Le Phong Luu</t>
  </si>
  <si>
    <t>35</t>
  </si>
  <si>
    <t>B1706942</t>
  </si>
  <si>
    <t>Tran Hoang Phuc</t>
  </si>
  <si>
    <t>36</t>
  </si>
  <si>
    <t>B1706953</t>
  </si>
  <si>
    <t>Pham Huu Thang</t>
  </si>
  <si>
    <t>37</t>
  </si>
  <si>
    <t>B1706958</t>
  </si>
  <si>
    <t>Phan Huu Thuan</t>
  </si>
  <si>
    <t>38</t>
  </si>
  <si>
    <t>B1709556</t>
  </si>
  <si>
    <t>Cao Minh Nhut</t>
  </si>
  <si>
    <t>39</t>
  </si>
  <si>
    <t>B1804876</t>
  </si>
  <si>
    <t>Ngo Thanh Loi</t>
  </si>
  <si>
    <t>40</t>
  </si>
  <si>
    <t>B1804881</t>
  </si>
  <si>
    <t>Tran Thi Kim Ngoc</t>
  </si>
  <si>
    <t>41</t>
  </si>
  <si>
    <t>B1804886</t>
  </si>
  <si>
    <t>Nguyen Thi Quynh Nhu</t>
  </si>
  <si>
    <t>42</t>
  </si>
  <si>
    <t>B1804888</t>
  </si>
  <si>
    <t>Ho Tieu Phung</t>
  </si>
  <si>
    <t>43</t>
  </si>
  <si>
    <t>B1804894</t>
  </si>
  <si>
    <t>Nguyen Minh Sang</t>
  </si>
  <si>
    <t>44</t>
  </si>
  <si>
    <t>B1804902</t>
  </si>
  <si>
    <t>Nguyen Thi Kim Toa</t>
  </si>
  <si>
    <t>45</t>
  </si>
  <si>
    <t>B1804909</t>
  </si>
  <si>
    <t>Pham Hong Vy</t>
  </si>
  <si>
    <t>46</t>
  </si>
  <si>
    <t>B1809131</t>
  </si>
  <si>
    <t>Nguyen Duy Kha</t>
  </si>
  <si>
    <t>47</t>
  </si>
  <si>
    <t>B1809141</t>
  </si>
  <si>
    <t>Nguyen Viet Lam</t>
  </si>
  <si>
    <t>48</t>
  </si>
  <si>
    <t>B1809160</t>
  </si>
  <si>
    <t>Nguyen Phuoc Nhan</t>
  </si>
  <si>
    <t>49</t>
  </si>
  <si>
    <t>B1809378</t>
  </si>
  <si>
    <t>Nguyen Nhu Ngoc</t>
  </si>
  <si>
    <t>50</t>
  </si>
  <si>
    <t>B1809519</t>
  </si>
  <si>
    <t>Phung Van Thinh</t>
  </si>
  <si>
    <t>51</t>
  </si>
  <si>
    <t>B1812616</t>
  </si>
  <si>
    <t>Le Lieu Tam Nhu</t>
  </si>
  <si>
    <t>52</t>
  </si>
  <si>
    <t>B1812635</t>
  </si>
  <si>
    <t>Vo Thi Yen Nhi</t>
  </si>
  <si>
    <t>53</t>
  </si>
  <si>
    <t>B1812636</t>
  </si>
  <si>
    <t>Tran Xuan Nhu</t>
  </si>
  <si>
    <t>54</t>
  </si>
  <si>
    <t>B1812637</t>
  </si>
  <si>
    <t>Le Hanh Nhu Quynh</t>
  </si>
  <si>
    <t>55</t>
  </si>
  <si>
    <t>B1812638</t>
  </si>
  <si>
    <t>Nguyen Thi My Thanh</t>
  </si>
  <si>
    <t>56</t>
  </si>
  <si>
    <t>B1812643</t>
  </si>
  <si>
    <t>Huynh Huu Trong</t>
  </si>
  <si>
    <t>57</t>
  </si>
  <si>
    <t>C1700021</t>
  </si>
  <si>
    <t>Nguyen Ba Nam Thanh</t>
  </si>
  <si>
    <t>Bài tập 1</t>
  </si>
  <si>
    <t>Bài tập 2</t>
  </si>
  <si>
    <t>Bài tập 3</t>
  </si>
  <si>
    <t>Điểm số</t>
  </si>
  <si>
    <t>Điểm chữ</t>
  </si>
  <si>
    <t>MSSV</t>
  </si>
  <si>
    <t>Họ và chữ lót</t>
  </si>
  <si>
    <t>Tên</t>
  </si>
  <si>
    <t>Nguyễn Tuấn</t>
  </si>
  <si>
    <t>Kiệt</t>
  </si>
  <si>
    <t>Nguyen Ba Nam</t>
  </si>
  <si>
    <t>Thanh</t>
  </si>
  <si>
    <t>Dương Hồ</t>
  </si>
  <si>
    <t>Dũ</t>
  </si>
  <si>
    <t>Phạm Phước</t>
  </si>
  <si>
    <t>Lộc</t>
  </si>
  <si>
    <t>Nguyễn Văn</t>
  </si>
  <si>
    <t>Vỏ</t>
  </si>
  <si>
    <t>Dinh Lam</t>
  </si>
  <si>
    <t>Huy</t>
  </si>
  <si>
    <t>Trần Kim</t>
  </si>
  <si>
    <t>Trang</t>
  </si>
  <si>
    <t>Nguyễn Thị Thúy</t>
  </si>
  <si>
    <t>Nga</t>
  </si>
  <si>
    <t>Trần Thị Thu</t>
  </si>
  <si>
    <t>Dung</t>
  </si>
  <si>
    <t>Lê Duy</t>
  </si>
  <si>
    <t>Khánh</t>
  </si>
  <si>
    <t>Phung Van</t>
  </si>
  <si>
    <t>Thinh</t>
  </si>
  <si>
    <t>Nguyễn Thị Kim</t>
  </si>
  <si>
    <t>Anh</t>
  </si>
  <si>
    <t>Nguyễn Anh</t>
  </si>
  <si>
    <t>Khoa</t>
  </si>
  <si>
    <t>Nguyen Duy</t>
  </si>
  <si>
    <t>Kha</t>
  </si>
  <si>
    <t>Lê Thái</t>
  </si>
  <si>
    <t>Bảo</t>
  </si>
  <si>
    <t>Nguyễn Phương</t>
  </si>
  <si>
    <t>Pham Le Phong</t>
  </si>
  <si>
    <t>Luu</t>
  </si>
  <si>
    <t>Ngoan</t>
  </si>
  <si>
    <t>Lê Thanh</t>
  </si>
  <si>
    <t>Mai</t>
  </si>
  <si>
    <t>Biện Huỳnh</t>
  </si>
  <si>
    <t>Như</t>
  </si>
  <si>
    <t>Cao Minh</t>
  </si>
  <si>
    <t>Nhựt</t>
  </si>
  <si>
    <t>Tùng</t>
  </si>
  <si>
    <t>Phan Kim Huỳnh</t>
  </si>
  <si>
    <t>Nguyễn Quốc</t>
  </si>
  <si>
    <t>Toàn</t>
  </si>
  <si>
    <t>Huỳnh Thanh</t>
  </si>
  <si>
    <t>Nhã</t>
  </si>
  <si>
    <t>Ho Tieu</t>
  </si>
  <si>
    <t>Phung</t>
  </si>
  <si>
    <t>Nguyen Phuoc</t>
  </si>
  <si>
    <t>Nhan</t>
  </si>
  <si>
    <t>Nguyen Viet</t>
  </si>
  <si>
    <t>Lam</t>
  </si>
  <si>
    <t>Pham Huu</t>
  </si>
  <si>
    <t>Thang</t>
  </si>
  <si>
    <t>Lâm Thanh</t>
  </si>
  <si>
    <t>Hòa</t>
  </si>
  <si>
    <t>Ngô Như</t>
  </si>
  <si>
    <t>Thảo</t>
  </si>
  <si>
    <t>Nguyễn Thị Cẩm</t>
  </si>
  <si>
    <t>Hường</t>
  </si>
  <si>
    <t>Phạm Thanh</t>
  </si>
  <si>
    <t>Duy</t>
  </si>
  <si>
    <t>Dang Minh</t>
  </si>
  <si>
    <t>Huan</t>
  </si>
  <si>
    <t>Huynh Huu</t>
  </si>
  <si>
    <t>Trong</t>
  </si>
  <si>
    <t>Ha Long</t>
  </si>
  <si>
    <t>Hai</t>
  </si>
  <si>
    <t>Tong Thanh</t>
  </si>
  <si>
    <t>Le Viet</t>
  </si>
  <si>
    <t>Khai</t>
  </si>
  <si>
    <t>Tran Hoang</t>
  </si>
  <si>
    <t>Phuc</t>
  </si>
  <si>
    <t>Nguyen Thi My</t>
  </si>
  <si>
    <t>Phan Huu</t>
  </si>
  <si>
    <t>Thuan</t>
  </si>
  <si>
    <t>Hồ Thiện</t>
  </si>
  <si>
    <t>Nhân</t>
  </si>
  <si>
    <t>Nguyen Nhu</t>
  </si>
  <si>
    <t>Ngoc</t>
  </si>
  <si>
    <t>Le Lieu Tam</t>
  </si>
  <si>
    <t>Nhu</t>
  </si>
  <si>
    <t>Tran Van</t>
  </si>
  <si>
    <t>Dat</t>
  </si>
  <si>
    <t>Le Hanh Nhu</t>
  </si>
  <si>
    <t>Quynh</t>
  </si>
  <si>
    <t>Dao Hoang</t>
  </si>
  <si>
    <t>Tran Xuan</t>
  </si>
  <si>
    <t>Ngo Thanh</t>
  </si>
  <si>
    <t>Loi</t>
  </si>
  <si>
    <t>Pham Hong</t>
  </si>
  <si>
    <t>Vy</t>
  </si>
  <si>
    <t>Nguyen Thi Quynh</t>
  </si>
  <si>
    <t>Nguyen Kim</t>
  </si>
  <si>
    <t>Bang</t>
  </si>
  <si>
    <t>Tran Minh</t>
  </si>
  <si>
    <t>Luan</t>
  </si>
  <si>
    <t>Tran Thi Kim</t>
  </si>
  <si>
    <t>Nguyen Thi Kim</t>
  </si>
  <si>
    <t>Toa</t>
  </si>
  <si>
    <t>Vo Thi Yen</t>
  </si>
  <si>
    <t>Nhi</t>
  </si>
  <si>
    <t>Nguyen Minh</t>
  </si>
  <si>
    <t>Sang</t>
  </si>
  <si>
    <t>dC18v7k316</t>
  </si>
  <si>
    <t>Nguyễn Tấn</t>
  </si>
  <si>
    <t>Thành</t>
  </si>
  <si>
    <t>dC18v7k308</t>
  </si>
  <si>
    <t>Lê</t>
  </si>
  <si>
    <t>dC18v7k311</t>
  </si>
  <si>
    <t>Nguyễn Huỳnh</t>
  </si>
  <si>
    <t>Nhiệm</t>
  </si>
  <si>
    <t>dC18v7k322</t>
  </si>
  <si>
    <t>Hồ Lê Minh</t>
  </si>
  <si>
    <t>dC18v7k309</t>
  </si>
  <si>
    <t>Long</t>
  </si>
  <si>
    <t>Điểm</t>
  </si>
  <si>
    <t>b1609616</t>
  </si>
  <si>
    <t>b1609571</t>
  </si>
  <si>
    <t>b1704825</t>
  </si>
  <si>
    <t>b1706932</t>
  </si>
  <si>
    <t>b1706918</t>
  </si>
  <si>
    <t>b1611128</t>
  </si>
  <si>
    <t>b1706916</t>
  </si>
  <si>
    <t>b1706550</t>
  </si>
  <si>
    <t>b1804909</t>
  </si>
  <si>
    <t>b1706942</t>
  </si>
  <si>
    <t>b1706930</t>
  </si>
  <si>
    <t>b1706953</t>
  </si>
  <si>
    <t>b1704862</t>
  </si>
  <si>
    <t>b1706846</t>
  </si>
  <si>
    <t>b1706925</t>
  </si>
  <si>
    <t>b1706895</t>
  </si>
  <si>
    <t>b1704841</t>
  </si>
  <si>
    <t>b1704780</t>
  </si>
  <si>
    <t>b1704675</t>
  </si>
  <si>
    <t>b1704627</t>
  </si>
  <si>
    <t>b1812638</t>
  </si>
  <si>
    <t>b1706595</t>
  </si>
  <si>
    <t>b1704639</t>
  </si>
  <si>
    <t>b1809378</t>
  </si>
  <si>
    <t>b1809519</t>
  </si>
  <si>
    <t>b1706570</t>
  </si>
  <si>
    <t>b1706917</t>
  </si>
  <si>
    <t>b1809141</t>
  </si>
  <si>
    <t>b1706907</t>
  </si>
  <si>
    <t>b1809131</t>
  </si>
  <si>
    <t>b1812637</t>
  </si>
  <si>
    <t>b1706900</t>
  </si>
  <si>
    <t>b1706561</t>
  </si>
  <si>
    <t>b1804888</t>
  </si>
  <si>
    <t>b1812643</t>
  </si>
  <si>
    <t>b1804886</t>
  </si>
  <si>
    <t>b1812636</t>
  </si>
  <si>
    <t>b1706958</t>
  </si>
  <si>
    <t>b1709556</t>
  </si>
  <si>
    <t>b1809160</t>
  </si>
  <si>
    <t>b1704619</t>
  </si>
  <si>
    <t>b1704613</t>
  </si>
  <si>
    <t>b1804876</t>
  </si>
  <si>
    <t>b1804902</t>
  </si>
  <si>
    <t>b1704615</t>
  </si>
  <si>
    <t>b1812616</t>
  </si>
  <si>
    <t>b1804881</t>
  </si>
  <si>
    <t>b1812635</t>
  </si>
  <si>
    <t>c1700021</t>
  </si>
  <si>
    <t>b1509937</t>
  </si>
  <si>
    <t>b1706911</t>
  </si>
  <si>
    <t>dc18v7k316</t>
  </si>
  <si>
    <t>b1609505</t>
  </si>
  <si>
    <t>b1505896</t>
  </si>
  <si>
    <t>dc18v7k309</t>
  </si>
  <si>
    <t>b1605344</t>
  </si>
  <si>
    <t>dc18v7k308</t>
  </si>
  <si>
    <t>dc18v7k322</t>
  </si>
  <si>
    <t>dc18v7k311</t>
  </si>
  <si>
    <t>b1400547</t>
  </si>
  <si>
    <t>b1608248</t>
  </si>
  <si>
    <t>Buổi 1</t>
  </si>
  <si>
    <t>Buổi 2</t>
  </si>
  <si>
    <t>Buổi 3</t>
  </si>
  <si>
    <t>Buổi 4</t>
  </si>
  <si>
    <t>Buổi 5</t>
  </si>
  <si>
    <t>Huỳnh Hữu Trọng</t>
  </si>
  <si>
    <t>Điểm Trung bình (qui ra điểm 10)</t>
  </si>
  <si>
    <t>Họ và tên</t>
  </si>
  <si>
    <t>From</t>
  </si>
  <si>
    <t>To</t>
  </si>
  <si>
    <t>Grade</t>
  </si>
  <si>
    <t>F</t>
  </si>
  <si>
    <t>D</t>
  </si>
  <si>
    <t>D+</t>
  </si>
  <si>
    <t>C</t>
  </si>
  <si>
    <t>C+</t>
  </si>
  <si>
    <t>B</t>
  </si>
  <si>
    <t>B+</t>
  </si>
  <si>
    <t>A</t>
  </si>
  <si>
    <t>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</si>
</sst>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4"/>
      <color rgb="FFFFFFFF"/>
      <name val="Roboto"/>
    </font>
    <font>
      <b/>
      <sz val="10"/>
      <color rgb="FFFFFFFF"/>
      <name val="Roboto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129EAF"/>
        <bgColor rgb="FF129EAF"/>
      </patternFill>
    </fill>
  </fills>
  <borders count="2">
    <border>
      <left/>
      <right/>
      <top/>
      <bottom/>
      <diagonal/>
    </border>
    <border>
      <left style="thin">
        <color rgb="FF129EAF"/>
      </left>
      <right style="thin">
        <color rgb="FF129EAF"/>
      </right>
      <top style="thin">
        <color rgb="FF129EAF"/>
      </top>
      <bottom style="thin">
        <color rgb="FF129EAF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2" fillId="0" borderId="0" xfId="1" applyFont="1" applyAlignment="1" applyProtection="1">
      <alignment horizontal="center"/>
      <protection locked="0"/>
    </xf>
    <xf numFmtId="0" fontId="1" fillId="0" borderId="0" xfId="1" applyProtection="1">
      <protection locked="0"/>
    </xf>
    <xf numFmtId="0" fontId="3" fillId="0" borderId="0" xfId="2" applyFont="1" applyAlignment="1"/>
    <xf numFmtId="0" fontId="4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1" fillId="0" borderId="0" xfId="1" applyFill="1" applyProtection="1">
      <protection locked="0"/>
    </xf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Part2!$D$2:$D$9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22</c:v>
                </c:pt>
                <c:pt idx="6">
                  <c:v>20</c:v>
                </c:pt>
                <c:pt idx="7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28575</xdr:rowOff>
    </xdr:from>
    <xdr:to>
      <xdr:col>15</xdr:col>
      <xdr:colOff>523875</xdr:colOff>
      <xdr:row>34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43875" y="28575"/>
          <a:ext cx="5629275" cy="6962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Yêu</a:t>
          </a:r>
          <a:r>
            <a:rPr lang="en-US" sz="1100" baseline="0"/>
            <a:t> cầu bài toán:</a:t>
          </a:r>
        </a:p>
        <a:p>
          <a:endParaRPr lang="en-US" sz="1100" baseline="0"/>
        </a:p>
        <a:p>
          <a:r>
            <a:rPr lang="en-US" sz="1100" b="1" u="sng" baseline="0"/>
            <a:t>Part 1</a:t>
          </a:r>
        </a:p>
        <a:p>
          <a:r>
            <a:rPr lang="en-US" sz="1100" baseline="0"/>
            <a:t>1. Cột </a:t>
          </a:r>
          <a:r>
            <a:rPr lang="en-US" sz="1100" b="1" baseline="0"/>
            <a:t>Tên</a:t>
          </a:r>
          <a:r>
            <a:rPr lang="en-US" sz="1100" baseline="0"/>
            <a:t>: chứa tên của SV</a:t>
          </a:r>
        </a:p>
        <a:p>
          <a:r>
            <a:rPr lang="en-US" sz="1100" baseline="0"/>
            <a:t>2. Cột Họ: chứa họ của SV</a:t>
          </a:r>
        </a:p>
        <a:p>
          <a:r>
            <a:rPr lang="en-US" sz="1100" baseline="0"/>
            <a:t>3. Cột </a:t>
          </a:r>
          <a:r>
            <a:rPr lang="en-US" sz="1100" b="1" baseline="0"/>
            <a:t>Điểm số</a:t>
          </a:r>
          <a:r>
            <a:rPr lang="en-US" sz="1100" baseline="0"/>
            <a:t>:  Tính điểm trung bình của sinh viên dựa vào điểm kiểm tra .</a:t>
          </a:r>
        </a:p>
        <a:p>
          <a:r>
            <a:rPr lang="en-US" sz="1100" baseline="0"/>
            <a:t> Các bài kiểm điểm tối đa là 10 điểm và</a:t>
          </a:r>
        </a:p>
        <a:p>
          <a:r>
            <a:rPr lang="en-US" sz="1100" baseline="0"/>
            <a:t>      - Bài tập 1: chiếm 20% trọng số điểm (Sử dụng Vloopkup để lấy điểm từ Sheet BT1)</a:t>
          </a:r>
        </a:p>
        <a:p>
          <a:r>
            <a:rPr lang="en-US" sz="1100" baseline="0"/>
            <a:t>      - Bài tập 2: chiếm 40% trọng số điểm</a:t>
          </a:r>
        </a:p>
        <a:p>
          <a:r>
            <a:rPr lang="en-US" sz="1100" baseline="0"/>
            <a:t>      - Bài tập 3: chiếm 40% trọng số điểm</a:t>
          </a:r>
        </a:p>
        <a:p>
          <a:r>
            <a:rPr lang="en-US" sz="1100" baseline="0"/>
            <a:t>Thực hiện làm tròn điểm số cho sinh viên, lấy 1 chữ số lẻ.</a:t>
          </a:r>
        </a:p>
        <a:p>
          <a:r>
            <a:rPr lang="en-US" sz="1100" baseline="0"/>
            <a:t>4. Cột </a:t>
          </a:r>
          <a:r>
            <a:rPr lang="en-US" sz="1100" b="1" baseline="0"/>
            <a:t>Điểm chữ</a:t>
          </a:r>
          <a:r>
            <a:rPr lang="en-US" sz="1100" baseline="0"/>
            <a:t>: Qui đổi điểm số sang điểm chữ  dựa vào thông tin từ Sheet MapDiem</a:t>
          </a:r>
        </a:p>
        <a:p>
          <a:endParaRPr lang="en-US" sz="1100" baseline="0"/>
        </a:p>
        <a:p>
          <a:r>
            <a:rPr lang="en-US" sz="1100" b="1" u="sng" baseline="0"/>
            <a:t>Part 2:</a:t>
          </a:r>
          <a:r>
            <a:rPr lang="en-US" sz="1100" baseline="0"/>
            <a:t> </a:t>
          </a:r>
        </a:p>
        <a:p>
          <a:r>
            <a:rPr lang="en-US" sz="1100" baseline="0"/>
            <a:t>5. Thống kê tỉ lệ % SV theo điểm chữ. Vẽ biểu đồ (sheet Part2)</a:t>
          </a:r>
        </a:p>
        <a:p>
          <a:endParaRPr lang="en-US" sz="1100" baseline="0"/>
        </a:p>
        <a:p>
          <a:r>
            <a:rPr lang="en-US" sz="1100" b="1" u="sng" baseline="0"/>
            <a:t>Part 3:</a:t>
          </a:r>
        </a:p>
        <a:p>
          <a:pPr>
            <a:lnSpc>
              <a:spcPts val="1200"/>
            </a:lnSpc>
          </a:pPr>
          <a:r>
            <a:rPr lang="en-US" sz="1100" baseline="0"/>
            <a:t>6. Sử dụng  Insert/MailMerge trong Word để soạn giấy báo điểm cho từng SV. Nội dung chính cần có trong file là </a:t>
          </a:r>
        </a:p>
        <a:p>
          <a:endParaRPr lang="en-US" sz="1100" baseline="0"/>
        </a:p>
        <a:p>
          <a:pPr>
            <a:lnSpc>
              <a:spcPts val="1200"/>
            </a:lnSpc>
          </a:pPr>
          <a:r>
            <a:rPr lang="en-US" sz="1100" baseline="0"/>
            <a:t>Giấy báo điểm học phần ...........................</a:t>
          </a:r>
        </a:p>
        <a:p>
          <a:pPr>
            <a:lnSpc>
              <a:spcPts val="1200"/>
            </a:lnSpc>
          </a:pPr>
          <a:r>
            <a:rPr lang="en-US" sz="1100" baseline="0"/>
            <a:t>Học kỳ 2 năm 2017-2018</a:t>
          </a:r>
        </a:p>
        <a:p>
          <a:r>
            <a:rPr lang="en-US" sz="1100" baseline="0"/>
            <a:t>Họ tên ........ MSSV ..................</a:t>
          </a:r>
        </a:p>
        <a:p>
          <a:pPr>
            <a:lnSpc>
              <a:spcPts val="1200"/>
            </a:lnSpc>
          </a:pPr>
          <a:r>
            <a:rPr lang="en-US" sz="1100" baseline="0"/>
            <a:t>Điểm kiểm tra:</a:t>
          </a:r>
        </a:p>
        <a:p>
          <a:pPr>
            <a:lnSpc>
              <a:spcPts val="1200"/>
            </a:lnSpc>
          </a:pPr>
          <a:r>
            <a:rPr lang="en-US" sz="1100" baseline="0"/>
            <a:t>Bài kiểm 1: ............................</a:t>
          </a:r>
        </a:p>
        <a:p>
          <a:r>
            <a:rPr lang="en-US" sz="1100" baseline="0"/>
            <a:t>Bài kiểm 2:............................</a:t>
          </a:r>
        </a:p>
        <a:p>
          <a:pPr>
            <a:lnSpc>
              <a:spcPts val="1200"/>
            </a:lnSpc>
          </a:pPr>
          <a:r>
            <a:rPr lang="en-US" sz="1100" baseline="0"/>
            <a:t>Bài kiểm 3:.............................</a:t>
          </a:r>
        </a:p>
        <a:p>
          <a:pPr>
            <a:lnSpc>
              <a:spcPts val="1200"/>
            </a:lnSpc>
          </a:pPr>
          <a:r>
            <a:rPr lang="en-US" sz="1100" baseline="0"/>
            <a:t>Tổng điểm số:............................  Điểm chữ .................................</a:t>
          </a:r>
        </a:p>
        <a:p>
          <a:endParaRPr lang="en-US" sz="1100" baseline="0"/>
        </a:p>
        <a:p>
          <a:pPr>
            <a:lnSpc>
              <a:spcPts val="1200"/>
            </a:lnSpc>
          </a:pPr>
          <a:r>
            <a:rPr lang="en-US" sz="1100" baseline="0"/>
            <a:t>7. Xuất kết quả câu 6 ra pdf </a:t>
          </a:r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200"/>
            </a:lnSpc>
          </a:pPr>
          <a:r>
            <a:rPr lang="en-US" sz="1100"/>
            <a:t>Bài</a:t>
          </a:r>
          <a:r>
            <a:rPr lang="en-US" sz="1100" baseline="0"/>
            <a:t> nộp:</a:t>
          </a:r>
        </a:p>
        <a:p>
          <a:pPr>
            <a:lnSpc>
              <a:spcPts val="1200"/>
            </a:lnSpc>
          </a:pPr>
          <a:r>
            <a:rPr lang="en-US" sz="1100" baseline="0"/>
            <a:t> 1. File này sau khi thực  hiện  Part 1 và Part 2, lưu  tên: </a:t>
          </a:r>
          <a:r>
            <a:rPr lang="en-US" sz="1100" baseline="0">
              <a:solidFill>
                <a:srgbClr val="FF0000"/>
              </a:solidFill>
            </a:rPr>
            <a:t>Buoi08_MSSV_Họ và Tên.xlsx</a:t>
          </a:r>
        </a:p>
        <a:p>
          <a:pPr>
            <a:lnSpc>
              <a:spcPts val="1200"/>
            </a:lnSpc>
          </a:pPr>
          <a:r>
            <a:rPr lang="en-US" sz="1100" baseline="0"/>
            <a:t> 2. File kết quả  ở câu 7, lưu tên: 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Buoi08_MSSV_Họ và Tên_Câu.pdf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28575</xdr:rowOff>
    </xdr:from>
    <xdr:to>
      <xdr:col>11</xdr:col>
      <xdr:colOff>90487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" workbookViewId="0">
      <selection activeCell="D8" sqref="D8"/>
    </sheetView>
  </sheetViews>
  <sheetFormatPr defaultColWidth="11" defaultRowHeight="15.75"/>
  <cols>
    <col min="1" max="1" width="10.75" customWidth="1"/>
    <col min="3" max="3" width="20.125" bestFit="1" customWidth="1"/>
  </cols>
  <sheetData>
    <row r="1" spans="1:8">
      <c r="A1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 t="s">
        <v>5</v>
      </c>
      <c r="B4" t="s">
        <v>6</v>
      </c>
      <c r="C4" t="s">
        <v>7</v>
      </c>
      <c r="D4" t="s">
        <v>8</v>
      </c>
    </row>
    <row r="5" spans="1:8">
      <c r="A5" t="s">
        <v>9</v>
      </c>
      <c r="B5" t="s">
        <v>10</v>
      </c>
      <c r="C5" t="s">
        <v>11</v>
      </c>
      <c r="D5" t="s">
        <v>12</v>
      </c>
    </row>
    <row r="7" spans="1:8">
      <c r="A7" t="s">
        <v>13</v>
      </c>
      <c r="B7" t="s">
        <v>14</v>
      </c>
      <c r="C7" t="s">
        <v>15</v>
      </c>
      <c r="D7" t="s">
        <v>186</v>
      </c>
      <c r="E7" t="s">
        <v>187</v>
      </c>
      <c r="F7" t="s">
        <v>188</v>
      </c>
      <c r="G7" t="s">
        <v>189</v>
      </c>
      <c r="H7" t="s">
        <v>190</v>
      </c>
    </row>
    <row r="8" spans="1:8">
      <c r="A8" t="s">
        <v>16</v>
      </c>
      <c r="B8" t="s">
        <v>17</v>
      </c>
      <c r="C8" t="s">
        <v>18</v>
      </c>
      <c r="D8" s="8">
        <f>VLOOKUP(B8,'BT1'!$A$2:$D$63,4,0)</f>
        <v>7</v>
      </c>
      <c r="E8">
        <f>IF(ISNA(VLOOKUP(B8,'BT2'!$A$2:$D$62,4,0)),0,VLOOKUP('TỔNG HỢP'!B8,'BT2'!$A$2:$D$62,4,0))</f>
        <v>6.4</v>
      </c>
      <c r="F8">
        <f>IF(ISNA(VLOOKUP(B8,'BT3'!$A$2:$H$57,8,0)),0,VLOOKUP('TỔNG HỢP'!B8,'BT3'!$A$2:$H$57,8,0))</f>
        <v>9.6</v>
      </c>
      <c r="G8" s="8">
        <f>ROUND(D8*20%+E8*40%+F8*40%,1)</f>
        <v>7.8</v>
      </c>
      <c r="H8" t="str">
        <f>VLOOKUP(G8,MapDiem!$A$3:$C$10,3,1)</f>
        <v>B</v>
      </c>
    </row>
    <row r="9" spans="1:8">
      <c r="A9" t="s">
        <v>19</v>
      </c>
      <c r="B9" t="s">
        <v>20</v>
      </c>
      <c r="C9" t="s">
        <v>21</v>
      </c>
      <c r="D9" s="8">
        <f>VLOOKUP(B9,'BT1'!$A$2:$D$63,4,0)</f>
        <v>7.67</v>
      </c>
      <c r="E9">
        <f>IF(ISNA(VLOOKUP(B9,'BT2'!$A$2:$D$62,4,0)),0,VLOOKUP('TỔNG HỢP'!B9,'BT2'!$A$2:$D$62,4,0))</f>
        <v>6</v>
      </c>
      <c r="F9">
        <f>IF(ISNA(VLOOKUP(B9,'BT3'!$A$2:$H$57,8,0)),0,VLOOKUP('TỔNG HỢP'!B9,'BT3'!$A$2:$H$57,8,0))</f>
        <v>10</v>
      </c>
      <c r="G9" s="8">
        <f t="shared" ref="G9:G64" si="0">ROUND(D9*20%+E9*40%+F9*40%,1)</f>
        <v>7.9</v>
      </c>
      <c r="H9" t="str">
        <f>VLOOKUP(G9,MapDiem!$A$3:$C$10,3,1)</f>
        <v>B</v>
      </c>
    </row>
    <row r="10" spans="1:8">
      <c r="A10" t="s">
        <v>12</v>
      </c>
      <c r="B10" t="s">
        <v>22</v>
      </c>
      <c r="C10" t="s">
        <v>23</v>
      </c>
      <c r="D10" s="8">
        <f>VLOOKUP(B10,'BT1'!$A$2:$D$63,4,0)</f>
        <v>7.67</v>
      </c>
      <c r="E10">
        <f>IF(ISNA(VLOOKUP(B10,'BT2'!$A$2:$D$62,4,0)),0,VLOOKUP('TỔNG HỢP'!B10,'BT2'!$A$2:$D$62,4,0))</f>
        <v>5.6</v>
      </c>
      <c r="F10">
        <f>IF(ISNA(VLOOKUP(B10,'BT3'!$A$2:$H$57,8,0)),0,VLOOKUP('TỔNG HỢP'!B10,'BT3'!$A$2:$H$57,8,0))</f>
        <v>9.8000000000000007</v>
      </c>
      <c r="G10" s="8">
        <f t="shared" si="0"/>
        <v>7.7</v>
      </c>
      <c r="H10" t="str">
        <f>VLOOKUP(G10,MapDiem!$A$3:$C$10,3,1)</f>
        <v>B</v>
      </c>
    </row>
    <row r="11" spans="1:8">
      <c r="A11" t="s">
        <v>24</v>
      </c>
      <c r="B11" t="s">
        <v>25</v>
      </c>
      <c r="C11" t="s">
        <v>26</v>
      </c>
      <c r="D11" s="8">
        <f>VLOOKUP(B11,'BT1'!$A$2:$D$63,4,0)</f>
        <v>8.33</v>
      </c>
      <c r="E11">
        <f>IF(ISNA(VLOOKUP(B11,'BT2'!$A$2:$D$62,4,0)),0,VLOOKUP('TỔNG HỢP'!B11,'BT2'!$A$2:$D$62,4,0))</f>
        <v>5.2</v>
      </c>
      <c r="F11">
        <f>IF(ISNA(VLOOKUP(B11,'BT3'!$A$2:$H$57,8,0)),0,VLOOKUP('TỔNG HỢP'!B11,'BT3'!$A$2:$H$57,8,0))</f>
        <v>10</v>
      </c>
      <c r="G11" s="8">
        <f t="shared" si="0"/>
        <v>7.7</v>
      </c>
      <c r="H11" t="str">
        <f>VLOOKUP(G11,MapDiem!$A$3:$C$10,3,1)</f>
        <v>B</v>
      </c>
    </row>
    <row r="12" spans="1:8">
      <c r="A12" t="s">
        <v>27</v>
      </c>
      <c r="B12" t="s">
        <v>28</v>
      </c>
      <c r="C12" t="s">
        <v>29</v>
      </c>
      <c r="D12" s="8">
        <f>VLOOKUP(B12,'BT1'!$A$2:$D$63,4,0)</f>
        <v>7</v>
      </c>
      <c r="E12">
        <f>IF(ISNA(VLOOKUP(B12,'BT2'!$A$2:$D$62,4,0)),0,VLOOKUP('TỔNG HỢP'!B12,'BT2'!$A$2:$D$62,4,0))</f>
        <v>5.2</v>
      </c>
      <c r="F12">
        <f>IF(ISNA(VLOOKUP(B12,'BT3'!$A$2:$H$57,8,0)),0,VLOOKUP('TỔNG HỢP'!B12,'BT3'!$A$2:$H$57,8,0))</f>
        <v>8</v>
      </c>
      <c r="G12" s="8">
        <f t="shared" si="0"/>
        <v>6.7</v>
      </c>
      <c r="H12" t="str">
        <f>VLOOKUP(G12,MapDiem!$A$3:$C$10,3,1)</f>
        <v>C+</v>
      </c>
    </row>
    <row r="13" spans="1:8">
      <c r="A13" t="s">
        <v>30</v>
      </c>
      <c r="B13" t="s">
        <v>31</v>
      </c>
      <c r="C13" t="s">
        <v>32</v>
      </c>
      <c r="D13" s="8">
        <f>VLOOKUP(B13,'BT1'!$A$2:$D$63,4,0)</f>
        <v>8</v>
      </c>
      <c r="E13">
        <f>IF(ISNA(VLOOKUP(B13,'BT2'!$A$2:$D$62,4,0)),0,VLOOKUP('TỔNG HỢP'!B13,'BT2'!$A$2:$D$62,4,0))</f>
        <v>6.6</v>
      </c>
      <c r="F13">
        <f>IF(ISNA(VLOOKUP(B13,'BT3'!$A$2:$H$57,8,0)),0,VLOOKUP('TỔNG HỢP'!B13,'BT3'!$A$2:$H$57,8,0))</f>
        <v>9.8000000000000007</v>
      </c>
      <c r="G13" s="8">
        <f t="shared" si="0"/>
        <v>8.1999999999999993</v>
      </c>
      <c r="H13" t="str">
        <f>VLOOKUP(G13,MapDiem!$A$3:$C$10,3,1)</f>
        <v>B+</v>
      </c>
    </row>
    <row r="14" spans="1:8">
      <c r="A14" t="s">
        <v>33</v>
      </c>
      <c r="B14" t="s">
        <v>34</v>
      </c>
      <c r="C14" t="s">
        <v>35</v>
      </c>
      <c r="D14" s="8">
        <f>VLOOKUP(B14,'BT1'!$A$2:$D$63,4,0)</f>
        <v>8</v>
      </c>
      <c r="E14">
        <f>IF(ISNA(VLOOKUP(B14,'BT2'!$A$2:$D$62,4,0)),0,VLOOKUP('TỔNG HỢP'!B14,'BT2'!$A$2:$D$62,4,0))</f>
        <v>6.8</v>
      </c>
      <c r="F14">
        <f>IF(ISNA(VLOOKUP(B14,'BT3'!$A$2:$H$57,8,0)),0,VLOOKUP('TỔNG HỢP'!B14,'BT3'!$A$2:$H$57,8,0))</f>
        <v>9.4400000000000013</v>
      </c>
      <c r="G14" s="8">
        <f t="shared" si="0"/>
        <v>8.1</v>
      </c>
      <c r="H14" t="str">
        <f>VLOOKUP(G14,MapDiem!$A$3:$C$10,3,1)</f>
        <v>B+</v>
      </c>
    </row>
    <row r="15" spans="1:8">
      <c r="A15" t="s">
        <v>36</v>
      </c>
      <c r="B15" t="s">
        <v>37</v>
      </c>
      <c r="C15" t="s">
        <v>38</v>
      </c>
      <c r="D15" s="8">
        <f>VLOOKUP(B15,'BT1'!$A$2:$D$63,4,0)</f>
        <v>7.67</v>
      </c>
      <c r="E15">
        <f>IF(ISNA(VLOOKUP(B15,'BT2'!$A$2:$D$62,4,0)),0,VLOOKUP('TỔNG HỢP'!B15,'BT2'!$A$2:$D$62,4,0))</f>
        <v>7.2</v>
      </c>
      <c r="F15">
        <f>IF(ISNA(VLOOKUP(B15,'BT3'!$A$2:$H$57,8,0)),0,VLOOKUP('TỔNG HỢP'!B15,'BT3'!$A$2:$H$57,8,0))</f>
        <v>9.8000000000000007</v>
      </c>
      <c r="G15" s="8">
        <f t="shared" si="0"/>
        <v>8.3000000000000007</v>
      </c>
      <c r="H15" t="str">
        <f>VLOOKUP(G15,MapDiem!$A$3:$C$10,3,1)</f>
        <v>B+</v>
      </c>
    </row>
    <row r="16" spans="1:8">
      <c r="A16" t="s">
        <v>39</v>
      </c>
      <c r="B16" t="s">
        <v>40</v>
      </c>
      <c r="C16" t="s">
        <v>41</v>
      </c>
      <c r="D16" s="8">
        <f>VLOOKUP(B16,'BT1'!$A$2:$D$63,4,0)</f>
        <v>8</v>
      </c>
      <c r="E16">
        <f>IF(ISNA(VLOOKUP(B16,'BT2'!$A$2:$D$62,4,0)),0,VLOOKUP('TỔNG HỢP'!B16,'BT2'!$A$2:$D$62,4,0))</f>
        <v>5.4</v>
      </c>
      <c r="F16">
        <f>IF(ISNA(VLOOKUP(B16,'BT3'!$A$2:$H$57,8,0)),0,VLOOKUP('TỔNG HỢP'!B16,'BT3'!$A$2:$H$57,8,0))</f>
        <v>10</v>
      </c>
      <c r="G16" s="8">
        <f t="shared" si="0"/>
        <v>7.8</v>
      </c>
      <c r="H16" t="str">
        <f>VLOOKUP(G16,MapDiem!$A$3:$C$10,3,1)</f>
        <v>B</v>
      </c>
    </row>
    <row r="17" spans="1:8">
      <c r="A17" t="s">
        <v>42</v>
      </c>
      <c r="B17" t="s">
        <v>43</v>
      </c>
      <c r="C17" t="s">
        <v>44</v>
      </c>
      <c r="D17" s="8">
        <f>VLOOKUP(B17,'BT1'!$A$2:$D$63,4,0)</f>
        <v>8.33</v>
      </c>
      <c r="E17">
        <f>IF(ISNA(VLOOKUP(B17,'BT2'!$A$2:$D$62,4,0)),0,VLOOKUP('TỔNG HỢP'!B17,'BT2'!$A$2:$D$62,4,0))</f>
        <v>6.6</v>
      </c>
      <c r="F17">
        <f>IF(ISNA(VLOOKUP(B17,'BT3'!$A$2:$H$57,8,0)),0,VLOOKUP('TỔNG HỢP'!B17,'BT3'!$A$2:$H$57,8,0))</f>
        <v>9.8000000000000007</v>
      </c>
      <c r="G17" s="8">
        <f t="shared" si="0"/>
        <v>8.1999999999999993</v>
      </c>
      <c r="H17" t="str">
        <f>VLOOKUP(G17,MapDiem!$A$3:$C$10,3,1)</f>
        <v>B+</v>
      </c>
    </row>
    <row r="18" spans="1:8">
      <c r="A18" t="s">
        <v>45</v>
      </c>
      <c r="B18" t="s">
        <v>46</v>
      </c>
      <c r="C18" t="s">
        <v>47</v>
      </c>
      <c r="D18" s="8">
        <f>VLOOKUP(B18,'BT1'!$A$2:$D$63,4,0)</f>
        <v>7</v>
      </c>
      <c r="E18">
        <f>IF(ISNA(VLOOKUP(B18,'BT2'!$A$2:$D$62,4,0)),0,VLOOKUP('TỔNG HỢP'!B18,'BT2'!$A$2:$D$62,4,0))</f>
        <v>5.8</v>
      </c>
      <c r="F18">
        <f>IF(ISNA(VLOOKUP(B18,'BT3'!$A$2:$H$57,8,0)),0,VLOOKUP('TỔNG HỢP'!B18,'BT3'!$A$2:$H$57,8,0))</f>
        <v>9.8000000000000007</v>
      </c>
      <c r="G18" s="8">
        <f t="shared" si="0"/>
        <v>7.6</v>
      </c>
      <c r="H18" t="str">
        <f>VLOOKUP(G18,MapDiem!$A$3:$C$10,3,1)</f>
        <v>B</v>
      </c>
    </row>
    <row r="19" spans="1:8">
      <c r="A19" t="s">
        <v>48</v>
      </c>
      <c r="B19" t="s">
        <v>49</v>
      </c>
      <c r="C19" t="s">
        <v>50</v>
      </c>
      <c r="D19" s="8">
        <f>VLOOKUP(B19,'BT1'!$A$2:$D$63,4,0)</f>
        <v>7.67</v>
      </c>
      <c r="E19">
        <f>IF(ISNA(VLOOKUP(B19,'BT2'!$A$2:$D$62,4,0)),0,VLOOKUP('TỔNG HỢP'!B19,'BT2'!$A$2:$D$62,4,0))</f>
        <v>6.2</v>
      </c>
      <c r="F19">
        <f>IF(ISNA(VLOOKUP(B19,'BT3'!$A$2:$H$57,8,0)),0,VLOOKUP('TỔNG HỢP'!B19,'BT3'!$A$2:$H$57,8,0))</f>
        <v>9.8000000000000007</v>
      </c>
      <c r="G19" s="8">
        <f t="shared" si="0"/>
        <v>7.9</v>
      </c>
      <c r="H19" t="str">
        <f>VLOOKUP(G19,MapDiem!$A$3:$C$10,3,1)</f>
        <v>B</v>
      </c>
    </row>
    <row r="20" spans="1:8">
      <c r="A20" t="s">
        <v>51</v>
      </c>
      <c r="B20" t="s">
        <v>52</v>
      </c>
      <c r="C20" t="s">
        <v>53</v>
      </c>
      <c r="D20" s="8">
        <f>VLOOKUP(B20,'BT1'!$A$2:$D$63,4,0)</f>
        <v>8.33</v>
      </c>
      <c r="E20">
        <f>IF(ISNA(VLOOKUP(B20,'BT2'!$A$2:$D$62,4,0)),0,VLOOKUP('TỔNG HỢP'!B20,'BT2'!$A$2:$D$62,4,0))</f>
        <v>4</v>
      </c>
      <c r="F20">
        <f>IF(ISNA(VLOOKUP(B20,'BT3'!$A$2:$H$57,8,0)),0,VLOOKUP('TỔNG HỢP'!B20,'BT3'!$A$2:$H$57,8,0))</f>
        <v>9.8000000000000007</v>
      </c>
      <c r="G20" s="8">
        <f t="shared" si="0"/>
        <v>7.2</v>
      </c>
      <c r="H20" t="str">
        <f>VLOOKUP(G20,MapDiem!$A$3:$C$10,3,1)</f>
        <v>B</v>
      </c>
    </row>
    <row r="21" spans="1:8">
      <c r="A21" t="s">
        <v>54</v>
      </c>
      <c r="B21" t="s">
        <v>55</v>
      </c>
      <c r="C21" t="s">
        <v>56</v>
      </c>
      <c r="D21" s="8">
        <f>VLOOKUP(B21,'BT1'!$A$2:$D$63,4,0)</f>
        <v>6.33</v>
      </c>
      <c r="E21">
        <f>IF(ISNA(VLOOKUP(B21,'BT2'!$A$2:$D$62,4,0)),0,VLOOKUP('TỔNG HỢP'!B21,'BT2'!$A$2:$D$62,4,0))</f>
        <v>4.5999999999999996</v>
      </c>
      <c r="F21">
        <f>IF(ISNA(VLOOKUP(B21,'BT3'!$A$2:$H$57,8,0)),0,VLOOKUP('TỔNG HỢP'!B21,'BT3'!$A$2:$H$57,8,0))</f>
        <v>9.8000000000000007</v>
      </c>
      <c r="G21" s="8">
        <f t="shared" si="0"/>
        <v>7</v>
      </c>
      <c r="H21" t="str">
        <f>VLOOKUP(G21,MapDiem!$A$3:$C$10,3,1)</f>
        <v>B</v>
      </c>
    </row>
    <row r="22" spans="1:8">
      <c r="A22" t="s">
        <v>57</v>
      </c>
      <c r="B22" t="s">
        <v>58</v>
      </c>
      <c r="C22" t="s">
        <v>59</v>
      </c>
      <c r="D22" s="8">
        <f>VLOOKUP(B22,'BT1'!$A$2:$D$63,4,0)</f>
        <v>5</v>
      </c>
      <c r="E22">
        <f>IF(ISNA(VLOOKUP(B22,'BT2'!$A$2:$D$62,4,0)),0,VLOOKUP('TỔNG HỢP'!B22,'BT2'!$A$2:$D$62,4,0))</f>
        <v>5.4</v>
      </c>
      <c r="F22">
        <f>IF(ISNA(VLOOKUP(B22,'BT3'!$A$2:$H$57,8,0)),0,VLOOKUP('TỔNG HỢP'!B22,'BT3'!$A$2:$H$57,8,0))</f>
        <v>9.8000000000000007</v>
      </c>
      <c r="G22" s="8">
        <f t="shared" si="0"/>
        <v>7.1</v>
      </c>
      <c r="H22" t="str">
        <f>VLOOKUP(G22,MapDiem!$A$3:$C$10,3,1)</f>
        <v>B</v>
      </c>
    </row>
    <row r="23" spans="1:8">
      <c r="A23" t="s">
        <v>60</v>
      </c>
      <c r="B23" t="s">
        <v>61</v>
      </c>
      <c r="C23" t="s">
        <v>62</v>
      </c>
      <c r="D23" s="8">
        <f>VLOOKUP(B23,'BT1'!$A$2:$D$63,4,0)</f>
        <v>9.67</v>
      </c>
      <c r="E23">
        <f>IF(ISNA(VLOOKUP(B23,'BT2'!$A$2:$D$62,4,0)),0,VLOOKUP('TỔNG HỢP'!B23,'BT2'!$A$2:$D$62,4,0))</f>
        <v>8.4</v>
      </c>
      <c r="F23">
        <f>IF(ISNA(VLOOKUP(B23,'BT3'!$A$2:$H$57,8,0)),0,VLOOKUP('TỔNG HỢP'!B23,'BT3'!$A$2:$H$57,8,0))</f>
        <v>10</v>
      </c>
      <c r="G23" s="8">
        <f t="shared" si="0"/>
        <v>9.3000000000000007</v>
      </c>
      <c r="H23" t="str">
        <f>VLOOKUP(G23,MapDiem!$A$3:$C$10,3,1)</f>
        <v>A</v>
      </c>
    </row>
    <row r="24" spans="1:8">
      <c r="A24" t="s">
        <v>63</v>
      </c>
      <c r="B24" t="s">
        <v>64</v>
      </c>
      <c r="C24" t="s">
        <v>65</v>
      </c>
      <c r="D24" s="8">
        <f>VLOOKUP(B24,'BT1'!$A$2:$D$63,4,0)</f>
        <v>9.33</v>
      </c>
      <c r="E24">
        <f>IF(ISNA(VLOOKUP(B24,'BT2'!$A$2:$D$62,4,0)),0,VLOOKUP('TỔNG HỢP'!B24,'BT2'!$A$2:$D$62,4,0))</f>
        <v>4</v>
      </c>
      <c r="F24">
        <f>IF(ISNA(VLOOKUP(B24,'BT3'!$A$2:$H$57,8,0)),0,VLOOKUP('TỔNG HỢP'!B24,'BT3'!$A$2:$H$57,8,0))</f>
        <v>10</v>
      </c>
      <c r="G24" s="8">
        <f t="shared" si="0"/>
        <v>7.5</v>
      </c>
      <c r="H24" t="str">
        <f>VLOOKUP(G24,MapDiem!$A$3:$C$10,3,1)</f>
        <v>B</v>
      </c>
    </row>
    <row r="25" spans="1:8">
      <c r="A25" t="s">
        <v>66</v>
      </c>
      <c r="B25" t="s">
        <v>67</v>
      </c>
      <c r="C25" t="s">
        <v>68</v>
      </c>
      <c r="D25" s="8">
        <f>VLOOKUP(B25,'BT1'!$A$2:$D$63,4,0)</f>
        <v>9.67</v>
      </c>
      <c r="E25">
        <f>IF(ISNA(VLOOKUP(B25,'BT2'!$A$2:$D$62,4,0)),0,VLOOKUP('TỔNG HỢP'!B25,'BT2'!$A$2:$D$62,4,0))</f>
        <v>5</v>
      </c>
      <c r="F25">
        <f>IF(ISNA(VLOOKUP(B25,'BT3'!$A$2:$H$57,8,0)),0,VLOOKUP('TỔNG HỢP'!B25,'BT3'!$A$2:$H$57,8,0))</f>
        <v>8.8000000000000007</v>
      </c>
      <c r="G25" s="8">
        <f t="shared" si="0"/>
        <v>7.5</v>
      </c>
      <c r="H25" t="str">
        <f>VLOOKUP(G25,MapDiem!$A$3:$C$10,3,1)</f>
        <v>B</v>
      </c>
    </row>
    <row r="26" spans="1:8">
      <c r="A26" t="s">
        <v>69</v>
      </c>
      <c r="B26" t="s">
        <v>70</v>
      </c>
      <c r="C26" t="s">
        <v>71</v>
      </c>
      <c r="D26" s="8">
        <f>VLOOKUP(B26,'BT1'!$A$2:$D$63,4,0)</f>
        <v>8.33</v>
      </c>
      <c r="E26">
        <f>IF(ISNA(VLOOKUP(B26,'BT2'!$A$2:$D$62,4,0)),0,VLOOKUP('TỔNG HỢP'!B26,'BT2'!$A$2:$D$62,4,0))</f>
        <v>6.4</v>
      </c>
      <c r="F26">
        <f>IF(ISNA(VLOOKUP(B26,'BT3'!$A$2:$H$57,8,0)),0,VLOOKUP('TỔNG HỢP'!B26,'BT3'!$A$2:$H$57,8,0))</f>
        <v>9</v>
      </c>
      <c r="G26" s="8">
        <f t="shared" si="0"/>
        <v>7.8</v>
      </c>
      <c r="H26" t="str">
        <f>VLOOKUP(G26,MapDiem!$A$3:$C$10,3,1)</f>
        <v>B</v>
      </c>
    </row>
    <row r="27" spans="1:8">
      <c r="A27" t="s">
        <v>72</v>
      </c>
      <c r="B27" t="s">
        <v>73</v>
      </c>
      <c r="C27" t="s">
        <v>74</v>
      </c>
      <c r="D27" s="8">
        <f>VLOOKUP(B27,'BT1'!$A$2:$D$63,4,0)</f>
        <v>7.33</v>
      </c>
      <c r="E27">
        <f>IF(ISNA(VLOOKUP(B27,'BT2'!$A$2:$D$62,4,0)),0,VLOOKUP('TỔNG HỢP'!B27,'BT2'!$A$2:$D$62,4,0))</f>
        <v>6.8</v>
      </c>
      <c r="F27">
        <f>IF(ISNA(VLOOKUP(B27,'BT3'!$A$2:$H$57,8,0)),0,VLOOKUP('TỔNG HỢP'!B27,'BT3'!$A$2:$H$57,8,0))</f>
        <v>9.5</v>
      </c>
      <c r="G27" s="8">
        <f t="shared" si="0"/>
        <v>8</v>
      </c>
      <c r="H27" t="str">
        <f>VLOOKUP(G27,MapDiem!$A$3:$C$10,3,1)</f>
        <v>B+</v>
      </c>
    </row>
    <row r="28" spans="1:8">
      <c r="A28" t="s">
        <v>75</v>
      </c>
      <c r="B28" t="s">
        <v>76</v>
      </c>
      <c r="C28" t="s">
        <v>77</v>
      </c>
      <c r="D28" s="8">
        <f>VLOOKUP(B28,'BT1'!$A$2:$D$63,4,0)</f>
        <v>8.67</v>
      </c>
      <c r="E28">
        <f>IF(ISNA(VLOOKUP(B28,'BT2'!$A$2:$D$62,4,0)),0,VLOOKUP('TỔNG HỢP'!B28,'BT2'!$A$2:$D$62,4,0))</f>
        <v>7.6</v>
      </c>
      <c r="F28">
        <f>IF(ISNA(VLOOKUP(B28,'BT3'!$A$2:$H$57,8,0)),0,VLOOKUP('TỔNG HỢP'!B28,'BT3'!$A$2:$H$57,8,0))</f>
        <v>9.8000000000000007</v>
      </c>
      <c r="G28" s="8">
        <f t="shared" si="0"/>
        <v>8.6999999999999993</v>
      </c>
      <c r="H28" t="str">
        <f>VLOOKUP(G28,MapDiem!$A$3:$C$10,3,1)</f>
        <v>B+</v>
      </c>
    </row>
    <row r="29" spans="1:8">
      <c r="A29" t="s">
        <v>78</v>
      </c>
      <c r="B29" t="s">
        <v>79</v>
      </c>
      <c r="C29" t="s">
        <v>80</v>
      </c>
      <c r="D29" s="8">
        <f>VLOOKUP(B29,'BT1'!$A$2:$D$63,4,0)</f>
        <v>7.33</v>
      </c>
      <c r="E29">
        <f>IF(ISNA(VLOOKUP(B29,'BT2'!$A$2:$D$62,4,0)),0,VLOOKUP('TỔNG HỢP'!B29,'BT2'!$A$2:$D$62,4,0))</f>
        <v>7.6</v>
      </c>
      <c r="F29">
        <f>IF(ISNA(VLOOKUP(B29,'BT3'!$A$2:$H$57,8,0)),0,VLOOKUP('TỔNG HỢP'!B29,'BT3'!$A$2:$H$57,8,0))</f>
        <v>9.6</v>
      </c>
      <c r="G29" s="8">
        <f t="shared" si="0"/>
        <v>8.3000000000000007</v>
      </c>
      <c r="H29" t="str">
        <f>VLOOKUP(G29,MapDiem!$A$3:$C$10,3,1)</f>
        <v>B+</v>
      </c>
    </row>
    <row r="30" spans="1:8">
      <c r="A30" t="s">
        <v>81</v>
      </c>
      <c r="B30" t="s">
        <v>82</v>
      </c>
      <c r="C30" t="s">
        <v>83</v>
      </c>
      <c r="D30" s="8">
        <f>VLOOKUP(B30,'BT1'!$A$2:$D$63,4,0)</f>
        <v>8</v>
      </c>
      <c r="E30">
        <f>IF(ISNA(VLOOKUP(B30,'BT2'!$A$2:$D$62,4,0)),0,VLOOKUP('TỔNG HỢP'!B30,'BT2'!$A$2:$D$62,4,0))</f>
        <v>6.8</v>
      </c>
      <c r="F30">
        <f>IF(ISNA(VLOOKUP(B30,'BT3'!$A$2:$H$57,8,0)),0,VLOOKUP('TỔNG HỢP'!B30,'BT3'!$A$2:$H$57,8,0))</f>
        <v>9.4</v>
      </c>
      <c r="G30" s="8">
        <f t="shared" si="0"/>
        <v>8.1</v>
      </c>
      <c r="H30" t="str">
        <f>VLOOKUP(G30,MapDiem!$A$3:$C$10,3,1)</f>
        <v>B+</v>
      </c>
    </row>
    <row r="31" spans="1:8">
      <c r="A31" t="s">
        <v>84</v>
      </c>
      <c r="B31" t="s">
        <v>85</v>
      </c>
      <c r="C31" t="s">
        <v>86</v>
      </c>
      <c r="D31" s="8">
        <f>VLOOKUP(B31,'BT1'!$A$2:$D$63,4,0)</f>
        <v>8.33</v>
      </c>
      <c r="E31">
        <f>IF(ISNA(VLOOKUP(B31,'BT2'!$A$2:$D$62,4,0)),0,VLOOKUP('TỔNG HỢP'!B31,'BT2'!$A$2:$D$62,4,0))</f>
        <v>6.4</v>
      </c>
      <c r="F31">
        <f>IF(ISNA(VLOOKUP(B31,'BT3'!$A$2:$H$57,8,0)),0,VLOOKUP('TỔNG HỢP'!B31,'BT3'!$A$2:$H$57,8,0))</f>
        <v>9</v>
      </c>
      <c r="G31" s="8">
        <f t="shared" si="0"/>
        <v>7.8</v>
      </c>
      <c r="H31" t="str">
        <f>VLOOKUP(G31,MapDiem!$A$3:$C$10,3,1)</f>
        <v>B</v>
      </c>
    </row>
    <row r="32" spans="1:8">
      <c r="A32" t="s">
        <v>87</v>
      </c>
      <c r="B32" t="s">
        <v>88</v>
      </c>
      <c r="C32" t="s">
        <v>89</v>
      </c>
      <c r="D32" s="8">
        <f>VLOOKUP(B32,'BT1'!$A$2:$D$63,4,0)</f>
        <v>8</v>
      </c>
      <c r="E32">
        <f>IF(ISNA(VLOOKUP(B32,'BT2'!$A$2:$D$62,4,0)),0,VLOOKUP('TỔNG HỢP'!B32,'BT2'!$A$2:$D$62,4,0))</f>
        <v>6.6</v>
      </c>
      <c r="F32">
        <f>IF(ISNA(VLOOKUP(B32,'BT3'!$A$2:$H$57,8,0)),0,VLOOKUP('TỔNG HỢP'!B32,'BT3'!$A$2:$H$57,8,0))</f>
        <v>8.8000000000000007</v>
      </c>
      <c r="G32" s="8">
        <f t="shared" si="0"/>
        <v>7.8</v>
      </c>
      <c r="H32" t="str">
        <f>VLOOKUP(G32,MapDiem!$A$3:$C$10,3,1)</f>
        <v>B</v>
      </c>
    </row>
    <row r="33" spans="1:8">
      <c r="A33" t="s">
        <v>90</v>
      </c>
      <c r="B33" t="s">
        <v>91</v>
      </c>
      <c r="C33" t="s">
        <v>92</v>
      </c>
      <c r="D33" s="8">
        <f>VLOOKUP(B33,'BT1'!$A$2:$D$63,4,0)</f>
        <v>6.33</v>
      </c>
      <c r="E33">
        <f>IF(ISNA(VLOOKUP(B33,'BT2'!$A$2:$D$62,4,0)),0,VLOOKUP('TỔNG HỢP'!B33,'BT2'!$A$2:$D$62,4,0))</f>
        <v>6.8</v>
      </c>
      <c r="F33">
        <f>IF(ISNA(VLOOKUP(B33,'BT3'!$A$2:$H$57,8,0)),0,VLOOKUP('TỔNG HỢP'!B33,'BT3'!$A$2:$H$57,8,0))</f>
        <v>10</v>
      </c>
      <c r="G33" s="8">
        <f t="shared" si="0"/>
        <v>8</v>
      </c>
      <c r="H33" t="str">
        <f>VLOOKUP(G33,MapDiem!$A$3:$C$10,3,1)</f>
        <v>B+</v>
      </c>
    </row>
    <row r="34" spans="1:8">
      <c r="A34" t="s">
        <v>93</v>
      </c>
      <c r="B34" t="s">
        <v>94</v>
      </c>
      <c r="C34" t="s">
        <v>95</v>
      </c>
      <c r="D34" s="8">
        <f>VLOOKUP(B34,'BT1'!$A$2:$D$63,4,0)</f>
        <v>8</v>
      </c>
      <c r="E34">
        <f>IF(ISNA(VLOOKUP(B34,'BT2'!$A$2:$D$62,4,0)),0,VLOOKUP('TỔNG HỢP'!B34,'BT2'!$A$2:$D$62,4,0))</f>
        <v>5.4</v>
      </c>
      <c r="F34">
        <f>IF(ISNA(VLOOKUP(B34,'BT3'!$A$2:$H$57,8,0)),0,VLOOKUP('TỔNG HỢP'!B34,'BT3'!$A$2:$H$57,8,0))</f>
        <v>9.1999999999999993</v>
      </c>
      <c r="G34" s="8">
        <f t="shared" si="0"/>
        <v>7.4</v>
      </c>
      <c r="H34" t="str">
        <f>VLOOKUP(G34,MapDiem!$A$3:$C$10,3,1)</f>
        <v>B</v>
      </c>
    </row>
    <row r="35" spans="1:8">
      <c r="A35" t="s">
        <v>96</v>
      </c>
      <c r="B35" t="s">
        <v>97</v>
      </c>
      <c r="C35" t="s">
        <v>98</v>
      </c>
      <c r="D35" s="8">
        <f>VLOOKUP(B35,'BT1'!$A$2:$D$63,4,0)</f>
        <v>8.67</v>
      </c>
      <c r="E35">
        <f>IF(ISNA(VLOOKUP(B35,'BT2'!$A$2:$D$62,4,0)),0,VLOOKUP('TỔNG HỢP'!B35,'BT2'!$A$2:$D$62,4,0))</f>
        <v>6.8</v>
      </c>
      <c r="F35">
        <f>IF(ISNA(VLOOKUP(B35,'BT3'!$A$2:$H$57,8,0)),0,VLOOKUP('TỔNG HỢP'!B35,'BT3'!$A$2:$H$57,8,0))</f>
        <v>9.6</v>
      </c>
      <c r="G35" s="8">
        <f t="shared" si="0"/>
        <v>8.3000000000000007</v>
      </c>
      <c r="H35" t="str">
        <f>VLOOKUP(G35,MapDiem!$A$3:$C$10,3,1)</f>
        <v>B+</v>
      </c>
    </row>
    <row r="36" spans="1:8">
      <c r="A36" t="s">
        <v>99</v>
      </c>
      <c r="B36" t="s">
        <v>100</v>
      </c>
      <c r="C36" t="s">
        <v>101</v>
      </c>
      <c r="D36" s="8">
        <f>VLOOKUP(B36,'BT1'!$A$2:$D$63,4,0)</f>
        <v>8</v>
      </c>
      <c r="E36">
        <f>IF(ISNA(VLOOKUP(B36,'BT2'!$A$2:$D$62,4,0)),0,VLOOKUP('TỔNG HỢP'!B36,'BT2'!$A$2:$D$62,4,0))</f>
        <v>6.6</v>
      </c>
      <c r="F36">
        <f>IF(ISNA(VLOOKUP(B36,'BT3'!$A$2:$H$57,8,0)),0,VLOOKUP('TỔNG HỢP'!B36,'BT3'!$A$2:$H$57,8,0))</f>
        <v>9.9</v>
      </c>
      <c r="G36" s="8">
        <f t="shared" si="0"/>
        <v>8.1999999999999993</v>
      </c>
      <c r="H36" t="str">
        <f>VLOOKUP(G36,MapDiem!$A$3:$C$10,3,1)</f>
        <v>B+</v>
      </c>
    </row>
    <row r="37" spans="1:8">
      <c r="A37" t="s">
        <v>102</v>
      </c>
      <c r="B37" t="s">
        <v>103</v>
      </c>
      <c r="C37" t="s">
        <v>104</v>
      </c>
      <c r="D37" s="8">
        <f>VLOOKUP(B37,'BT1'!$A$2:$D$63,4,0)</f>
        <v>8.33</v>
      </c>
      <c r="E37">
        <f>IF(ISNA(VLOOKUP(B37,'BT2'!$A$2:$D$62,4,0)),0,VLOOKUP('TỔNG HỢP'!B37,'BT2'!$A$2:$D$62,4,0))</f>
        <v>8.4</v>
      </c>
      <c r="F37">
        <f>IF(ISNA(VLOOKUP(B37,'BT3'!$A$2:$H$57,8,0)),0,VLOOKUP('TỔNG HỢP'!B37,'BT3'!$A$2:$H$57,8,0))</f>
        <v>8.8000000000000007</v>
      </c>
      <c r="G37" s="8">
        <f t="shared" si="0"/>
        <v>8.5</v>
      </c>
      <c r="H37" t="str">
        <f>VLOOKUP(G37,MapDiem!$A$3:$C$10,3,1)</f>
        <v>B+</v>
      </c>
    </row>
    <row r="38" spans="1:8">
      <c r="A38" t="s">
        <v>105</v>
      </c>
      <c r="B38" t="s">
        <v>106</v>
      </c>
      <c r="C38" t="s">
        <v>107</v>
      </c>
      <c r="D38" s="8">
        <f>VLOOKUP(B38,'BT1'!$A$2:$D$63,4,0)</f>
        <v>8.33</v>
      </c>
      <c r="E38">
        <f>IF(ISNA(VLOOKUP(B38,'BT2'!$A$2:$D$62,4,0)),0,VLOOKUP('TỔNG HỢP'!B38,'BT2'!$A$2:$D$62,4,0))</f>
        <v>7.2</v>
      </c>
      <c r="F38">
        <f>IF(ISNA(VLOOKUP(B38,'BT3'!$A$2:$H$57,8,0)),0,VLOOKUP('TỔNG HỢP'!B38,'BT3'!$A$2:$H$57,8,0))</f>
        <v>9.1999999999999993</v>
      </c>
      <c r="G38" s="8">
        <f t="shared" si="0"/>
        <v>8.1999999999999993</v>
      </c>
      <c r="H38" t="str">
        <f>VLOOKUP(G38,MapDiem!$A$3:$C$10,3,1)</f>
        <v>B+</v>
      </c>
    </row>
    <row r="39" spans="1:8">
      <c r="A39" t="s">
        <v>108</v>
      </c>
      <c r="B39" t="s">
        <v>109</v>
      </c>
      <c r="C39" t="s">
        <v>110</v>
      </c>
      <c r="D39" s="8">
        <f>VLOOKUP(B39,'BT1'!$A$2:$D$63,4,0)</f>
        <v>9</v>
      </c>
      <c r="E39">
        <f>IF(ISNA(VLOOKUP(B39,'BT2'!$A$2:$D$62,4,0)),0,VLOOKUP('TỔNG HỢP'!B39,'BT2'!$A$2:$D$62,4,0))</f>
        <v>8.1999999999999993</v>
      </c>
      <c r="F39">
        <f>IF(ISNA(VLOOKUP(B39,'BT3'!$A$2:$H$57,8,0)),0,VLOOKUP('TỔNG HỢP'!B39,'BT3'!$A$2:$H$57,8,0))</f>
        <v>9</v>
      </c>
      <c r="G39" s="8">
        <f t="shared" si="0"/>
        <v>8.6999999999999993</v>
      </c>
      <c r="H39" t="str">
        <f>VLOOKUP(G39,MapDiem!$A$3:$C$10,3,1)</f>
        <v>B+</v>
      </c>
    </row>
    <row r="40" spans="1:8">
      <c r="A40" t="s">
        <v>111</v>
      </c>
      <c r="B40" t="s">
        <v>112</v>
      </c>
      <c r="C40" t="s">
        <v>113</v>
      </c>
      <c r="D40" s="8">
        <f>VLOOKUP(B40,'BT1'!$A$2:$D$63,4,0)</f>
        <v>6.67</v>
      </c>
      <c r="E40">
        <f>IF(ISNA(VLOOKUP(B40,'BT2'!$A$2:$D$62,4,0)),0,VLOOKUP('TỔNG HỢP'!B40,'BT2'!$A$2:$D$62,4,0))</f>
        <v>6</v>
      </c>
      <c r="F40">
        <f>IF(ISNA(VLOOKUP(B40,'BT3'!$A$2:$H$57,8,0)),0,VLOOKUP('TỔNG HỢP'!B40,'BT3'!$A$2:$H$57,8,0))</f>
        <v>10</v>
      </c>
      <c r="G40" s="8">
        <f t="shared" si="0"/>
        <v>7.7</v>
      </c>
      <c r="H40" t="str">
        <f>VLOOKUP(G40,MapDiem!$A$3:$C$10,3,1)</f>
        <v>B</v>
      </c>
    </row>
    <row r="41" spans="1:8">
      <c r="A41" t="s">
        <v>114</v>
      </c>
      <c r="B41" t="s">
        <v>115</v>
      </c>
      <c r="C41" t="s">
        <v>116</v>
      </c>
      <c r="D41" s="8">
        <f>VLOOKUP(B41,'BT1'!$A$2:$D$63,4,0)</f>
        <v>7.67</v>
      </c>
      <c r="E41">
        <f>IF(ISNA(VLOOKUP(B41,'BT2'!$A$2:$D$62,4,0)),0,VLOOKUP('TỔNG HỢP'!B41,'BT2'!$A$2:$D$62,4,0))</f>
        <v>6</v>
      </c>
      <c r="F41">
        <f>IF(ISNA(VLOOKUP(B41,'BT3'!$A$2:$H$57,8,0)),0,VLOOKUP('TỔNG HỢP'!B41,'BT3'!$A$2:$H$57,8,0))</f>
        <v>9.8000000000000007</v>
      </c>
      <c r="G41" s="8">
        <f t="shared" si="0"/>
        <v>7.9</v>
      </c>
      <c r="H41" t="str">
        <f>VLOOKUP(G41,MapDiem!$A$3:$C$10,3,1)</f>
        <v>B</v>
      </c>
    </row>
    <row r="42" spans="1:8">
      <c r="A42" t="s">
        <v>117</v>
      </c>
      <c r="B42" t="s">
        <v>118</v>
      </c>
      <c r="C42" t="s">
        <v>119</v>
      </c>
      <c r="D42" s="8">
        <f>VLOOKUP(B42,'BT1'!$A$2:$D$63,4,0)</f>
        <v>8</v>
      </c>
      <c r="E42">
        <f>IF(ISNA(VLOOKUP(B42,'BT2'!$A$2:$D$62,4,0)),0,VLOOKUP('TỔNG HỢP'!B42,'BT2'!$A$2:$D$62,4,0))</f>
        <v>8.4</v>
      </c>
      <c r="F42">
        <f>IF(ISNA(VLOOKUP(B42,'BT3'!$A$2:$H$57,8,0)),0,VLOOKUP('TỔNG HỢP'!B42,'BT3'!$A$2:$H$57,8,0))</f>
        <v>7.6</v>
      </c>
      <c r="G42" s="8">
        <f t="shared" si="0"/>
        <v>8</v>
      </c>
      <c r="H42" t="str">
        <f>VLOOKUP(G42,MapDiem!$A$3:$C$10,3,1)</f>
        <v>B+</v>
      </c>
    </row>
    <row r="43" spans="1:8">
      <c r="A43" t="s">
        <v>120</v>
      </c>
      <c r="B43" t="s">
        <v>121</v>
      </c>
      <c r="C43" t="s">
        <v>122</v>
      </c>
      <c r="D43" s="8">
        <f>VLOOKUP(B43,'BT1'!$A$2:$D$63,4,0)</f>
        <v>8.67</v>
      </c>
      <c r="E43">
        <f>IF(ISNA(VLOOKUP(B43,'BT2'!$A$2:$D$62,4,0)),0,VLOOKUP('TỔNG HỢP'!B43,'BT2'!$A$2:$D$62,4,0))</f>
        <v>7.8</v>
      </c>
      <c r="F43">
        <f>IF(ISNA(VLOOKUP(B43,'BT3'!$A$2:$H$57,8,0)),0,VLOOKUP('TỔNG HỢP'!B43,'BT3'!$A$2:$H$57,8,0))</f>
        <v>8.6</v>
      </c>
      <c r="G43" s="8">
        <f t="shared" si="0"/>
        <v>8.3000000000000007</v>
      </c>
      <c r="H43" t="str">
        <f>VLOOKUP(G43,MapDiem!$A$3:$C$10,3,1)</f>
        <v>B+</v>
      </c>
    </row>
    <row r="44" spans="1:8">
      <c r="A44" t="s">
        <v>123</v>
      </c>
      <c r="B44" t="s">
        <v>124</v>
      </c>
      <c r="C44" t="s">
        <v>125</v>
      </c>
      <c r="D44" s="8">
        <f>VLOOKUP(B44,'BT1'!$A$2:$D$63,4,0)</f>
        <v>8.67</v>
      </c>
      <c r="E44">
        <f>IF(ISNA(VLOOKUP(B44,'BT2'!$A$2:$D$62,4,0)),0,VLOOKUP('TỔNG HỢP'!B44,'BT2'!$A$2:$D$62,4,0))</f>
        <v>6.6</v>
      </c>
      <c r="F44">
        <f>IF(ISNA(VLOOKUP(B44,'BT3'!$A$2:$H$57,8,0)),0,VLOOKUP('TỔNG HỢP'!B44,'BT3'!$A$2:$H$57,8,0))</f>
        <v>9.8000000000000007</v>
      </c>
      <c r="G44" s="8">
        <f t="shared" si="0"/>
        <v>8.3000000000000007</v>
      </c>
      <c r="H44" t="str">
        <f>VLOOKUP(G44,MapDiem!$A$3:$C$10,3,1)</f>
        <v>B+</v>
      </c>
    </row>
    <row r="45" spans="1:8">
      <c r="A45" t="s">
        <v>126</v>
      </c>
      <c r="B45" t="s">
        <v>127</v>
      </c>
      <c r="C45" t="s">
        <v>128</v>
      </c>
      <c r="D45" s="8">
        <f>VLOOKUP(B45,'BT1'!$A$2:$D$63,4,0)</f>
        <v>6.33</v>
      </c>
      <c r="E45">
        <f>IF(ISNA(VLOOKUP(B45,'BT2'!$A$2:$D$62,4,0)),0,VLOOKUP('TỔNG HỢP'!B45,'BT2'!$A$2:$D$62,4,0))</f>
        <v>6</v>
      </c>
      <c r="F45">
        <f>IF(ISNA(VLOOKUP(B45,'BT3'!$A$2:$H$57,8,0)),0,VLOOKUP('TỔNG HỢP'!B45,'BT3'!$A$2:$H$57,8,0))</f>
        <v>7</v>
      </c>
      <c r="G45" s="8">
        <f t="shared" si="0"/>
        <v>6.5</v>
      </c>
      <c r="H45" t="str">
        <f>VLOOKUP(G45,MapDiem!$A$3:$C$10,3,1)</f>
        <v>C+</v>
      </c>
    </row>
    <row r="46" spans="1:8">
      <c r="A46" t="s">
        <v>129</v>
      </c>
      <c r="B46" t="s">
        <v>130</v>
      </c>
      <c r="C46" t="s">
        <v>131</v>
      </c>
      <c r="D46" s="8">
        <f>VLOOKUP(B46,'BT1'!$A$2:$D$63,4,0)</f>
        <v>6</v>
      </c>
      <c r="E46">
        <f>IF(ISNA(VLOOKUP(B46,'BT2'!$A$2:$D$62,4,0)),0,VLOOKUP('TỔNG HỢP'!B46,'BT2'!$A$2:$D$62,4,0))</f>
        <v>4.2</v>
      </c>
      <c r="F46">
        <f>IF(ISNA(VLOOKUP(B46,'BT3'!$A$2:$H$57,8,0)),0,VLOOKUP('TỔNG HỢP'!B46,'BT3'!$A$2:$H$57,8,0))</f>
        <v>8.8000000000000007</v>
      </c>
      <c r="G46" s="8">
        <f t="shared" si="0"/>
        <v>6.4</v>
      </c>
      <c r="H46" t="str">
        <f>VLOOKUP(G46,MapDiem!$A$3:$C$10,3,1)</f>
        <v>C</v>
      </c>
    </row>
    <row r="47" spans="1:8">
      <c r="A47" t="s">
        <v>132</v>
      </c>
      <c r="B47" t="s">
        <v>133</v>
      </c>
      <c r="C47" t="s">
        <v>134</v>
      </c>
      <c r="D47" s="8">
        <f>VLOOKUP(B47,'BT1'!$A$2:$D$63,4,0)</f>
        <v>7.33</v>
      </c>
      <c r="E47">
        <f>IF(ISNA(VLOOKUP(B47,'BT2'!$A$2:$D$62,4,0)),0,VLOOKUP('TỔNG HỢP'!B47,'BT2'!$A$2:$D$62,4,0))</f>
        <v>6.2</v>
      </c>
      <c r="F47">
        <f>IF(ISNA(VLOOKUP(B47,'BT3'!$A$2:$H$57,8,0)),0,VLOOKUP('TỔNG HỢP'!B47,'BT3'!$A$2:$H$57,8,0))</f>
        <v>8.4</v>
      </c>
      <c r="G47" s="8">
        <f t="shared" si="0"/>
        <v>7.3</v>
      </c>
      <c r="H47" t="str">
        <f>VLOOKUP(G47,MapDiem!$A$3:$C$10,3,1)</f>
        <v>B</v>
      </c>
    </row>
    <row r="48" spans="1:8">
      <c r="A48" t="s">
        <v>135</v>
      </c>
      <c r="B48" t="s">
        <v>136</v>
      </c>
      <c r="C48" t="s">
        <v>137</v>
      </c>
      <c r="D48" s="8">
        <f>VLOOKUP(B48,'BT1'!$A$2:$D$63,4,0)</f>
        <v>8.67</v>
      </c>
      <c r="E48">
        <f>IF(ISNA(VLOOKUP(B48,'BT2'!$A$2:$D$62,4,0)),0,VLOOKUP('TỔNG HỢP'!B48,'BT2'!$A$2:$D$62,4,0))</f>
        <v>7</v>
      </c>
      <c r="F48">
        <f>IF(ISNA(VLOOKUP(B48,'BT3'!$A$2:$H$57,8,0)),0,VLOOKUP('TỔNG HỢP'!B48,'BT3'!$A$2:$H$57,8,0))</f>
        <v>9</v>
      </c>
      <c r="G48" s="8">
        <f t="shared" si="0"/>
        <v>8.1</v>
      </c>
      <c r="H48" t="str">
        <f>VLOOKUP(G48,MapDiem!$A$3:$C$10,3,1)</f>
        <v>B+</v>
      </c>
    </row>
    <row r="49" spans="1:8">
      <c r="A49" t="s">
        <v>138</v>
      </c>
      <c r="B49" t="s">
        <v>139</v>
      </c>
      <c r="C49" t="s">
        <v>140</v>
      </c>
      <c r="D49" s="8">
        <f>VLOOKUP(B49,'BT1'!$A$2:$D$63,4,0)</f>
        <v>8.67</v>
      </c>
      <c r="E49">
        <f>IF(ISNA(VLOOKUP(B49,'BT2'!$A$2:$D$62,4,0)),0,VLOOKUP('TỔNG HỢP'!B49,'BT2'!$A$2:$D$62,4,0))</f>
        <v>7.4</v>
      </c>
      <c r="F49">
        <f>IF(ISNA(VLOOKUP(B49,'BT3'!$A$2:$H$57,8,0)),0,VLOOKUP('TỔNG HỢP'!B49,'BT3'!$A$2:$H$57,8,0))</f>
        <v>9.4</v>
      </c>
      <c r="G49" s="8">
        <f t="shared" si="0"/>
        <v>8.5</v>
      </c>
      <c r="H49" t="str">
        <f>VLOOKUP(G49,MapDiem!$A$3:$C$10,3,1)</f>
        <v>B+</v>
      </c>
    </row>
    <row r="50" spans="1:8">
      <c r="A50" t="s">
        <v>141</v>
      </c>
      <c r="B50" t="s">
        <v>142</v>
      </c>
      <c r="C50" t="s">
        <v>143</v>
      </c>
      <c r="D50" s="8">
        <f>VLOOKUP(B50,'BT1'!$A$2:$D$63,4,0)</f>
        <v>6</v>
      </c>
      <c r="E50">
        <f>IF(ISNA(VLOOKUP(B50,'BT2'!$A$2:$D$62,4,0)),0,VLOOKUP('TỔNG HỢP'!B50,'BT2'!$A$2:$D$62,4,0))</f>
        <v>0</v>
      </c>
      <c r="F50">
        <f>IF(ISNA(VLOOKUP(B50,'BT3'!$A$2:$H$57,8,0)),0,VLOOKUP('TỔNG HỢP'!B50,'BT3'!$A$2:$H$57,8,0))</f>
        <v>0</v>
      </c>
      <c r="G50" s="8">
        <f t="shared" si="0"/>
        <v>1.2</v>
      </c>
      <c r="H50" t="str">
        <f>VLOOKUP(G50,MapDiem!$A$3:$C$10,3,1)</f>
        <v>F</v>
      </c>
    </row>
    <row r="51" spans="1:8">
      <c r="A51" t="s">
        <v>144</v>
      </c>
      <c r="B51" t="s">
        <v>145</v>
      </c>
      <c r="C51" t="s">
        <v>146</v>
      </c>
      <c r="D51" s="8">
        <f>VLOOKUP(B51,'BT1'!$A$2:$D$63,4,0)</f>
        <v>5</v>
      </c>
      <c r="E51">
        <f>IF(ISNA(VLOOKUP(B51,'BT2'!$A$2:$D$62,4,0)),0,VLOOKUP('TỔNG HỢP'!B51,'BT2'!$A$2:$D$62,4,0))</f>
        <v>5</v>
      </c>
      <c r="F51">
        <f>IF(ISNA(VLOOKUP(B51,'BT3'!$A$2:$H$57,8,0)),0,VLOOKUP('TỔNG HỢP'!B51,'BT3'!$A$2:$H$57,8,0))</f>
        <v>7.6</v>
      </c>
      <c r="G51" s="8">
        <f t="shared" si="0"/>
        <v>6</v>
      </c>
      <c r="H51" t="str">
        <f>VLOOKUP(G51,MapDiem!$A$3:$C$10,3,1)</f>
        <v>C</v>
      </c>
    </row>
    <row r="52" spans="1:8">
      <c r="A52" t="s">
        <v>147</v>
      </c>
      <c r="B52" t="s">
        <v>148</v>
      </c>
      <c r="C52" t="s">
        <v>149</v>
      </c>
      <c r="D52" s="8">
        <f>VLOOKUP(B52,'BT1'!$A$2:$D$63,4,0)</f>
        <v>4</v>
      </c>
      <c r="E52">
        <f>IF(ISNA(VLOOKUP(B52,'BT2'!$A$2:$D$62,4,0)),0,VLOOKUP('TỔNG HỢP'!B52,'BT2'!$A$2:$D$62,4,0))</f>
        <v>3.8</v>
      </c>
      <c r="F52">
        <f>IF(ISNA(VLOOKUP(B52,'BT3'!$A$2:$H$57,8,0)),0,VLOOKUP('TỔNG HỢP'!B52,'BT3'!$A$2:$H$57,8,0))</f>
        <v>6.4</v>
      </c>
      <c r="G52" s="8">
        <f t="shared" si="0"/>
        <v>4.9000000000000004</v>
      </c>
      <c r="H52" t="str">
        <f>VLOOKUP(G52,MapDiem!$A$3:$C$10,3,1)</f>
        <v>D</v>
      </c>
    </row>
    <row r="53" spans="1:8">
      <c r="A53" t="s">
        <v>150</v>
      </c>
      <c r="B53" t="s">
        <v>151</v>
      </c>
      <c r="C53" t="s">
        <v>152</v>
      </c>
      <c r="D53" s="8">
        <f>VLOOKUP(B53,'BT1'!$A$2:$D$63,4,0)</f>
        <v>9</v>
      </c>
      <c r="E53">
        <f>IF(ISNA(VLOOKUP(B53,'BT2'!$A$2:$D$62,4,0)),0,VLOOKUP('TỔNG HỢP'!B53,'BT2'!$A$2:$D$62,4,0))</f>
        <v>8.1999999999999993</v>
      </c>
      <c r="F53">
        <f>IF(ISNA(VLOOKUP(B53,'BT3'!$A$2:$H$57,8,0)),0,VLOOKUP('TỔNG HỢP'!B53,'BT3'!$A$2:$H$57,8,0))</f>
        <v>10</v>
      </c>
      <c r="G53" s="8">
        <f t="shared" si="0"/>
        <v>9.1</v>
      </c>
      <c r="H53" t="str">
        <f>VLOOKUP(G53,MapDiem!$A$3:$C$10,3,1)</f>
        <v>A</v>
      </c>
    </row>
    <row r="54" spans="1:8">
      <c r="A54" t="s">
        <v>153</v>
      </c>
      <c r="B54" t="s">
        <v>154</v>
      </c>
      <c r="C54" t="s">
        <v>155</v>
      </c>
      <c r="D54" s="8">
        <f>VLOOKUP(B54,'BT1'!$A$2:$D$63,4,0)</f>
        <v>6.67</v>
      </c>
      <c r="E54">
        <f>IF(ISNA(VLOOKUP(B54,'BT2'!$A$2:$D$62,4,0)),0,VLOOKUP('TỔNG HỢP'!B54,'BT2'!$A$2:$D$62,4,0))</f>
        <v>4.4000000000000004</v>
      </c>
      <c r="F54">
        <f>IF(ISNA(VLOOKUP(B54,'BT3'!$A$2:$H$57,8,0)),0,VLOOKUP('TỔNG HỢP'!B54,'BT3'!$A$2:$H$57,8,0))</f>
        <v>7.2</v>
      </c>
      <c r="G54" s="8">
        <f t="shared" si="0"/>
        <v>6</v>
      </c>
      <c r="H54" t="str">
        <f>VLOOKUP(G54,MapDiem!$A$3:$C$10,3,1)</f>
        <v>C</v>
      </c>
    </row>
    <row r="55" spans="1:8">
      <c r="A55" t="s">
        <v>156</v>
      </c>
      <c r="B55" t="s">
        <v>157</v>
      </c>
      <c r="C55" t="s">
        <v>158</v>
      </c>
      <c r="D55" s="8">
        <f>VLOOKUP(B55,'BT1'!$A$2:$D$63,4,0)</f>
        <v>9</v>
      </c>
      <c r="E55">
        <f>IF(ISNA(VLOOKUP(B55,'BT2'!$A$2:$D$62,4,0)),0,VLOOKUP('TỔNG HỢP'!B55,'BT2'!$A$2:$D$62,4,0))</f>
        <v>5.2</v>
      </c>
      <c r="F55">
        <f>IF(ISNA(VLOOKUP(B55,'BT3'!$A$2:$H$57,8,0)),0,VLOOKUP('TỔNG HỢP'!B55,'BT3'!$A$2:$H$57,8,0))</f>
        <v>9.6</v>
      </c>
      <c r="G55" s="8">
        <f t="shared" si="0"/>
        <v>7.7</v>
      </c>
      <c r="H55" t="str">
        <f>VLOOKUP(G55,MapDiem!$A$3:$C$10,3,1)</f>
        <v>B</v>
      </c>
    </row>
    <row r="56" spans="1:8">
      <c r="A56" t="s">
        <v>159</v>
      </c>
      <c r="B56" t="s">
        <v>160</v>
      </c>
      <c r="C56" t="s">
        <v>161</v>
      </c>
      <c r="D56" s="8">
        <f>VLOOKUP(B56,'BT1'!$A$2:$D$63,4,0)</f>
        <v>9.67</v>
      </c>
      <c r="E56">
        <f>IF(ISNA(VLOOKUP(B56,'BT2'!$A$2:$D$62,4,0)),0,VLOOKUP('TỔNG HỢP'!B56,'BT2'!$A$2:$D$62,4,0))</f>
        <v>7.6</v>
      </c>
      <c r="F56">
        <f>IF(ISNA(VLOOKUP(B56,'BT3'!$A$2:$H$57,8,0)),0,VLOOKUP('TỔNG HỢP'!B56,'BT3'!$A$2:$H$57,8,0))</f>
        <v>9</v>
      </c>
      <c r="G56" s="8">
        <f t="shared" si="0"/>
        <v>8.6</v>
      </c>
      <c r="H56" t="str">
        <f>VLOOKUP(G56,MapDiem!$A$3:$C$10,3,1)</f>
        <v>B+</v>
      </c>
    </row>
    <row r="57" spans="1:8">
      <c r="A57" t="s">
        <v>162</v>
      </c>
      <c r="B57" t="s">
        <v>163</v>
      </c>
      <c r="C57" t="s">
        <v>164</v>
      </c>
      <c r="D57" s="8">
        <f>VLOOKUP(B57,'BT1'!$A$2:$D$63,4,0)</f>
        <v>8.33</v>
      </c>
      <c r="E57">
        <f>IF(ISNA(VLOOKUP(B57,'BT2'!$A$2:$D$62,4,0)),0,VLOOKUP('TỔNG HỢP'!B57,'BT2'!$A$2:$D$62,4,0))</f>
        <v>5.6</v>
      </c>
      <c r="F57">
        <f>IF(ISNA(VLOOKUP(B57,'BT3'!$A$2:$H$57,8,0)),0,VLOOKUP('TỔNG HỢP'!B57,'BT3'!$A$2:$H$57,8,0))</f>
        <v>10</v>
      </c>
      <c r="G57" s="8">
        <f t="shared" si="0"/>
        <v>7.9</v>
      </c>
      <c r="H57" t="str">
        <f>VLOOKUP(G57,MapDiem!$A$3:$C$10,3,1)</f>
        <v>B</v>
      </c>
    </row>
    <row r="58" spans="1:8">
      <c r="A58" t="s">
        <v>165</v>
      </c>
      <c r="B58" t="s">
        <v>166</v>
      </c>
      <c r="C58" t="s">
        <v>167</v>
      </c>
      <c r="D58" s="8">
        <f>VLOOKUP(B58,'BT1'!$A$2:$D$63,4,0)</f>
        <v>6.33</v>
      </c>
      <c r="E58">
        <f>IF(ISNA(VLOOKUP(B58,'BT2'!$A$2:$D$62,4,0)),0,VLOOKUP('TỔNG HỢP'!B58,'BT2'!$A$2:$D$62,4,0))</f>
        <v>4</v>
      </c>
      <c r="F58">
        <f>IF(ISNA(VLOOKUP(B58,'BT3'!$A$2:$H$57,8,0)),0,VLOOKUP('TỔNG HỢP'!B58,'BT3'!$A$2:$H$57,8,0))</f>
        <v>8.6</v>
      </c>
      <c r="G58" s="8">
        <f t="shared" si="0"/>
        <v>6.3</v>
      </c>
      <c r="H58" t="str">
        <f>VLOOKUP(G58,MapDiem!$A$3:$C$10,3,1)</f>
        <v>C</v>
      </c>
    </row>
    <row r="59" spans="1:8">
      <c r="A59" t="s">
        <v>168</v>
      </c>
      <c r="B59" t="s">
        <v>169</v>
      </c>
      <c r="C59" t="s">
        <v>170</v>
      </c>
      <c r="D59" s="8">
        <f>VLOOKUP(B59,'BT1'!$A$2:$D$63,4,0)</f>
        <v>5.33</v>
      </c>
      <c r="E59">
        <f>IF(ISNA(VLOOKUP(B59,'BT2'!$A$2:$D$62,4,0)),0,VLOOKUP('TỔNG HỢP'!B59,'BT2'!$A$2:$D$62,4,0))</f>
        <v>4.2</v>
      </c>
      <c r="F59">
        <f>IF(ISNA(VLOOKUP(B59,'BT3'!$A$2:$H$57,8,0)),0,VLOOKUP('TỔNG HỢP'!B59,'BT3'!$A$2:$H$57,8,0))</f>
        <v>6.2</v>
      </c>
      <c r="G59" s="8">
        <f t="shared" si="0"/>
        <v>5.2</v>
      </c>
      <c r="H59" t="str">
        <f>VLOOKUP(G59,MapDiem!$A$3:$C$10,3,1)</f>
        <v>D+</v>
      </c>
    </row>
    <row r="60" spans="1:8">
      <c r="A60" t="s">
        <v>171</v>
      </c>
      <c r="B60" t="s">
        <v>172</v>
      </c>
      <c r="C60" t="s">
        <v>173</v>
      </c>
      <c r="D60" s="8">
        <f>VLOOKUP(B60,'BT1'!$A$2:$D$63,4,0)</f>
        <v>5.67</v>
      </c>
      <c r="E60">
        <f>IF(ISNA(VLOOKUP(B60,'BT2'!$A$2:$D$62,4,0)),0,VLOOKUP('TỔNG HỢP'!B60,'BT2'!$A$2:$D$62,4,0))</f>
        <v>3</v>
      </c>
      <c r="F60">
        <f>IF(ISNA(VLOOKUP(B60,'BT3'!$A$2:$H$57,8,0)),0,VLOOKUP('TỔNG HỢP'!B60,'BT3'!$A$2:$H$57,8,0))</f>
        <v>8</v>
      </c>
      <c r="G60" s="8">
        <f t="shared" si="0"/>
        <v>5.5</v>
      </c>
      <c r="H60" t="str">
        <f>VLOOKUP(G60,MapDiem!$A$3:$C$10,3,1)</f>
        <v>C</v>
      </c>
    </row>
    <row r="61" spans="1:8">
      <c r="A61" t="s">
        <v>174</v>
      </c>
      <c r="B61" t="s">
        <v>175</v>
      </c>
      <c r="C61" t="s">
        <v>176</v>
      </c>
      <c r="D61" s="8">
        <f>VLOOKUP(B61,'BT1'!$A$2:$D$63,4,0)</f>
        <v>2.67</v>
      </c>
      <c r="E61">
        <f>IF(ISNA(VLOOKUP(B61,'BT2'!$A$2:$D$62,4,0)),0,VLOOKUP('TỔNG HỢP'!B61,'BT2'!$A$2:$D$62,4,0))</f>
        <v>3.8</v>
      </c>
      <c r="F61">
        <f>IF(ISNA(VLOOKUP(B61,'BT3'!$A$2:$H$57,8,0)),0,VLOOKUP('TỔNG HỢP'!B61,'BT3'!$A$2:$H$57,8,0))</f>
        <v>5.8</v>
      </c>
      <c r="G61" s="8">
        <f t="shared" si="0"/>
        <v>4.4000000000000004</v>
      </c>
      <c r="H61" t="str">
        <f>VLOOKUP(G61,MapDiem!$A$3:$C$10,3,1)</f>
        <v>D</v>
      </c>
    </row>
    <row r="62" spans="1:8">
      <c r="A62" t="s">
        <v>177</v>
      </c>
      <c r="B62" t="s">
        <v>178</v>
      </c>
      <c r="C62" t="s">
        <v>179</v>
      </c>
      <c r="D62" s="8">
        <f>VLOOKUP(B62,'BT1'!$A$2:$D$63,4,0)</f>
        <v>4.67</v>
      </c>
      <c r="E62">
        <f>IF(ISNA(VLOOKUP(B62,'BT2'!$A$2:$D$62,4,0)),0,VLOOKUP('TỔNG HỢP'!B62,'BT2'!$A$2:$D$62,4,0))</f>
        <v>4.2</v>
      </c>
      <c r="F62">
        <f>IF(ISNA(VLOOKUP(B62,'BT3'!$A$2:$H$57,8,0)),0,VLOOKUP('TỔNG HỢP'!B62,'BT3'!$A$2:$H$57,8,0))</f>
        <v>6.8</v>
      </c>
      <c r="G62" s="8">
        <f t="shared" si="0"/>
        <v>5.3</v>
      </c>
      <c r="H62" t="str">
        <f>VLOOKUP(G62,MapDiem!$A$3:$C$10,3,1)</f>
        <v>D+</v>
      </c>
    </row>
    <row r="63" spans="1:8">
      <c r="A63" t="s">
        <v>180</v>
      </c>
      <c r="B63" t="s">
        <v>181</v>
      </c>
      <c r="C63" t="s">
        <v>182</v>
      </c>
      <c r="D63" s="8">
        <f>VLOOKUP(B63,'BT1'!$A$2:$D$63,4,0)</f>
        <v>7</v>
      </c>
      <c r="E63">
        <f>IF(ISNA(VLOOKUP(B63,'BT2'!$A$2:$D$62,4,0)),0,VLOOKUP('TỔNG HỢP'!B63,'BT2'!$A$2:$D$62,4,0))</f>
        <v>4.2</v>
      </c>
      <c r="F63">
        <f>IF(ISNA(VLOOKUP(B63,'BT3'!$A$2:$H$57,8,0)),0,VLOOKUP('TỔNG HỢP'!B63,'BT3'!$A$2:$H$57,8,0))</f>
        <v>8.8000000000000007</v>
      </c>
      <c r="G63" s="8">
        <f t="shared" si="0"/>
        <v>6.6</v>
      </c>
      <c r="H63" t="str">
        <f>VLOOKUP(G63,MapDiem!$A$3:$C$10,3,1)</f>
        <v>C+</v>
      </c>
    </row>
    <row r="64" spans="1:8">
      <c r="A64" t="s">
        <v>183</v>
      </c>
      <c r="B64" t="s">
        <v>184</v>
      </c>
      <c r="C64" t="s">
        <v>185</v>
      </c>
      <c r="D64" s="8">
        <f>VLOOKUP(B64,'BT1'!$A$2:$D$63,4,0)</f>
        <v>8</v>
      </c>
      <c r="E64">
        <f>IF(ISNA(VLOOKUP(B64,'BT2'!$A$2:$D$62,4,0)),0,VLOOKUP('TỔNG HỢP'!B64,'BT2'!$A$2:$D$62,4,0))</f>
        <v>7.4</v>
      </c>
      <c r="F64">
        <f>IF(ISNA(VLOOKUP(B64,'BT3'!$A$2:$H$57,8,0)),0,VLOOKUP('TỔNG HỢP'!B64,'BT3'!$A$2:$H$57,8,0))</f>
        <v>7.8</v>
      </c>
      <c r="G64" s="8">
        <f t="shared" si="0"/>
        <v>7.7</v>
      </c>
      <c r="H64" t="str">
        <f>VLOOKUP(G64,MapDiem!$A$3:$C$10,3,1)</f>
        <v>B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31" workbookViewId="0">
      <selection activeCell="M44" sqref="M44"/>
    </sheetView>
  </sheetViews>
  <sheetFormatPr defaultRowHeight="15.75"/>
  <cols>
    <col min="1" max="1" width="3" bestFit="1" customWidth="1"/>
    <col min="2" max="2" width="11.75" bestFit="1" customWidth="1"/>
    <col min="3" max="3" width="20.125" bestFit="1" customWidth="1"/>
  </cols>
  <sheetData>
    <row r="1" spans="1:8">
      <c r="A1" t="s">
        <v>13</v>
      </c>
      <c r="B1" t="s">
        <v>14</v>
      </c>
      <c r="C1" t="s">
        <v>15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8">
      <c r="A2" t="s">
        <v>16</v>
      </c>
      <c r="B2" t="s">
        <v>17</v>
      </c>
      <c r="C2" t="s">
        <v>18</v>
      </c>
      <c r="D2" s="8">
        <f>VLOOKUP(B2,'BT1'!$A$2:$D$63,4,0)</f>
        <v>7</v>
      </c>
      <c r="E2">
        <f>VLOOKUP(B2,'BT2'!$A$2:$D$62,4,0)</f>
        <v>6.4</v>
      </c>
      <c r="F2">
        <f>VLOOKUP(B2,'BT3'!$A$2:$H$57,8,0)</f>
        <v>9.6</v>
      </c>
      <c r="G2" s="8">
        <f>ROUND(D2*20%+E2*40%+F2*40%,1)</f>
        <v>7.8</v>
      </c>
      <c r="H2" t="str">
        <f>VLOOKUP(G2,MapDiem!$A$3:$C$10,3,1)</f>
        <v>B</v>
      </c>
    </row>
    <row r="3" spans="1:8">
      <c r="A3" t="s">
        <v>19</v>
      </c>
      <c r="B3" t="s">
        <v>20</v>
      </c>
      <c r="C3" t="s">
        <v>21</v>
      </c>
      <c r="D3" s="8">
        <f>VLOOKUP(B3,'BT1'!$A$2:$D$63,4,0)</f>
        <v>7.67</v>
      </c>
      <c r="E3">
        <f>VLOOKUP(B3,'BT2'!$A$2:$D$62,4,0)</f>
        <v>6</v>
      </c>
      <c r="F3">
        <f>VLOOKUP(B3,'BT3'!$A$2:$H$57,8,0)</f>
        <v>10</v>
      </c>
      <c r="G3" s="8">
        <f t="shared" ref="G3:G58" si="0">ROUND(D3*20%+E3*40%+F3*40%,1)</f>
        <v>7.9</v>
      </c>
      <c r="H3" t="str">
        <f>VLOOKUP(G3,MapDiem!$A$3:$C$10,3,1)</f>
        <v>B</v>
      </c>
    </row>
    <row r="4" spans="1:8">
      <c r="A4" t="s">
        <v>12</v>
      </c>
      <c r="B4" t="s">
        <v>22</v>
      </c>
      <c r="C4" t="s">
        <v>23</v>
      </c>
      <c r="D4" s="8">
        <f>VLOOKUP(B4,'BT1'!$A$2:$D$63,4,0)</f>
        <v>7.67</v>
      </c>
      <c r="E4">
        <f>VLOOKUP(B4,'BT2'!$A$2:$D$62,4,0)</f>
        <v>5.6</v>
      </c>
      <c r="F4">
        <f>VLOOKUP(B4,'BT3'!$A$2:$H$57,8,0)</f>
        <v>9.8000000000000007</v>
      </c>
      <c r="G4" s="8">
        <f t="shared" si="0"/>
        <v>7.7</v>
      </c>
      <c r="H4" t="str">
        <f>VLOOKUP(G4,MapDiem!$A$3:$C$10,3,1)</f>
        <v>B</v>
      </c>
    </row>
    <row r="5" spans="1:8">
      <c r="A5" t="s">
        <v>24</v>
      </c>
      <c r="B5" t="s">
        <v>25</v>
      </c>
      <c r="C5" t="s">
        <v>26</v>
      </c>
      <c r="D5" s="8">
        <f>VLOOKUP(B5,'BT1'!$A$2:$D$63,4,0)</f>
        <v>8.33</v>
      </c>
      <c r="E5">
        <f>VLOOKUP(B5,'BT2'!$A$2:$D$62,4,0)</f>
        <v>5.2</v>
      </c>
      <c r="F5">
        <f>VLOOKUP(B5,'BT3'!$A$2:$H$57,8,0)</f>
        <v>10</v>
      </c>
      <c r="G5" s="8">
        <f t="shared" si="0"/>
        <v>7.7</v>
      </c>
      <c r="H5" t="str">
        <f>VLOOKUP(G5,MapDiem!$A$3:$C$10,3,1)</f>
        <v>B</v>
      </c>
    </row>
    <row r="6" spans="1:8">
      <c r="A6" t="s">
        <v>27</v>
      </c>
      <c r="B6" t="s">
        <v>28</v>
      </c>
      <c r="C6" t="s">
        <v>29</v>
      </c>
      <c r="D6" s="8">
        <f>VLOOKUP(B6,'BT1'!$A$2:$D$63,4,0)</f>
        <v>7</v>
      </c>
      <c r="E6">
        <f>VLOOKUP(B6,'BT2'!$A$2:$D$62,4,0)</f>
        <v>5.2</v>
      </c>
      <c r="F6">
        <f>VLOOKUP(B6,'BT3'!$A$2:$H$57,8,0)</f>
        <v>8</v>
      </c>
      <c r="G6" s="8">
        <f t="shared" si="0"/>
        <v>6.7</v>
      </c>
      <c r="H6" t="str">
        <f>VLOOKUP(G6,MapDiem!$A$3:$C$10,3,1)</f>
        <v>C+</v>
      </c>
    </row>
    <row r="7" spans="1:8">
      <c r="A7" t="s">
        <v>30</v>
      </c>
      <c r="B7" t="s">
        <v>31</v>
      </c>
      <c r="C7" t="s">
        <v>32</v>
      </c>
      <c r="D7" s="8">
        <f>VLOOKUP(B7,'BT1'!$A$2:$D$63,4,0)</f>
        <v>8</v>
      </c>
      <c r="E7">
        <f>VLOOKUP(B7,'BT2'!$A$2:$D$62,4,0)</f>
        <v>6.6</v>
      </c>
      <c r="F7">
        <f>VLOOKUP(B7,'BT3'!$A$2:$H$57,8,0)</f>
        <v>9.8000000000000007</v>
      </c>
      <c r="G7" s="8">
        <f t="shared" si="0"/>
        <v>8.1999999999999993</v>
      </c>
      <c r="H7" t="str">
        <f>VLOOKUP(G7,MapDiem!$A$3:$C$10,3,1)</f>
        <v>B+</v>
      </c>
    </row>
    <row r="8" spans="1:8">
      <c r="A8" t="s">
        <v>33</v>
      </c>
      <c r="B8" t="s">
        <v>34</v>
      </c>
      <c r="C8" t="s">
        <v>35</v>
      </c>
      <c r="D8" s="8">
        <f>VLOOKUP(B8,'BT1'!$A$2:$D$63,4,0)</f>
        <v>8</v>
      </c>
      <c r="E8">
        <f>VLOOKUP(B8,'BT2'!$A$2:$D$62,4,0)</f>
        <v>6.8</v>
      </c>
      <c r="F8">
        <f>IF(ISNA(VLOOKUP(B8,'BT3'!$A$2:$H$57,8,0)),0,VLOOKUP('TỔNG HỢP'!B8,'BT3'!$A$2:$H$57,8,0))</f>
        <v>9.6</v>
      </c>
      <c r="G8" s="8">
        <f t="shared" si="0"/>
        <v>8.1999999999999993</v>
      </c>
      <c r="H8" t="str">
        <f>VLOOKUP(G8,MapDiem!$A$3:$C$10,3,1)</f>
        <v>B+</v>
      </c>
    </row>
    <row r="9" spans="1:8">
      <c r="A9" t="s">
        <v>36</v>
      </c>
      <c r="B9" t="s">
        <v>37</v>
      </c>
      <c r="C9" t="s">
        <v>38</v>
      </c>
      <c r="D9" s="8">
        <f>VLOOKUP(B9,'BT1'!$A$2:$D$63,4,0)</f>
        <v>7.67</v>
      </c>
      <c r="E9">
        <f>IF(ISNA(VLOOKUP(B9,'BT2'!$A$2:$D$62,4,0)),0,VLOOKUP('TỔNG HỢP'!B9,'BT2'!$A$2:$D$62,4,0))</f>
        <v>6</v>
      </c>
      <c r="F9">
        <f>IF(ISNA(VLOOKUP(B9,'BT3'!$A$2:$H$57,8,0)),0,VLOOKUP('TỔNG HỢP'!B9,'BT3'!$A$2:$H$57,8,0))</f>
        <v>10</v>
      </c>
      <c r="G9" s="8">
        <f t="shared" si="0"/>
        <v>7.9</v>
      </c>
      <c r="H9" t="str">
        <f>VLOOKUP(G9,MapDiem!$A$3:$C$10,3,1)</f>
        <v>B</v>
      </c>
    </row>
    <row r="10" spans="1:8">
      <c r="A10" t="s">
        <v>39</v>
      </c>
      <c r="B10" t="s">
        <v>40</v>
      </c>
      <c r="C10" t="s">
        <v>41</v>
      </c>
      <c r="D10" s="8">
        <f>VLOOKUP(B10,'BT1'!$A$2:$D$63,4,0)</f>
        <v>8</v>
      </c>
      <c r="E10">
        <f>IF(ISNA(VLOOKUP(B10,'BT2'!$A$2:$D$62,4,0)),0,VLOOKUP('TỔNG HỢP'!B10,'BT2'!$A$2:$D$62,4,0))</f>
        <v>5.6</v>
      </c>
      <c r="F10">
        <f>IF(ISNA(VLOOKUP(B10,'BT3'!$A$2:$H$57,8,0)),0,VLOOKUP('TỔNG HỢP'!B10,'BT3'!$A$2:$H$57,8,0))</f>
        <v>9.8000000000000007</v>
      </c>
      <c r="G10" s="8">
        <f t="shared" si="0"/>
        <v>7.8</v>
      </c>
      <c r="H10" t="str">
        <f>VLOOKUP(G10,MapDiem!$A$3:$C$10,3,1)</f>
        <v>B</v>
      </c>
    </row>
    <row r="11" spans="1:8">
      <c r="A11" t="s">
        <v>42</v>
      </c>
      <c r="B11" t="s">
        <v>43</v>
      </c>
      <c r="C11" t="s">
        <v>44</v>
      </c>
      <c r="D11" s="8">
        <f>VLOOKUP(B11,'BT1'!$A$2:$D$63,4,0)</f>
        <v>8.33</v>
      </c>
      <c r="E11">
        <f>IF(ISNA(VLOOKUP(B11,'BT2'!$A$2:$D$62,4,0)),0,VLOOKUP('TỔNG HỢP'!B11,'BT2'!$A$2:$D$62,4,0))</f>
        <v>5.2</v>
      </c>
      <c r="F11">
        <f>IF(ISNA(VLOOKUP(B11,'BT3'!$A$2:$H$57,8,0)),0,VLOOKUP('TỔNG HỢP'!B11,'BT3'!$A$2:$H$57,8,0))</f>
        <v>10</v>
      </c>
      <c r="G11" s="8">
        <f t="shared" si="0"/>
        <v>7.7</v>
      </c>
      <c r="H11" t="str">
        <f>VLOOKUP(G11,MapDiem!$A$3:$C$10,3,1)</f>
        <v>B</v>
      </c>
    </row>
    <row r="12" spans="1:8">
      <c r="A12" t="s">
        <v>45</v>
      </c>
      <c r="B12" t="s">
        <v>46</v>
      </c>
      <c r="C12" t="s">
        <v>47</v>
      </c>
      <c r="D12" s="8">
        <f>VLOOKUP(B12,'BT1'!$A$2:$D$63,4,0)</f>
        <v>7</v>
      </c>
      <c r="E12">
        <f>IF(ISNA(VLOOKUP(B12,'BT2'!$A$2:$D$62,4,0)),0,VLOOKUP('TỔNG HỢP'!B12,'BT2'!$A$2:$D$62,4,0))</f>
        <v>5.2</v>
      </c>
      <c r="F12">
        <f>IF(ISNA(VLOOKUP(B12,'BT3'!$A$2:$H$57,8,0)),0,VLOOKUP('TỔNG HỢP'!B12,'BT3'!$A$2:$H$57,8,0))</f>
        <v>8</v>
      </c>
      <c r="G12" s="8">
        <f t="shared" si="0"/>
        <v>6.7</v>
      </c>
      <c r="H12" t="str">
        <f>VLOOKUP(G12,MapDiem!$A$3:$C$10,3,1)</f>
        <v>C+</v>
      </c>
    </row>
    <row r="13" spans="1:8">
      <c r="A13" t="s">
        <v>48</v>
      </c>
      <c r="B13" t="s">
        <v>49</v>
      </c>
      <c r="C13" t="s">
        <v>50</v>
      </c>
      <c r="D13" s="8">
        <f>VLOOKUP(B13,'BT1'!$A$2:$D$63,4,0)</f>
        <v>7.67</v>
      </c>
      <c r="E13">
        <f>IF(ISNA(VLOOKUP(B13,'BT2'!$A$2:$D$62,4,0)),0,VLOOKUP('TỔNG HỢP'!B13,'BT2'!$A$2:$D$62,4,0))</f>
        <v>6.6</v>
      </c>
      <c r="F13">
        <f>IF(ISNA(VLOOKUP(B13,'BT3'!$A$2:$H$57,8,0)),0,VLOOKUP('TỔNG HỢP'!B13,'BT3'!$A$2:$H$57,8,0))</f>
        <v>9.8000000000000007</v>
      </c>
      <c r="G13" s="8">
        <f t="shared" si="0"/>
        <v>8.1</v>
      </c>
      <c r="H13" t="str">
        <f>VLOOKUP(G13,MapDiem!$A$3:$C$10,3,1)</f>
        <v>B+</v>
      </c>
    </row>
    <row r="14" spans="1:8">
      <c r="A14" t="s">
        <v>51</v>
      </c>
      <c r="B14" t="s">
        <v>52</v>
      </c>
      <c r="C14" t="s">
        <v>53</v>
      </c>
      <c r="D14" s="8">
        <f>VLOOKUP(B14,'BT1'!$A$2:$D$63,4,0)</f>
        <v>8.33</v>
      </c>
      <c r="E14">
        <f>IF(ISNA(VLOOKUP(B14,'BT2'!$A$2:$D$62,4,0)),0,VLOOKUP('TỔNG HỢP'!B14,'BT2'!$A$2:$D$62,4,0))</f>
        <v>6.8</v>
      </c>
      <c r="F14">
        <f>IF(ISNA(VLOOKUP(B14,'BT3'!$A$2:$H$57,8,0)),0,VLOOKUP('TỔNG HỢP'!B14,'BT3'!$A$2:$H$57,8,0))</f>
        <v>9.4400000000000013</v>
      </c>
      <c r="G14" s="8">
        <f t="shared" si="0"/>
        <v>8.1999999999999993</v>
      </c>
      <c r="H14" t="str">
        <f>VLOOKUP(G14,MapDiem!$A$3:$C$10,3,1)</f>
        <v>B+</v>
      </c>
    </row>
    <row r="15" spans="1:8">
      <c r="A15" t="s">
        <v>54</v>
      </c>
      <c r="B15" t="s">
        <v>55</v>
      </c>
      <c r="C15" t="s">
        <v>56</v>
      </c>
      <c r="D15" s="8">
        <f>VLOOKUP(B15,'BT1'!$A$2:$D$63,4,0)</f>
        <v>6.33</v>
      </c>
      <c r="E15">
        <f>IF(ISNA(VLOOKUP(B15,'BT2'!$A$2:$D$62,4,0)),0,VLOOKUP('TỔNG HỢP'!B15,'BT2'!$A$2:$D$62,4,0))</f>
        <v>7.2</v>
      </c>
      <c r="F15">
        <f>IF(ISNA(VLOOKUP(B15,'BT3'!$A$2:$H$57,8,0)),0,VLOOKUP('TỔNG HỢP'!B15,'BT3'!$A$2:$H$57,8,0))</f>
        <v>9.8000000000000007</v>
      </c>
      <c r="G15" s="8">
        <f t="shared" si="0"/>
        <v>8.1</v>
      </c>
      <c r="H15" t="str">
        <f>VLOOKUP(G15,MapDiem!$A$3:$C$10,3,1)</f>
        <v>B+</v>
      </c>
    </row>
    <row r="16" spans="1:8">
      <c r="A16" t="s">
        <v>57</v>
      </c>
      <c r="B16" t="s">
        <v>58</v>
      </c>
      <c r="C16" t="s">
        <v>59</v>
      </c>
      <c r="D16" s="8">
        <f>VLOOKUP(B16,'BT1'!$A$2:$D$63,4,0)</f>
        <v>5</v>
      </c>
      <c r="E16">
        <f>IF(ISNA(VLOOKUP(B16,'BT2'!$A$2:$D$62,4,0)),0,VLOOKUP('TỔNG HỢP'!B16,'BT2'!$A$2:$D$62,4,0))</f>
        <v>5.4</v>
      </c>
      <c r="F16">
        <f>IF(ISNA(VLOOKUP(B16,'BT3'!$A$2:$H$57,8,0)),0,VLOOKUP('TỔNG HỢP'!B16,'BT3'!$A$2:$H$57,8,0))</f>
        <v>10</v>
      </c>
      <c r="G16" s="8">
        <f t="shared" si="0"/>
        <v>7.2</v>
      </c>
      <c r="H16" t="str">
        <f>VLOOKUP(G16,MapDiem!$A$3:$C$10,3,1)</f>
        <v>B</v>
      </c>
    </row>
    <row r="17" spans="1:8">
      <c r="A17" t="s">
        <v>60</v>
      </c>
      <c r="B17" t="s">
        <v>61</v>
      </c>
      <c r="C17" t="s">
        <v>62</v>
      </c>
      <c r="D17" s="8">
        <f>VLOOKUP(B17,'BT1'!$A$2:$D$63,4,0)</f>
        <v>9.67</v>
      </c>
      <c r="E17">
        <f>IF(ISNA(VLOOKUP(B17,'BT2'!$A$2:$D$62,4,0)),0,VLOOKUP('TỔNG HỢP'!B17,'BT2'!$A$2:$D$62,4,0))</f>
        <v>6.6</v>
      </c>
      <c r="F17">
        <f>IF(ISNA(VLOOKUP(B17,'BT3'!$A$2:$H$57,8,0)),0,VLOOKUP('TỔNG HỢP'!B17,'BT3'!$A$2:$H$57,8,0))</f>
        <v>9.8000000000000007</v>
      </c>
      <c r="G17" s="8">
        <f t="shared" si="0"/>
        <v>8.5</v>
      </c>
      <c r="H17" t="str">
        <f>VLOOKUP(G17,MapDiem!$A$3:$C$10,3,1)</f>
        <v>B+</v>
      </c>
    </row>
    <row r="18" spans="1:8">
      <c r="A18" t="s">
        <v>63</v>
      </c>
      <c r="B18" t="s">
        <v>64</v>
      </c>
      <c r="C18" t="s">
        <v>65</v>
      </c>
      <c r="D18" s="8">
        <f>VLOOKUP(B18,'BT1'!$A$2:$D$63,4,0)</f>
        <v>9.33</v>
      </c>
      <c r="E18">
        <f>IF(ISNA(VLOOKUP(B18,'BT2'!$A$2:$D$62,4,0)),0,VLOOKUP('TỔNG HỢP'!B18,'BT2'!$A$2:$D$62,4,0))</f>
        <v>5.8</v>
      </c>
      <c r="F18">
        <f>IF(ISNA(VLOOKUP(B18,'BT3'!$A$2:$H$57,8,0)),0,VLOOKUP('TỔNG HỢP'!B18,'BT3'!$A$2:$H$57,8,0))</f>
        <v>9.8000000000000007</v>
      </c>
      <c r="G18" s="8">
        <f t="shared" si="0"/>
        <v>8.1</v>
      </c>
      <c r="H18" t="str">
        <f>VLOOKUP(G18,MapDiem!$A$3:$C$10,3,1)</f>
        <v>B+</v>
      </c>
    </row>
    <row r="19" spans="1:8">
      <c r="A19" t="s">
        <v>66</v>
      </c>
      <c r="B19" t="s">
        <v>67</v>
      </c>
      <c r="C19" t="s">
        <v>68</v>
      </c>
      <c r="D19" s="8">
        <f>VLOOKUP(B19,'BT1'!$A$2:$D$63,4,0)</f>
        <v>9.67</v>
      </c>
      <c r="E19">
        <f>IF(ISNA(VLOOKUP(B19,'BT2'!$A$2:$D$62,4,0)),0,VLOOKUP('TỔNG HỢP'!B19,'BT2'!$A$2:$D$62,4,0))</f>
        <v>6.2</v>
      </c>
      <c r="F19">
        <f>IF(ISNA(VLOOKUP(B19,'BT3'!$A$2:$H$57,8,0)),0,VLOOKUP('TỔNG HỢP'!B19,'BT3'!$A$2:$H$57,8,0))</f>
        <v>9.8000000000000007</v>
      </c>
      <c r="G19" s="8">
        <f t="shared" si="0"/>
        <v>8.3000000000000007</v>
      </c>
      <c r="H19" t="str">
        <f>VLOOKUP(G19,MapDiem!$A$3:$C$10,3,1)</f>
        <v>B+</v>
      </c>
    </row>
    <row r="20" spans="1:8">
      <c r="A20" t="s">
        <v>69</v>
      </c>
      <c r="B20" t="s">
        <v>70</v>
      </c>
      <c r="C20" t="s">
        <v>71</v>
      </c>
      <c r="D20" s="8">
        <f>VLOOKUP(B20,'BT1'!$A$2:$D$63,4,0)</f>
        <v>8.33</v>
      </c>
      <c r="E20">
        <f>IF(ISNA(VLOOKUP(B20,'BT2'!$A$2:$D$62,4,0)),0,VLOOKUP('TỔNG HỢP'!B20,'BT2'!$A$2:$D$62,4,0))</f>
        <v>4</v>
      </c>
      <c r="F20">
        <f>IF(ISNA(VLOOKUP(B20,'BT3'!$A$2:$H$57,8,0)),0,VLOOKUP('TỔNG HỢP'!B20,'BT3'!$A$2:$H$57,8,0))</f>
        <v>9.8000000000000007</v>
      </c>
      <c r="G20" s="8">
        <f t="shared" si="0"/>
        <v>7.2</v>
      </c>
      <c r="H20" t="str">
        <f>VLOOKUP(G20,MapDiem!$A$3:$C$10,3,1)</f>
        <v>B</v>
      </c>
    </row>
    <row r="21" spans="1:8">
      <c r="A21" t="s">
        <v>72</v>
      </c>
      <c r="B21" t="s">
        <v>73</v>
      </c>
      <c r="C21" t="s">
        <v>74</v>
      </c>
      <c r="D21" s="8">
        <f>VLOOKUP(B21,'BT1'!$A$2:$D$63,4,0)</f>
        <v>7.33</v>
      </c>
      <c r="E21">
        <f>IF(ISNA(VLOOKUP(B21,'BT2'!$A$2:$D$62,4,0)),0,VLOOKUP('TỔNG HỢP'!B21,'BT2'!$A$2:$D$62,4,0))</f>
        <v>4.5999999999999996</v>
      </c>
      <c r="F21">
        <f>IF(ISNA(VLOOKUP(B21,'BT3'!$A$2:$H$57,8,0)),0,VLOOKUP('TỔNG HỢP'!B21,'BT3'!$A$2:$H$57,8,0))</f>
        <v>9.8000000000000007</v>
      </c>
      <c r="G21" s="8">
        <f t="shared" si="0"/>
        <v>7.2</v>
      </c>
      <c r="H21" t="str">
        <f>VLOOKUP(G21,MapDiem!$A$3:$C$10,3,1)</f>
        <v>B</v>
      </c>
    </row>
    <row r="22" spans="1:8">
      <c r="A22" t="s">
        <v>75</v>
      </c>
      <c r="B22" t="s">
        <v>76</v>
      </c>
      <c r="C22" t="s">
        <v>77</v>
      </c>
      <c r="D22" s="8">
        <f>VLOOKUP(B22,'BT1'!$A$2:$D$63,4,0)</f>
        <v>8.67</v>
      </c>
      <c r="E22">
        <f>IF(ISNA(VLOOKUP(B22,'BT2'!$A$2:$D$62,4,0)),0,VLOOKUP('TỔNG HỢP'!B22,'BT2'!$A$2:$D$62,4,0))</f>
        <v>5.4</v>
      </c>
      <c r="F22">
        <f>IF(ISNA(VLOOKUP(B22,'BT3'!$A$2:$H$57,8,0)),0,VLOOKUP('TỔNG HỢP'!B22,'BT3'!$A$2:$H$57,8,0))</f>
        <v>9.8000000000000007</v>
      </c>
      <c r="G22" s="8">
        <f t="shared" si="0"/>
        <v>7.8</v>
      </c>
      <c r="H22" t="str">
        <f>VLOOKUP(G22,MapDiem!$A$3:$C$10,3,1)</f>
        <v>B</v>
      </c>
    </row>
    <row r="23" spans="1:8">
      <c r="A23" t="s">
        <v>78</v>
      </c>
      <c r="B23" t="s">
        <v>79</v>
      </c>
      <c r="C23" t="s">
        <v>80</v>
      </c>
      <c r="D23" s="8">
        <f>VLOOKUP(B23,'BT1'!$A$2:$D$63,4,0)</f>
        <v>7.33</v>
      </c>
      <c r="E23">
        <f>IF(ISNA(VLOOKUP(B23,'BT2'!$A$2:$D$62,4,0)),0,VLOOKUP('TỔNG HỢP'!B23,'BT2'!$A$2:$D$62,4,0))</f>
        <v>8.4</v>
      </c>
      <c r="F23">
        <f>IF(ISNA(VLOOKUP(B23,'BT3'!$A$2:$H$57,8,0)),0,VLOOKUP('TỔNG HỢP'!B23,'BT3'!$A$2:$H$57,8,0))</f>
        <v>10</v>
      </c>
      <c r="G23" s="8">
        <f t="shared" si="0"/>
        <v>8.8000000000000007</v>
      </c>
      <c r="H23" t="str">
        <f>VLOOKUP(G23,MapDiem!$A$3:$C$10,3,1)</f>
        <v>B+</v>
      </c>
    </row>
    <row r="24" spans="1:8">
      <c r="A24" t="s">
        <v>81</v>
      </c>
      <c r="B24" t="s">
        <v>82</v>
      </c>
      <c r="C24" t="s">
        <v>83</v>
      </c>
      <c r="D24" s="8">
        <f>VLOOKUP(B24,'BT1'!$A$2:$D$63,4,0)</f>
        <v>8</v>
      </c>
      <c r="E24">
        <f>IF(ISNA(VLOOKUP(B24,'BT2'!$A$2:$D$62,4,0)),0,VLOOKUP('TỔNG HỢP'!B24,'BT2'!$A$2:$D$62,4,0))</f>
        <v>4</v>
      </c>
      <c r="F24">
        <f>IF(ISNA(VLOOKUP(B24,'BT3'!$A$2:$H$57,8,0)),0,VLOOKUP('TỔNG HỢP'!B24,'BT3'!$A$2:$H$57,8,0))</f>
        <v>10</v>
      </c>
      <c r="G24" s="8">
        <f t="shared" si="0"/>
        <v>7.2</v>
      </c>
      <c r="H24" t="str">
        <f>VLOOKUP(G24,MapDiem!$A$3:$C$10,3,1)</f>
        <v>B</v>
      </c>
    </row>
    <row r="25" spans="1:8">
      <c r="A25" t="s">
        <v>84</v>
      </c>
      <c r="B25" t="s">
        <v>85</v>
      </c>
      <c r="C25" t="s">
        <v>86</v>
      </c>
      <c r="D25" s="8">
        <f>VLOOKUP(B25,'BT1'!$A$2:$D$63,4,0)</f>
        <v>8.33</v>
      </c>
      <c r="E25">
        <f>IF(ISNA(VLOOKUP(B25,'BT2'!$A$2:$D$62,4,0)),0,VLOOKUP('TỔNG HỢP'!B25,'BT2'!$A$2:$D$62,4,0))</f>
        <v>5</v>
      </c>
      <c r="F25">
        <f>IF(ISNA(VLOOKUP(B25,'BT3'!$A$2:$H$57,8,0)),0,VLOOKUP('TỔNG HỢP'!B25,'BT3'!$A$2:$H$57,8,0))</f>
        <v>8.8000000000000007</v>
      </c>
      <c r="G25" s="8">
        <f t="shared" si="0"/>
        <v>7.2</v>
      </c>
      <c r="H25" t="str">
        <f>VLOOKUP(G25,MapDiem!$A$3:$C$10,3,1)</f>
        <v>B</v>
      </c>
    </row>
    <row r="26" spans="1:8">
      <c r="A26" t="s">
        <v>87</v>
      </c>
      <c r="B26" t="s">
        <v>88</v>
      </c>
      <c r="C26" t="s">
        <v>89</v>
      </c>
      <c r="D26" s="8">
        <f>VLOOKUP(B26,'BT1'!$A$2:$D$63,4,0)</f>
        <v>8</v>
      </c>
      <c r="E26">
        <f>IF(ISNA(VLOOKUP(B26,'BT2'!$A$2:$D$62,4,0)),0,VLOOKUP('TỔNG HỢP'!B26,'BT2'!$A$2:$D$62,4,0))</f>
        <v>6.4</v>
      </c>
      <c r="F26">
        <f>IF(ISNA(VLOOKUP(B26,'BT3'!$A$2:$H$57,8,0)),0,VLOOKUP('TỔNG HỢP'!B26,'BT3'!$A$2:$H$57,8,0))</f>
        <v>9</v>
      </c>
      <c r="G26" s="8">
        <f t="shared" si="0"/>
        <v>7.8</v>
      </c>
      <c r="H26" t="str">
        <f>VLOOKUP(G26,MapDiem!$A$3:$C$10,3,1)</f>
        <v>B</v>
      </c>
    </row>
    <row r="27" spans="1:8">
      <c r="A27" t="s">
        <v>90</v>
      </c>
      <c r="B27" t="s">
        <v>91</v>
      </c>
      <c r="C27" t="s">
        <v>92</v>
      </c>
      <c r="D27" s="8">
        <f>VLOOKUP(B27,'BT1'!$A$2:$D$63,4,0)</f>
        <v>6.33</v>
      </c>
      <c r="E27">
        <f>IF(ISNA(VLOOKUP(B27,'BT2'!$A$2:$D$62,4,0)),0,VLOOKUP('TỔNG HỢP'!B27,'BT2'!$A$2:$D$62,4,0))</f>
        <v>6.8</v>
      </c>
      <c r="F27">
        <f>IF(ISNA(VLOOKUP(B27,'BT3'!$A$2:$H$57,8,0)),0,VLOOKUP('TỔNG HỢP'!B27,'BT3'!$A$2:$H$57,8,0))</f>
        <v>9.5</v>
      </c>
      <c r="G27" s="8">
        <f t="shared" si="0"/>
        <v>7.8</v>
      </c>
      <c r="H27" t="str">
        <f>VLOOKUP(G27,MapDiem!$A$3:$C$10,3,1)</f>
        <v>B</v>
      </c>
    </row>
    <row r="28" spans="1:8">
      <c r="A28" t="s">
        <v>93</v>
      </c>
      <c r="B28" t="s">
        <v>94</v>
      </c>
      <c r="C28" t="s">
        <v>95</v>
      </c>
      <c r="D28" s="8">
        <f>VLOOKUP(B28,'BT1'!$A$2:$D$63,4,0)</f>
        <v>8</v>
      </c>
      <c r="E28">
        <f>IF(ISNA(VLOOKUP(B28,'BT2'!$A$2:$D$62,4,0)),0,VLOOKUP('TỔNG HỢP'!B28,'BT2'!$A$2:$D$62,4,0))</f>
        <v>7.6</v>
      </c>
      <c r="F28">
        <f>IF(ISNA(VLOOKUP(B28,'BT3'!$A$2:$H$57,8,0)),0,VLOOKUP('TỔNG HỢP'!B28,'BT3'!$A$2:$H$57,8,0))</f>
        <v>9.8000000000000007</v>
      </c>
      <c r="G28" s="8">
        <f t="shared" si="0"/>
        <v>8.6</v>
      </c>
      <c r="H28" t="str">
        <f>VLOOKUP(G28,MapDiem!$A$3:$C$10,3,1)</f>
        <v>B+</v>
      </c>
    </row>
    <row r="29" spans="1:8">
      <c r="A29" t="s">
        <v>96</v>
      </c>
      <c r="B29" t="s">
        <v>97</v>
      </c>
      <c r="C29" t="s">
        <v>98</v>
      </c>
      <c r="D29" s="8">
        <f>VLOOKUP(B29,'BT1'!$A$2:$D$63,4,0)</f>
        <v>8.67</v>
      </c>
      <c r="E29">
        <f>IF(ISNA(VLOOKUP(B29,'BT2'!$A$2:$D$62,4,0)),0,VLOOKUP('TỔNG HỢP'!B29,'BT2'!$A$2:$D$62,4,0))</f>
        <v>7.6</v>
      </c>
      <c r="F29">
        <f>IF(ISNA(VLOOKUP(B29,'BT3'!$A$2:$H$57,8,0)),0,VLOOKUP('TỔNG HỢP'!B29,'BT3'!$A$2:$H$57,8,0))</f>
        <v>9.6</v>
      </c>
      <c r="G29" s="8">
        <f t="shared" si="0"/>
        <v>8.6</v>
      </c>
      <c r="H29" t="str">
        <f>VLOOKUP(G29,MapDiem!$A$3:$C$10,3,1)</f>
        <v>B+</v>
      </c>
    </row>
    <row r="30" spans="1:8">
      <c r="A30" t="s">
        <v>99</v>
      </c>
      <c r="B30" t="s">
        <v>100</v>
      </c>
      <c r="C30" t="s">
        <v>101</v>
      </c>
      <c r="D30" s="8">
        <f>VLOOKUP(B30,'BT1'!$A$2:$D$63,4,0)</f>
        <v>8</v>
      </c>
      <c r="E30">
        <f>IF(ISNA(VLOOKUP(B30,'BT2'!$A$2:$D$62,4,0)),0,VLOOKUP('TỔNG HỢP'!B30,'BT2'!$A$2:$D$62,4,0))</f>
        <v>6.8</v>
      </c>
      <c r="F30">
        <f>IF(ISNA(VLOOKUP(B30,'BT3'!$A$2:$H$57,8,0)),0,VLOOKUP('TỔNG HỢP'!B30,'BT3'!$A$2:$H$57,8,0))</f>
        <v>9.4</v>
      </c>
      <c r="G30" s="8">
        <f t="shared" si="0"/>
        <v>8.1</v>
      </c>
      <c r="H30" t="str">
        <f>VLOOKUP(G30,MapDiem!$A$3:$C$10,3,1)</f>
        <v>B+</v>
      </c>
    </row>
    <row r="31" spans="1:8">
      <c r="A31" t="s">
        <v>102</v>
      </c>
      <c r="B31" t="s">
        <v>103</v>
      </c>
      <c r="C31" t="s">
        <v>104</v>
      </c>
      <c r="D31" s="8">
        <f>VLOOKUP(B31,'BT1'!$A$2:$D$63,4,0)</f>
        <v>8.33</v>
      </c>
      <c r="E31">
        <f>IF(ISNA(VLOOKUP(B31,'BT2'!$A$2:$D$62,4,0)),0,VLOOKUP('TỔNG HỢP'!B31,'BT2'!$A$2:$D$62,4,0))</f>
        <v>6.4</v>
      </c>
      <c r="F31">
        <f>IF(ISNA(VLOOKUP(B31,'BT3'!$A$2:$H$57,8,0)),0,VLOOKUP('TỔNG HỢP'!B31,'BT3'!$A$2:$H$57,8,0))</f>
        <v>9</v>
      </c>
      <c r="G31" s="8">
        <f t="shared" si="0"/>
        <v>7.8</v>
      </c>
      <c r="H31" t="str">
        <f>VLOOKUP(G31,MapDiem!$A$3:$C$10,3,1)</f>
        <v>B</v>
      </c>
    </row>
    <row r="32" spans="1:8">
      <c r="A32" t="s">
        <v>105</v>
      </c>
      <c r="B32" t="s">
        <v>106</v>
      </c>
      <c r="C32" t="s">
        <v>107</v>
      </c>
      <c r="D32" s="8">
        <f>VLOOKUP(B32,'BT1'!$A$2:$D$63,4,0)</f>
        <v>8.33</v>
      </c>
      <c r="E32">
        <f>IF(ISNA(VLOOKUP(B32,'BT2'!$A$2:$D$62,4,0)),0,VLOOKUP('TỔNG HỢP'!B32,'BT2'!$A$2:$D$62,4,0))</f>
        <v>6.6</v>
      </c>
      <c r="F32">
        <f>IF(ISNA(VLOOKUP(B32,'BT3'!$A$2:$H$57,8,0)),0,VLOOKUP('TỔNG HỢP'!B32,'BT3'!$A$2:$H$57,8,0))</f>
        <v>8.8000000000000007</v>
      </c>
      <c r="G32" s="8">
        <f t="shared" si="0"/>
        <v>7.8</v>
      </c>
      <c r="H32" t="str">
        <f>VLOOKUP(G32,MapDiem!$A$3:$C$10,3,1)</f>
        <v>B</v>
      </c>
    </row>
    <row r="33" spans="1:8">
      <c r="A33" t="s">
        <v>108</v>
      </c>
      <c r="B33" t="s">
        <v>109</v>
      </c>
      <c r="C33" t="s">
        <v>110</v>
      </c>
      <c r="D33" s="8">
        <f>VLOOKUP(B33,'BT1'!$A$2:$D$63,4,0)</f>
        <v>9</v>
      </c>
      <c r="E33">
        <f>IF(ISNA(VLOOKUP(B33,'BT2'!$A$2:$D$62,4,0)),0,VLOOKUP('TỔNG HỢP'!B33,'BT2'!$A$2:$D$62,4,0))</f>
        <v>6.8</v>
      </c>
      <c r="F33">
        <f>IF(ISNA(VLOOKUP(B33,'BT3'!$A$2:$H$57,8,0)),0,VLOOKUP('TỔNG HỢP'!B33,'BT3'!$A$2:$H$57,8,0))</f>
        <v>10</v>
      </c>
      <c r="G33" s="8">
        <f t="shared" si="0"/>
        <v>8.5</v>
      </c>
      <c r="H33" t="str">
        <f>VLOOKUP(G33,MapDiem!$A$3:$C$10,3,1)</f>
        <v>B+</v>
      </c>
    </row>
    <row r="34" spans="1:8">
      <c r="A34" t="s">
        <v>111</v>
      </c>
      <c r="B34" t="s">
        <v>112</v>
      </c>
      <c r="C34" t="s">
        <v>113</v>
      </c>
      <c r="D34" s="8">
        <f>VLOOKUP(B34,'BT1'!$A$2:$D$63,4,0)</f>
        <v>6.67</v>
      </c>
      <c r="E34">
        <f>IF(ISNA(VLOOKUP(B34,'BT2'!$A$2:$D$62,4,0)),0,VLOOKUP('TỔNG HỢP'!B34,'BT2'!$A$2:$D$62,4,0))</f>
        <v>5.4</v>
      </c>
      <c r="F34">
        <f>IF(ISNA(VLOOKUP(B34,'BT3'!$A$2:$H$57,8,0)),0,VLOOKUP('TỔNG HỢP'!B34,'BT3'!$A$2:$H$57,8,0))</f>
        <v>9.1999999999999993</v>
      </c>
      <c r="G34" s="8">
        <f t="shared" si="0"/>
        <v>7.2</v>
      </c>
      <c r="H34" t="str">
        <f>VLOOKUP(G34,MapDiem!$A$3:$C$10,3,1)</f>
        <v>B</v>
      </c>
    </row>
    <row r="35" spans="1:8">
      <c r="A35" t="s">
        <v>114</v>
      </c>
      <c r="B35" t="s">
        <v>115</v>
      </c>
      <c r="C35" t="s">
        <v>116</v>
      </c>
      <c r="D35" s="8">
        <f>VLOOKUP(B35,'BT1'!$A$2:$D$63,4,0)</f>
        <v>7.67</v>
      </c>
      <c r="E35">
        <f>IF(ISNA(VLOOKUP(B35,'BT2'!$A$2:$D$62,4,0)),0,VLOOKUP('TỔNG HỢP'!B35,'BT2'!$A$2:$D$62,4,0))</f>
        <v>6.8</v>
      </c>
      <c r="F35">
        <f>IF(ISNA(VLOOKUP(B35,'BT3'!$A$2:$H$57,8,0)),0,VLOOKUP('TỔNG HỢP'!B35,'BT3'!$A$2:$H$57,8,0))</f>
        <v>9.6</v>
      </c>
      <c r="G35" s="8">
        <f t="shared" si="0"/>
        <v>8.1</v>
      </c>
      <c r="H35" t="str">
        <f>VLOOKUP(G35,MapDiem!$A$3:$C$10,3,1)</f>
        <v>B+</v>
      </c>
    </row>
    <row r="36" spans="1:8">
      <c r="A36" t="s">
        <v>117</v>
      </c>
      <c r="B36" t="s">
        <v>118</v>
      </c>
      <c r="C36" t="s">
        <v>119</v>
      </c>
      <c r="D36" s="8">
        <f>VLOOKUP(B36,'BT1'!$A$2:$D$63,4,0)</f>
        <v>8</v>
      </c>
      <c r="E36">
        <f>IF(ISNA(VLOOKUP(B36,'BT2'!$A$2:$D$62,4,0)),0,VLOOKUP('TỔNG HỢP'!B36,'BT2'!$A$2:$D$62,4,0))</f>
        <v>6.6</v>
      </c>
      <c r="F36">
        <f>IF(ISNA(VLOOKUP(B36,'BT3'!$A$2:$H$57,8,0)),0,VLOOKUP('TỔNG HỢP'!B36,'BT3'!$A$2:$H$57,8,0))</f>
        <v>9.9</v>
      </c>
      <c r="G36" s="8">
        <f t="shared" si="0"/>
        <v>8.1999999999999993</v>
      </c>
      <c r="H36" t="str">
        <f>VLOOKUP(G36,MapDiem!$A$3:$C$10,3,1)</f>
        <v>B+</v>
      </c>
    </row>
    <row r="37" spans="1:8">
      <c r="A37" t="s">
        <v>120</v>
      </c>
      <c r="B37" t="s">
        <v>121</v>
      </c>
      <c r="C37" t="s">
        <v>122</v>
      </c>
      <c r="D37" s="8">
        <f>VLOOKUP(B37,'BT1'!$A$2:$D$63,4,0)</f>
        <v>8.67</v>
      </c>
      <c r="E37">
        <f>IF(ISNA(VLOOKUP(B37,'BT2'!$A$2:$D$62,4,0)),0,VLOOKUP('TỔNG HỢP'!B37,'BT2'!$A$2:$D$62,4,0))</f>
        <v>8.4</v>
      </c>
      <c r="F37">
        <f>IF(ISNA(VLOOKUP(B37,'BT3'!$A$2:$H$57,8,0)),0,VLOOKUP('TỔNG HỢP'!B37,'BT3'!$A$2:$H$57,8,0))</f>
        <v>8.8000000000000007</v>
      </c>
      <c r="G37" s="8">
        <f t="shared" si="0"/>
        <v>8.6</v>
      </c>
      <c r="H37" t="str">
        <f>VLOOKUP(G37,MapDiem!$A$3:$C$10,3,1)</f>
        <v>B+</v>
      </c>
    </row>
    <row r="38" spans="1:8">
      <c r="A38" t="s">
        <v>123</v>
      </c>
      <c r="B38" t="s">
        <v>124</v>
      </c>
      <c r="C38" t="s">
        <v>125</v>
      </c>
      <c r="D38" s="8">
        <f>VLOOKUP(B38,'BT1'!$A$2:$D$63,4,0)</f>
        <v>8.67</v>
      </c>
      <c r="E38">
        <f>IF(ISNA(VLOOKUP(B38,'BT2'!$A$2:$D$62,4,0)),0,VLOOKUP('TỔNG HỢP'!B38,'BT2'!$A$2:$D$62,4,0))</f>
        <v>7.2</v>
      </c>
      <c r="F38">
        <f>IF(ISNA(VLOOKUP(B38,'BT3'!$A$2:$H$57,8,0)),0,VLOOKUP('TỔNG HỢP'!B38,'BT3'!$A$2:$H$57,8,0))</f>
        <v>9.1999999999999993</v>
      </c>
      <c r="G38" s="8">
        <f t="shared" si="0"/>
        <v>8.3000000000000007</v>
      </c>
      <c r="H38" t="str">
        <f>VLOOKUP(G38,MapDiem!$A$3:$C$10,3,1)</f>
        <v>B+</v>
      </c>
    </row>
    <row r="39" spans="1:8">
      <c r="A39" t="s">
        <v>126</v>
      </c>
      <c r="B39" t="s">
        <v>127</v>
      </c>
      <c r="C39" t="s">
        <v>128</v>
      </c>
      <c r="D39" s="8">
        <f>VLOOKUP(B39,'BT1'!$A$2:$D$63,4,0)</f>
        <v>6.33</v>
      </c>
      <c r="E39">
        <f>IF(ISNA(VLOOKUP(B39,'BT2'!$A$2:$D$62,4,0)),0,VLOOKUP('TỔNG HỢP'!B39,'BT2'!$A$2:$D$62,4,0))</f>
        <v>8.1999999999999993</v>
      </c>
      <c r="F39">
        <f>IF(ISNA(VLOOKUP(B39,'BT3'!$A$2:$H$57,8,0)),0,VLOOKUP('TỔNG HỢP'!B39,'BT3'!$A$2:$H$57,8,0))</f>
        <v>9</v>
      </c>
      <c r="G39" s="8">
        <f t="shared" si="0"/>
        <v>8.1</v>
      </c>
      <c r="H39" t="str">
        <f>VLOOKUP(G39,MapDiem!$A$3:$C$10,3,1)</f>
        <v>B+</v>
      </c>
    </row>
    <row r="40" spans="1:8">
      <c r="A40" t="s">
        <v>129</v>
      </c>
      <c r="B40" t="s">
        <v>130</v>
      </c>
      <c r="C40" t="s">
        <v>131</v>
      </c>
      <c r="D40" s="8">
        <f>VLOOKUP(B40,'BT1'!$A$2:$D$63,4,0)</f>
        <v>6</v>
      </c>
      <c r="E40">
        <f>IF(ISNA(VLOOKUP(B40,'BT2'!$A$2:$D$62,4,0)),0,VLOOKUP('TỔNG HỢP'!B40,'BT2'!$A$2:$D$62,4,0))</f>
        <v>6</v>
      </c>
      <c r="F40">
        <f>IF(ISNA(VLOOKUP(B40,'BT3'!$A$2:$H$57,8,0)),0,VLOOKUP('TỔNG HỢP'!B40,'BT3'!$A$2:$H$57,8,0))</f>
        <v>10</v>
      </c>
      <c r="G40" s="8">
        <f t="shared" si="0"/>
        <v>7.6</v>
      </c>
      <c r="H40" t="str">
        <f>VLOOKUP(G40,MapDiem!$A$3:$C$10,3,1)</f>
        <v>B</v>
      </c>
    </row>
    <row r="41" spans="1:8">
      <c r="A41" t="s">
        <v>132</v>
      </c>
      <c r="B41" t="s">
        <v>133</v>
      </c>
      <c r="C41" t="s">
        <v>134</v>
      </c>
      <c r="D41" s="8">
        <f>VLOOKUP(B41,'BT1'!$A$2:$D$63,4,0)</f>
        <v>7.33</v>
      </c>
      <c r="E41">
        <f>IF(ISNA(VLOOKUP(B41,'BT2'!$A$2:$D$62,4,0)),0,VLOOKUP('TỔNG HỢP'!B41,'BT2'!$A$2:$D$62,4,0))</f>
        <v>6</v>
      </c>
      <c r="F41">
        <f>IF(ISNA(VLOOKUP(B41,'BT3'!$A$2:$H$57,8,0)),0,VLOOKUP('TỔNG HỢP'!B41,'BT3'!$A$2:$H$57,8,0))</f>
        <v>9.8000000000000007</v>
      </c>
      <c r="G41" s="8">
        <f t="shared" si="0"/>
        <v>7.8</v>
      </c>
      <c r="H41" t="str">
        <f>VLOOKUP(G41,MapDiem!$A$3:$C$10,3,1)</f>
        <v>B</v>
      </c>
    </row>
    <row r="42" spans="1:8">
      <c r="A42" t="s">
        <v>135</v>
      </c>
      <c r="B42" t="s">
        <v>136</v>
      </c>
      <c r="C42" t="s">
        <v>137</v>
      </c>
      <c r="D42" s="8">
        <f>VLOOKUP(B42,'BT1'!$A$2:$D$63,4,0)</f>
        <v>8.67</v>
      </c>
      <c r="E42">
        <f>IF(ISNA(VLOOKUP(B42,'BT2'!$A$2:$D$62,4,0)),0,VLOOKUP('TỔNG HỢP'!B42,'BT2'!$A$2:$D$62,4,0))</f>
        <v>8.4</v>
      </c>
      <c r="F42">
        <f>IF(ISNA(VLOOKUP(B42,'BT3'!$A$2:$H$57,8,0)),0,VLOOKUP('TỔNG HỢP'!B42,'BT3'!$A$2:$H$57,8,0))</f>
        <v>7.6</v>
      </c>
      <c r="G42" s="8">
        <f t="shared" si="0"/>
        <v>8.1</v>
      </c>
      <c r="H42" t="str">
        <f>VLOOKUP(G42,MapDiem!$A$3:$C$10,3,1)</f>
        <v>B+</v>
      </c>
    </row>
    <row r="43" spans="1:8">
      <c r="A43" t="s">
        <v>138</v>
      </c>
      <c r="B43" t="s">
        <v>139</v>
      </c>
      <c r="C43" t="s">
        <v>140</v>
      </c>
      <c r="D43" s="8">
        <f>VLOOKUP(B43,'BT1'!$A$2:$D$63,4,0)</f>
        <v>8.67</v>
      </c>
      <c r="E43">
        <f>IF(ISNA(VLOOKUP(B43,'BT2'!$A$2:$D$62,4,0)),0,VLOOKUP('TỔNG HỢP'!B43,'BT2'!$A$2:$D$62,4,0))</f>
        <v>7.8</v>
      </c>
      <c r="F43">
        <f>IF(ISNA(VLOOKUP(B43,'BT3'!$A$2:$H$57,8,0)),0,VLOOKUP('TỔNG HỢP'!B43,'BT3'!$A$2:$H$57,8,0))</f>
        <v>8.6</v>
      </c>
      <c r="G43" s="8">
        <f t="shared" si="0"/>
        <v>8.3000000000000007</v>
      </c>
      <c r="H43" t="str">
        <f>VLOOKUP(G43,MapDiem!$A$3:$C$10,3,1)</f>
        <v>B+</v>
      </c>
    </row>
    <row r="44" spans="1:8">
      <c r="A44" t="s">
        <v>141</v>
      </c>
      <c r="B44" t="s">
        <v>142</v>
      </c>
      <c r="C44" t="s">
        <v>143</v>
      </c>
      <c r="D44" s="8">
        <f>VLOOKUP(B44,'BT1'!$A$2:$D$63,4,0)</f>
        <v>6</v>
      </c>
      <c r="E44">
        <f>IF(ISNA(VLOOKUP(B44,'BT2'!$A$2:$D$62,4,0)),0,VLOOKUP('TỔNG HỢP'!B44,'BT2'!$A$2:$D$62,4,0))</f>
        <v>0</v>
      </c>
      <c r="F44">
        <f>IF(ISNA(VLOOKUP(B44,'BT3'!$A$2:$H$57,8,0)),0,VLOOKUP('TỔNG HỢP'!B44,'BT3'!$A$2:$H$57,8,0))</f>
        <v>0</v>
      </c>
      <c r="G44" s="8">
        <f t="shared" si="0"/>
        <v>1.2</v>
      </c>
      <c r="H44" t="str">
        <f>VLOOKUP(G44,MapDiem!$A$3:$C$10,3,1)</f>
        <v>F</v>
      </c>
    </row>
    <row r="45" spans="1:8">
      <c r="A45" t="s">
        <v>144</v>
      </c>
      <c r="B45" t="s">
        <v>145</v>
      </c>
      <c r="C45" t="s">
        <v>146</v>
      </c>
      <c r="D45" s="8">
        <f>VLOOKUP(B45,'BT1'!$A$2:$D$63,4,0)</f>
        <v>5</v>
      </c>
      <c r="E45">
        <f>IF(ISNA(VLOOKUP(B45,'BT2'!$A$2:$D$62,4,0)),0,VLOOKUP('TỔNG HỢP'!B45,'BT2'!$A$2:$D$62,4,0))</f>
        <v>6</v>
      </c>
      <c r="F45">
        <f>IF(ISNA(VLOOKUP(B45,'BT3'!$A$2:$H$57,8,0)),0,VLOOKUP('TỔNG HỢP'!B45,'BT3'!$A$2:$H$57,8,0))</f>
        <v>7</v>
      </c>
      <c r="G45" s="8">
        <f t="shared" si="0"/>
        <v>6.2</v>
      </c>
      <c r="H45" t="str">
        <f>VLOOKUP(G45,MapDiem!$A$3:$C$10,3,1)</f>
        <v>C</v>
      </c>
    </row>
    <row r="46" spans="1:8">
      <c r="A46" t="s">
        <v>147</v>
      </c>
      <c r="B46" t="s">
        <v>148</v>
      </c>
      <c r="C46" t="s">
        <v>149</v>
      </c>
      <c r="D46" s="8">
        <f>VLOOKUP(B46,'BT1'!$A$2:$D$63,4,0)</f>
        <v>4</v>
      </c>
      <c r="E46">
        <f>IF(ISNA(VLOOKUP(B46,'BT2'!$A$2:$D$62,4,0)),0,VLOOKUP('TỔNG HỢP'!B46,'BT2'!$A$2:$D$62,4,0))</f>
        <v>4.2</v>
      </c>
      <c r="F46">
        <f>IF(ISNA(VLOOKUP(B46,'BT3'!$A$2:$H$57,8,0)),0,VLOOKUP('TỔNG HỢP'!B46,'BT3'!$A$2:$H$57,8,0))</f>
        <v>8.8000000000000007</v>
      </c>
      <c r="G46" s="8">
        <f t="shared" si="0"/>
        <v>6</v>
      </c>
      <c r="H46" t="str">
        <f>VLOOKUP(G46,MapDiem!$A$3:$C$10,3,1)</f>
        <v>C</v>
      </c>
    </row>
    <row r="47" spans="1:8">
      <c r="A47" t="s">
        <v>150</v>
      </c>
      <c r="B47" t="s">
        <v>151</v>
      </c>
      <c r="C47" t="s">
        <v>152</v>
      </c>
      <c r="D47" s="8">
        <f>VLOOKUP(B47,'BT1'!$A$2:$D$63,4,0)</f>
        <v>9</v>
      </c>
      <c r="E47">
        <f>IF(ISNA(VLOOKUP(B47,'BT2'!$A$2:$D$62,4,0)),0,VLOOKUP('TỔNG HỢP'!B47,'BT2'!$A$2:$D$62,4,0))</f>
        <v>6.2</v>
      </c>
      <c r="F47">
        <f>IF(ISNA(VLOOKUP(B47,'BT3'!$A$2:$H$57,8,0)),0,VLOOKUP('TỔNG HỢP'!B47,'BT3'!$A$2:$H$57,8,0))</f>
        <v>8.4</v>
      </c>
      <c r="G47" s="8">
        <f t="shared" si="0"/>
        <v>7.6</v>
      </c>
      <c r="H47" t="str">
        <f>VLOOKUP(G47,MapDiem!$A$3:$C$10,3,1)</f>
        <v>B</v>
      </c>
    </row>
    <row r="48" spans="1:8">
      <c r="A48" t="s">
        <v>153</v>
      </c>
      <c r="B48" t="s">
        <v>154</v>
      </c>
      <c r="C48" t="s">
        <v>155</v>
      </c>
      <c r="D48" s="8">
        <f>VLOOKUP(B48,'BT1'!$A$2:$D$63,4,0)</f>
        <v>6.67</v>
      </c>
      <c r="E48">
        <f>IF(ISNA(VLOOKUP(B48,'BT2'!$A$2:$D$62,4,0)),0,VLOOKUP('TỔNG HỢP'!B48,'BT2'!$A$2:$D$62,4,0))</f>
        <v>7</v>
      </c>
      <c r="F48">
        <f>IF(ISNA(VLOOKUP(B48,'BT3'!$A$2:$H$57,8,0)),0,VLOOKUP('TỔNG HỢP'!B48,'BT3'!$A$2:$H$57,8,0))</f>
        <v>9</v>
      </c>
      <c r="G48" s="8">
        <f t="shared" si="0"/>
        <v>7.7</v>
      </c>
      <c r="H48" t="str">
        <f>VLOOKUP(G48,MapDiem!$A$3:$C$10,3,1)</f>
        <v>B</v>
      </c>
    </row>
    <row r="49" spans="1:8">
      <c r="A49" t="s">
        <v>156</v>
      </c>
      <c r="B49" t="s">
        <v>157</v>
      </c>
      <c r="C49" t="s">
        <v>158</v>
      </c>
      <c r="D49" s="8">
        <f>VLOOKUP(B49,'BT1'!$A$2:$D$63,4,0)</f>
        <v>9</v>
      </c>
      <c r="E49">
        <f>IF(ISNA(VLOOKUP(B49,'BT2'!$A$2:$D$62,4,0)),0,VLOOKUP('TỔNG HỢP'!B49,'BT2'!$A$2:$D$62,4,0))</f>
        <v>7.4</v>
      </c>
      <c r="F49">
        <f>IF(ISNA(VLOOKUP(B49,'BT3'!$A$2:$H$57,8,0)),0,VLOOKUP('TỔNG HỢP'!B49,'BT3'!$A$2:$H$57,8,0))</f>
        <v>9.4</v>
      </c>
      <c r="G49" s="8">
        <f t="shared" si="0"/>
        <v>8.5</v>
      </c>
      <c r="H49" t="str">
        <f>VLOOKUP(G49,MapDiem!$A$3:$C$10,3,1)</f>
        <v>B+</v>
      </c>
    </row>
    <row r="50" spans="1:8">
      <c r="A50" t="s">
        <v>159</v>
      </c>
      <c r="B50" t="s">
        <v>160</v>
      </c>
      <c r="C50" t="s">
        <v>161</v>
      </c>
      <c r="D50" s="8">
        <f>VLOOKUP(B50,'BT1'!$A$2:$D$63,4,0)</f>
        <v>9.67</v>
      </c>
      <c r="E50">
        <f>VLOOKUP(B50,'BT2'!$A$2:$D$62,4,0)</f>
        <v>7.6</v>
      </c>
      <c r="F50">
        <f>VLOOKUP(B50,'BT3'!$A$2:$H$57,8,0)</f>
        <v>9</v>
      </c>
      <c r="G50" s="8">
        <f t="shared" si="0"/>
        <v>8.6</v>
      </c>
      <c r="H50" t="str">
        <f>VLOOKUP(G50,MapDiem!$A$3:$C$10,3,1)</f>
        <v>B+</v>
      </c>
    </row>
    <row r="51" spans="1:8">
      <c r="A51" t="s">
        <v>162</v>
      </c>
      <c r="B51" t="s">
        <v>163</v>
      </c>
      <c r="C51" t="s">
        <v>164</v>
      </c>
      <c r="D51" s="8">
        <f>VLOOKUP(B51,'BT1'!$A$2:$D$63,4,0)</f>
        <v>8.33</v>
      </c>
      <c r="E51">
        <f>IF(ISNA(VLOOKUP(B51,'BT2'!$A$2:$D$62,4,0)),0,VLOOKUP('TỔNG HỢP'!B51,'BT2'!$A$2:$D$62,4,0))</f>
        <v>5</v>
      </c>
      <c r="F51">
        <f>IF(ISNA(VLOOKUP(B51,'BT3'!$A$2:$H$57,8,0)),0,VLOOKUP('TỔNG HỢP'!B51,'BT3'!$A$2:$H$57,8,0))</f>
        <v>7.6</v>
      </c>
      <c r="G51" s="8">
        <f t="shared" si="0"/>
        <v>6.7</v>
      </c>
      <c r="H51" t="str">
        <f>VLOOKUP(G51,MapDiem!$A$3:$C$10,3,1)</f>
        <v>C+</v>
      </c>
    </row>
    <row r="52" spans="1:8">
      <c r="A52" t="s">
        <v>165</v>
      </c>
      <c r="B52" t="s">
        <v>166</v>
      </c>
      <c r="C52" t="s">
        <v>167</v>
      </c>
      <c r="D52" s="8">
        <f>VLOOKUP(B52,'BT1'!$A$2:$D$63,4,0)</f>
        <v>6.33</v>
      </c>
      <c r="E52">
        <f>IF(ISNA(VLOOKUP(B52,'BT2'!$A$2:$D$62,4,0)),0,VLOOKUP('TỔNG HỢP'!B52,'BT2'!$A$2:$D$62,4,0))</f>
        <v>3.8</v>
      </c>
      <c r="F52">
        <f>IF(ISNA(VLOOKUP(B52,'BT3'!$A$2:$H$57,8,0)),0,VLOOKUP('TỔNG HỢP'!B52,'BT3'!$A$2:$H$57,8,0))</f>
        <v>6.4</v>
      </c>
      <c r="G52" s="8">
        <f t="shared" si="0"/>
        <v>5.3</v>
      </c>
      <c r="H52" t="str">
        <f>VLOOKUP(G52,MapDiem!$A$3:$C$10,3,1)</f>
        <v>D+</v>
      </c>
    </row>
    <row r="53" spans="1:8">
      <c r="A53" t="s">
        <v>168</v>
      </c>
      <c r="B53" t="s">
        <v>169</v>
      </c>
      <c r="C53" t="s">
        <v>170</v>
      </c>
      <c r="D53" s="8">
        <f>VLOOKUP(B53,'BT1'!$A$2:$D$63,4,0)</f>
        <v>5.33</v>
      </c>
      <c r="E53">
        <f>IF(ISNA(VLOOKUP(B53,'BT2'!$A$2:$D$62,4,0)),0,VLOOKUP('TỔNG HỢP'!B53,'BT2'!$A$2:$D$62,4,0))</f>
        <v>8.1999999999999993</v>
      </c>
      <c r="F53">
        <f>IF(ISNA(VLOOKUP(B53,'BT3'!$A$2:$H$57,8,0)),0,VLOOKUP('TỔNG HỢP'!B53,'BT3'!$A$2:$H$57,8,0))</f>
        <v>10</v>
      </c>
      <c r="G53" s="8">
        <f t="shared" si="0"/>
        <v>8.3000000000000007</v>
      </c>
      <c r="H53" t="str">
        <f>VLOOKUP(G53,MapDiem!$A$3:$C$10,3,1)</f>
        <v>B+</v>
      </c>
    </row>
    <row r="54" spans="1:8">
      <c r="A54" t="s">
        <v>171</v>
      </c>
      <c r="B54" t="s">
        <v>172</v>
      </c>
      <c r="C54" t="s">
        <v>173</v>
      </c>
      <c r="D54" s="8">
        <f>VLOOKUP(B54,'BT1'!$A$2:$D$63,4,0)</f>
        <v>5.67</v>
      </c>
      <c r="E54">
        <f>IF(ISNA(VLOOKUP(B54,'BT2'!$A$2:$D$62,4,0)),0,VLOOKUP('TỔNG HỢP'!B54,'BT2'!$A$2:$D$62,4,0))</f>
        <v>4.4000000000000004</v>
      </c>
      <c r="F54">
        <f>IF(ISNA(VLOOKUP(B54,'BT3'!$A$2:$H$57,8,0)),0,VLOOKUP('TỔNG HỢP'!B54,'BT3'!$A$2:$H$57,8,0))</f>
        <v>7.2</v>
      </c>
      <c r="G54" s="8">
        <f t="shared" si="0"/>
        <v>5.8</v>
      </c>
      <c r="H54" t="str">
        <f>VLOOKUP(G54,MapDiem!$A$3:$C$10,3,1)</f>
        <v>C</v>
      </c>
    </row>
    <row r="55" spans="1:8">
      <c r="A55" t="s">
        <v>174</v>
      </c>
      <c r="B55" t="s">
        <v>175</v>
      </c>
      <c r="C55" t="s">
        <v>176</v>
      </c>
      <c r="D55" s="8">
        <f>VLOOKUP(B55,'BT1'!$A$2:$D$63,4,0)</f>
        <v>2.67</v>
      </c>
      <c r="E55">
        <f>IF(ISNA(VLOOKUP(B55,'BT2'!$A$2:$D$62,4,0)),0,VLOOKUP('TỔNG HỢP'!B55,'BT2'!$A$2:$D$62,4,0))</f>
        <v>5.2</v>
      </c>
      <c r="F55">
        <f>IF(ISNA(VLOOKUP(B55,'BT3'!$A$2:$H$57,8,0)),0,VLOOKUP('TỔNG HỢP'!B55,'BT3'!$A$2:$H$57,8,0))</f>
        <v>9.6</v>
      </c>
      <c r="G55" s="8">
        <f t="shared" si="0"/>
        <v>6.5</v>
      </c>
      <c r="H55" t="str">
        <f>VLOOKUP(G55,MapDiem!$A$3:$C$10,3,1)</f>
        <v>C+</v>
      </c>
    </row>
    <row r="56" spans="1:8">
      <c r="A56" t="s">
        <v>177</v>
      </c>
      <c r="B56" t="s">
        <v>178</v>
      </c>
      <c r="C56" t="s">
        <v>179</v>
      </c>
      <c r="D56" s="8">
        <f>VLOOKUP(B56,'BT1'!$A$2:$D$63,4,0)</f>
        <v>4.67</v>
      </c>
      <c r="E56">
        <f>IF(ISNA(VLOOKUP(B56,'BT2'!$A$2:$D$62,4,0)),0,VLOOKUP('TỔNG HỢP'!B56,'BT2'!$A$2:$D$62,4,0))</f>
        <v>7.6</v>
      </c>
      <c r="F56">
        <f>IF(ISNA(VLOOKUP(B56,'BT3'!$A$2:$H$57,8,0)),0,VLOOKUP('TỔNG HỢP'!B56,'BT3'!$A$2:$H$57,8,0))</f>
        <v>9</v>
      </c>
      <c r="G56" s="8">
        <f t="shared" si="0"/>
        <v>7.6</v>
      </c>
      <c r="H56" t="str">
        <f>VLOOKUP(G56,MapDiem!$A$3:$C$10,3,1)</f>
        <v>B</v>
      </c>
    </row>
    <row r="57" spans="1:8">
      <c r="A57" t="s">
        <v>180</v>
      </c>
      <c r="B57" t="s">
        <v>181</v>
      </c>
      <c r="C57" t="s">
        <v>182</v>
      </c>
      <c r="D57" s="8">
        <f>VLOOKUP(B57,'BT1'!$A$2:$D$63,4,0)</f>
        <v>7</v>
      </c>
      <c r="E57">
        <f>IF(ISNA(VLOOKUP(B57,'BT2'!$A$2:$D$62,4,0)),0,VLOOKUP('TỔNG HỢP'!B57,'BT2'!$A$2:$D$62,4,0))</f>
        <v>5.6</v>
      </c>
      <c r="F57">
        <f>IF(ISNA(VLOOKUP(B57,'BT3'!$A$2:$H$57,8,0)),0,VLOOKUP('TỔNG HỢP'!B57,'BT3'!$A$2:$H$57,8,0))</f>
        <v>10</v>
      </c>
      <c r="G57" s="8">
        <f t="shared" si="0"/>
        <v>7.6</v>
      </c>
      <c r="H57" t="str">
        <f>VLOOKUP(G57,MapDiem!$A$3:$C$10,3,1)</f>
        <v>B</v>
      </c>
    </row>
    <row r="58" spans="1:8">
      <c r="A58" t="s">
        <v>183</v>
      </c>
      <c r="B58" t="s">
        <v>184</v>
      </c>
      <c r="C58" t="s">
        <v>185</v>
      </c>
      <c r="D58" s="8">
        <f>VLOOKUP(B58,'BT1'!$A$2:$D$63,4,0)</f>
        <v>8</v>
      </c>
      <c r="E58">
        <f>IF(ISNA(VLOOKUP(B58,'BT2'!$A$2:$D$62,4,0)),0,VLOOKUP('TỔNG HỢP'!B58,'BT2'!$A$2:$D$62,4,0))</f>
        <v>4</v>
      </c>
      <c r="F58">
        <f>IF(ISNA(VLOOKUP(B58,'BT3'!$A$2:$H$57,8,0)),0,VLOOKUP('TỔNG HỢP'!B58,'BT3'!$A$2:$H$57,8,0))</f>
        <v>8.6</v>
      </c>
      <c r="G58" s="8">
        <f t="shared" si="0"/>
        <v>6.6</v>
      </c>
      <c r="H58" t="str">
        <f>VLOOKUP(G58,MapDiem!$A$3:$C$10,3,1)</f>
        <v>C+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9" workbookViewId="0">
      <selection activeCell="F7" sqref="F7"/>
    </sheetView>
  </sheetViews>
  <sheetFormatPr defaultColWidth="10" defaultRowHeight="12.75"/>
  <cols>
    <col min="1" max="1" width="10" style="2" customWidth="1"/>
    <col min="2" max="2" width="14.375" style="2" bestFit="1" customWidth="1"/>
    <col min="3" max="3" width="10" style="2" customWidth="1"/>
    <col min="4" max="16384" width="10" style="2"/>
  </cols>
  <sheetData>
    <row r="1" spans="1:4">
      <c r="A1" s="1" t="s">
        <v>191</v>
      </c>
      <c r="B1" s="1" t="s">
        <v>192</v>
      </c>
      <c r="C1" s="1" t="s">
        <v>193</v>
      </c>
      <c r="D1" s="1" t="s">
        <v>310</v>
      </c>
    </row>
    <row r="2" spans="1:4">
      <c r="A2" s="2" t="s">
        <v>64</v>
      </c>
      <c r="B2" s="2" t="s">
        <v>194</v>
      </c>
      <c r="C2" s="2" t="s">
        <v>195</v>
      </c>
      <c r="D2" s="2">
        <v>9.33</v>
      </c>
    </row>
    <row r="3" spans="1:4">
      <c r="A3" s="2" t="s">
        <v>184</v>
      </c>
      <c r="B3" s="2" t="s">
        <v>196</v>
      </c>
      <c r="C3" s="2" t="s">
        <v>197</v>
      </c>
      <c r="D3" s="2">
        <v>8</v>
      </c>
    </row>
    <row r="4" spans="1:4">
      <c r="A4" s="2" t="s">
        <v>79</v>
      </c>
      <c r="B4" s="2" t="s">
        <v>198</v>
      </c>
      <c r="C4" s="2" t="s">
        <v>199</v>
      </c>
      <c r="D4" s="2">
        <v>7.33</v>
      </c>
    </row>
    <row r="5" spans="1:4">
      <c r="A5" s="2" t="s">
        <v>58</v>
      </c>
      <c r="B5" s="2" t="s">
        <v>200</v>
      </c>
      <c r="C5" s="2" t="s">
        <v>201</v>
      </c>
      <c r="D5" s="2">
        <v>5</v>
      </c>
    </row>
    <row r="6" spans="1:4">
      <c r="A6" s="2" t="s">
        <v>88</v>
      </c>
      <c r="B6" s="2" t="s">
        <v>202</v>
      </c>
      <c r="C6" s="2" t="s">
        <v>203</v>
      </c>
      <c r="D6" s="2">
        <v>8</v>
      </c>
    </row>
    <row r="7" spans="1:4">
      <c r="A7" s="2" t="s">
        <v>106</v>
      </c>
      <c r="B7" s="2" t="s">
        <v>204</v>
      </c>
      <c r="C7" s="2" t="s">
        <v>205</v>
      </c>
      <c r="D7" s="2">
        <v>8.33</v>
      </c>
    </row>
    <row r="8" spans="1:4">
      <c r="A8" s="2" t="s">
        <v>37</v>
      </c>
      <c r="B8" s="2" t="s">
        <v>206</v>
      </c>
      <c r="C8" s="2" t="s">
        <v>207</v>
      </c>
      <c r="D8" s="2">
        <v>7.67</v>
      </c>
    </row>
    <row r="9" spans="1:4">
      <c r="A9" s="2" t="s">
        <v>25</v>
      </c>
      <c r="B9" s="2" t="s">
        <v>208</v>
      </c>
      <c r="C9" s="2" t="s">
        <v>209</v>
      </c>
      <c r="D9" s="2">
        <v>8.33</v>
      </c>
    </row>
    <row r="10" spans="1:4">
      <c r="A10" s="2" t="s">
        <v>34</v>
      </c>
      <c r="B10" s="2" t="s">
        <v>210</v>
      </c>
      <c r="C10" s="2" t="s">
        <v>211</v>
      </c>
      <c r="D10" s="2">
        <v>8</v>
      </c>
    </row>
    <row r="11" spans="1:4">
      <c r="A11" s="2" t="s">
        <v>82</v>
      </c>
      <c r="B11" s="2" t="s">
        <v>212</v>
      </c>
      <c r="C11" s="2" t="s">
        <v>213</v>
      </c>
      <c r="D11" s="2">
        <v>8</v>
      </c>
    </row>
    <row r="12" spans="1:4">
      <c r="A12" s="2" t="s">
        <v>163</v>
      </c>
      <c r="B12" s="2" t="s">
        <v>214</v>
      </c>
      <c r="C12" s="2" t="s">
        <v>215</v>
      </c>
      <c r="D12" s="2">
        <v>8.33</v>
      </c>
    </row>
    <row r="13" spans="1:4">
      <c r="A13" s="2" t="s">
        <v>31</v>
      </c>
      <c r="B13" s="2" t="s">
        <v>216</v>
      </c>
      <c r="C13" s="2" t="s">
        <v>217</v>
      </c>
      <c r="D13" s="2">
        <v>8</v>
      </c>
    </row>
    <row r="14" spans="1:4">
      <c r="A14" s="2" t="s">
        <v>46</v>
      </c>
      <c r="B14" s="2" t="s">
        <v>218</v>
      </c>
      <c r="C14" s="2" t="s">
        <v>219</v>
      </c>
      <c r="D14" s="2">
        <v>7</v>
      </c>
    </row>
    <row r="15" spans="1:4">
      <c r="A15" s="2" t="s">
        <v>151</v>
      </c>
      <c r="B15" s="2" t="s">
        <v>220</v>
      </c>
      <c r="C15" s="2" t="s">
        <v>221</v>
      </c>
      <c r="D15" s="2">
        <v>9</v>
      </c>
    </row>
    <row r="16" spans="1:4">
      <c r="A16" s="2" t="s">
        <v>76</v>
      </c>
      <c r="B16" s="2" t="s">
        <v>222</v>
      </c>
      <c r="C16" s="2" t="s">
        <v>223</v>
      </c>
      <c r="D16" s="2">
        <v>8.67</v>
      </c>
    </row>
    <row r="17" spans="1:4">
      <c r="A17" s="2" t="s">
        <v>70</v>
      </c>
      <c r="B17" s="2" t="s">
        <v>224</v>
      </c>
      <c r="C17" s="2" t="s">
        <v>207</v>
      </c>
      <c r="D17" s="2">
        <v>8.33</v>
      </c>
    </row>
    <row r="18" spans="1:4">
      <c r="A18" s="2" t="s">
        <v>115</v>
      </c>
      <c r="B18" s="2" t="s">
        <v>225</v>
      </c>
      <c r="C18" s="2" t="s">
        <v>226</v>
      </c>
      <c r="D18" s="2">
        <v>7.67</v>
      </c>
    </row>
    <row r="19" spans="1:4">
      <c r="A19" s="2" t="s">
        <v>22</v>
      </c>
      <c r="B19" s="2" t="s">
        <v>202</v>
      </c>
      <c r="C19" s="2" t="s">
        <v>227</v>
      </c>
      <c r="D19" s="2">
        <v>7.67</v>
      </c>
    </row>
    <row r="20" spans="1:4">
      <c r="A20" s="2" t="s">
        <v>49</v>
      </c>
      <c r="B20" s="2" t="s">
        <v>228</v>
      </c>
      <c r="C20" s="2" t="s">
        <v>229</v>
      </c>
      <c r="D20" s="2">
        <v>7.67</v>
      </c>
    </row>
    <row r="21" spans="1:4">
      <c r="A21" s="2" t="s">
        <v>52</v>
      </c>
      <c r="B21" s="2" t="s">
        <v>230</v>
      </c>
      <c r="C21" s="2" t="s">
        <v>231</v>
      </c>
      <c r="D21" s="2">
        <v>8.33</v>
      </c>
    </row>
    <row r="22" spans="1:4">
      <c r="A22" s="2" t="s">
        <v>127</v>
      </c>
      <c r="B22" s="2" t="s">
        <v>232</v>
      </c>
      <c r="C22" s="2" t="s">
        <v>233</v>
      </c>
      <c r="D22" s="2">
        <v>6.33</v>
      </c>
    </row>
    <row r="23" spans="1:4">
      <c r="A23" s="2" t="s">
        <v>73</v>
      </c>
      <c r="B23" s="2" t="s">
        <v>228</v>
      </c>
      <c r="C23" s="2" t="s">
        <v>234</v>
      </c>
      <c r="D23" s="2">
        <v>7.33</v>
      </c>
    </row>
    <row r="24" spans="1:4">
      <c r="A24" s="2" t="s">
        <v>67</v>
      </c>
      <c r="B24" s="2" t="s">
        <v>235</v>
      </c>
      <c r="C24" s="2" t="s">
        <v>231</v>
      </c>
      <c r="D24" s="2">
        <v>9.67</v>
      </c>
    </row>
    <row r="25" spans="1:4">
      <c r="A25" s="2" t="s">
        <v>61</v>
      </c>
      <c r="B25" s="2" t="s">
        <v>236</v>
      </c>
      <c r="C25" s="2" t="s">
        <v>237</v>
      </c>
      <c r="D25" s="2">
        <v>9.67</v>
      </c>
    </row>
    <row r="26" spans="1:4">
      <c r="A26" s="2" t="s">
        <v>20</v>
      </c>
      <c r="B26" s="2" t="s">
        <v>238</v>
      </c>
      <c r="C26" s="2" t="s">
        <v>239</v>
      </c>
      <c r="D26" s="2">
        <v>7.67</v>
      </c>
    </row>
    <row r="27" spans="1:4">
      <c r="A27" s="2" t="s">
        <v>139</v>
      </c>
      <c r="B27" s="2" t="s">
        <v>240</v>
      </c>
      <c r="C27" s="2" t="s">
        <v>241</v>
      </c>
      <c r="D27" s="2">
        <v>8.67</v>
      </c>
    </row>
    <row r="28" spans="1:4">
      <c r="A28" s="2" t="s">
        <v>157</v>
      </c>
      <c r="B28" s="2" t="s">
        <v>242</v>
      </c>
      <c r="C28" s="2" t="s">
        <v>243</v>
      </c>
      <c r="D28" s="2">
        <v>9</v>
      </c>
    </row>
    <row r="29" spans="1:4">
      <c r="A29" s="2" t="s">
        <v>154</v>
      </c>
      <c r="B29" s="2" t="s">
        <v>244</v>
      </c>
      <c r="C29" s="2" t="s">
        <v>245</v>
      </c>
      <c r="D29" s="2">
        <v>6.67</v>
      </c>
    </row>
    <row r="30" spans="1:4">
      <c r="A30" s="2" t="s">
        <v>121</v>
      </c>
      <c r="B30" s="2" t="s">
        <v>246</v>
      </c>
      <c r="C30" s="2" t="s">
        <v>247</v>
      </c>
      <c r="D30" s="2">
        <v>8.67</v>
      </c>
    </row>
    <row r="31" spans="1:4">
      <c r="A31" s="2" t="s">
        <v>40</v>
      </c>
      <c r="B31" s="2" t="s">
        <v>248</v>
      </c>
      <c r="C31" s="2" t="s">
        <v>249</v>
      </c>
      <c r="D31" s="2">
        <v>8</v>
      </c>
    </row>
    <row r="32" spans="1:4">
      <c r="A32" s="2" t="s">
        <v>55</v>
      </c>
      <c r="B32" s="2" t="s">
        <v>250</v>
      </c>
      <c r="C32" s="2" t="s">
        <v>251</v>
      </c>
      <c r="D32" s="2">
        <v>6.33</v>
      </c>
    </row>
    <row r="33" spans="1:4">
      <c r="A33" s="2" t="s">
        <v>43</v>
      </c>
      <c r="B33" s="2" t="s">
        <v>252</v>
      </c>
      <c r="C33" s="2" t="s">
        <v>253</v>
      </c>
      <c r="D33" s="2">
        <v>8.33</v>
      </c>
    </row>
    <row r="34" spans="1:4">
      <c r="A34" s="2" t="s">
        <v>17</v>
      </c>
      <c r="B34" s="2" t="s">
        <v>254</v>
      </c>
      <c r="C34" s="2" t="s">
        <v>255</v>
      </c>
      <c r="D34" s="2">
        <v>7</v>
      </c>
    </row>
    <row r="35" spans="1:4">
      <c r="A35" s="2" t="s">
        <v>100</v>
      </c>
      <c r="B35" s="2" t="s">
        <v>256</v>
      </c>
      <c r="C35" s="2" t="s">
        <v>257</v>
      </c>
      <c r="D35" s="2">
        <v>8</v>
      </c>
    </row>
    <row r="36" spans="1:4">
      <c r="A36" s="2" t="s">
        <v>181</v>
      </c>
      <c r="B36" s="2" t="s">
        <v>258</v>
      </c>
      <c r="C36" s="2" t="s">
        <v>259</v>
      </c>
      <c r="D36" s="2">
        <v>7</v>
      </c>
    </row>
    <row r="37" spans="1:4">
      <c r="A37" s="2" t="s">
        <v>97</v>
      </c>
      <c r="B37" s="2" t="s">
        <v>260</v>
      </c>
      <c r="C37" s="2" t="s">
        <v>261</v>
      </c>
      <c r="D37" s="2">
        <v>8.67</v>
      </c>
    </row>
    <row r="38" spans="1:4">
      <c r="A38" s="2" t="s">
        <v>28</v>
      </c>
      <c r="B38" s="2" t="s">
        <v>262</v>
      </c>
      <c r="C38" s="2" t="s">
        <v>255</v>
      </c>
      <c r="D38" s="2">
        <v>7</v>
      </c>
    </row>
    <row r="39" spans="1:4">
      <c r="A39" s="2" t="s">
        <v>109</v>
      </c>
      <c r="B39" s="2" t="s">
        <v>263</v>
      </c>
      <c r="C39" s="2" t="s">
        <v>264</v>
      </c>
      <c r="D39" s="2">
        <v>9</v>
      </c>
    </row>
    <row r="40" spans="1:4">
      <c r="A40" s="2" t="s">
        <v>118</v>
      </c>
      <c r="B40" s="2" t="s">
        <v>265</v>
      </c>
      <c r="C40" s="2" t="s">
        <v>266</v>
      </c>
      <c r="D40" s="2">
        <v>8</v>
      </c>
    </row>
    <row r="41" spans="1:4">
      <c r="A41" s="2" t="s">
        <v>178</v>
      </c>
      <c r="B41" s="2" t="s">
        <v>267</v>
      </c>
      <c r="C41" s="2" t="s">
        <v>197</v>
      </c>
      <c r="D41" s="2">
        <v>4.67</v>
      </c>
    </row>
    <row r="42" spans="1:4">
      <c r="A42" s="2" t="s">
        <v>124</v>
      </c>
      <c r="B42" s="2" t="s">
        <v>268</v>
      </c>
      <c r="C42" s="2" t="s">
        <v>269</v>
      </c>
      <c r="D42" s="2">
        <v>8.67</v>
      </c>
    </row>
    <row r="43" spans="1:4">
      <c r="A43" s="2" t="s">
        <v>85</v>
      </c>
      <c r="B43" s="2" t="s">
        <v>270</v>
      </c>
      <c r="C43" s="2" t="s">
        <v>271</v>
      </c>
      <c r="D43" s="2">
        <v>8.33</v>
      </c>
    </row>
    <row r="44" spans="1:4">
      <c r="A44" s="2" t="s">
        <v>160</v>
      </c>
      <c r="B44" s="2" t="s">
        <v>272</v>
      </c>
      <c r="C44" s="2" t="s">
        <v>273</v>
      </c>
      <c r="D44" s="2">
        <v>9.67</v>
      </c>
    </row>
    <row r="45" spans="1:4">
      <c r="A45" s="2" t="s">
        <v>166</v>
      </c>
      <c r="B45" s="2" t="s">
        <v>274</v>
      </c>
      <c r="C45" s="2" t="s">
        <v>275</v>
      </c>
      <c r="D45" s="2">
        <v>6.33</v>
      </c>
    </row>
    <row r="46" spans="1:4">
      <c r="A46" s="2" t="s">
        <v>94</v>
      </c>
      <c r="B46" s="2" t="s">
        <v>276</v>
      </c>
      <c r="C46" s="2" t="s">
        <v>277</v>
      </c>
      <c r="D46" s="2">
        <v>8</v>
      </c>
    </row>
    <row r="47" spans="1:4">
      <c r="A47" s="2" t="s">
        <v>175</v>
      </c>
      <c r="B47" s="2" t="s">
        <v>278</v>
      </c>
      <c r="C47" s="2" t="s">
        <v>279</v>
      </c>
      <c r="D47" s="2">
        <v>2.67</v>
      </c>
    </row>
    <row r="48" spans="1:4">
      <c r="A48" s="2" t="s">
        <v>103</v>
      </c>
      <c r="B48" s="2" t="s">
        <v>280</v>
      </c>
      <c r="C48" s="2" t="s">
        <v>205</v>
      </c>
      <c r="D48" s="2">
        <v>8.33</v>
      </c>
    </row>
    <row r="49" spans="1:4">
      <c r="A49" s="2" t="s">
        <v>172</v>
      </c>
      <c r="B49" s="2" t="s">
        <v>281</v>
      </c>
      <c r="C49" s="2" t="s">
        <v>275</v>
      </c>
      <c r="D49" s="2">
        <v>5.67</v>
      </c>
    </row>
    <row r="50" spans="1:4">
      <c r="A50" s="2" t="s">
        <v>130</v>
      </c>
      <c r="B50" s="2" t="s">
        <v>282</v>
      </c>
      <c r="C50" s="2" t="s">
        <v>283</v>
      </c>
      <c r="D50" s="2">
        <v>6</v>
      </c>
    </row>
    <row r="51" spans="1:4">
      <c r="A51" s="2" t="s">
        <v>148</v>
      </c>
      <c r="B51" s="2" t="s">
        <v>284</v>
      </c>
      <c r="C51" s="2" t="s">
        <v>285</v>
      </c>
      <c r="D51" s="2">
        <v>4</v>
      </c>
    </row>
    <row r="52" spans="1:4">
      <c r="A52" s="2" t="s">
        <v>136</v>
      </c>
      <c r="B52" s="2" t="s">
        <v>286</v>
      </c>
      <c r="C52" s="2" t="s">
        <v>275</v>
      </c>
      <c r="D52" s="2">
        <v>8.67</v>
      </c>
    </row>
    <row r="53" spans="1:4">
      <c r="A53" s="2" t="s">
        <v>91</v>
      </c>
      <c r="B53" s="2" t="s">
        <v>287</v>
      </c>
      <c r="C53" s="2" t="s">
        <v>288</v>
      </c>
      <c r="D53" s="2">
        <v>6.33</v>
      </c>
    </row>
    <row r="54" spans="1:4">
      <c r="A54" s="2" t="s">
        <v>112</v>
      </c>
      <c r="B54" s="2" t="s">
        <v>289</v>
      </c>
      <c r="C54" s="2" t="s">
        <v>290</v>
      </c>
      <c r="D54" s="2">
        <v>6.67</v>
      </c>
    </row>
    <row r="55" spans="1:4">
      <c r="A55" s="2" t="s">
        <v>133</v>
      </c>
      <c r="B55" s="2" t="s">
        <v>291</v>
      </c>
      <c r="C55" s="2" t="s">
        <v>273</v>
      </c>
      <c r="D55" s="2">
        <v>7.33</v>
      </c>
    </row>
    <row r="56" spans="1:4">
      <c r="A56" s="2" t="s">
        <v>145</v>
      </c>
      <c r="B56" s="2" t="s">
        <v>292</v>
      </c>
      <c r="C56" s="2" t="s">
        <v>293</v>
      </c>
      <c r="D56" s="2">
        <v>5</v>
      </c>
    </row>
    <row r="57" spans="1:4">
      <c r="A57" s="2" t="s">
        <v>169</v>
      </c>
      <c r="B57" s="2" t="s">
        <v>294</v>
      </c>
      <c r="C57" s="2" t="s">
        <v>295</v>
      </c>
      <c r="D57" s="2">
        <v>5.33</v>
      </c>
    </row>
    <row r="58" spans="1:4">
      <c r="A58" s="2" t="s">
        <v>142</v>
      </c>
      <c r="B58" s="2" t="s">
        <v>296</v>
      </c>
      <c r="C58" s="2" t="s">
        <v>297</v>
      </c>
      <c r="D58" s="2">
        <v>6</v>
      </c>
    </row>
    <row r="59" spans="1:4">
      <c r="A59" s="2" t="s">
        <v>298</v>
      </c>
      <c r="B59" s="2" t="s">
        <v>299</v>
      </c>
      <c r="C59" s="2" t="s">
        <v>300</v>
      </c>
      <c r="D59" s="2">
        <v>8.67</v>
      </c>
    </row>
    <row r="60" spans="1:4">
      <c r="A60" s="2" t="s">
        <v>301</v>
      </c>
      <c r="B60" s="2" t="s">
        <v>302</v>
      </c>
      <c r="C60" s="2" t="s">
        <v>205</v>
      </c>
      <c r="D60" s="2">
        <v>8.33</v>
      </c>
    </row>
    <row r="61" spans="1:4">
      <c r="A61" s="2" t="s">
        <v>303</v>
      </c>
      <c r="B61" s="2" t="s">
        <v>304</v>
      </c>
      <c r="C61" s="2" t="s">
        <v>305</v>
      </c>
      <c r="D61" s="2">
        <v>4.67</v>
      </c>
    </row>
    <row r="62" spans="1:4">
      <c r="A62" s="2" t="s">
        <v>306</v>
      </c>
      <c r="B62" s="2" t="s">
        <v>307</v>
      </c>
      <c r="C62" s="2" t="s">
        <v>255</v>
      </c>
      <c r="D62" s="2">
        <v>7</v>
      </c>
    </row>
    <row r="63" spans="1:4">
      <c r="A63" s="2" t="s">
        <v>308</v>
      </c>
      <c r="B63" s="2" t="s">
        <v>238</v>
      </c>
      <c r="C63" s="2" t="s">
        <v>309</v>
      </c>
      <c r="D63" s="2">
        <v>7.67</v>
      </c>
    </row>
  </sheetData>
  <printOptions gridLines="1" gridLinesSet="0"/>
  <pageMargins left="0.75" right="0.75" top="1" bottom="1" header="0.5" footer="0.5"/>
  <pageSetup paperSize="9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7" workbookViewId="0">
      <selection activeCell="F10" sqref="F10"/>
    </sheetView>
  </sheetViews>
  <sheetFormatPr defaultRowHeight="12.75"/>
  <cols>
    <col min="1" max="16384" width="9" style="2"/>
  </cols>
  <sheetData>
    <row r="1" spans="1:4">
      <c r="A1" s="1" t="s">
        <v>191</v>
      </c>
      <c r="B1" s="1" t="s">
        <v>192</v>
      </c>
      <c r="C1" s="1" t="s">
        <v>193</v>
      </c>
      <c r="D1" s="1" t="s">
        <v>310</v>
      </c>
    </row>
    <row r="2" spans="1:4">
      <c r="A2" s="2" t="s">
        <v>311</v>
      </c>
      <c r="B2" s="2" t="s">
        <v>206</v>
      </c>
      <c r="C2" s="2" t="s">
        <v>207</v>
      </c>
      <c r="D2" s="2">
        <v>7.2</v>
      </c>
    </row>
    <row r="3" spans="1:4">
      <c r="A3" s="2" t="s">
        <v>312</v>
      </c>
      <c r="B3" s="2" t="s">
        <v>210</v>
      </c>
      <c r="C3" s="2" t="s">
        <v>211</v>
      </c>
      <c r="D3" s="2">
        <v>6.8</v>
      </c>
    </row>
    <row r="4" spans="1:4">
      <c r="A4" s="2" t="s">
        <v>313</v>
      </c>
      <c r="B4" s="2" t="s">
        <v>194</v>
      </c>
      <c r="C4" s="2" t="s">
        <v>195</v>
      </c>
      <c r="D4" s="2">
        <v>4</v>
      </c>
    </row>
    <row r="5" spans="1:4">
      <c r="A5" s="2" t="s">
        <v>314</v>
      </c>
      <c r="B5" s="2" t="s">
        <v>225</v>
      </c>
      <c r="C5" s="2" t="s">
        <v>226</v>
      </c>
      <c r="D5" s="2">
        <v>6</v>
      </c>
    </row>
    <row r="6" spans="1:4">
      <c r="A6" s="2" t="s">
        <v>315</v>
      </c>
      <c r="B6" s="2" t="s">
        <v>204</v>
      </c>
      <c r="C6" s="2" t="s">
        <v>205</v>
      </c>
      <c r="D6" s="2">
        <v>7.2</v>
      </c>
    </row>
    <row r="7" spans="1:4">
      <c r="A7" s="2" t="s">
        <v>316</v>
      </c>
      <c r="B7" s="2" t="s">
        <v>248</v>
      </c>
      <c r="C7" s="2" t="s">
        <v>249</v>
      </c>
      <c r="D7" s="2">
        <v>5.4</v>
      </c>
    </row>
    <row r="8" spans="1:4">
      <c r="A8" s="2" t="s">
        <v>317</v>
      </c>
      <c r="B8" s="2" t="s">
        <v>256</v>
      </c>
      <c r="C8" s="2" t="s">
        <v>257</v>
      </c>
      <c r="D8" s="2">
        <v>6.6</v>
      </c>
    </row>
    <row r="9" spans="1:4">
      <c r="A9" s="2" t="s">
        <v>318</v>
      </c>
      <c r="B9" s="2" t="s">
        <v>228</v>
      </c>
      <c r="C9" s="2" t="s">
        <v>234</v>
      </c>
      <c r="D9" s="2">
        <v>6.8</v>
      </c>
    </row>
    <row r="10" spans="1:4">
      <c r="A10" s="2" t="s">
        <v>319</v>
      </c>
      <c r="B10" s="2" t="s">
        <v>284</v>
      </c>
      <c r="C10" s="2" t="s">
        <v>285</v>
      </c>
      <c r="D10" s="2">
        <v>3.8</v>
      </c>
    </row>
    <row r="11" spans="1:4">
      <c r="A11" s="2" t="s">
        <v>320</v>
      </c>
      <c r="B11" s="2" t="s">
        <v>265</v>
      </c>
      <c r="C11" s="2" t="s">
        <v>266</v>
      </c>
      <c r="D11" s="2">
        <v>8.4</v>
      </c>
    </row>
    <row r="12" spans="1:4">
      <c r="A12" s="2" t="s">
        <v>321</v>
      </c>
      <c r="B12" s="2" t="s">
        <v>289</v>
      </c>
      <c r="C12" s="2" t="s">
        <v>290</v>
      </c>
      <c r="D12" s="2">
        <v>6</v>
      </c>
    </row>
    <row r="13" spans="1:4">
      <c r="A13" s="2" t="s">
        <v>322</v>
      </c>
      <c r="B13" s="2" t="s">
        <v>246</v>
      </c>
      <c r="C13" s="2" t="s">
        <v>247</v>
      </c>
      <c r="D13" s="2">
        <v>7.8</v>
      </c>
    </row>
    <row r="14" spans="1:4">
      <c r="A14" s="2" t="s">
        <v>323</v>
      </c>
      <c r="B14" s="2" t="s">
        <v>224</v>
      </c>
      <c r="C14" s="2" t="s">
        <v>207</v>
      </c>
      <c r="D14" s="2">
        <v>6.4</v>
      </c>
    </row>
    <row r="15" spans="1:4">
      <c r="A15" s="2" t="s">
        <v>324</v>
      </c>
      <c r="B15" s="2" t="s">
        <v>270</v>
      </c>
      <c r="C15" s="2" t="s">
        <v>271</v>
      </c>
      <c r="D15" s="2">
        <v>6.4</v>
      </c>
    </row>
    <row r="16" spans="1:4">
      <c r="A16" s="2" t="s">
        <v>325</v>
      </c>
      <c r="B16" s="2" t="s">
        <v>263</v>
      </c>
      <c r="C16" s="2" t="s">
        <v>264</v>
      </c>
      <c r="D16" s="2">
        <v>8.1999999999999993</v>
      </c>
    </row>
    <row r="17" spans="1:4">
      <c r="A17" s="2" t="s">
        <v>326</v>
      </c>
      <c r="B17" s="2" t="s">
        <v>202</v>
      </c>
      <c r="C17" s="2" t="s">
        <v>203</v>
      </c>
      <c r="D17" s="2">
        <v>6.6</v>
      </c>
    </row>
    <row r="18" spans="1:4">
      <c r="A18" s="2" t="s">
        <v>327</v>
      </c>
      <c r="B18" s="2" t="s">
        <v>235</v>
      </c>
      <c r="C18" s="2" t="s">
        <v>231</v>
      </c>
      <c r="D18" s="2">
        <v>5</v>
      </c>
    </row>
    <row r="19" spans="1:4">
      <c r="A19" s="2" t="s">
        <v>328</v>
      </c>
      <c r="B19" s="2" t="s">
        <v>236</v>
      </c>
      <c r="C19" s="2" t="s">
        <v>237</v>
      </c>
      <c r="D19" s="2">
        <v>8.4</v>
      </c>
    </row>
    <row r="20" spans="1:4">
      <c r="A20" s="2" t="s">
        <v>329</v>
      </c>
      <c r="B20" s="2" t="s">
        <v>200</v>
      </c>
      <c r="C20" s="2" t="s">
        <v>201</v>
      </c>
      <c r="D20" s="2">
        <v>5.4</v>
      </c>
    </row>
    <row r="21" spans="1:4">
      <c r="A21" s="2" t="s">
        <v>330</v>
      </c>
      <c r="B21" s="2" t="s">
        <v>230</v>
      </c>
      <c r="C21" s="2" t="s">
        <v>231</v>
      </c>
      <c r="D21" s="2">
        <v>4</v>
      </c>
    </row>
    <row r="22" spans="1:4">
      <c r="A22" s="2" t="s">
        <v>331</v>
      </c>
      <c r="B22" s="2" t="s">
        <v>267</v>
      </c>
      <c r="C22" s="2" t="s">
        <v>197</v>
      </c>
      <c r="D22" s="2">
        <v>4.2</v>
      </c>
    </row>
    <row r="23" spans="1:4">
      <c r="A23" s="2" t="s">
        <v>332</v>
      </c>
      <c r="B23" s="2" t="s">
        <v>212</v>
      </c>
      <c r="C23" s="2" t="s">
        <v>213</v>
      </c>
      <c r="D23" s="2">
        <v>6.8</v>
      </c>
    </row>
    <row r="24" spans="1:4">
      <c r="A24" s="2" t="s">
        <v>333</v>
      </c>
      <c r="B24" s="2" t="s">
        <v>250</v>
      </c>
      <c r="C24" s="2" t="s">
        <v>251</v>
      </c>
      <c r="D24" s="2">
        <v>4.5999999999999996</v>
      </c>
    </row>
    <row r="25" spans="1:4">
      <c r="A25" s="2" t="s">
        <v>334</v>
      </c>
      <c r="B25" s="2" t="s">
        <v>272</v>
      </c>
      <c r="C25" s="2" t="s">
        <v>273</v>
      </c>
      <c r="D25" s="2">
        <v>7.6</v>
      </c>
    </row>
    <row r="26" spans="1:4">
      <c r="A26" s="2" t="s">
        <v>335</v>
      </c>
      <c r="B26" s="2" t="s">
        <v>214</v>
      </c>
      <c r="C26" s="2" t="s">
        <v>215</v>
      </c>
      <c r="D26" s="2">
        <v>5.6</v>
      </c>
    </row>
    <row r="27" spans="1:4">
      <c r="A27" s="2" t="s">
        <v>336</v>
      </c>
      <c r="B27" s="2" t="s">
        <v>198</v>
      </c>
      <c r="C27" s="2" t="s">
        <v>199</v>
      </c>
      <c r="D27" s="2">
        <v>7.6</v>
      </c>
    </row>
    <row r="28" spans="1:4">
      <c r="A28" s="2" t="s">
        <v>337</v>
      </c>
      <c r="B28" s="2" t="s">
        <v>280</v>
      </c>
      <c r="C28" s="2" t="s">
        <v>205</v>
      </c>
      <c r="D28" s="2">
        <v>8.4</v>
      </c>
    </row>
    <row r="29" spans="1:4">
      <c r="A29" s="2" t="s">
        <v>338</v>
      </c>
      <c r="B29" s="2" t="s">
        <v>244</v>
      </c>
      <c r="C29" s="2" t="s">
        <v>245</v>
      </c>
      <c r="D29" s="2">
        <v>4.4000000000000004</v>
      </c>
    </row>
    <row r="30" spans="1:4">
      <c r="A30" s="2" t="s">
        <v>339</v>
      </c>
      <c r="B30" s="2" t="s">
        <v>276</v>
      </c>
      <c r="C30" s="2" t="s">
        <v>277</v>
      </c>
      <c r="D30" s="2">
        <v>5.4</v>
      </c>
    </row>
    <row r="31" spans="1:4">
      <c r="A31" s="2" t="s">
        <v>340</v>
      </c>
      <c r="B31" s="2" t="s">
        <v>220</v>
      </c>
      <c r="C31" s="2" t="s">
        <v>221</v>
      </c>
      <c r="D31" s="2">
        <v>8.1999999999999993</v>
      </c>
    </row>
    <row r="32" spans="1:4">
      <c r="A32" s="2" t="s">
        <v>341</v>
      </c>
      <c r="B32" s="2" t="s">
        <v>278</v>
      </c>
      <c r="C32" s="2" t="s">
        <v>279</v>
      </c>
      <c r="D32" s="2">
        <v>3.8</v>
      </c>
    </row>
    <row r="33" spans="1:4">
      <c r="A33" s="2" t="s">
        <v>342</v>
      </c>
      <c r="B33" s="2" t="s">
        <v>287</v>
      </c>
      <c r="C33" s="2" t="s">
        <v>288</v>
      </c>
      <c r="D33" s="2">
        <v>6.8</v>
      </c>
    </row>
    <row r="34" spans="1:4">
      <c r="A34" s="2" t="s">
        <v>343</v>
      </c>
      <c r="B34" s="2" t="s">
        <v>222</v>
      </c>
      <c r="C34" s="2" t="s">
        <v>223</v>
      </c>
      <c r="D34" s="2">
        <v>7.6</v>
      </c>
    </row>
    <row r="35" spans="1:4">
      <c r="A35" s="2" t="s">
        <v>344</v>
      </c>
      <c r="B35" s="2" t="s">
        <v>240</v>
      </c>
      <c r="C35" s="2" t="s">
        <v>241</v>
      </c>
      <c r="D35" s="2">
        <v>7.4</v>
      </c>
    </row>
    <row r="36" spans="1:4">
      <c r="A36" s="2" t="s">
        <v>345</v>
      </c>
      <c r="B36" s="2" t="s">
        <v>258</v>
      </c>
      <c r="C36" s="2" t="s">
        <v>259</v>
      </c>
      <c r="D36" s="2">
        <v>4.2</v>
      </c>
    </row>
    <row r="37" spans="1:4">
      <c r="A37" s="2" t="s">
        <v>346</v>
      </c>
      <c r="B37" s="2" t="s">
        <v>286</v>
      </c>
      <c r="C37" s="2" t="s">
        <v>275</v>
      </c>
      <c r="D37" s="2">
        <v>7</v>
      </c>
    </row>
    <row r="38" spans="1:4">
      <c r="A38" s="2" t="s">
        <v>347</v>
      </c>
      <c r="B38" s="2" t="s">
        <v>281</v>
      </c>
      <c r="C38" s="2" t="s">
        <v>275</v>
      </c>
      <c r="D38" s="2">
        <v>3</v>
      </c>
    </row>
    <row r="39" spans="1:4">
      <c r="A39" s="2" t="s">
        <v>348</v>
      </c>
      <c r="B39" s="2" t="s">
        <v>268</v>
      </c>
      <c r="C39" s="2" t="s">
        <v>269</v>
      </c>
      <c r="D39" s="2">
        <v>6.6</v>
      </c>
    </row>
    <row r="40" spans="1:4">
      <c r="A40" s="2" t="s">
        <v>349</v>
      </c>
      <c r="B40" s="2" t="s">
        <v>232</v>
      </c>
      <c r="C40" s="2" t="s">
        <v>233</v>
      </c>
      <c r="D40" s="2">
        <v>6</v>
      </c>
    </row>
    <row r="41" spans="1:4">
      <c r="A41" s="2" t="s">
        <v>350</v>
      </c>
      <c r="B41" s="2" t="s">
        <v>242</v>
      </c>
      <c r="C41" s="2" t="s">
        <v>243</v>
      </c>
      <c r="D41" s="2">
        <v>5.2</v>
      </c>
    </row>
    <row r="42" spans="1:4">
      <c r="A42" s="2" t="s">
        <v>351</v>
      </c>
      <c r="B42" s="2" t="s">
        <v>228</v>
      </c>
      <c r="C42" s="2" t="s">
        <v>229</v>
      </c>
      <c r="D42" s="2">
        <v>6.2</v>
      </c>
    </row>
    <row r="43" spans="1:4">
      <c r="A43" s="2" t="s">
        <v>352</v>
      </c>
      <c r="B43" s="2" t="s">
        <v>252</v>
      </c>
      <c r="C43" s="2" t="s">
        <v>253</v>
      </c>
      <c r="D43" s="2">
        <v>6.6</v>
      </c>
    </row>
    <row r="44" spans="1:4">
      <c r="A44" s="2" t="s">
        <v>353</v>
      </c>
      <c r="B44" s="2" t="s">
        <v>282</v>
      </c>
      <c r="C44" s="2" t="s">
        <v>283</v>
      </c>
      <c r="D44" s="2">
        <v>4.2</v>
      </c>
    </row>
    <row r="45" spans="1:4">
      <c r="A45" s="2" t="s">
        <v>354</v>
      </c>
      <c r="B45" s="2" t="s">
        <v>292</v>
      </c>
      <c r="C45" s="2" t="s">
        <v>293</v>
      </c>
      <c r="D45" s="2">
        <v>5</v>
      </c>
    </row>
    <row r="46" spans="1:4">
      <c r="A46" s="2" t="s">
        <v>355</v>
      </c>
      <c r="B46" s="2" t="s">
        <v>218</v>
      </c>
      <c r="C46" s="2" t="s">
        <v>219</v>
      </c>
      <c r="D46" s="2">
        <v>5.8</v>
      </c>
    </row>
    <row r="47" spans="1:4">
      <c r="A47" s="2" t="s">
        <v>356</v>
      </c>
      <c r="B47" s="2" t="s">
        <v>274</v>
      </c>
      <c r="C47" s="2" t="s">
        <v>275</v>
      </c>
      <c r="D47" s="2">
        <v>4</v>
      </c>
    </row>
    <row r="48" spans="1:4">
      <c r="A48" s="2" t="s">
        <v>357</v>
      </c>
      <c r="B48" s="2" t="s">
        <v>291</v>
      </c>
      <c r="C48" s="2" t="s">
        <v>273</v>
      </c>
      <c r="D48" s="2">
        <v>6.2</v>
      </c>
    </row>
    <row r="49" spans="1:4">
      <c r="A49" s="2" t="s">
        <v>358</v>
      </c>
      <c r="B49" s="2" t="s">
        <v>294</v>
      </c>
      <c r="C49" s="2" t="s">
        <v>295</v>
      </c>
      <c r="D49" s="2">
        <v>4.2</v>
      </c>
    </row>
    <row r="50" spans="1:4">
      <c r="A50" s="2" t="s">
        <v>359</v>
      </c>
      <c r="B50" s="2" t="s">
        <v>196</v>
      </c>
      <c r="C50" s="2" t="s">
        <v>197</v>
      </c>
      <c r="D50" s="2">
        <v>7.4</v>
      </c>
    </row>
    <row r="51" spans="1:4">
      <c r="A51" s="2" t="s">
        <v>360</v>
      </c>
      <c r="B51" s="2" t="s">
        <v>202</v>
      </c>
      <c r="C51" s="2" t="s">
        <v>227</v>
      </c>
      <c r="D51" s="2">
        <v>5.6</v>
      </c>
    </row>
    <row r="52" spans="1:4">
      <c r="A52" s="2" t="s">
        <v>361</v>
      </c>
      <c r="B52" s="2" t="s">
        <v>260</v>
      </c>
      <c r="C52" s="2" t="s">
        <v>261</v>
      </c>
      <c r="D52" s="2">
        <v>6.8</v>
      </c>
    </row>
    <row r="53" spans="1:4">
      <c r="A53" s="2" t="s">
        <v>362</v>
      </c>
      <c r="B53" s="2" t="s">
        <v>299</v>
      </c>
      <c r="C53" s="2" t="s">
        <v>300</v>
      </c>
      <c r="D53" s="2">
        <v>7</v>
      </c>
    </row>
    <row r="54" spans="1:4">
      <c r="A54" s="2" t="s">
        <v>363</v>
      </c>
      <c r="B54" s="2" t="s">
        <v>216</v>
      </c>
      <c r="C54" s="2" t="s">
        <v>217</v>
      </c>
      <c r="D54" s="2">
        <v>6.6</v>
      </c>
    </row>
    <row r="55" spans="1:4">
      <c r="A55" s="2" t="s">
        <v>364</v>
      </c>
      <c r="B55" s="2" t="s">
        <v>238</v>
      </c>
      <c r="C55" s="2" t="s">
        <v>239</v>
      </c>
      <c r="D55" s="2">
        <v>6</v>
      </c>
    </row>
    <row r="56" spans="1:4">
      <c r="A56" s="2" t="s">
        <v>365</v>
      </c>
      <c r="B56" s="2" t="s">
        <v>238</v>
      </c>
      <c r="C56" s="2" t="s">
        <v>309</v>
      </c>
      <c r="D56" s="2">
        <v>6</v>
      </c>
    </row>
    <row r="57" spans="1:4">
      <c r="A57" s="2" t="s">
        <v>366</v>
      </c>
      <c r="B57" s="2" t="s">
        <v>208</v>
      </c>
      <c r="C57" s="2" t="s">
        <v>209</v>
      </c>
      <c r="D57" s="2">
        <v>5.2</v>
      </c>
    </row>
    <row r="58" spans="1:4">
      <c r="A58" s="2" t="s">
        <v>367</v>
      </c>
      <c r="B58" s="2" t="s">
        <v>302</v>
      </c>
      <c r="C58" s="2" t="s">
        <v>205</v>
      </c>
      <c r="D58" s="2">
        <v>7.6</v>
      </c>
    </row>
    <row r="59" spans="1:4">
      <c r="A59" s="2" t="s">
        <v>368</v>
      </c>
      <c r="B59" s="2" t="s">
        <v>307</v>
      </c>
      <c r="C59" s="2" t="s">
        <v>255</v>
      </c>
      <c r="D59" s="2">
        <v>7.2</v>
      </c>
    </row>
    <row r="60" spans="1:4">
      <c r="A60" s="2" t="s">
        <v>369</v>
      </c>
      <c r="B60" s="2" t="s">
        <v>304</v>
      </c>
      <c r="C60" s="2" t="s">
        <v>305</v>
      </c>
      <c r="D60" s="2">
        <v>4.2</v>
      </c>
    </row>
    <row r="61" spans="1:4">
      <c r="A61" s="2" t="s">
        <v>370</v>
      </c>
      <c r="B61" s="2" t="s">
        <v>254</v>
      </c>
      <c r="C61" s="2" t="s">
        <v>255</v>
      </c>
      <c r="D61" s="2">
        <v>6.4</v>
      </c>
    </row>
    <row r="62" spans="1:4">
      <c r="A62" s="2" t="s">
        <v>371</v>
      </c>
      <c r="B62" s="2" t="s">
        <v>262</v>
      </c>
      <c r="C62" s="2" t="s">
        <v>255</v>
      </c>
      <c r="D62" s="2">
        <v>5.2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workbookViewId="0">
      <pane xSplit="2" ySplit="1" topLeftCell="C46" activePane="bottomRight" state="frozen"/>
      <selection pane="topRight" activeCell="E1" sqref="E1"/>
      <selection pane="bottomLeft" activeCell="A6" sqref="A6"/>
      <selection pane="bottomRight" activeCell="H32" sqref="H32"/>
    </sheetView>
  </sheetViews>
  <sheetFormatPr defaultColWidth="12.625" defaultRowHeight="15" customHeight="1"/>
  <cols>
    <col min="1" max="1" width="14" style="3" customWidth="1"/>
    <col min="2" max="2" width="18.25" style="3" bestFit="1" customWidth="1"/>
    <col min="3" max="8" width="14" style="3" customWidth="1"/>
    <col min="9" max="23" width="7.625" style="3" customWidth="1"/>
    <col min="24" max="16384" width="12.625" style="3"/>
  </cols>
  <sheetData>
    <row r="1" spans="1:8" ht="24" customHeight="1">
      <c r="A1" s="4" t="s">
        <v>191</v>
      </c>
      <c r="B1" s="4" t="s">
        <v>379</v>
      </c>
      <c r="C1" s="5" t="s">
        <v>372</v>
      </c>
      <c r="D1" s="5" t="s">
        <v>373</v>
      </c>
      <c r="E1" s="5" t="s">
        <v>374</v>
      </c>
      <c r="F1" s="5" t="s">
        <v>375</v>
      </c>
      <c r="G1" s="5" t="s">
        <v>376</v>
      </c>
      <c r="H1" s="5" t="s">
        <v>378</v>
      </c>
    </row>
    <row r="2" spans="1:8" ht="24" customHeight="1">
      <c r="A2" t="s">
        <v>181</v>
      </c>
      <c r="B2" s="6" t="s">
        <v>377</v>
      </c>
      <c r="C2" s="6">
        <v>90</v>
      </c>
      <c r="D2" s="6">
        <v>100</v>
      </c>
      <c r="E2" s="6">
        <v>100</v>
      </c>
      <c r="F2" s="6">
        <v>50</v>
      </c>
      <c r="G2" s="6">
        <v>100</v>
      </c>
      <c r="H2" s="6">
        <f>((SUM(C2:G2))/10)/5</f>
        <v>8.8000000000000007</v>
      </c>
    </row>
    <row r="3" spans="1:8" ht="24" customHeight="1">
      <c r="A3" s="6" t="s">
        <v>17</v>
      </c>
      <c r="B3" s="6" t="s">
        <v>18</v>
      </c>
      <c r="C3" s="6">
        <v>80</v>
      </c>
      <c r="D3" s="6">
        <v>100</v>
      </c>
      <c r="E3" s="6">
        <v>100</v>
      </c>
      <c r="F3" s="6">
        <v>100</v>
      </c>
      <c r="G3" s="6">
        <v>100</v>
      </c>
      <c r="H3" s="6">
        <f t="shared" ref="H3:H57" si="0">((SUM(C3:G3))/10)/5</f>
        <v>9.6</v>
      </c>
    </row>
    <row r="4" spans="1:8" ht="24" customHeight="1">
      <c r="A4" s="6" t="s">
        <v>20</v>
      </c>
      <c r="B4" s="6" t="s">
        <v>21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f t="shared" si="0"/>
        <v>10</v>
      </c>
    </row>
    <row r="5" spans="1:8" ht="24" customHeight="1">
      <c r="A5" s="6" t="s">
        <v>22</v>
      </c>
      <c r="B5" s="6" t="s">
        <v>23</v>
      </c>
      <c r="C5" s="6">
        <v>90</v>
      </c>
      <c r="D5" s="6">
        <v>100</v>
      </c>
      <c r="E5" s="6">
        <v>100</v>
      </c>
      <c r="F5" s="6">
        <v>100</v>
      </c>
      <c r="G5" s="6">
        <v>100</v>
      </c>
      <c r="H5" s="6">
        <f t="shared" si="0"/>
        <v>9.8000000000000007</v>
      </c>
    </row>
    <row r="6" spans="1:8" ht="24" customHeight="1">
      <c r="A6" s="6" t="s">
        <v>25</v>
      </c>
      <c r="B6" s="6" t="s">
        <v>26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f t="shared" si="0"/>
        <v>10</v>
      </c>
    </row>
    <row r="7" spans="1:8" ht="24" customHeight="1">
      <c r="A7" s="6" t="s">
        <v>31</v>
      </c>
      <c r="B7" s="6" t="s">
        <v>32</v>
      </c>
      <c r="C7" s="6">
        <v>90</v>
      </c>
      <c r="D7" s="6">
        <v>100</v>
      </c>
      <c r="E7" s="6">
        <v>100</v>
      </c>
      <c r="F7" s="6">
        <v>100</v>
      </c>
      <c r="G7" s="6">
        <v>100</v>
      </c>
      <c r="H7" s="6">
        <f t="shared" si="0"/>
        <v>9.8000000000000007</v>
      </c>
    </row>
    <row r="8" spans="1:8" ht="24" customHeight="1">
      <c r="A8" s="6" t="s">
        <v>34</v>
      </c>
      <c r="B8" s="6" t="s">
        <v>35</v>
      </c>
      <c r="C8" s="6">
        <v>80</v>
      </c>
      <c r="D8" s="6">
        <v>100</v>
      </c>
      <c r="E8" s="6">
        <v>92</v>
      </c>
      <c r="F8" s="6">
        <v>100</v>
      </c>
      <c r="G8" s="6">
        <v>100</v>
      </c>
      <c r="H8" s="6">
        <f t="shared" si="0"/>
        <v>9.4400000000000013</v>
      </c>
    </row>
    <row r="9" spans="1:8" ht="24" customHeight="1">
      <c r="A9" s="6" t="s">
        <v>37</v>
      </c>
      <c r="B9" s="6" t="s">
        <v>38</v>
      </c>
      <c r="C9" s="6">
        <v>100</v>
      </c>
      <c r="D9" s="6">
        <v>90</v>
      </c>
      <c r="E9" s="6">
        <v>100</v>
      </c>
      <c r="F9" s="6">
        <v>100</v>
      </c>
      <c r="G9" s="6">
        <v>100</v>
      </c>
      <c r="H9" s="6">
        <f t="shared" si="0"/>
        <v>9.8000000000000007</v>
      </c>
    </row>
    <row r="10" spans="1:8" ht="24" customHeight="1">
      <c r="A10" s="6" t="s">
        <v>40</v>
      </c>
      <c r="B10" s="6" t="s">
        <v>41</v>
      </c>
      <c r="C10" s="6">
        <v>100</v>
      </c>
      <c r="D10" s="6">
        <v>100</v>
      </c>
      <c r="E10" s="6">
        <v>100</v>
      </c>
      <c r="F10" s="6">
        <v>100</v>
      </c>
      <c r="G10" s="6">
        <v>100</v>
      </c>
      <c r="H10" s="6">
        <f t="shared" si="0"/>
        <v>10</v>
      </c>
    </row>
    <row r="11" spans="1:8" ht="24" customHeight="1">
      <c r="A11" s="6" t="s">
        <v>43</v>
      </c>
      <c r="B11" s="6" t="s">
        <v>44</v>
      </c>
      <c r="C11" s="6">
        <v>90</v>
      </c>
      <c r="D11" s="6">
        <v>100</v>
      </c>
      <c r="E11" s="6">
        <v>100</v>
      </c>
      <c r="F11" s="6">
        <v>100</v>
      </c>
      <c r="G11" s="6">
        <v>100</v>
      </c>
      <c r="H11" s="6">
        <f t="shared" si="0"/>
        <v>9.8000000000000007</v>
      </c>
    </row>
    <row r="12" spans="1:8" ht="24" customHeight="1">
      <c r="A12" s="6" t="s">
        <v>46</v>
      </c>
      <c r="B12" s="6" t="s">
        <v>47</v>
      </c>
      <c r="C12" s="6">
        <v>90</v>
      </c>
      <c r="D12" s="6">
        <v>100</v>
      </c>
      <c r="E12" s="6">
        <v>100</v>
      </c>
      <c r="F12" s="6">
        <v>100</v>
      </c>
      <c r="G12" s="6">
        <v>100</v>
      </c>
      <c r="H12" s="6">
        <f t="shared" si="0"/>
        <v>9.8000000000000007</v>
      </c>
    </row>
    <row r="13" spans="1:8" ht="24" customHeight="1">
      <c r="A13" s="6" t="s">
        <v>49</v>
      </c>
      <c r="B13" s="6" t="s">
        <v>50</v>
      </c>
      <c r="C13" s="6">
        <v>90</v>
      </c>
      <c r="D13" s="6">
        <v>100</v>
      </c>
      <c r="E13" s="6">
        <v>100</v>
      </c>
      <c r="F13" s="6">
        <v>100</v>
      </c>
      <c r="G13" s="6">
        <v>100</v>
      </c>
      <c r="H13" s="6">
        <f t="shared" si="0"/>
        <v>9.8000000000000007</v>
      </c>
    </row>
    <row r="14" spans="1:8" ht="24" customHeight="1">
      <c r="A14" s="6" t="s">
        <v>52</v>
      </c>
      <c r="B14" s="6" t="s">
        <v>53</v>
      </c>
      <c r="C14" s="6">
        <v>90</v>
      </c>
      <c r="D14" s="6">
        <v>100</v>
      </c>
      <c r="E14" s="6">
        <v>100</v>
      </c>
      <c r="F14" s="6">
        <v>100</v>
      </c>
      <c r="G14" s="6">
        <v>100</v>
      </c>
      <c r="H14" s="6">
        <f t="shared" si="0"/>
        <v>9.8000000000000007</v>
      </c>
    </row>
    <row r="15" spans="1:8" ht="24" customHeight="1">
      <c r="A15" s="6" t="s">
        <v>55</v>
      </c>
      <c r="B15" s="6" t="s">
        <v>56</v>
      </c>
      <c r="C15" s="6">
        <v>90</v>
      </c>
      <c r="D15" s="6">
        <v>100</v>
      </c>
      <c r="E15" s="6">
        <v>100</v>
      </c>
      <c r="F15" s="6">
        <v>100</v>
      </c>
      <c r="G15" s="6">
        <v>100</v>
      </c>
      <c r="H15" s="6">
        <f t="shared" si="0"/>
        <v>9.8000000000000007</v>
      </c>
    </row>
    <row r="16" spans="1:8" ht="24" customHeight="1">
      <c r="A16" s="6" t="s">
        <v>58</v>
      </c>
      <c r="B16" s="6" t="s">
        <v>59</v>
      </c>
      <c r="C16" s="6">
        <v>90</v>
      </c>
      <c r="D16" s="6">
        <v>100</v>
      </c>
      <c r="E16" s="6">
        <v>100</v>
      </c>
      <c r="F16" s="6">
        <v>100</v>
      </c>
      <c r="G16" s="6">
        <v>100</v>
      </c>
      <c r="H16" s="6">
        <f t="shared" si="0"/>
        <v>9.8000000000000007</v>
      </c>
    </row>
    <row r="17" spans="1:8" ht="24" customHeight="1">
      <c r="A17" s="6" t="s">
        <v>61</v>
      </c>
      <c r="B17" s="6" t="s">
        <v>62</v>
      </c>
      <c r="C17" s="6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f t="shared" si="0"/>
        <v>10</v>
      </c>
    </row>
    <row r="18" spans="1:8" ht="24" customHeight="1">
      <c r="A18" s="6" t="s">
        <v>64</v>
      </c>
      <c r="B18" s="6" t="s">
        <v>65</v>
      </c>
      <c r="C18" s="6">
        <v>100</v>
      </c>
      <c r="D18" s="6">
        <v>100</v>
      </c>
      <c r="E18" s="6">
        <v>100</v>
      </c>
      <c r="F18" s="6">
        <v>100</v>
      </c>
      <c r="G18" s="6">
        <v>100</v>
      </c>
      <c r="H18" s="6">
        <f t="shared" si="0"/>
        <v>10</v>
      </c>
    </row>
    <row r="19" spans="1:8" ht="24" customHeight="1">
      <c r="A19" s="6" t="s">
        <v>67</v>
      </c>
      <c r="B19" s="6" t="s">
        <v>68</v>
      </c>
      <c r="C19" s="6">
        <v>60</v>
      </c>
      <c r="D19" s="6">
        <v>100</v>
      </c>
      <c r="E19" s="6">
        <v>80</v>
      </c>
      <c r="F19" s="6">
        <v>100</v>
      </c>
      <c r="G19" s="6">
        <v>100</v>
      </c>
      <c r="H19" s="6">
        <f t="shared" si="0"/>
        <v>8.8000000000000007</v>
      </c>
    </row>
    <row r="20" spans="1:8" ht="24" customHeight="1">
      <c r="A20" s="6" t="s">
        <v>70</v>
      </c>
      <c r="B20" s="6" t="s">
        <v>71</v>
      </c>
      <c r="C20" s="6">
        <v>50</v>
      </c>
      <c r="D20" s="6">
        <v>100</v>
      </c>
      <c r="E20" s="6">
        <v>100</v>
      </c>
      <c r="F20" s="6">
        <v>100</v>
      </c>
      <c r="G20" s="6">
        <v>100</v>
      </c>
      <c r="H20" s="6">
        <f t="shared" si="0"/>
        <v>9</v>
      </c>
    </row>
    <row r="21" spans="1:8" ht="24" customHeight="1">
      <c r="A21" s="6" t="s">
        <v>73</v>
      </c>
      <c r="B21" s="6" t="s">
        <v>74</v>
      </c>
      <c r="C21" s="6">
        <v>75</v>
      </c>
      <c r="D21" s="6">
        <v>100</v>
      </c>
      <c r="E21" s="6">
        <v>100</v>
      </c>
      <c r="F21" s="6">
        <v>100</v>
      </c>
      <c r="G21" s="6">
        <v>100</v>
      </c>
      <c r="H21" s="6">
        <f t="shared" si="0"/>
        <v>9.5</v>
      </c>
    </row>
    <row r="22" spans="1:8" ht="24" customHeight="1">
      <c r="A22" s="6" t="s">
        <v>76</v>
      </c>
      <c r="B22" s="6" t="s">
        <v>77</v>
      </c>
      <c r="C22" s="6">
        <v>90</v>
      </c>
      <c r="D22" s="6">
        <v>100</v>
      </c>
      <c r="E22" s="6">
        <v>100</v>
      </c>
      <c r="F22" s="6">
        <v>100</v>
      </c>
      <c r="G22" s="6">
        <v>100</v>
      </c>
      <c r="H22" s="6">
        <f t="shared" si="0"/>
        <v>9.8000000000000007</v>
      </c>
    </row>
    <row r="23" spans="1:8" ht="24" customHeight="1">
      <c r="A23" s="6" t="s">
        <v>79</v>
      </c>
      <c r="B23" s="6" t="s">
        <v>80</v>
      </c>
      <c r="C23" s="6">
        <v>80</v>
      </c>
      <c r="D23" s="6">
        <v>100</v>
      </c>
      <c r="E23" s="6">
        <v>100</v>
      </c>
      <c r="F23" s="6">
        <v>100</v>
      </c>
      <c r="G23" s="6">
        <v>100</v>
      </c>
      <c r="H23" s="6">
        <f t="shared" si="0"/>
        <v>9.6</v>
      </c>
    </row>
    <row r="24" spans="1:8" ht="24" customHeight="1">
      <c r="A24" s="6" t="s">
        <v>82</v>
      </c>
      <c r="B24" s="6" t="s">
        <v>83</v>
      </c>
      <c r="C24" s="6">
        <v>80</v>
      </c>
      <c r="D24" s="6">
        <v>100</v>
      </c>
      <c r="E24" s="6">
        <v>100</v>
      </c>
      <c r="F24" s="6">
        <v>90</v>
      </c>
      <c r="G24" s="6">
        <v>100</v>
      </c>
      <c r="H24" s="6">
        <f t="shared" si="0"/>
        <v>9.4</v>
      </c>
    </row>
    <row r="25" spans="1:8" ht="24" customHeight="1">
      <c r="A25" s="6" t="s">
        <v>85</v>
      </c>
      <c r="B25" s="6" t="s">
        <v>86</v>
      </c>
      <c r="C25" s="6">
        <v>100</v>
      </c>
      <c r="D25" s="6">
        <v>100</v>
      </c>
      <c r="E25" s="6">
        <v>100</v>
      </c>
      <c r="F25" s="6">
        <v>50</v>
      </c>
      <c r="G25" s="6">
        <v>100</v>
      </c>
      <c r="H25" s="6">
        <f t="shared" si="0"/>
        <v>9</v>
      </c>
    </row>
    <row r="26" spans="1:8" ht="24" customHeight="1">
      <c r="A26" s="6" t="s">
        <v>88</v>
      </c>
      <c r="B26" s="6" t="s">
        <v>89</v>
      </c>
      <c r="C26" s="6">
        <v>90</v>
      </c>
      <c r="D26" s="6">
        <v>100</v>
      </c>
      <c r="E26" s="6">
        <v>100</v>
      </c>
      <c r="F26" s="6">
        <v>50</v>
      </c>
      <c r="G26" s="6">
        <v>100</v>
      </c>
      <c r="H26" s="6">
        <f t="shared" si="0"/>
        <v>8.8000000000000007</v>
      </c>
    </row>
    <row r="27" spans="1:8" ht="24" customHeight="1">
      <c r="A27" s="6" t="s">
        <v>91</v>
      </c>
      <c r="B27" s="6" t="s">
        <v>92</v>
      </c>
      <c r="C27" s="6">
        <v>100</v>
      </c>
      <c r="D27" s="6">
        <v>100</v>
      </c>
      <c r="E27" s="6">
        <v>100</v>
      </c>
      <c r="F27" s="6">
        <v>100</v>
      </c>
      <c r="G27" s="6">
        <v>100</v>
      </c>
      <c r="H27" s="6">
        <f t="shared" si="0"/>
        <v>10</v>
      </c>
    </row>
    <row r="28" spans="1:8" ht="24" customHeight="1">
      <c r="A28" s="6" t="s">
        <v>94</v>
      </c>
      <c r="B28" s="6" t="s">
        <v>95</v>
      </c>
      <c r="C28" s="6">
        <v>100</v>
      </c>
      <c r="D28" s="6">
        <v>80</v>
      </c>
      <c r="E28" s="6">
        <v>100</v>
      </c>
      <c r="F28" s="6">
        <v>80</v>
      </c>
      <c r="G28" s="6">
        <v>100</v>
      </c>
      <c r="H28" s="6">
        <f t="shared" si="0"/>
        <v>9.1999999999999993</v>
      </c>
    </row>
    <row r="29" spans="1:8" ht="24" customHeight="1">
      <c r="A29" s="6" t="s">
        <v>97</v>
      </c>
      <c r="B29" s="6" t="s">
        <v>98</v>
      </c>
      <c r="C29" s="6">
        <v>100</v>
      </c>
      <c r="D29" s="6">
        <v>80</v>
      </c>
      <c r="E29" s="6">
        <v>100</v>
      </c>
      <c r="F29" s="6">
        <v>100</v>
      </c>
      <c r="G29" s="6">
        <v>100</v>
      </c>
      <c r="H29" s="6">
        <f t="shared" si="0"/>
        <v>9.6</v>
      </c>
    </row>
    <row r="30" spans="1:8" ht="24" customHeight="1">
      <c r="A30" s="6" t="s">
        <v>100</v>
      </c>
      <c r="B30" s="6" t="s">
        <v>101</v>
      </c>
      <c r="C30" s="6">
        <v>100</v>
      </c>
      <c r="D30" s="6">
        <v>100</v>
      </c>
      <c r="E30" s="6">
        <v>95</v>
      </c>
      <c r="F30" s="6">
        <v>100</v>
      </c>
      <c r="G30" s="6">
        <v>100</v>
      </c>
      <c r="H30" s="6">
        <f t="shared" si="0"/>
        <v>9.9</v>
      </c>
    </row>
    <row r="31" spans="1:8" ht="24" customHeight="1">
      <c r="A31" s="6" t="s">
        <v>103</v>
      </c>
      <c r="B31" s="6" t="s">
        <v>104</v>
      </c>
      <c r="C31" s="6">
        <v>90</v>
      </c>
      <c r="D31" s="6">
        <v>100</v>
      </c>
      <c r="E31" s="6">
        <v>100</v>
      </c>
      <c r="F31" s="6">
        <v>50</v>
      </c>
      <c r="G31" s="6">
        <v>100</v>
      </c>
      <c r="H31" s="6">
        <f t="shared" si="0"/>
        <v>8.8000000000000007</v>
      </c>
    </row>
    <row r="32" spans="1:8" ht="24" customHeight="1">
      <c r="A32" s="6" t="s">
        <v>106</v>
      </c>
      <c r="B32" s="6" t="s">
        <v>107</v>
      </c>
      <c r="C32" s="6">
        <v>90</v>
      </c>
      <c r="D32" s="6">
        <v>100</v>
      </c>
      <c r="E32" s="6">
        <v>70</v>
      </c>
      <c r="F32" s="6">
        <v>100</v>
      </c>
      <c r="G32" s="6">
        <v>100</v>
      </c>
      <c r="H32" s="6">
        <f t="shared" si="0"/>
        <v>9.1999999999999993</v>
      </c>
    </row>
    <row r="33" spans="1:8" ht="24" customHeight="1">
      <c r="A33" s="6" t="s">
        <v>109</v>
      </c>
      <c r="B33" s="6" t="s">
        <v>110</v>
      </c>
      <c r="C33" s="6">
        <v>100</v>
      </c>
      <c r="D33" s="6">
        <v>90</v>
      </c>
      <c r="E33" s="6">
        <v>100</v>
      </c>
      <c r="F33" s="6">
        <v>60</v>
      </c>
      <c r="G33" s="6">
        <v>100</v>
      </c>
      <c r="H33" s="6">
        <f t="shared" si="0"/>
        <v>9</v>
      </c>
    </row>
    <row r="34" spans="1:8" ht="24" customHeight="1">
      <c r="A34" s="6" t="s">
        <v>112</v>
      </c>
      <c r="B34" s="6" t="s">
        <v>113</v>
      </c>
      <c r="C34" s="6">
        <v>100</v>
      </c>
      <c r="D34" s="6">
        <v>100</v>
      </c>
      <c r="E34" s="6">
        <v>100</v>
      </c>
      <c r="F34" s="6">
        <v>100</v>
      </c>
      <c r="G34" s="6">
        <v>100</v>
      </c>
      <c r="H34" s="6">
        <f t="shared" si="0"/>
        <v>10</v>
      </c>
    </row>
    <row r="35" spans="1:8" ht="24" customHeight="1">
      <c r="A35" s="6" t="s">
        <v>115</v>
      </c>
      <c r="B35" s="6" t="s">
        <v>116</v>
      </c>
      <c r="C35" s="6">
        <v>100</v>
      </c>
      <c r="D35" s="6">
        <v>90</v>
      </c>
      <c r="E35" s="6">
        <v>100</v>
      </c>
      <c r="F35" s="6">
        <v>100</v>
      </c>
      <c r="G35" s="6">
        <v>100</v>
      </c>
      <c r="H35" s="6">
        <f t="shared" si="0"/>
        <v>9.8000000000000007</v>
      </c>
    </row>
    <row r="36" spans="1:8" ht="24" customHeight="1">
      <c r="A36" s="6" t="s">
        <v>118</v>
      </c>
      <c r="B36" s="6" t="s">
        <v>119</v>
      </c>
      <c r="C36" s="6">
        <v>80</v>
      </c>
      <c r="D36" s="6">
        <v>100</v>
      </c>
      <c r="E36" s="6">
        <v>100</v>
      </c>
      <c r="F36" s="6">
        <v>0</v>
      </c>
      <c r="G36" s="6">
        <v>100</v>
      </c>
      <c r="H36" s="6">
        <f t="shared" si="0"/>
        <v>7.6</v>
      </c>
    </row>
    <row r="37" spans="1:8" ht="24" customHeight="1">
      <c r="A37" s="6" t="s">
        <v>121</v>
      </c>
      <c r="B37" s="6" t="s">
        <v>122</v>
      </c>
      <c r="C37" s="6">
        <v>70</v>
      </c>
      <c r="D37" s="6">
        <v>60</v>
      </c>
      <c r="E37" s="6">
        <v>100</v>
      </c>
      <c r="F37" s="6">
        <v>100</v>
      </c>
      <c r="G37" s="6">
        <v>100</v>
      </c>
      <c r="H37" s="6">
        <f t="shared" si="0"/>
        <v>8.6</v>
      </c>
    </row>
    <row r="38" spans="1:8" ht="24" customHeight="1">
      <c r="A38" s="6" t="s">
        <v>124</v>
      </c>
      <c r="B38" s="6" t="s">
        <v>125</v>
      </c>
      <c r="C38" s="6">
        <v>100</v>
      </c>
      <c r="D38" s="6">
        <v>100</v>
      </c>
      <c r="E38" s="6">
        <v>100</v>
      </c>
      <c r="F38" s="6">
        <v>90</v>
      </c>
      <c r="G38" s="6">
        <v>100</v>
      </c>
      <c r="H38" s="6">
        <f t="shared" si="0"/>
        <v>9.8000000000000007</v>
      </c>
    </row>
    <row r="39" spans="1:8" ht="24" customHeight="1">
      <c r="A39" s="6" t="s">
        <v>127</v>
      </c>
      <c r="B39" s="6" t="s">
        <v>128</v>
      </c>
      <c r="C39" s="6">
        <v>80</v>
      </c>
      <c r="D39" s="6">
        <v>0</v>
      </c>
      <c r="E39" s="6">
        <v>100</v>
      </c>
      <c r="F39" s="6">
        <v>70</v>
      </c>
      <c r="G39" s="6">
        <v>100</v>
      </c>
      <c r="H39" s="6">
        <f t="shared" si="0"/>
        <v>7</v>
      </c>
    </row>
    <row r="40" spans="1:8" ht="24" customHeight="1">
      <c r="A40" s="6" t="s">
        <v>130</v>
      </c>
      <c r="B40" s="6" t="s">
        <v>131</v>
      </c>
      <c r="C40" s="6">
        <v>70</v>
      </c>
      <c r="D40" s="6">
        <v>100</v>
      </c>
      <c r="E40" s="6">
        <v>70</v>
      </c>
      <c r="F40" s="6">
        <v>100</v>
      </c>
      <c r="G40" s="6">
        <v>100</v>
      </c>
      <c r="H40" s="6">
        <f t="shared" si="0"/>
        <v>8.8000000000000007</v>
      </c>
    </row>
    <row r="41" spans="1:8" ht="24" customHeight="1">
      <c r="A41" s="6" t="s">
        <v>133</v>
      </c>
      <c r="B41" s="6" t="s">
        <v>134</v>
      </c>
      <c r="C41" s="6">
        <v>90</v>
      </c>
      <c r="D41" s="6">
        <v>80</v>
      </c>
      <c r="E41" s="6">
        <v>100</v>
      </c>
      <c r="F41" s="6">
        <v>50</v>
      </c>
      <c r="G41" s="6">
        <v>100</v>
      </c>
      <c r="H41" s="6">
        <f t="shared" si="0"/>
        <v>8.4</v>
      </c>
    </row>
    <row r="42" spans="1:8" ht="24" customHeight="1">
      <c r="A42" s="6" t="s">
        <v>136</v>
      </c>
      <c r="B42" s="6" t="s">
        <v>137</v>
      </c>
      <c r="C42" s="6">
        <v>80</v>
      </c>
      <c r="D42" s="6">
        <v>80</v>
      </c>
      <c r="E42" s="6">
        <v>100</v>
      </c>
      <c r="F42" s="6">
        <v>90</v>
      </c>
      <c r="G42" s="6">
        <v>100</v>
      </c>
      <c r="H42" s="6">
        <f t="shared" si="0"/>
        <v>9</v>
      </c>
    </row>
    <row r="43" spans="1:8" ht="24" customHeight="1">
      <c r="A43" s="6" t="s">
        <v>139</v>
      </c>
      <c r="B43" s="6" t="s">
        <v>140</v>
      </c>
      <c r="C43" s="6">
        <v>90</v>
      </c>
      <c r="D43" s="6">
        <v>80</v>
      </c>
      <c r="E43" s="6">
        <v>100</v>
      </c>
      <c r="F43" s="6">
        <v>100</v>
      </c>
      <c r="G43" s="6">
        <v>100</v>
      </c>
      <c r="H43" s="6">
        <f t="shared" si="0"/>
        <v>9.4</v>
      </c>
    </row>
    <row r="44" spans="1:8" ht="24" customHeight="1">
      <c r="A44" s="6" t="s">
        <v>145</v>
      </c>
      <c r="B44" s="6" t="s">
        <v>146</v>
      </c>
      <c r="C44" s="6">
        <v>90</v>
      </c>
      <c r="D44" s="6">
        <v>100</v>
      </c>
      <c r="E44" s="6">
        <v>40</v>
      </c>
      <c r="F44" s="6">
        <v>50</v>
      </c>
      <c r="G44" s="6">
        <v>100</v>
      </c>
      <c r="H44" s="6">
        <f t="shared" si="0"/>
        <v>7.6</v>
      </c>
    </row>
    <row r="45" spans="1:8" ht="24" customHeight="1">
      <c r="A45" s="6" t="s">
        <v>151</v>
      </c>
      <c r="B45" s="6" t="s">
        <v>152</v>
      </c>
      <c r="C45" s="6">
        <v>100</v>
      </c>
      <c r="D45" s="6">
        <v>100</v>
      </c>
      <c r="E45" s="6">
        <v>100</v>
      </c>
      <c r="F45" s="6">
        <v>100</v>
      </c>
      <c r="G45" s="6">
        <v>100</v>
      </c>
      <c r="H45" s="6">
        <f t="shared" si="0"/>
        <v>10</v>
      </c>
    </row>
    <row r="46" spans="1:8" ht="24" customHeight="1">
      <c r="A46" s="6" t="s">
        <v>154</v>
      </c>
      <c r="B46" s="6" t="s">
        <v>155</v>
      </c>
      <c r="C46" s="6">
        <v>70</v>
      </c>
      <c r="D46" s="6">
        <v>80</v>
      </c>
      <c r="E46" s="6">
        <v>10</v>
      </c>
      <c r="F46" s="6">
        <v>100</v>
      </c>
      <c r="G46" s="6">
        <v>100</v>
      </c>
      <c r="H46" s="6">
        <f t="shared" si="0"/>
        <v>7.2</v>
      </c>
    </row>
    <row r="47" spans="1:8" ht="24" customHeight="1">
      <c r="A47" s="6" t="s">
        <v>157</v>
      </c>
      <c r="B47" s="6" t="s">
        <v>158</v>
      </c>
      <c r="C47" s="6">
        <v>100</v>
      </c>
      <c r="D47" s="6">
        <v>80</v>
      </c>
      <c r="E47" s="6">
        <v>100</v>
      </c>
      <c r="F47" s="6">
        <v>100</v>
      </c>
      <c r="G47" s="6">
        <v>100</v>
      </c>
      <c r="H47" s="6">
        <f t="shared" si="0"/>
        <v>9.6</v>
      </c>
    </row>
    <row r="48" spans="1:8" ht="24" customHeight="1">
      <c r="A48" s="6" t="s">
        <v>160</v>
      </c>
      <c r="B48" s="6" t="s">
        <v>161</v>
      </c>
      <c r="C48" s="6">
        <v>100</v>
      </c>
      <c r="D48" s="6">
        <v>80</v>
      </c>
      <c r="E48" s="6">
        <v>70</v>
      </c>
      <c r="F48" s="6">
        <v>100</v>
      </c>
      <c r="G48" s="6">
        <v>100</v>
      </c>
      <c r="H48" s="6">
        <f t="shared" si="0"/>
        <v>9</v>
      </c>
    </row>
    <row r="49" spans="1:8" ht="24" customHeight="1">
      <c r="A49" s="6" t="s">
        <v>163</v>
      </c>
      <c r="B49" s="6" t="s">
        <v>164</v>
      </c>
      <c r="C49" s="6">
        <v>100</v>
      </c>
      <c r="D49" s="6">
        <v>100</v>
      </c>
      <c r="E49" s="6">
        <v>100</v>
      </c>
      <c r="F49" s="6">
        <v>100</v>
      </c>
      <c r="G49" s="6">
        <v>100</v>
      </c>
      <c r="H49" s="6">
        <f t="shared" si="0"/>
        <v>10</v>
      </c>
    </row>
    <row r="50" spans="1:8" ht="24" customHeight="1">
      <c r="A50" s="6" t="s">
        <v>166</v>
      </c>
      <c r="B50" s="6" t="s">
        <v>167</v>
      </c>
      <c r="C50" s="6">
        <v>80</v>
      </c>
      <c r="D50" s="6">
        <v>100</v>
      </c>
      <c r="E50" s="6">
        <v>100</v>
      </c>
      <c r="F50" s="6">
        <v>50</v>
      </c>
      <c r="G50" s="6">
        <v>100</v>
      </c>
      <c r="H50" s="6">
        <f t="shared" si="0"/>
        <v>8.6</v>
      </c>
    </row>
    <row r="51" spans="1:8" ht="24" customHeight="1">
      <c r="A51" s="6" t="s">
        <v>169</v>
      </c>
      <c r="B51" s="6" t="s">
        <v>170</v>
      </c>
      <c r="C51" s="6">
        <v>60</v>
      </c>
      <c r="D51" s="6">
        <v>100</v>
      </c>
      <c r="E51" s="6">
        <v>0</v>
      </c>
      <c r="F51" s="6">
        <v>50</v>
      </c>
      <c r="G51" s="6">
        <v>100</v>
      </c>
      <c r="H51" s="6">
        <f t="shared" si="0"/>
        <v>6.2</v>
      </c>
    </row>
    <row r="52" spans="1:8" ht="24" customHeight="1">
      <c r="A52" s="6" t="s">
        <v>175</v>
      </c>
      <c r="B52" s="6" t="s">
        <v>176</v>
      </c>
      <c r="C52" s="6">
        <v>70</v>
      </c>
      <c r="D52" s="6">
        <v>0</v>
      </c>
      <c r="E52" s="6">
        <v>70</v>
      </c>
      <c r="F52" s="6">
        <v>50</v>
      </c>
      <c r="G52" s="6">
        <v>100</v>
      </c>
      <c r="H52" s="6">
        <f t="shared" si="0"/>
        <v>5.8</v>
      </c>
    </row>
    <row r="53" spans="1:8" ht="24" customHeight="1">
      <c r="A53" s="6" t="s">
        <v>178</v>
      </c>
      <c r="B53" s="6" t="s">
        <v>179</v>
      </c>
      <c r="C53" s="6">
        <v>40</v>
      </c>
      <c r="D53" s="6">
        <v>80</v>
      </c>
      <c r="E53" s="6">
        <v>70</v>
      </c>
      <c r="F53" s="6">
        <v>50</v>
      </c>
      <c r="G53" s="6">
        <v>100</v>
      </c>
      <c r="H53" s="6">
        <f t="shared" si="0"/>
        <v>6.8</v>
      </c>
    </row>
    <row r="54" spans="1:8" ht="24" customHeight="1">
      <c r="A54" s="6" t="s">
        <v>184</v>
      </c>
      <c r="B54" s="6" t="s">
        <v>185</v>
      </c>
      <c r="C54" s="6">
        <v>100</v>
      </c>
      <c r="D54" s="6">
        <v>0</v>
      </c>
      <c r="E54" s="6">
        <v>100</v>
      </c>
      <c r="F54" s="6">
        <v>90</v>
      </c>
      <c r="G54" s="6">
        <v>100</v>
      </c>
      <c r="H54" s="6">
        <f t="shared" si="0"/>
        <v>7.8</v>
      </c>
    </row>
    <row r="55" spans="1:8" ht="24" customHeight="1">
      <c r="A55" t="s">
        <v>148</v>
      </c>
      <c r="B55" t="s">
        <v>149</v>
      </c>
      <c r="C55" s="6">
        <v>40</v>
      </c>
      <c r="D55" s="6">
        <v>80</v>
      </c>
      <c r="E55" s="6">
        <v>100</v>
      </c>
      <c r="F55" s="6">
        <v>0</v>
      </c>
      <c r="G55" s="6">
        <v>100</v>
      </c>
      <c r="H55" s="6">
        <f t="shared" si="0"/>
        <v>6.4</v>
      </c>
    </row>
    <row r="56" spans="1:8" ht="24" customHeight="1">
      <c r="A56" t="s">
        <v>172</v>
      </c>
      <c r="B56" t="s">
        <v>173</v>
      </c>
      <c r="C56" s="6">
        <v>80</v>
      </c>
      <c r="D56" s="6">
        <v>100</v>
      </c>
      <c r="E56" s="6">
        <v>70</v>
      </c>
      <c r="F56" s="6">
        <v>50</v>
      </c>
      <c r="G56" s="6">
        <v>100</v>
      </c>
      <c r="H56" s="6">
        <f t="shared" si="0"/>
        <v>8</v>
      </c>
    </row>
    <row r="57" spans="1:8" ht="24" customHeight="1">
      <c r="A57" t="s">
        <v>28</v>
      </c>
      <c r="B57" t="s">
        <v>29</v>
      </c>
      <c r="C57" s="6">
        <v>90</v>
      </c>
      <c r="D57" s="6">
        <v>100</v>
      </c>
      <c r="E57" s="6">
        <v>40</v>
      </c>
      <c r="F57" s="6">
        <v>70</v>
      </c>
      <c r="G57" s="6">
        <v>100</v>
      </c>
      <c r="H57" s="6">
        <f t="shared" si="0"/>
        <v>8</v>
      </c>
    </row>
    <row r="58" spans="1:8" ht="24" customHeight="1"/>
    <row r="59" spans="1:8" ht="24" customHeight="1"/>
    <row r="60" spans="1:8" ht="24" customHeight="1"/>
    <row r="61" spans="1:8" ht="24" customHeight="1"/>
    <row r="62" spans="1:8" ht="24" customHeight="1"/>
    <row r="63" spans="1:8" ht="24" customHeight="1"/>
    <row r="64" spans="1:8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ht="24" customHeight="1"/>
    <row r="194" ht="24" customHeight="1"/>
    <row r="195" ht="24" customHeight="1"/>
    <row r="196" ht="24" customHeight="1"/>
    <row r="197" ht="24" customHeight="1"/>
    <row r="198" ht="24" customHeight="1"/>
    <row r="199" ht="24" customHeight="1"/>
    <row r="200" ht="24" customHeight="1"/>
    <row r="201" ht="24" customHeight="1"/>
    <row r="202" ht="24" customHeight="1"/>
    <row r="203" ht="24" customHeight="1"/>
    <row r="204" ht="24" customHeight="1"/>
    <row r="205" ht="24" customHeight="1"/>
    <row r="206" ht="24" customHeight="1"/>
    <row r="207" ht="24" customHeight="1"/>
    <row r="208" ht="24" customHeight="1"/>
    <row r="209" ht="24" customHeight="1"/>
    <row r="210" ht="24" customHeight="1"/>
    <row r="211" ht="24" customHeight="1"/>
    <row r="212" ht="24" customHeight="1"/>
    <row r="213" ht="24" customHeight="1"/>
    <row r="214" ht="24" customHeight="1"/>
    <row r="215" ht="24" customHeight="1"/>
    <row r="216" ht="24" customHeight="1"/>
    <row r="217" ht="24" customHeight="1"/>
    <row r="218" ht="24" customHeight="1"/>
    <row r="219" ht="24" customHeight="1"/>
    <row r="220" ht="24" customHeight="1"/>
    <row r="221" ht="24" customHeight="1"/>
    <row r="222" ht="24" customHeight="1"/>
    <row r="223" ht="24" customHeight="1"/>
    <row r="224" ht="24" customHeight="1"/>
    <row r="225" ht="24" customHeight="1"/>
    <row r="226" ht="24" customHeight="1"/>
    <row r="227" ht="24" customHeight="1"/>
    <row r="228" ht="24" customHeight="1"/>
    <row r="229" ht="24" customHeight="1"/>
    <row r="230" ht="24" customHeight="1"/>
    <row r="231" ht="24" customHeight="1"/>
    <row r="232" ht="24" customHeight="1"/>
    <row r="233" ht="24" customHeight="1"/>
    <row r="234" ht="24" customHeight="1"/>
    <row r="235" ht="24" customHeight="1"/>
    <row r="236" ht="24" customHeight="1"/>
    <row r="237" ht="24" customHeight="1"/>
    <row r="238" ht="24" customHeight="1"/>
    <row r="239" ht="24" customHeight="1"/>
    <row r="240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24" customHeight="1"/>
    <row r="376" ht="24" customHeight="1"/>
    <row r="377" ht="24" customHeight="1"/>
    <row r="378" ht="24" customHeight="1"/>
    <row r="379" ht="24" customHeight="1"/>
    <row r="380" ht="24" customHeight="1"/>
    <row r="381" ht="24" customHeight="1"/>
    <row r="382" ht="24" customHeight="1"/>
    <row r="383" ht="24" customHeight="1"/>
    <row r="384" ht="24" customHeight="1"/>
    <row r="385" ht="24" customHeight="1"/>
    <row r="386" ht="24" customHeight="1"/>
    <row r="387" ht="24" customHeight="1"/>
    <row r="388" ht="24" customHeight="1"/>
    <row r="389" ht="24" customHeight="1"/>
    <row r="390" ht="24" customHeight="1"/>
    <row r="391" ht="24" customHeight="1"/>
    <row r="392" ht="24" customHeight="1"/>
    <row r="393" ht="24" customHeight="1"/>
    <row r="394" ht="24" customHeight="1"/>
    <row r="395" ht="24" customHeight="1"/>
    <row r="396" ht="24" customHeight="1"/>
    <row r="397" ht="24" customHeight="1"/>
    <row r="398" ht="24" customHeight="1"/>
    <row r="399" ht="24" customHeight="1"/>
    <row r="400" ht="24" customHeight="1"/>
    <row r="401" ht="24" customHeight="1"/>
    <row r="402" ht="24" customHeight="1"/>
    <row r="403" ht="24" customHeight="1"/>
    <row r="404" ht="24" customHeight="1"/>
    <row r="405" ht="24" customHeight="1"/>
    <row r="406" ht="24" customHeight="1"/>
    <row r="407" ht="24" customHeight="1"/>
    <row r="408" ht="24" customHeight="1"/>
    <row r="409" ht="24" customHeight="1"/>
    <row r="410" ht="24" customHeight="1"/>
    <row r="411" ht="24" customHeight="1"/>
    <row r="412" ht="24" customHeight="1"/>
    <row r="413" ht="24" customHeight="1"/>
    <row r="414" ht="24" customHeight="1"/>
    <row r="415" ht="24" customHeight="1"/>
    <row r="416" ht="24" customHeight="1"/>
    <row r="417" ht="24" customHeight="1"/>
    <row r="418" ht="24" customHeight="1"/>
    <row r="419" ht="24" customHeight="1"/>
    <row r="420" ht="24" customHeight="1"/>
    <row r="421" ht="24" customHeight="1"/>
    <row r="422" ht="24" customHeight="1"/>
    <row r="423" ht="24" customHeight="1"/>
    <row r="424" ht="24" customHeight="1"/>
    <row r="425" ht="24" customHeight="1"/>
    <row r="426" ht="24" customHeight="1"/>
    <row r="427" ht="24" customHeight="1"/>
    <row r="428" ht="24" customHeight="1"/>
    <row r="429" ht="24" customHeight="1"/>
    <row r="430" ht="24" customHeight="1"/>
    <row r="431" ht="24" customHeight="1"/>
    <row r="432" ht="24" customHeight="1"/>
    <row r="433" ht="24" customHeight="1"/>
    <row r="434" ht="24" customHeight="1"/>
    <row r="435" ht="24" customHeight="1"/>
    <row r="436" ht="24" customHeight="1"/>
    <row r="437" ht="24" customHeight="1"/>
    <row r="438" ht="24" customHeight="1"/>
    <row r="439" ht="24" customHeight="1"/>
    <row r="440" ht="24" customHeight="1"/>
    <row r="441" ht="24" customHeight="1"/>
    <row r="442" ht="24" customHeight="1"/>
    <row r="443" ht="24" customHeight="1"/>
    <row r="444" ht="24" customHeight="1"/>
    <row r="445" ht="24" customHeight="1"/>
    <row r="446" ht="24" customHeight="1"/>
    <row r="447" ht="24" customHeight="1"/>
    <row r="448" ht="24" customHeight="1"/>
    <row r="449" ht="24" customHeight="1"/>
    <row r="450" ht="24" customHeight="1"/>
    <row r="451" ht="24" customHeight="1"/>
    <row r="452" ht="24" customHeight="1"/>
    <row r="453" ht="24" customHeight="1"/>
    <row r="454" ht="24" customHeight="1"/>
    <row r="455" ht="24" customHeight="1"/>
    <row r="456" ht="24" customHeight="1"/>
    <row r="457" ht="24" customHeight="1"/>
    <row r="458" ht="24" customHeight="1"/>
    <row r="459" ht="24" customHeight="1"/>
    <row r="460" ht="24" customHeight="1"/>
    <row r="461" ht="24" customHeight="1"/>
    <row r="462" ht="24" customHeight="1"/>
    <row r="463" ht="24" customHeight="1"/>
    <row r="464" ht="24" customHeight="1"/>
    <row r="465" ht="24" customHeight="1"/>
    <row r="466" ht="24" customHeight="1"/>
    <row r="467" ht="24" customHeight="1"/>
    <row r="468" ht="24" customHeight="1"/>
    <row r="469" ht="24" customHeight="1"/>
    <row r="470" ht="24" customHeight="1"/>
    <row r="471" ht="24" customHeight="1"/>
    <row r="472" ht="24" customHeight="1"/>
    <row r="473" ht="24" customHeight="1"/>
    <row r="474" ht="24" customHeight="1"/>
    <row r="475" ht="24" customHeight="1"/>
    <row r="476" ht="24" customHeight="1"/>
    <row r="477" ht="24" customHeight="1"/>
    <row r="478" ht="24" customHeight="1"/>
    <row r="479" ht="24" customHeight="1"/>
    <row r="480" ht="24" customHeight="1"/>
    <row r="481" ht="24" customHeight="1"/>
    <row r="482" ht="24" customHeight="1"/>
    <row r="483" ht="24" customHeight="1"/>
    <row r="484" ht="24" customHeight="1"/>
    <row r="485" ht="24" customHeight="1"/>
    <row r="486" ht="24" customHeight="1"/>
    <row r="487" ht="24" customHeight="1"/>
    <row r="488" ht="24" customHeight="1"/>
    <row r="489" ht="24" customHeight="1"/>
    <row r="490" ht="24" customHeight="1"/>
    <row r="491" ht="24" customHeight="1"/>
    <row r="492" ht="24" customHeight="1"/>
    <row r="493" ht="24" customHeight="1"/>
    <row r="494" ht="24" customHeight="1"/>
    <row r="495" ht="24" customHeight="1"/>
    <row r="496" ht="24" customHeight="1"/>
    <row r="497" ht="24" customHeight="1"/>
    <row r="498" ht="24" customHeight="1"/>
    <row r="499" ht="24" customHeight="1"/>
    <row r="500" ht="24" customHeight="1"/>
    <row r="501" ht="24" customHeight="1"/>
    <row r="502" ht="24" customHeight="1"/>
    <row r="503" ht="24" customHeight="1"/>
    <row r="504" ht="24" customHeight="1"/>
    <row r="505" ht="24" customHeight="1"/>
    <row r="506" ht="24" customHeight="1"/>
    <row r="507" ht="24" customHeight="1"/>
    <row r="508" ht="24" customHeight="1"/>
    <row r="509" ht="24" customHeight="1"/>
    <row r="510" ht="24" customHeight="1"/>
    <row r="511" ht="24" customHeight="1"/>
    <row r="512" ht="24" customHeight="1"/>
    <row r="513" ht="24" customHeight="1"/>
    <row r="514" ht="24" customHeight="1"/>
    <row r="515" ht="24" customHeight="1"/>
    <row r="516" ht="24" customHeight="1"/>
    <row r="517" ht="24" customHeight="1"/>
    <row r="518" ht="24" customHeight="1"/>
    <row r="519" ht="24" customHeight="1"/>
    <row r="520" ht="24" customHeight="1"/>
    <row r="521" ht="24" customHeight="1"/>
    <row r="522" ht="24" customHeight="1"/>
    <row r="523" ht="24" customHeight="1"/>
    <row r="524" ht="24" customHeight="1"/>
    <row r="525" ht="24" customHeight="1"/>
    <row r="526" ht="24" customHeight="1"/>
    <row r="527" ht="24" customHeight="1"/>
    <row r="528" ht="24" customHeight="1"/>
    <row r="529" ht="24" customHeight="1"/>
    <row r="530" ht="24" customHeight="1"/>
    <row r="531" ht="24" customHeight="1"/>
    <row r="532" ht="24" customHeight="1"/>
    <row r="533" ht="24" customHeight="1"/>
    <row r="534" ht="24" customHeight="1"/>
    <row r="535" ht="24" customHeight="1"/>
    <row r="536" ht="24" customHeight="1"/>
    <row r="537" ht="24" customHeight="1"/>
    <row r="538" ht="24" customHeight="1"/>
    <row r="539" ht="24" customHeight="1"/>
    <row r="540" ht="24" customHeight="1"/>
    <row r="541" ht="24" customHeight="1"/>
    <row r="542" ht="24" customHeight="1"/>
    <row r="543" ht="24" customHeight="1"/>
    <row r="544" ht="24" customHeight="1"/>
    <row r="545" ht="24" customHeight="1"/>
    <row r="546" ht="24" customHeight="1"/>
    <row r="547" ht="24" customHeight="1"/>
    <row r="548" ht="24" customHeight="1"/>
    <row r="549" ht="24" customHeight="1"/>
    <row r="550" ht="24" customHeight="1"/>
    <row r="551" ht="24" customHeight="1"/>
    <row r="552" ht="24" customHeight="1"/>
    <row r="553" ht="24" customHeight="1"/>
    <row r="554" ht="24" customHeight="1"/>
    <row r="555" ht="24" customHeight="1"/>
    <row r="556" ht="24" customHeight="1"/>
    <row r="557" ht="24" customHeight="1"/>
    <row r="558" ht="24" customHeight="1"/>
    <row r="559" ht="24" customHeight="1"/>
    <row r="560" ht="24" customHeight="1"/>
    <row r="561" ht="24" customHeight="1"/>
    <row r="562" ht="24" customHeight="1"/>
    <row r="563" ht="24" customHeight="1"/>
    <row r="564" ht="24" customHeight="1"/>
    <row r="565" ht="24" customHeight="1"/>
    <row r="566" ht="24" customHeight="1"/>
    <row r="567" ht="24" customHeight="1"/>
    <row r="568" ht="24" customHeight="1"/>
    <row r="569" ht="24" customHeight="1"/>
    <row r="570" ht="24" customHeight="1"/>
    <row r="571" ht="24" customHeight="1"/>
    <row r="572" ht="24" customHeight="1"/>
    <row r="573" ht="24" customHeight="1"/>
    <row r="574" ht="24" customHeight="1"/>
    <row r="575" ht="24" customHeight="1"/>
    <row r="576" ht="24" customHeight="1"/>
    <row r="577" ht="24" customHeight="1"/>
    <row r="578" ht="24" customHeight="1"/>
    <row r="579" ht="24" customHeight="1"/>
    <row r="580" ht="24" customHeight="1"/>
    <row r="581" ht="24" customHeight="1"/>
    <row r="582" ht="24" customHeight="1"/>
    <row r="583" ht="24" customHeight="1"/>
    <row r="584" ht="24" customHeight="1"/>
    <row r="585" ht="24" customHeight="1"/>
    <row r="586" ht="24" customHeight="1"/>
    <row r="587" ht="24" customHeight="1"/>
    <row r="588" ht="24" customHeight="1"/>
    <row r="589" ht="24" customHeight="1"/>
    <row r="590" ht="24" customHeight="1"/>
    <row r="591" ht="24" customHeight="1"/>
    <row r="592" ht="24" customHeight="1"/>
    <row r="593" ht="24" customHeight="1"/>
    <row r="594" ht="24" customHeight="1"/>
    <row r="595" ht="24" customHeight="1"/>
    <row r="596" ht="24" customHeight="1"/>
    <row r="597" ht="24" customHeight="1"/>
    <row r="598" ht="24" customHeight="1"/>
    <row r="599" ht="24" customHeight="1"/>
    <row r="600" ht="24" customHeight="1"/>
    <row r="601" ht="24" customHeight="1"/>
    <row r="602" ht="24" customHeight="1"/>
    <row r="603" ht="24" customHeight="1"/>
    <row r="604" ht="24" customHeight="1"/>
    <row r="605" ht="24" customHeight="1"/>
    <row r="606" ht="24" customHeight="1"/>
    <row r="607" ht="24" customHeight="1"/>
    <row r="608" ht="24" customHeight="1"/>
    <row r="609" ht="24" customHeight="1"/>
    <row r="610" ht="24" customHeight="1"/>
    <row r="611" ht="24" customHeight="1"/>
    <row r="612" ht="24" customHeight="1"/>
    <row r="613" ht="24" customHeight="1"/>
    <row r="614" ht="24" customHeight="1"/>
    <row r="615" ht="24" customHeight="1"/>
    <row r="616" ht="24" customHeight="1"/>
    <row r="617" ht="24" customHeight="1"/>
    <row r="618" ht="24" customHeight="1"/>
    <row r="619" ht="24" customHeight="1"/>
    <row r="620" ht="24" customHeight="1"/>
    <row r="621" ht="24" customHeight="1"/>
    <row r="622" ht="24" customHeight="1"/>
    <row r="623" ht="24" customHeight="1"/>
    <row r="624" ht="24" customHeight="1"/>
    <row r="625" ht="24" customHeight="1"/>
    <row r="626" ht="24" customHeight="1"/>
    <row r="627" ht="24" customHeight="1"/>
    <row r="628" ht="24" customHeight="1"/>
    <row r="629" ht="24" customHeight="1"/>
    <row r="630" ht="24" customHeight="1"/>
    <row r="631" ht="24" customHeight="1"/>
    <row r="632" ht="24" customHeight="1"/>
    <row r="633" ht="24" customHeight="1"/>
    <row r="634" ht="24" customHeight="1"/>
    <row r="635" ht="24" customHeight="1"/>
    <row r="636" ht="24" customHeight="1"/>
    <row r="637" ht="24" customHeight="1"/>
    <row r="638" ht="24" customHeight="1"/>
    <row r="639" ht="24" customHeight="1"/>
    <row r="640" ht="24" customHeight="1"/>
    <row r="641" ht="24" customHeight="1"/>
    <row r="642" ht="24" customHeight="1"/>
    <row r="643" ht="24" customHeight="1"/>
    <row r="644" ht="24" customHeight="1"/>
    <row r="645" ht="24" customHeight="1"/>
    <row r="646" ht="24" customHeight="1"/>
    <row r="647" ht="24" customHeight="1"/>
    <row r="648" ht="24" customHeight="1"/>
    <row r="649" ht="24" customHeight="1"/>
    <row r="650" ht="24" customHeight="1"/>
    <row r="651" ht="24" customHeight="1"/>
    <row r="652" ht="24" customHeight="1"/>
    <row r="653" ht="24" customHeight="1"/>
    <row r="654" ht="24" customHeight="1"/>
    <row r="655" ht="24" customHeight="1"/>
    <row r="656" ht="24" customHeight="1"/>
    <row r="657" ht="24" customHeight="1"/>
    <row r="658" ht="24" customHeight="1"/>
    <row r="659" ht="24" customHeight="1"/>
    <row r="660" ht="24" customHeight="1"/>
    <row r="661" ht="24" customHeight="1"/>
    <row r="662" ht="24" customHeight="1"/>
    <row r="663" ht="24" customHeight="1"/>
    <row r="664" ht="24" customHeight="1"/>
    <row r="665" ht="24" customHeight="1"/>
    <row r="666" ht="24" customHeight="1"/>
    <row r="667" ht="24" customHeight="1"/>
    <row r="668" ht="24" customHeight="1"/>
    <row r="669" ht="24" customHeight="1"/>
    <row r="670" ht="24" customHeight="1"/>
    <row r="671" ht="24" customHeight="1"/>
    <row r="672" ht="24" customHeight="1"/>
    <row r="673" ht="24" customHeight="1"/>
    <row r="674" ht="24" customHeight="1"/>
    <row r="675" ht="24" customHeight="1"/>
    <row r="676" ht="24" customHeight="1"/>
    <row r="677" ht="24" customHeight="1"/>
    <row r="678" ht="24" customHeight="1"/>
    <row r="679" ht="24" customHeight="1"/>
    <row r="680" ht="24" customHeight="1"/>
    <row r="681" ht="24" customHeight="1"/>
    <row r="682" ht="24" customHeight="1"/>
    <row r="683" ht="24" customHeight="1"/>
    <row r="684" ht="24" customHeight="1"/>
    <row r="685" ht="24" customHeight="1"/>
    <row r="686" ht="24" customHeight="1"/>
    <row r="687" ht="24" customHeight="1"/>
    <row r="688" ht="24" customHeight="1"/>
    <row r="689" ht="24" customHeight="1"/>
    <row r="690" ht="24" customHeight="1"/>
    <row r="691" ht="24" customHeight="1"/>
    <row r="692" ht="24" customHeight="1"/>
    <row r="693" ht="24" customHeight="1"/>
    <row r="694" ht="24" customHeight="1"/>
    <row r="695" ht="24" customHeight="1"/>
    <row r="696" ht="24" customHeight="1"/>
    <row r="697" ht="24" customHeight="1"/>
    <row r="698" ht="24" customHeight="1"/>
    <row r="699" ht="24" customHeight="1"/>
    <row r="700" ht="24" customHeight="1"/>
    <row r="701" ht="24" customHeight="1"/>
    <row r="702" ht="24" customHeight="1"/>
    <row r="703" ht="24" customHeight="1"/>
    <row r="704" ht="24" customHeight="1"/>
    <row r="705" ht="24" customHeight="1"/>
    <row r="706" ht="24" customHeight="1"/>
    <row r="707" ht="24" customHeight="1"/>
    <row r="708" ht="24" customHeight="1"/>
    <row r="709" ht="24" customHeight="1"/>
    <row r="710" ht="24" customHeight="1"/>
    <row r="711" ht="24" customHeight="1"/>
    <row r="712" ht="24" customHeight="1"/>
    <row r="713" ht="24" customHeight="1"/>
    <row r="714" ht="24" customHeight="1"/>
    <row r="715" ht="24" customHeight="1"/>
    <row r="716" ht="24" customHeight="1"/>
    <row r="717" ht="24" customHeight="1"/>
    <row r="718" ht="24" customHeight="1"/>
    <row r="719" ht="24" customHeight="1"/>
    <row r="720" ht="24" customHeight="1"/>
    <row r="721" ht="24" customHeight="1"/>
    <row r="722" ht="24" customHeight="1"/>
    <row r="723" ht="24" customHeight="1"/>
    <row r="724" ht="24" customHeight="1"/>
    <row r="725" ht="24" customHeight="1"/>
    <row r="726" ht="24" customHeight="1"/>
    <row r="727" ht="24" customHeight="1"/>
    <row r="728" ht="24" customHeight="1"/>
    <row r="729" ht="24" customHeight="1"/>
    <row r="730" ht="24" customHeight="1"/>
    <row r="731" ht="24" customHeight="1"/>
    <row r="732" ht="24" customHeight="1"/>
    <row r="733" ht="24" customHeight="1"/>
    <row r="734" ht="24" customHeight="1"/>
    <row r="735" ht="24" customHeight="1"/>
    <row r="736" ht="24" customHeight="1"/>
    <row r="737" ht="24" customHeight="1"/>
    <row r="738" ht="24" customHeight="1"/>
    <row r="739" ht="24" customHeight="1"/>
    <row r="740" ht="24" customHeight="1"/>
    <row r="741" ht="24" customHeight="1"/>
    <row r="742" ht="24" customHeight="1"/>
    <row r="743" ht="24" customHeight="1"/>
    <row r="744" ht="24" customHeight="1"/>
    <row r="745" ht="24" customHeight="1"/>
    <row r="746" ht="24" customHeight="1"/>
    <row r="747" ht="24" customHeight="1"/>
    <row r="748" ht="24" customHeight="1"/>
    <row r="749" ht="24" customHeight="1"/>
    <row r="750" ht="24" customHeight="1"/>
    <row r="751" ht="24" customHeight="1"/>
    <row r="752" ht="24" customHeight="1"/>
    <row r="753" ht="24" customHeight="1"/>
    <row r="754" ht="24" customHeight="1"/>
    <row r="755" ht="24" customHeight="1"/>
    <row r="756" ht="24" customHeight="1"/>
    <row r="757" ht="24" customHeight="1"/>
    <row r="758" ht="24" customHeight="1"/>
    <row r="759" ht="24" customHeight="1"/>
    <row r="760" ht="24" customHeight="1"/>
    <row r="761" ht="24" customHeight="1"/>
    <row r="762" ht="24" customHeight="1"/>
    <row r="763" ht="24" customHeight="1"/>
    <row r="764" ht="24" customHeight="1"/>
    <row r="765" ht="24" customHeight="1"/>
    <row r="766" ht="24" customHeight="1"/>
    <row r="767" ht="24" customHeight="1"/>
    <row r="768" ht="24" customHeight="1"/>
    <row r="769" ht="24" customHeight="1"/>
    <row r="770" ht="24" customHeight="1"/>
    <row r="771" ht="24" customHeight="1"/>
    <row r="772" ht="24" customHeight="1"/>
    <row r="773" ht="24" customHeight="1"/>
    <row r="774" ht="24" customHeight="1"/>
    <row r="775" ht="24" customHeight="1"/>
    <row r="776" ht="24" customHeight="1"/>
    <row r="777" ht="24" customHeight="1"/>
    <row r="778" ht="24" customHeight="1"/>
    <row r="779" ht="24" customHeight="1"/>
    <row r="780" ht="24" customHeight="1"/>
    <row r="781" ht="24" customHeight="1"/>
    <row r="782" ht="24" customHeight="1"/>
    <row r="783" ht="24" customHeight="1"/>
    <row r="784" ht="24" customHeight="1"/>
    <row r="785" ht="24" customHeight="1"/>
    <row r="786" ht="24" customHeight="1"/>
    <row r="787" ht="24" customHeight="1"/>
    <row r="788" ht="24" customHeight="1"/>
    <row r="789" ht="24" customHeight="1"/>
    <row r="790" ht="24" customHeight="1"/>
    <row r="791" ht="24" customHeight="1"/>
    <row r="792" ht="24" customHeight="1"/>
    <row r="793" ht="24" customHeight="1"/>
    <row r="794" ht="24" customHeight="1"/>
    <row r="795" ht="24" customHeight="1"/>
    <row r="796" ht="24" customHeight="1"/>
    <row r="797" ht="24" customHeight="1"/>
    <row r="798" ht="24" customHeight="1"/>
    <row r="799" ht="24" customHeight="1"/>
    <row r="800" ht="24" customHeight="1"/>
    <row r="801" ht="24" customHeight="1"/>
    <row r="802" ht="24" customHeight="1"/>
    <row r="803" ht="24" customHeight="1"/>
    <row r="804" ht="24" customHeight="1"/>
    <row r="805" ht="24" customHeight="1"/>
    <row r="806" ht="24" customHeight="1"/>
    <row r="807" ht="24" customHeight="1"/>
    <row r="808" ht="24" customHeight="1"/>
    <row r="809" ht="24" customHeight="1"/>
    <row r="810" ht="24" customHeight="1"/>
    <row r="811" ht="24" customHeight="1"/>
    <row r="812" ht="24" customHeight="1"/>
    <row r="813" ht="24" customHeight="1"/>
    <row r="814" ht="24" customHeight="1"/>
    <row r="815" ht="24" customHeight="1"/>
    <row r="816" ht="24" customHeight="1"/>
    <row r="817" ht="24" customHeight="1"/>
    <row r="818" ht="24" customHeight="1"/>
    <row r="819" ht="24" customHeight="1"/>
    <row r="820" ht="24" customHeight="1"/>
    <row r="821" ht="24" customHeight="1"/>
    <row r="822" ht="24" customHeight="1"/>
    <row r="823" ht="24" customHeight="1"/>
    <row r="824" ht="24" customHeight="1"/>
    <row r="825" ht="24" customHeight="1"/>
    <row r="826" ht="24" customHeight="1"/>
    <row r="827" ht="24" customHeight="1"/>
    <row r="828" ht="24" customHeight="1"/>
    <row r="829" ht="24" customHeight="1"/>
    <row r="830" ht="24" customHeight="1"/>
    <row r="831" ht="24" customHeight="1"/>
    <row r="832" ht="24" customHeight="1"/>
    <row r="833" ht="24" customHeight="1"/>
    <row r="834" ht="24" customHeight="1"/>
    <row r="835" ht="24" customHeight="1"/>
    <row r="836" ht="24" customHeight="1"/>
    <row r="837" ht="24" customHeight="1"/>
    <row r="838" ht="24" customHeight="1"/>
    <row r="839" ht="24" customHeight="1"/>
    <row r="840" ht="24" customHeight="1"/>
    <row r="841" ht="24" customHeight="1"/>
    <row r="842" ht="24" customHeight="1"/>
    <row r="843" ht="24" customHeight="1"/>
    <row r="844" ht="24" customHeight="1"/>
    <row r="845" ht="24" customHeight="1"/>
    <row r="846" ht="24" customHeight="1"/>
    <row r="847" ht="24" customHeight="1"/>
    <row r="848" ht="24" customHeight="1"/>
    <row r="849" ht="24" customHeight="1"/>
    <row r="850" ht="24" customHeight="1"/>
    <row r="851" ht="24" customHeight="1"/>
    <row r="852" ht="24" customHeight="1"/>
    <row r="853" ht="24" customHeight="1"/>
    <row r="854" ht="24" customHeight="1"/>
    <row r="855" ht="24" customHeight="1"/>
    <row r="856" ht="24" customHeight="1"/>
    <row r="857" ht="24" customHeight="1"/>
    <row r="858" ht="24" customHeight="1"/>
    <row r="859" ht="24" customHeight="1"/>
    <row r="860" ht="24" customHeight="1"/>
    <row r="861" ht="24" customHeight="1"/>
    <row r="862" ht="24" customHeight="1"/>
    <row r="863" ht="24" customHeight="1"/>
    <row r="864" ht="24" customHeight="1"/>
    <row r="865" ht="24" customHeight="1"/>
    <row r="866" ht="24" customHeight="1"/>
    <row r="867" ht="24" customHeight="1"/>
    <row r="868" ht="24" customHeight="1"/>
    <row r="869" ht="24" customHeight="1"/>
    <row r="870" ht="24" customHeight="1"/>
    <row r="871" ht="24" customHeight="1"/>
    <row r="872" ht="24" customHeight="1"/>
    <row r="873" ht="24" customHeight="1"/>
    <row r="874" ht="24" customHeight="1"/>
    <row r="875" ht="24" customHeight="1"/>
    <row r="876" ht="24" customHeight="1"/>
    <row r="877" ht="24" customHeight="1"/>
    <row r="878" ht="24" customHeight="1"/>
    <row r="879" ht="24" customHeight="1"/>
    <row r="880" ht="24" customHeight="1"/>
    <row r="881" ht="24" customHeight="1"/>
    <row r="882" ht="24" customHeight="1"/>
    <row r="883" ht="24" customHeight="1"/>
    <row r="884" ht="24" customHeight="1"/>
    <row r="885" ht="24" customHeight="1"/>
    <row r="886" ht="24" customHeight="1"/>
    <row r="887" ht="24" customHeight="1"/>
    <row r="888" ht="24" customHeight="1"/>
    <row r="889" ht="24" customHeight="1"/>
    <row r="890" ht="24" customHeight="1"/>
    <row r="891" ht="24" customHeight="1"/>
    <row r="892" ht="24" customHeight="1"/>
    <row r="893" ht="24" customHeight="1"/>
    <row r="894" ht="24" customHeight="1"/>
    <row r="895" ht="24" customHeight="1"/>
    <row r="896" ht="24" customHeight="1"/>
    <row r="897" ht="24" customHeight="1"/>
    <row r="898" ht="24" customHeight="1"/>
    <row r="899" ht="24" customHeight="1"/>
    <row r="900" ht="24" customHeight="1"/>
    <row r="901" ht="24" customHeight="1"/>
    <row r="902" ht="24" customHeight="1"/>
    <row r="903" ht="24" customHeight="1"/>
    <row r="904" ht="24" customHeight="1"/>
    <row r="905" ht="24" customHeight="1"/>
    <row r="906" ht="24" customHeight="1"/>
    <row r="907" ht="24" customHeight="1"/>
    <row r="908" ht="24" customHeight="1"/>
    <row r="909" ht="24" customHeight="1"/>
    <row r="910" ht="24" customHeight="1"/>
    <row r="911" ht="24" customHeight="1"/>
    <row r="912" ht="24" customHeight="1"/>
    <row r="913" ht="24" customHeight="1"/>
    <row r="914" ht="24" customHeight="1"/>
    <row r="915" ht="24" customHeight="1"/>
    <row r="916" ht="24" customHeight="1"/>
    <row r="917" ht="24" customHeight="1"/>
    <row r="918" ht="24" customHeight="1"/>
    <row r="919" ht="24" customHeight="1"/>
    <row r="920" ht="24" customHeight="1"/>
    <row r="921" ht="24" customHeight="1"/>
    <row r="922" ht="24" customHeight="1"/>
    <row r="923" ht="24" customHeight="1"/>
    <row r="924" ht="24" customHeight="1"/>
    <row r="925" ht="24" customHeight="1"/>
    <row r="926" ht="24" customHeight="1"/>
    <row r="927" ht="24" customHeight="1"/>
    <row r="928" ht="24" customHeight="1"/>
    <row r="929" ht="24" customHeight="1"/>
    <row r="930" ht="24" customHeight="1"/>
    <row r="931" ht="24" customHeight="1"/>
    <row r="932" ht="24" customHeight="1"/>
    <row r="933" ht="24" customHeight="1"/>
    <row r="934" ht="24" customHeight="1"/>
    <row r="935" ht="24" customHeight="1"/>
    <row r="936" ht="24" customHeight="1"/>
    <row r="937" ht="24" customHeight="1"/>
    <row r="938" ht="24" customHeight="1"/>
    <row r="939" ht="24" customHeight="1"/>
    <row r="940" ht="24" customHeight="1"/>
    <row r="941" ht="24" customHeight="1"/>
    <row r="942" ht="24" customHeight="1"/>
    <row r="943" ht="24" customHeight="1"/>
    <row r="944" ht="24" customHeight="1"/>
    <row r="945" ht="24" customHeight="1"/>
    <row r="946" ht="24" customHeight="1"/>
    <row r="947" ht="24" customHeight="1"/>
    <row r="948" ht="24" customHeight="1"/>
    <row r="949" ht="24" customHeight="1"/>
    <row r="950" ht="24" customHeight="1"/>
    <row r="951" ht="24" customHeight="1"/>
    <row r="952" ht="24" customHeight="1"/>
    <row r="953" ht="24" customHeight="1"/>
    <row r="954" ht="24" customHeight="1"/>
    <row r="955" ht="24" customHeight="1"/>
    <row r="956" ht="24" customHeight="1"/>
    <row r="957" ht="24" customHeight="1"/>
    <row r="958" ht="24" customHeight="1"/>
    <row r="959" ht="24" customHeight="1"/>
    <row r="960" ht="24" customHeight="1"/>
    <row r="961" ht="24" customHeight="1"/>
    <row r="962" ht="24" customHeight="1"/>
    <row r="963" ht="24" customHeight="1"/>
    <row r="964" ht="24" customHeight="1"/>
    <row r="965" ht="24" customHeight="1"/>
    <row r="966" ht="24" customHeight="1"/>
    <row r="967" ht="24" customHeight="1"/>
    <row r="968" ht="24" customHeight="1"/>
    <row r="969" ht="24" customHeight="1"/>
    <row r="970" ht="24" customHeight="1"/>
    <row r="971" ht="24" customHeight="1"/>
    <row r="972" ht="24" customHeight="1"/>
    <row r="973" ht="24" customHeight="1"/>
    <row r="974" ht="24" customHeight="1"/>
    <row r="975" ht="24" customHeight="1"/>
    <row r="976" ht="24" customHeight="1"/>
    <row r="977" ht="24" customHeight="1"/>
    <row r="978" ht="24" customHeight="1"/>
    <row r="979" ht="24" customHeight="1"/>
    <row r="980" ht="24" customHeight="1"/>
    <row r="981" ht="24" customHeight="1"/>
    <row r="982" ht="24" customHeight="1"/>
    <row r="983" ht="24" customHeight="1"/>
    <row r="984" ht="24" customHeight="1"/>
    <row r="985" ht="24" customHeight="1"/>
    <row r="986" ht="24" customHeight="1"/>
    <row r="987" ht="24" customHeight="1"/>
    <row r="988" ht="24" customHeight="1"/>
    <row r="989" ht="24" customHeight="1"/>
    <row r="990" ht="24" customHeight="1"/>
    <row r="991" ht="24" customHeight="1"/>
    <row r="992" ht="24" customHeight="1"/>
    <row r="993" ht="24" customHeight="1"/>
    <row r="994" ht="24" customHeight="1"/>
    <row r="995" ht="24" customHeight="1"/>
    <row r="996" ht="24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D8" sqref="D8"/>
    </sheetView>
  </sheetViews>
  <sheetFormatPr defaultRowHeight="12.75"/>
  <cols>
    <col min="1" max="16384" width="9" style="2"/>
  </cols>
  <sheetData>
    <row r="2" spans="1:3">
      <c r="A2" s="2" t="s">
        <v>380</v>
      </c>
      <c r="B2" s="2" t="s">
        <v>381</v>
      </c>
      <c r="C2" s="2" t="s">
        <v>382</v>
      </c>
    </row>
    <row r="3" spans="1:3">
      <c r="A3" s="2">
        <v>0</v>
      </c>
      <c r="B3" s="2">
        <v>3.9</v>
      </c>
      <c r="C3" s="2" t="s">
        <v>383</v>
      </c>
    </row>
    <row r="4" spans="1:3">
      <c r="A4" s="2">
        <v>4</v>
      </c>
      <c r="B4" s="2">
        <v>4.9000000000000004</v>
      </c>
      <c r="C4" s="2" t="s">
        <v>384</v>
      </c>
    </row>
    <row r="5" spans="1:3">
      <c r="A5" s="2">
        <v>5</v>
      </c>
      <c r="B5" s="2">
        <v>5.4</v>
      </c>
      <c r="C5" s="2" t="s">
        <v>385</v>
      </c>
    </row>
    <row r="6" spans="1:3">
      <c r="A6" s="2">
        <v>5.5</v>
      </c>
      <c r="B6" s="2">
        <v>6.4</v>
      </c>
      <c r="C6" s="2" t="s">
        <v>386</v>
      </c>
    </row>
    <row r="7" spans="1:3">
      <c r="A7" s="2">
        <v>6.5</v>
      </c>
      <c r="B7" s="2">
        <v>6.9</v>
      </c>
      <c r="C7" s="2" t="s">
        <v>387</v>
      </c>
    </row>
    <row r="8" spans="1:3">
      <c r="A8" s="2">
        <v>7</v>
      </c>
      <c r="B8" s="2">
        <v>7.9</v>
      </c>
      <c r="C8" s="2" t="s">
        <v>388</v>
      </c>
    </row>
    <row r="9" spans="1:3">
      <c r="A9" s="2">
        <v>8</v>
      </c>
      <c r="B9" s="2">
        <v>8.9</v>
      </c>
      <c r="C9" s="2" t="s">
        <v>389</v>
      </c>
    </row>
    <row r="10" spans="1:3">
      <c r="A10" s="2">
        <v>9</v>
      </c>
      <c r="B10" s="2">
        <v>10</v>
      </c>
      <c r="C10" s="2" t="s">
        <v>390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8" sqref="C18"/>
    </sheetView>
  </sheetViews>
  <sheetFormatPr defaultRowHeight="15.75"/>
  <cols>
    <col min="4" max="4" width="7.5" bestFit="1" customWidth="1"/>
  </cols>
  <sheetData>
    <row r="1" spans="1:4">
      <c r="A1" s="2" t="s">
        <v>380</v>
      </c>
      <c r="B1" s="2" t="s">
        <v>381</v>
      </c>
      <c r="C1" s="2" t="s">
        <v>382</v>
      </c>
      <c r="D1" s="7" t="s">
        <v>391</v>
      </c>
    </row>
    <row r="2" spans="1:4">
      <c r="A2" s="2">
        <v>0</v>
      </c>
      <c r="B2" s="2">
        <v>3.9</v>
      </c>
      <c r="C2" s="2" t="s">
        <v>383</v>
      </c>
      <c r="D2">
        <f>COUNTIF('TỔNG HỢP'!$H$8:$H$64,MapDiem!C3)</f>
        <v>1</v>
      </c>
    </row>
    <row r="3" spans="1:4">
      <c r="A3" s="2">
        <v>4</v>
      </c>
      <c r="B3" s="2">
        <v>4.9000000000000004</v>
      </c>
      <c r="C3" s="2" t="s">
        <v>384</v>
      </c>
      <c r="D3">
        <f>COUNTIF('TỔNG HỢP'!$H$8:$H$64,MapDiem!C4)</f>
        <v>2</v>
      </c>
    </row>
    <row r="4" spans="1:4">
      <c r="A4" s="2">
        <v>5</v>
      </c>
      <c r="B4" s="2">
        <v>5.4</v>
      </c>
      <c r="C4" s="2" t="s">
        <v>385</v>
      </c>
      <c r="D4">
        <f>COUNTIF('TỔNG HỢP'!$H$8:$H$64,MapDiem!C5)</f>
        <v>2</v>
      </c>
    </row>
    <row r="5" spans="1:4">
      <c r="A5" s="2">
        <v>5.5</v>
      </c>
      <c r="B5" s="2">
        <v>6.4</v>
      </c>
      <c r="C5" s="2" t="s">
        <v>386</v>
      </c>
      <c r="D5">
        <f>COUNTIF('TỔNG HỢP'!$H$8:$H$64,MapDiem!C6)</f>
        <v>5</v>
      </c>
    </row>
    <row r="6" spans="1:4">
      <c r="A6" s="2">
        <v>6.5</v>
      </c>
      <c r="B6" s="2">
        <v>6.9</v>
      </c>
      <c r="C6" s="2" t="s">
        <v>387</v>
      </c>
      <c r="D6">
        <f>COUNTIF('TỔNG HỢP'!$H$8:$H$64,MapDiem!C7)</f>
        <v>3</v>
      </c>
    </row>
    <row r="7" spans="1:4">
      <c r="A7" s="2">
        <v>7</v>
      </c>
      <c r="B7" s="2">
        <v>7.9</v>
      </c>
      <c r="C7" s="2" t="s">
        <v>388</v>
      </c>
      <c r="D7">
        <f>COUNTIF('TỔNG HỢP'!$H$8:$H$64,MapDiem!C8)</f>
        <v>22</v>
      </c>
    </row>
    <row r="8" spans="1:4">
      <c r="A8" s="2">
        <v>8</v>
      </c>
      <c r="B8" s="2">
        <v>8.9</v>
      </c>
      <c r="C8" s="2" t="s">
        <v>389</v>
      </c>
      <c r="D8">
        <f>COUNTIF('TỔNG HỢP'!$H$8:$H$64,MapDiem!C9)</f>
        <v>20</v>
      </c>
    </row>
    <row r="9" spans="1:4">
      <c r="A9" s="2">
        <v>9</v>
      </c>
      <c r="B9" s="2">
        <v>10</v>
      </c>
      <c r="C9" s="2" t="s">
        <v>390</v>
      </c>
      <c r="D9">
        <f>COUNTIF('TỔNG HỢP'!$H$8:$H$64,MapDiem!C10)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</vt:lpstr>
      <vt:lpstr>Sheet1</vt:lpstr>
      <vt:lpstr>BT1</vt:lpstr>
      <vt:lpstr>BT2</vt:lpstr>
      <vt:lpstr>BT3</vt:lpstr>
      <vt:lpstr>MapDiem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Diem</dc:creator>
  <cp:lastModifiedBy>student</cp:lastModifiedBy>
  <dcterms:created xsi:type="dcterms:W3CDTF">2019-06-20T02:29:00Z</dcterms:created>
  <dcterms:modified xsi:type="dcterms:W3CDTF">2022-04-01T02:48:15Z</dcterms:modified>
</cp:coreProperties>
</file>