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S Template" sheetId="1" state="visible" r:id="rId3"/>
    <sheet name="Flavour_Ma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<sst xmlns="http://schemas.openxmlformats.org/spreadsheetml/2006/main" count="285" uniqueCount="108">
  <si>
    <t xml:space="preserve">Production VM</t>
  </si>
  <si>
    <t xml:space="preserve">ECS Flavour Mapping</t>
  </si>
  <si>
    <r>
      <rPr>
        <sz val="11"/>
        <color rgb="FF000000"/>
        <rFont val="Calibri"/>
        <family val="2"/>
      </rPr>
      <t xml:space="preserve">Storage
</t>
    </r>
  </si>
  <si>
    <t xml:space="preserve">License</t>
  </si>
  <si>
    <t xml:space="preserve">Image and Snapshots</t>
  </si>
  <si>
    <t xml:space="preserve">Cloud Server Backup Service (CSBS)</t>
  </si>
  <si>
    <t xml:space="preserve">Full Backup</t>
  </si>
  <si>
    <t xml:space="preserve">Incremental Backup</t>
  </si>
  <si>
    <t xml:space="preserve">CSBS Replication</t>
  </si>
  <si>
    <t xml:space="preserve">DR Requirement</t>
  </si>
  <si>
    <t xml:space="preserve">Cold DR</t>
  </si>
  <si>
    <t xml:space="preserve">Warm DR</t>
  </si>
  <si>
    <t xml:space="preserve">Replication using DR</t>
  </si>
  <si>
    <t xml:space="preserve">Region</t>
  </si>
  <si>
    <t xml:space="preserve">VM Name</t>
  </si>
  <si>
    <t xml:space="preserve">Pin</t>
  </si>
  <si>
    <t xml:space="preserve">GPU</t>
  </si>
  <si>
    <t xml:space="preserve">DDH</t>
  </si>
  <si>
    <t xml:space="preserve">vcpu</t>
  </si>
  <si>
    <t xml:space="preserve">vram</t>
  </si>
  <si>
    <t xml:space="preserve">Flavour Mapping</t>
  </si>
  <si>
    <t xml:space="preserve">System Disk (GB)</t>
  </si>
  <si>
    <t xml:space="preserve">Data Disk (GB)</t>
  </si>
  <si>
    <t xml:space="preserve">Operating System</t>
  </si>
  <si>
    <t xml:space="preserve">RDS License</t>
  </si>
  <si>
    <t xml:space="preserve">Microsoft SQL</t>
  </si>
  <si>
    <t xml:space="preserve">Snapshot Copies</t>
  </si>
  <si>
    <t xml:space="preserve">Additional Capacity (GB)</t>
  </si>
  <si>
    <t xml:space="preserve">Image Copies</t>
  </si>
  <si>
    <t xml:space="preserve">Standard Policy</t>
  </si>
  <si>
    <t xml:space="preserve">Local Retention Copies</t>
  </si>
  <si>
    <t xml:space="preserve">Total Storage</t>
  </si>
  <si>
    <t xml:space="preserve">Initial Data Size</t>
  </si>
  <si>
    <t xml:space="preserve">Incremental Change (%)</t>
  </si>
  <si>
    <t xml:space="preserve">Estimated Incremental Data Change (GB)</t>
  </si>
  <si>
    <t xml:space="preserve">Daily</t>
  </si>
  <si>
    <t xml:space="preserve">Weekly</t>
  </si>
  <si>
    <t xml:space="preserve">Monthly</t>
  </si>
  <si>
    <t xml:space="preserve">Yearly</t>
  </si>
  <si>
    <t xml:space="preserve">Total Retention Full Copies</t>
  </si>
  <si>
    <t xml:space="preserve">Estimated Storage Full Backup (GB)</t>
  </si>
  <si>
    <t xml:space="preserve">Total Retention Incremental Copies</t>
  </si>
  <si>
    <t xml:space="preserve">Estimated Storage Incremental Backup (GB)</t>
  </si>
  <si>
    <t xml:space="preserve">CSBS Required?</t>
  </si>
  <si>
    <t xml:space="preserve">Total Replication Copy Retained Second Site</t>
  </si>
  <si>
    <t xml:space="preserve">Additional Storage (GB)</t>
  </si>
  <si>
    <t xml:space="preserve">RTO</t>
  </si>
  <si>
    <t xml:space="preserve">RPO</t>
  </si>
  <si>
    <t xml:space="preserve">Estimated Storage CSBS Replication</t>
  </si>
  <si>
    <t xml:space="preserve">DR Activation Required?</t>
  </si>
  <si>
    <t xml:space="preserve">Seed VM Required?</t>
  </si>
  <si>
    <t xml:space="preserve">CSDR Needed?</t>
  </si>
  <si>
    <t xml:space="preserve">CSDR Storage</t>
  </si>
  <si>
    <t xml:space="preserve"> </t>
  </si>
  <si>
    <t xml:space="preserve">Flavour</t>
  </si>
  <si>
    <t xml:space="preserve">vCPU</t>
  </si>
  <si>
    <t xml:space="preserve">vRAM</t>
  </si>
  <si>
    <t xml:space="preserve">PIN</t>
  </si>
  <si>
    <t xml:space="preserve">m3.micro</t>
  </si>
  <si>
    <t xml:space="preserve">No</t>
  </si>
  <si>
    <t xml:space="preserve">m3.small</t>
  </si>
  <si>
    <t xml:space="preserve">c3.large</t>
  </si>
  <si>
    <t xml:space="preserve">m3.large</t>
  </si>
  <si>
    <t xml:space="preserve">r3.large</t>
  </si>
  <si>
    <t xml:space="preserve">c3.xlarge</t>
  </si>
  <si>
    <t xml:space="preserve">m3.xlarge</t>
  </si>
  <si>
    <t xml:space="preserve">r3.xlarge</t>
  </si>
  <si>
    <t xml:space="preserve">c3.2xlarge</t>
  </si>
  <si>
    <t xml:space="preserve">m3.2xlarge</t>
  </si>
  <si>
    <t xml:space="preserve">r3.2xlarge</t>
  </si>
  <si>
    <t xml:space="preserve">m3.3xlarge</t>
  </si>
  <si>
    <t xml:space="preserve">c3.4xlarge</t>
  </si>
  <si>
    <t xml:space="preserve">m3.4xlarge</t>
  </si>
  <si>
    <t xml:space="preserve">r3.4xlarge</t>
  </si>
  <si>
    <t xml:space="preserve">m3.6xlarge</t>
  </si>
  <si>
    <t xml:space="preserve">c3.8xlarge</t>
  </si>
  <si>
    <t xml:space="preserve">m3.8xlarge</t>
  </si>
  <si>
    <t xml:space="preserve">r3.8xlarge</t>
  </si>
  <si>
    <t xml:space="preserve">r3.12xlarge</t>
  </si>
  <si>
    <t xml:space="preserve">c3.16xlarge</t>
  </si>
  <si>
    <t xml:space="preserve">Yes</t>
  </si>
  <si>
    <t xml:space="preserve">m3.16xlarge</t>
  </si>
  <si>
    <t xml:space="preserve">r3.16xlarge</t>
  </si>
  <si>
    <t xml:space="preserve">c3p.xlarge</t>
  </si>
  <si>
    <t xml:space="preserve">m3p.xlarge</t>
  </si>
  <si>
    <t xml:space="preserve">r3p.xlarge</t>
  </si>
  <si>
    <t xml:space="preserve">c3p.2xlarge</t>
  </si>
  <si>
    <t xml:space="preserve">m3p.2xlarge</t>
  </si>
  <si>
    <t xml:space="preserve">r3p.2xlarge</t>
  </si>
  <si>
    <t xml:space="preserve">m3p.3xlarge</t>
  </si>
  <si>
    <t xml:space="preserve">c3p.4xlarge</t>
  </si>
  <si>
    <t xml:space="preserve">m3p.4xlarge</t>
  </si>
  <si>
    <t xml:space="preserve">r3p.4xlarge</t>
  </si>
  <si>
    <t xml:space="preserve">m3p.6xlarge</t>
  </si>
  <si>
    <t xml:space="preserve">c3p.8xlarge</t>
  </si>
  <si>
    <t xml:space="preserve">m3p.8xlarge</t>
  </si>
  <si>
    <t xml:space="preserve">r3p.8xlarge</t>
  </si>
  <si>
    <t xml:space="preserve">r3p.12xlarge</t>
  </si>
  <si>
    <t xml:space="preserve">c3p.16xlarge</t>
  </si>
  <si>
    <t xml:space="preserve">m3p.16xlarge</t>
  </si>
  <si>
    <t xml:space="preserve">r3p.16xlarge</t>
  </si>
  <si>
    <t xml:space="preserve">r3p.16xlarge.metal</t>
  </si>
  <si>
    <t xml:space="preserve">m3gnt4.xlarge</t>
  </si>
  <si>
    <t xml:space="preserve">m3gnt4.2xlarge</t>
  </si>
  <si>
    <t xml:space="preserve">m3gnt4.4xlarge</t>
  </si>
  <si>
    <t xml:space="preserve">m3gnt4.8xlarge</t>
  </si>
  <si>
    <t xml:space="preserve">m3gnt4.16xlarge</t>
  </si>
  <si>
    <t xml:space="preserve">r3p.46xlarge.ddh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</si>
</sst>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B2B2B2"/>
        <bgColor rgb="FFB4C7DC"/>
      </patternFill>
    </fill>
    <fill>
      <patternFill patternType="solid">
        <fgColor rgb="FFDEE6EF"/>
        <bgColor rgb="FFCCFFFF"/>
      </patternFill>
    </fill>
    <fill>
      <patternFill patternType="solid">
        <fgColor rgb="FFB4C7DC"/>
        <bgColor rgb="FFCCCCCC"/>
      </patternFill>
    </fill>
    <fill>
      <patternFill patternType="solid">
        <fgColor rgb="FF2A6099"/>
        <bgColor rgb="FF666699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EE6EF"/>
      <rgbColor rgb="FF660066"/>
      <rgbColor rgb="FFFF8080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9765625" defaultRowHeight="15" zeroHeight="false" outlineLevelRow="0" outlineLevelCol="0"/>
  <cols>
    <col collapsed="false" customWidth="true" hidden="false" outlineLevel="0" max="9" min="1" style="1" width="18.83"/>
    <col collapsed="false" customWidth="true" hidden="false" outlineLevel="0" max="10" min="10" style="1" width="28.9"/>
    <col collapsed="false" customWidth="true" hidden="false" outlineLevel="0" max="17" min="11" style="1" width="33.28"/>
    <col collapsed="false" customWidth="true" hidden="false" outlineLevel="0" max="18" min="18" style="1" width="23.04"/>
    <col collapsed="false" customWidth="true" hidden="false" outlineLevel="0" max="19" min="19" style="1" width="18.74"/>
    <col collapsed="false" customWidth="true" hidden="false" outlineLevel="0" max="20" min="20" style="1" width="26.96"/>
    <col collapsed="false" customWidth="true" hidden="false" outlineLevel="0" max="21" min="21" style="1" width="21.81"/>
    <col collapsed="false" customWidth="true" hidden="false" outlineLevel="0" max="22" min="22" style="1" width="40.44"/>
    <col collapsed="false" customWidth="true" hidden="false" outlineLevel="0" max="27" min="27" style="1" width="44.6"/>
    <col collapsed="false" customWidth="true" hidden="false" outlineLevel="0" max="28" min="28" style="1" width="29.66"/>
    <col collapsed="false" customWidth="true" hidden="false" outlineLevel="0" max="29" min="29" style="1" width="20.71"/>
    <col collapsed="false" customWidth="true" hidden="false" outlineLevel="0" max="30" min="30" style="1" width="20.95"/>
    <col collapsed="false" customWidth="true" hidden="false" outlineLevel="0" max="31" min="31" style="1" width="22.67"/>
    <col collapsed="false" customWidth="true" hidden="false" outlineLevel="0" max="32" min="32" style="1" width="31.98"/>
    <col collapsed="false" customWidth="true" hidden="false" outlineLevel="0" max="33" min="33" style="1" width="53.18"/>
    <col collapsed="false" customWidth="true" hidden="false" outlineLevel="0" max="34" min="34" style="1" width="38.4"/>
    <col collapsed="false" customWidth="true" hidden="false" outlineLevel="0" max="35" min="35" style="1" width="24.14"/>
    <col collapsed="false" customWidth="true" hidden="false" outlineLevel="0" max="36" min="36" style="1" width="18.25"/>
    <col collapsed="false" customWidth="true" hidden="false" outlineLevel="0" max="37" min="37" style="1" width="20.34"/>
    <col collapsed="false" customWidth="true" hidden="false" outlineLevel="0" max="40" min="40" style="1" width="29.66"/>
    <col collapsed="false" customWidth="true" hidden="false" outlineLevel="0" max="41" min="41" style="1" width="23.16"/>
    <col collapsed="false" customWidth="true" hidden="false" outlineLevel="0" max="42" min="42" style="1" width="29.3"/>
    <col collapsed="false" customWidth="true" hidden="false" outlineLevel="0" max="43" min="43" style="1" width="17.97"/>
    <col collapsed="false" customWidth="true" hidden="false" outlineLevel="0" max="44" min="44" style="1" width="23.48"/>
  </cols>
  <sheetData>
    <row r="1" customFormat="false" ht="12.8" hidden="false" customHeight="tru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4" t="s">
        <v>2</v>
      </c>
      <c r="J1" s="4"/>
      <c r="K1" s="5" t="s">
        <v>3</v>
      </c>
      <c r="L1" s="5"/>
      <c r="M1" s="5"/>
      <c r="N1" s="6" t="s">
        <v>4</v>
      </c>
      <c r="O1" s="6"/>
      <c r="P1" s="6"/>
      <c r="Q1" s="3" t="s">
        <v>5</v>
      </c>
      <c r="R1" s="3"/>
      <c r="S1" s="3"/>
      <c r="T1" s="3"/>
      <c r="U1" s="3"/>
      <c r="V1" s="3"/>
      <c r="W1" s="7" t="s">
        <v>6</v>
      </c>
      <c r="X1" s="7"/>
      <c r="Y1" s="7"/>
      <c r="Z1" s="7"/>
      <c r="AA1" s="7"/>
      <c r="AB1" s="7"/>
      <c r="AC1" s="3" t="s">
        <v>7</v>
      </c>
      <c r="AD1" s="3"/>
      <c r="AE1" s="3"/>
      <c r="AF1" s="3"/>
      <c r="AG1" s="3"/>
      <c r="AH1" s="3"/>
      <c r="AI1" s="7" t="s">
        <v>8</v>
      </c>
      <c r="AJ1" s="7"/>
      <c r="AK1" s="7"/>
      <c r="AL1" s="7"/>
      <c r="AM1" s="7"/>
      <c r="AN1" s="7"/>
      <c r="AO1" s="8" t="s">
        <v>9</v>
      </c>
      <c r="AP1" s="8" t="s">
        <v>10</v>
      </c>
      <c r="AQ1" s="9" t="s">
        <v>11</v>
      </c>
      <c r="AR1" s="9"/>
    </row>
    <row r="2" customFormat="false" ht="28.2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4"/>
      <c r="J2" s="4"/>
      <c r="K2" s="5"/>
      <c r="L2" s="5"/>
      <c r="M2" s="5"/>
      <c r="N2" s="6"/>
      <c r="O2" s="6"/>
      <c r="P2" s="6"/>
      <c r="Q2" s="3"/>
      <c r="R2" s="3"/>
      <c r="S2" s="3"/>
      <c r="T2" s="3"/>
      <c r="U2" s="3"/>
      <c r="V2" s="3"/>
      <c r="W2" s="7"/>
      <c r="X2" s="7"/>
      <c r="Y2" s="7"/>
      <c r="Z2" s="7"/>
      <c r="AA2" s="7"/>
      <c r="AB2" s="7"/>
      <c r="AC2" s="3"/>
      <c r="AD2" s="3"/>
      <c r="AE2" s="3"/>
      <c r="AF2" s="3"/>
      <c r="AG2" s="3"/>
      <c r="AH2" s="3"/>
      <c r="AI2" s="7"/>
      <c r="AJ2" s="7"/>
      <c r="AK2" s="7"/>
      <c r="AL2" s="7"/>
      <c r="AM2" s="7"/>
      <c r="AN2" s="7"/>
      <c r="AO2" s="10" t="s">
        <v>9</v>
      </c>
      <c r="AP2" s="10"/>
      <c r="AQ2" s="11" t="s">
        <v>12</v>
      </c>
      <c r="AR2" s="11"/>
    </row>
    <row r="3" customFormat="false" ht="15" hidden="false" customHeight="true" outlineLevel="0" collapsed="false">
      <c r="A3" s="12" t="s">
        <v>13</v>
      </c>
      <c r="B3" s="12" t="s">
        <v>14</v>
      </c>
      <c r="C3" s="13" t="s">
        <v>15</v>
      </c>
      <c r="D3" s="13" t="s">
        <v>16</v>
      </c>
      <c r="E3" s="13" t="s">
        <v>17</v>
      </c>
      <c r="F3" s="13" t="s">
        <v>18</v>
      </c>
      <c r="G3" s="13" t="s">
        <v>19</v>
      </c>
      <c r="H3" s="13" t="s">
        <v>20</v>
      </c>
      <c r="I3" s="13" t="s">
        <v>21</v>
      </c>
      <c r="J3" s="13" t="s">
        <v>22</v>
      </c>
      <c r="K3" s="13" t="s">
        <v>23</v>
      </c>
      <c r="L3" s="13" t="s">
        <v>24</v>
      </c>
      <c r="M3" s="13" t="s">
        <v>25</v>
      </c>
      <c r="N3" s="13" t="s">
        <v>26</v>
      </c>
      <c r="O3" s="13" t="s">
        <v>27</v>
      </c>
      <c r="P3" s="13" t="s">
        <v>28</v>
      </c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  <c r="AC3" s="13" t="s">
        <v>35</v>
      </c>
      <c r="AD3" s="13" t="s">
        <v>36</v>
      </c>
      <c r="AE3" s="13" t="s">
        <v>37</v>
      </c>
      <c r="AF3" s="13" t="s">
        <v>38</v>
      </c>
      <c r="AG3" s="13" t="s">
        <v>41</v>
      </c>
      <c r="AH3" s="13" t="s">
        <v>42</v>
      </c>
      <c r="AI3" s="13" t="s">
        <v>43</v>
      </c>
      <c r="AJ3" s="13" t="s">
        <v>44</v>
      </c>
      <c r="AK3" s="13" t="s">
        <v>45</v>
      </c>
      <c r="AL3" s="13" t="s">
        <v>46</v>
      </c>
      <c r="AM3" s="13" t="s">
        <v>47</v>
      </c>
      <c r="AN3" s="13" t="s">
        <v>48</v>
      </c>
      <c r="AO3" s="13" t="s">
        <v>49</v>
      </c>
      <c r="AP3" s="13" t="s">
        <v>50</v>
      </c>
      <c r="AQ3" s="13" t="s">
        <v>51</v>
      </c>
      <c r="AR3" s="13" t="s">
        <v>52</v>
      </c>
    </row>
    <row r="4" customFormat="false" ht="13.8" hidden="false" customHeight="false" outlineLevel="0" collapsed="false">
      <c r="A4" s="14"/>
      <c r="B4" s="14"/>
      <c r="C4" s="15"/>
      <c r="D4" s="15"/>
      <c r="E4" s="15"/>
      <c r="F4" s="14"/>
      <c r="G4" s="16" t="s">
        <v>53</v>
      </c>
      <c r="H4" s="17" t="str">
        <f aca="false" t="array" ref="H4:H4">IFERROR(INDEX(Flavour_Map!A:A,MATCH(1,(Flavour_Map!B:B=F4)*(Flavour_Map!C:C=G4)*(Flavour_Map!D:D=C4)*(Flavour_Map!E:E=D4)*(Flavour_Map!F:F=E4),0)),"No match")</f>
        <v>No match</v>
      </c>
      <c r="I4" s="14"/>
      <c r="J4" s="14"/>
      <c r="K4" s="8"/>
      <c r="L4" s="14"/>
      <c r="M4" s="8"/>
      <c r="N4" s="14"/>
      <c r="O4" s="14"/>
      <c r="P4" s="14"/>
      <c r="Q4" s="8"/>
      <c r="R4" s="18" t="str">
        <f aca="false">IF(Q4="Custom", AA4 + AG4 + 1, IF(Q4="No Backup", 0, ""))</f>
        <v/>
      </c>
      <c r="S4" s="18" t="n">
        <f aca="false">IF((T4=0)*(AA4=0)*(V4=0)*(AG4=0), 0, ROUNDUP(T4 + (T4*AA4) + (V4*AG4), 0))</f>
        <v>0</v>
      </c>
      <c r="T4" s="15"/>
      <c r="U4" s="15"/>
      <c r="V4" s="18" t="n">
        <f aca="false">ROUND(T4 * (U4 / 100), 0)</f>
        <v>0</v>
      </c>
      <c r="W4" s="14"/>
      <c r="X4" s="14"/>
      <c r="Y4" s="14"/>
      <c r="Z4" s="14"/>
      <c r="AA4" s="18" t="n">
        <f aca="false">W4+X4+Y4+Z4</f>
        <v>0</v>
      </c>
      <c r="AB4" s="14"/>
      <c r="AC4" s="14"/>
      <c r="AD4" s="14"/>
      <c r="AE4" s="14"/>
      <c r="AF4" s="14"/>
      <c r="AG4" s="18" t="n">
        <f aca="false">AC4+AD4+AE4+AF4</f>
        <v>0</v>
      </c>
      <c r="AH4" s="14"/>
      <c r="AI4" s="8"/>
      <c r="AJ4" s="18" t="n">
        <f aca="false">IF(AI4="Yes", R4, 0)</f>
        <v>0</v>
      </c>
      <c r="AK4" s="14"/>
      <c r="AL4" s="14"/>
      <c r="AM4" s="18" t="str">
        <f aca="false">IF(AL4&lt;&gt;"","24 Hours","N/A")</f>
        <v>N/A</v>
      </c>
      <c r="AN4" s="14"/>
      <c r="AO4" s="8"/>
      <c r="AP4" s="8"/>
      <c r="AQ4" s="8"/>
      <c r="AR4" s="18" t="n">
        <f aca="false">IF(AQ4="Yes", I4+J4, 0)</f>
        <v>0</v>
      </c>
    </row>
    <row r="5" customFormat="false" ht="13.8" hidden="false" customHeight="false" outlineLevel="0" collapsed="false">
      <c r="A5" s="14"/>
      <c r="B5" s="14"/>
      <c r="C5" s="15"/>
      <c r="D5" s="15"/>
      <c r="E5" s="15"/>
      <c r="F5" s="14"/>
      <c r="G5" s="16" t="s">
        <v>53</v>
      </c>
      <c r="H5" s="17" t="str">
        <f aca="false" t="array" ref="H5:H5">IFERROR(INDEX(Flavour_Map!A:A,MATCH(1,(Flavour_Map!B:B=F5)*(Flavour_Map!C:C=G5)*(Flavour_Map!D:D=C5)*(Flavour_Map!E:E=D5)*(Flavour_Map!F:F=E5),0)),"No match")</f>
        <v>No match</v>
      </c>
      <c r="I5" s="14"/>
      <c r="J5" s="14"/>
      <c r="K5" s="8"/>
      <c r="L5" s="14"/>
      <c r="M5" s="8"/>
      <c r="N5" s="14"/>
      <c r="O5" s="14"/>
      <c r="P5" s="14"/>
      <c r="Q5" s="8"/>
      <c r="R5" s="18" t="str">
        <f aca="false">IF(Q5="Custom", AA5 + AG5 + 1, IF(Q5="No Backup", 0, ""))</f>
        <v/>
      </c>
      <c r="S5" s="18" t="n">
        <f aca="false">IF((T5=0)*(AA5=0)*(V5=0)*(AG5=0), 0, ROUNDUP(T5 + (T5*AA5) + (V5*AG5), 0))</f>
        <v>0</v>
      </c>
      <c r="T5" s="15"/>
      <c r="U5" s="15"/>
      <c r="V5" s="18" t="n">
        <f aca="false">ROUND(T5 * (U5 / 100), 0)</f>
        <v>0</v>
      </c>
      <c r="W5" s="14"/>
      <c r="X5" s="14"/>
      <c r="Y5" s="14"/>
      <c r="Z5" s="14"/>
      <c r="AA5" s="18" t="n">
        <f aca="false">W5+X5+Y5+Z5</f>
        <v>0</v>
      </c>
      <c r="AB5" s="14"/>
      <c r="AC5" s="14"/>
      <c r="AD5" s="14"/>
      <c r="AE5" s="14"/>
      <c r="AF5" s="14"/>
      <c r="AG5" s="18" t="n">
        <f aca="false">AC5+AD5+AE5+AF5</f>
        <v>0</v>
      </c>
      <c r="AH5" s="14"/>
      <c r="AI5" s="8"/>
      <c r="AJ5" s="18" t="n">
        <f aca="false">IF(AI5="Yes", R5, 0)</f>
        <v>0</v>
      </c>
      <c r="AK5" s="14"/>
      <c r="AL5" s="14"/>
      <c r="AM5" s="18" t="str">
        <f aca="false">IF(AL5&lt;&gt;"","24 Hours","N/A")</f>
        <v>N/A</v>
      </c>
      <c r="AN5" s="14"/>
      <c r="AO5" s="8"/>
      <c r="AP5" s="8"/>
      <c r="AQ5" s="8"/>
      <c r="AR5" s="18" t="n">
        <f aca="false">IF(AQ5="Yes", I5+J5, 0)</f>
        <v>0</v>
      </c>
    </row>
    <row r="6" customFormat="false" ht="13.8" hidden="false" customHeight="false" outlineLevel="0" collapsed="false">
      <c r="A6" s="14"/>
      <c r="B6" s="14"/>
      <c r="C6" s="15"/>
      <c r="D6" s="15"/>
      <c r="E6" s="15"/>
      <c r="F6" s="14"/>
      <c r="G6" s="16" t="s">
        <v>53</v>
      </c>
      <c r="H6" s="17" t="str">
        <f aca="false" t="array" ref="H6:H6">IFERROR(INDEX(Flavour_Map!A:A,MATCH(1,(Flavour_Map!B:B=F6)*(Flavour_Map!C:C=G6)*(Flavour_Map!D:D=C6)*(Flavour_Map!E:E=D6)*(Flavour_Map!F:F=E6),0)),"No match")</f>
        <v>No match</v>
      </c>
      <c r="I6" s="14"/>
      <c r="J6" s="14"/>
      <c r="K6" s="8"/>
      <c r="L6" s="14"/>
      <c r="M6" s="8"/>
      <c r="N6" s="14"/>
      <c r="O6" s="14"/>
      <c r="P6" s="14"/>
      <c r="Q6" s="8"/>
      <c r="R6" s="18" t="str">
        <f aca="false">IF(Q6="Custom", AA6 + AG6 + 1, IF(Q6="No Backup", 0, ""))</f>
        <v/>
      </c>
      <c r="S6" s="18" t="n">
        <f aca="false">IF((T6=0)*(AA6=0)*(V6=0)*(AG6=0), 0, ROUNDUP(T6 + (T6*AA6) + (V6*AG6), 0))</f>
        <v>0</v>
      </c>
      <c r="T6" s="15"/>
      <c r="U6" s="15"/>
      <c r="V6" s="18" t="n">
        <f aca="false">ROUND(T6 * (U6 / 100), 0)</f>
        <v>0</v>
      </c>
      <c r="W6" s="14"/>
      <c r="X6" s="14"/>
      <c r="Y6" s="14"/>
      <c r="Z6" s="14"/>
      <c r="AA6" s="18" t="n">
        <f aca="false">W6+X6+Y6+Z6</f>
        <v>0</v>
      </c>
      <c r="AB6" s="14"/>
      <c r="AC6" s="14"/>
      <c r="AD6" s="14"/>
      <c r="AE6" s="14"/>
      <c r="AF6" s="14"/>
      <c r="AG6" s="18" t="n">
        <f aca="false">AC6+AD6+AE6+AF6</f>
        <v>0</v>
      </c>
      <c r="AH6" s="14"/>
      <c r="AI6" s="8"/>
      <c r="AJ6" s="18" t="n">
        <f aca="false">IF(AI6="Yes", R6, 0)</f>
        <v>0</v>
      </c>
      <c r="AK6" s="14"/>
      <c r="AL6" s="14"/>
      <c r="AM6" s="18" t="str">
        <f aca="false">IF(AL6&lt;&gt;"","24 Hours","N/A")</f>
        <v>N/A</v>
      </c>
      <c r="AN6" s="14"/>
      <c r="AO6" s="8"/>
      <c r="AP6" s="8"/>
      <c r="AQ6" s="8"/>
      <c r="AR6" s="18" t="n">
        <f aca="false">IF(AQ6="Yes", I6+J6, 0)</f>
        <v>0</v>
      </c>
    </row>
    <row r="7" customFormat="false" ht="13.8" hidden="false" customHeight="false" outlineLevel="0" collapsed="false">
      <c r="A7" s="14"/>
      <c r="B7" s="14"/>
      <c r="C7" s="15"/>
      <c r="D7" s="15"/>
      <c r="E7" s="15"/>
      <c r="F7" s="14"/>
      <c r="G7" s="16" t="s">
        <v>53</v>
      </c>
      <c r="H7" s="17" t="str">
        <f aca="false" t="array" ref="H7:H7">IFERROR(INDEX(Flavour_Map!A:A,MATCH(1,(Flavour_Map!B:B=F7)*(Flavour_Map!C:C=G7)*(Flavour_Map!D:D=C7)*(Flavour_Map!E:E=D7)*(Flavour_Map!F:F=E7),0)),"No match")</f>
        <v>No match</v>
      </c>
      <c r="I7" s="14"/>
      <c r="J7" s="14"/>
      <c r="K7" s="8"/>
      <c r="L7" s="14"/>
      <c r="M7" s="8"/>
      <c r="N7" s="14"/>
      <c r="O7" s="14"/>
      <c r="P7" s="14"/>
      <c r="Q7" s="8"/>
      <c r="R7" s="18" t="str">
        <f aca="false">IF(Q7="Custom", AA7 + AG7 + 1, IF(Q7="No Backup", 0, ""))</f>
        <v/>
      </c>
      <c r="S7" s="18" t="n">
        <f aca="false">IF((T7=0)*(AA7=0)*(V7=0)*(AG7=0), 0, ROUNDUP(T7 + (T7*AA7) + (V7*AG7), 0))</f>
        <v>0</v>
      </c>
      <c r="T7" s="15"/>
      <c r="U7" s="15"/>
      <c r="V7" s="18" t="n">
        <f aca="false">ROUND(T7 * (U7 / 100), 0)</f>
        <v>0</v>
      </c>
      <c r="W7" s="14"/>
      <c r="X7" s="14"/>
      <c r="Y7" s="14"/>
      <c r="Z7" s="14"/>
      <c r="AA7" s="18" t="n">
        <f aca="false">W7+X7+Y7+Z7</f>
        <v>0</v>
      </c>
      <c r="AB7" s="14"/>
      <c r="AC7" s="14"/>
      <c r="AD7" s="14"/>
      <c r="AE7" s="14"/>
      <c r="AF7" s="14"/>
      <c r="AG7" s="18" t="n">
        <f aca="false">AC7+AD7+AE7+AF7</f>
        <v>0</v>
      </c>
      <c r="AH7" s="14"/>
      <c r="AI7" s="8"/>
      <c r="AJ7" s="18" t="n">
        <f aca="false">IF(AI7="Yes", R7, 0)</f>
        <v>0</v>
      </c>
      <c r="AK7" s="14"/>
      <c r="AL7" s="14"/>
      <c r="AM7" s="18" t="str">
        <f aca="false">IF(AL7&lt;&gt;"","24 Hours","N/A")</f>
        <v>N/A</v>
      </c>
      <c r="AN7" s="14"/>
      <c r="AO7" s="8"/>
      <c r="AP7" s="8"/>
      <c r="AQ7" s="8"/>
      <c r="AR7" s="18" t="n">
        <f aca="false">IF(AQ7="Yes", I7+J7, 0)</f>
        <v>0</v>
      </c>
    </row>
    <row r="8" customFormat="false" ht="13.8" hidden="false" customHeight="false" outlineLevel="0" collapsed="false">
      <c r="A8" s="14"/>
      <c r="B8" s="14"/>
      <c r="C8" s="15"/>
      <c r="D8" s="15"/>
      <c r="E8" s="15"/>
      <c r="F8" s="14"/>
      <c r="G8" s="16" t="s">
        <v>53</v>
      </c>
      <c r="H8" s="17" t="str">
        <f aca="false" t="array" ref="H8:H8">IFERROR(INDEX(Flavour_Map!A:A,MATCH(1,(Flavour_Map!B:B=F8)*(Flavour_Map!C:C=G8)*(Flavour_Map!D:D=C8)*(Flavour_Map!E:E=D8)*(Flavour_Map!F:F=E8),0)),"No match")</f>
        <v>No match</v>
      </c>
      <c r="I8" s="14"/>
      <c r="J8" s="14"/>
      <c r="K8" s="8"/>
      <c r="L8" s="14"/>
      <c r="M8" s="8"/>
      <c r="N8" s="14"/>
      <c r="O8" s="14"/>
      <c r="P8" s="14"/>
      <c r="Q8" s="8"/>
      <c r="R8" s="18" t="str">
        <f aca="false">IF(Q8="Custom", AA8 + AG8 + 1, IF(Q8="No Backup", 0, ""))</f>
        <v/>
      </c>
      <c r="S8" s="18" t="n">
        <f aca="false">IF((T8=0)*(AA8=0)*(V8=0)*(AG8=0), 0, ROUNDUP(T8 + (T8*AA8) + (V8*AG8), 0))</f>
        <v>0</v>
      </c>
      <c r="T8" s="15"/>
      <c r="U8" s="15"/>
      <c r="V8" s="18" t="n">
        <f aca="false">ROUND(T8 * (U8 / 100), 0)</f>
        <v>0</v>
      </c>
      <c r="W8" s="14"/>
      <c r="X8" s="14"/>
      <c r="Y8" s="14"/>
      <c r="Z8" s="14"/>
      <c r="AA8" s="18" t="n">
        <f aca="false">W8+X8+Y8+Z8</f>
        <v>0</v>
      </c>
      <c r="AB8" s="14"/>
      <c r="AC8" s="14"/>
      <c r="AD8" s="14"/>
      <c r="AE8" s="14"/>
      <c r="AF8" s="14"/>
      <c r="AG8" s="18" t="n">
        <f aca="false">AC8+AD8+AE8+AF8</f>
        <v>0</v>
      </c>
      <c r="AH8" s="14"/>
      <c r="AI8" s="8"/>
      <c r="AJ8" s="18" t="n">
        <f aca="false">IF(AI8="Yes", R8, 0)</f>
        <v>0</v>
      </c>
      <c r="AK8" s="14"/>
      <c r="AL8" s="14"/>
      <c r="AM8" s="18" t="str">
        <f aca="false">IF(AL8&lt;&gt;"","24 Hours","N/A")</f>
        <v>N/A</v>
      </c>
      <c r="AN8" s="14"/>
      <c r="AO8" s="8"/>
      <c r="AP8" s="8"/>
      <c r="AQ8" s="8"/>
      <c r="AR8" s="18" t="n">
        <f aca="false">IF(AQ8="Yes", I8+J8, 0)</f>
        <v>0</v>
      </c>
    </row>
    <row r="9" customFormat="false" ht="13.8" hidden="false" customHeight="false" outlineLevel="0" collapsed="false">
      <c r="A9" s="14"/>
      <c r="B9" s="14"/>
      <c r="C9" s="15"/>
      <c r="D9" s="15"/>
      <c r="E9" s="15"/>
      <c r="F9" s="14"/>
      <c r="G9" s="16" t="s">
        <v>53</v>
      </c>
      <c r="H9" s="17" t="str">
        <f aca="false" t="array" ref="H9:H9">IFERROR(INDEX(Flavour_Map!A:A,MATCH(1,(Flavour_Map!B:B=F9)*(Flavour_Map!C:C=G9)*(Flavour_Map!D:D=C9)*(Flavour_Map!E:E=D9)*(Flavour_Map!F:F=E9),0)),"No match")</f>
        <v>No match</v>
      </c>
      <c r="I9" s="14"/>
      <c r="J9" s="14"/>
      <c r="K9" s="8"/>
      <c r="L9" s="14"/>
      <c r="M9" s="8"/>
      <c r="N9" s="14"/>
      <c r="O9" s="14"/>
      <c r="P9" s="14"/>
      <c r="Q9" s="8"/>
      <c r="R9" s="18" t="str">
        <f aca="false">IF(Q9="Custom", AA9 + AG9 + 1, IF(Q9="No Backup", 0, ""))</f>
        <v/>
      </c>
      <c r="S9" s="18" t="n">
        <f aca="false">IF((T9=0)*(AA9=0)*(V9=0)*(AG9=0), 0, ROUNDUP(T9 + (T9*AA9) + (V9*AG9), 0))</f>
        <v>0</v>
      </c>
      <c r="T9" s="15"/>
      <c r="U9" s="15"/>
      <c r="V9" s="18" t="n">
        <f aca="false">ROUND(T9 * (U9 / 100), 0)</f>
        <v>0</v>
      </c>
      <c r="W9" s="14"/>
      <c r="X9" s="14"/>
      <c r="Y9" s="14"/>
      <c r="Z9" s="14"/>
      <c r="AA9" s="18" t="n">
        <f aca="false">W9+X9+Y9+Z9</f>
        <v>0</v>
      </c>
      <c r="AB9" s="14"/>
      <c r="AC9" s="14"/>
      <c r="AD9" s="14"/>
      <c r="AE9" s="14"/>
      <c r="AF9" s="14"/>
      <c r="AG9" s="18" t="n">
        <f aca="false">AC9+AD9+AE9+AF9</f>
        <v>0</v>
      </c>
      <c r="AH9" s="14"/>
      <c r="AI9" s="8"/>
      <c r="AJ9" s="18" t="n">
        <f aca="false">IF(AI9="Yes", R9, 0)</f>
        <v>0</v>
      </c>
      <c r="AK9" s="14"/>
      <c r="AL9" s="14"/>
      <c r="AM9" s="18" t="str">
        <f aca="false">IF(AL9&lt;&gt;"","24 Hours","N/A")</f>
        <v>N/A</v>
      </c>
      <c r="AN9" s="14"/>
      <c r="AO9" s="8"/>
      <c r="AP9" s="8"/>
      <c r="AQ9" s="8"/>
      <c r="AR9" s="18" t="n">
        <f aca="false">IF(AQ9="Yes", I9+J9, 0)</f>
        <v>0</v>
      </c>
    </row>
    <row r="10" customFormat="false" ht="13.8" hidden="false" customHeight="false" outlineLevel="0" collapsed="false">
      <c r="A10" s="14"/>
      <c r="B10" s="14"/>
      <c r="C10" s="15"/>
      <c r="D10" s="15"/>
      <c r="E10" s="15"/>
      <c r="F10" s="14"/>
      <c r="G10" s="16" t="s">
        <v>53</v>
      </c>
      <c r="H10" s="17" t="str">
        <f aca="false" t="array" ref="H10:H10">IFERROR(INDEX(Flavour_Map!A:A,MATCH(1,(Flavour_Map!B:B=F10)*(Flavour_Map!C:C=G10)*(Flavour_Map!D:D=C10)*(Flavour_Map!E:E=D10)*(Flavour_Map!F:F=E10),0)),"No match")</f>
        <v>No match</v>
      </c>
      <c r="I10" s="14"/>
      <c r="J10" s="14"/>
      <c r="K10" s="8"/>
      <c r="L10" s="14"/>
      <c r="M10" s="8"/>
      <c r="N10" s="14"/>
      <c r="O10" s="14"/>
      <c r="P10" s="14"/>
      <c r="Q10" s="8"/>
      <c r="R10" s="18" t="str">
        <f aca="false">IF(Q10="Custom", AA10 + AG10 + 1, IF(Q10="No Backup", 0, ""))</f>
        <v/>
      </c>
      <c r="S10" s="18" t="n">
        <f aca="false">IF((T10=0)*(AA10=0)*(V10=0)*(AG10=0), 0, ROUNDUP(T10 + (T10*AA10) + (V10*AG10), 0))</f>
        <v>0</v>
      </c>
      <c r="T10" s="15"/>
      <c r="U10" s="15"/>
      <c r="V10" s="18" t="n">
        <f aca="false">ROUND(T10 * (U10 / 100), 0)</f>
        <v>0</v>
      </c>
      <c r="W10" s="14"/>
      <c r="X10" s="14"/>
      <c r="Y10" s="14"/>
      <c r="Z10" s="14"/>
      <c r="AA10" s="18" t="n">
        <f aca="false">W10+X10+Y10+Z10</f>
        <v>0</v>
      </c>
      <c r="AB10" s="14"/>
      <c r="AC10" s="14"/>
      <c r="AD10" s="14"/>
      <c r="AE10" s="14"/>
      <c r="AF10" s="14"/>
      <c r="AG10" s="18" t="n">
        <f aca="false">AC10+AD10+AE10+AF10</f>
        <v>0</v>
      </c>
      <c r="AH10" s="14"/>
      <c r="AI10" s="8"/>
      <c r="AJ10" s="18" t="n">
        <f aca="false">IF(AI10="Yes", R10, 0)</f>
        <v>0</v>
      </c>
      <c r="AK10" s="14"/>
      <c r="AL10" s="14"/>
      <c r="AM10" s="18" t="str">
        <f aca="false">IF(AL10&lt;&gt;"","24 Hours","N/A")</f>
        <v>N/A</v>
      </c>
      <c r="AN10" s="14"/>
      <c r="AO10" s="8"/>
      <c r="AP10" s="8"/>
      <c r="AQ10" s="8"/>
      <c r="AR10" s="18" t="n">
        <f aca="false">IF(AQ10="Yes", I10+J10, 0)</f>
        <v>0</v>
      </c>
    </row>
    <row r="11" customFormat="false" ht="13.8" hidden="false" customHeight="false" outlineLevel="0" collapsed="false">
      <c r="A11" s="14"/>
      <c r="B11" s="14"/>
      <c r="C11" s="15"/>
      <c r="D11" s="15"/>
      <c r="E11" s="15"/>
      <c r="F11" s="14"/>
      <c r="G11" s="16" t="s">
        <v>53</v>
      </c>
      <c r="H11" s="17" t="str">
        <f aca="false" t="array" ref="H11:H11">IFERROR(INDEX(Flavour_Map!A:A,MATCH(1,(Flavour_Map!B:B=F11)*(Flavour_Map!C:C=G11)*(Flavour_Map!D:D=C11)*(Flavour_Map!E:E=D11)*(Flavour_Map!F:F=E11),0)),"No match")</f>
        <v>No match</v>
      </c>
      <c r="I11" s="14"/>
      <c r="J11" s="14"/>
      <c r="K11" s="8"/>
      <c r="L11" s="14"/>
      <c r="M11" s="8"/>
      <c r="N11" s="14"/>
      <c r="O11" s="14"/>
      <c r="P11" s="14"/>
      <c r="Q11" s="8"/>
      <c r="R11" s="18" t="str">
        <f aca="false">IF(Q11="Custom", AA11 + AG11 + 1, IF(Q11="No Backup", 0, ""))</f>
        <v/>
      </c>
      <c r="S11" s="18" t="n">
        <f aca="false">IF((T11=0)*(AA11=0)*(V11=0)*(AG11=0), 0, ROUNDUP(T11 + (T11*AA11) + (V11*AG11), 0))</f>
        <v>0</v>
      </c>
      <c r="T11" s="15"/>
      <c r="U11" s="15"/>
      <c r="V11" s="18" t="n">
        <f aca="false">ROUND(T11 * (U11 / 100), 0)</f>
        <v>0</v>
      </c>
      <c r="W11" s="14"/>
      <c r="X11" s="14"/>
      <c r="Y11" s="14"/>
      <c r="Z11" s="14"/>
      <c r="AA11" s="18" t="n">
        <f aca="false">W11+X11+Y11+Z11</f>
        <v>0</v>
      </c>
      <c r="AB11" s="14"/>
      <c r="AC11" s="14"/>
      <c r="AD11" s="14"/>
      <c r="AE11" s="14"/>
      <c r="AF11" s="14"/>
      <c r="AG11" s="18" t="n">
        <f aca="false">AC11+AD11+AE11+AF11</f>
        <v>0</v>
      </c>
      <c r="AH11" s="14"/>
      <c r="AI11" s="8"/>
      <c r="AJ11" s="18" t="n">
        <f aca="false">IF(AI11="Yes", R11, 0)</f>
        <v>0</v>
      </c>
      <c r="AK11" s="14"/>
      <c r="AL11" s="14"/>
      <c r="AM11" s="18" t="str">
        <f aca="false">IF(AL11&lt;&gt;"","24 Hours","N/A")</f>
        <v>N/A</v>
      </c>
      <c r="AN11" s="14"/>
      <c r="AO11" s="8"/>
      <c r="AP11" s="8"/>
      <c r="AQ11" s="8"/>
      <c r="AR11" s="18" t="n">
        <f aca="false">IF(AQ11="Yes", I11+J11, 0)</f>
        <v>0</v>
      </c>
    </row>
    <row r="12" customFormat="false" ht="13.8" hidden="false" customHeight="false" outlineLevel="0" collapsed="false">
      <c r="A12" s="14"/>
      <c r="B12" s="14"/>
      <c r="C12" s="15"/>
      <c r="D12" s="15"/>
      <c r="E12" s="15"/>
      <c r="F12" s="14"/>
      <c r="G12" s="16" t="s">
        <v>53</v>
      </c>
      <c r="H12" s="17" t="str">
        <f aca="false" t="array" ref="H12:H12">IFERROR(INDEX(Flavour_Map!A:A,MATCH(1,(Flavour_Map!B:B=F12)*(Flavour_Map!C:C=G12)*(Flavour_Map!D:D=C12)*(Flavour_Map!E:E=D12)*(Flavour_Map!F:F=E12),0)),"No match")</f>
        <v>No match</v>
      </c>
      <c r="I12" s="14"/>
      <c r="J12" s="14"/>
      <c r="K12" s="8"/>
      <c r="L12" s="14"/>
      <c r="M12" s="8"/>
      <c r="N12" s="14"/>
      <c r="O12" s="14"/>
      <c r="P12" s="14"/>
      <c r="Q12" s="8"/>
      <c r="R12" s="18" t="str">
        <f aca="false">IF(Q12="Custom", AA12 + AG12 + 1, IF(Q12="No Backup", 0, ""))</f>
        <v/>
      </c>
      <c r="S12" s="18" t="n">
        <f aca="false">IF((T12=0)*(AA12=0)*(V12=0)*(AG12=0), 0, ROUNDUP(T12 + (T12*AA12) + (V12*AG12), 0))</f>
        <v>0</v>
      </c>
      <c r="T12" s="15"/>
      <c r="U12" s="15"/>
      <c r="V12" s="18" t="n">
        <f aca="false">ROUND(T12 * (U12 / 100), 0)</f>
        <v>0</v>
      </c>
      <c r="W12" s="14"/>
      <c r="X12" s="14"/>
      <c r="Y12" s="14"/>
      <c r="Z12" s="14"/>
      <c r="AA12" s="18" t="n">
        <f aca="false">W12+X12+Y12+Z12</f>
        <v>0</v>
      </c>
      <c r="AB12" s="14"/>
      <c r="AC12" s="14"/>
      <c r="AD12" s="14"/>
      <c r="AE12" s="14"/>
      <c r="AF12" s="14"/>
      <c r="AG12" s="18" t="n">
        <f aca="false">AC12+AD12+AE12+AF12</f>
        <v>0</v>
      </c>
      <c r="AH12" s="14"/>
      <c r="AI12" s="8"/>
      <c r="AJ12" s="18" t="n">
        <f aca="false">IF(AI12="Yes", R12, 0)</f>
        <v>0</v>
      </c>
      <c r="AK12" s="14"/>
      <c r="AL12" s="14"/>
      <c r="AM12" s="18" t="str">
        <f aca="false">IF(AL12&lt;&gt;"","24 Hours","N/A")</f>
        <v>N/A</v>
      </c>
      <c r="AN12" s="14"/>
      <c r="AO12" s="8"/>
      <c r="AP12" s="8"/>
      <c r="AQ12" s="8"/>
      <c r="AR12" s="18" t="n">
        <f aca="false">IF(AQ12="Yes", I12+J12, 0)</f>
        <v>0</v>
      </c>
    </row>
    <row r="13" customFormat="false" ht="13.8" hidden="false" customHeight="false" outlineLevel="0" collapsed="false">
      <c r="A13" s="14"/>
      <c r="B13" s="14"/>
      <c r="C13" s="15"/>
      <c r="D13" s="15"/>
      <c r="E13" s="15"/>
      <c r="F13" s="14"/>
      <c r="G13" s="16" t="s">
        <v>53</v>
      </c>
      <c r="H13" s="17" t="str">
        <f aca="false" t="array" ref="H13:H13">IFERROR(INDEX(Flavour_Map!A:A,MATCH(1,(Flavour_Map!B:B=F13)*(Flavour_Map!C:C=G13)*(Flavour_Map!D:D=C13)*(Flavour_Map!E:E=D13)*(Flavour_Map!F:F=E13),0)),"No match")</f>
        <v>No match</v>
      </c>
      <c r="I13" s="14"/>
      <c r="J13" s="14"/>
      <c r="K13" s="8"/>
      <c r="L13" s="14"/>
      <c r="M13" s="8"/>
      <c r="N13" s="14"/>
      <c r="O13" s="14"/>
      <c r="P13" s="14"/>
      <c r="Q13" s="8"/>
      <c r="R13" s="18" t="str">
        <f aca="false">IF(Q13="Custom", AA13 + AG13 + 1, IF(Q13="No Backup", 0, ""))</f>
        <v/>
      </c>
      <c r="S13" s="18" t="n">
        <f aca="false">IF((T13=0)*(AA13=0)*(V13=0)*(AG13=0), 0, ROUNDUP(T13 + (T13*AA13) + (V13*AG13), 0))</f>
        <v>0</v>
      </c>
      <c r="T13" s="15"/>
      <c r="U13" s="15"/>
      <c r="V13" s="18" t="n">
        <f aca="false">ROUND(T13 * (U13 / 100), 0)</f>
        <v>0</v>
      </c>
      <c r="W13" s="14"/>
      <c r="X13" s="14"/>
      <c r="Y13" s="14"/>
      <c r="Z13" s="14"/>
      <c r="AA13" s="18" t="n">
        <f aca="false">W13+X13+Y13+Z13</f>
        <v>0</v>
      </c>
      <c r="AB13" s="14"/>
      <c r="AC13" s="14"/>
      <c r="AD13" s="14"/>
      <c r="AE13" s="14"/>
      <c r="AF13" s="14"/>
      <c r="AG13" s="18" t="n">
        <f aca="false">AC13+AD13+AE13+AF13</f>
        <v>0</v>
      </c>
      <c r="AH13" s="14"/>
      <c r="AI13" s="8"/>
      <c r="AJ13" s="18" t="n">
        <f aca="false">IF(AI13="Yes", R13, 0)</f>
        <v>0</v>
      </c>
      <c r="AK13" s="14"/>
      <c r="AL13" s="14"/>
      <c r="AM13" s="18" t="str">
        <f aca="false">IF(AL13&lt;&gt;"","24 Hours","N/A")</f>
        <v>N/A</v>
      </c>
      <c r="AN13" s="14"/>
      <c r="AO13" s="8"/>
      <c r="AP13" s="8"/>
      <c r="AQ13" s="8"/>
      <c r="AR13" s="18" t="n">
        <f aca="false">IF(AQ13="Yes", I13+J13, 0)</f>
        <v>0</v>
      </c>
    </row>
    <row r="14" customFormat="false" ht="13.8" hidden="false" customHeight="false" outlineLevel="0" collapsed="false">
      <c r="A14" s="14"/>
      <c r="B14" s="14"/>
      <c r="C14" s="15"/>
      <c r="D14" s="15"/>
      <c r="E14" s="15"/>
      <c r="F14" s="14"/>
      <c r="G14" s="16" t="s">
        <v>53</v>
      </c>
      <c r="H14" s="17" t="str">
        <f aca="false" t="array" ref="H14:H14">IFERROR(INDEX(Flavour_Map!A:A,MATCH(1,(Flavour_Map!B:B=F14)*(Flavour_Map!C:C=G14)*(Flavour_Map!D:D=C14)*(Flavour_Map!E:E=D14)*(Flavour_Map!F:F=E14),0)),"No match")</f>
        <v>No match</v>
      </c>
      <c r="I14" s="14"/>
      <c r="J14" s="14"/>
      <c r="K14" s="8"/>
      <c r="L14" s="14"/>
      <c r="M14" s="8"/>
      <c r="N14" s="14"/>
      <c r="O14" s="14"/>
      <c r="P14" s="14"/>
      <c r="Q14" s="8"/>
      <c r="R14" s="18" t="str">
        <f aca="false">IF(Q14="Custom", AA14 + AG14 + 1, IF(Q14="No Backup", 0, ""))</f>
        <v/>
      </c>
      <c r="S14" s="18" t="n">
        <f aca="false">IF((T14=0)*(AA14=0)*(V14=0)*(AG14=0), 0, ROUNDUP(T14 + (T14*AA14) + (V14*AG14), 0))</f>
        <v>0</v>
      </c>
      <c r="T14" s="15"/>
      <c r="U14" s="15"/>
      <c r="V14" s="18" t="n">
        <f aca="false">ROUND(T14 * (U14 / 100), 0)</f>
        <v>0</v>
      </c>
      <c r="W14" s="14"/>
      <c r="X14" s="14"/>
      <c r="Y14" s="14"/>
      <c r="Z14" s="14"/>
      <c r="AA14" s="18" t="n">
        <f aca="false">W14+X14+Y14+Z14</f>
        <v>0</v>
      </c>
      <c r="AB14" s="14"/>
      <c r="AC14" s="14"/>
      <c r="AD14" s="14"/>
      <c r="AE14" s="14"/>
      <c r="AF14" s="14"/>
      <c r="AG14" s="18" t="n">
        <f aca="false">AC14+AD14+AE14+AF14</f>
        <v>0</v>
      </c>
      <c r="AH14" s="14"/>
      <c r="AI14" s="8"/>
      <c r="AJ14" s="18" t="n">
        <f aca="false">IF(AI14="Yes", R14, 0)</f>
        <v>0</v>
      </c>
      <c r="AK14" s="14"/>
      <c r="AL14" s="14"/>
      <c r="AM14" s="18" t="str">
        <f aca="false">IF(AL14&lt;&gt;"","24 Hours","N/A")</f>
        <v>N/A</v>
      </c>
      <c r="AN14" s="14"/>
      <c r="AO14" s="8"/>
      <c r="AP14" s="8"/>
      <c r="AQ14" s="8"/>
      <c r="AR14" s="18" t="n">
        <f aca="false">IF(AQ14="Yes", I14+J14, 0)</f>
        <v>0</v>
      </c>
    </row>
    <row r="15" customFormat="false" ht="13.8" hidden="false" customHeight="false" outlineLevel="0" collapsed="false">
      <c r="A15" s="14"/>
      <c r="B15" s="14"/>
      <c r="C15" s="15"/>
      <c r="D15" s="15"/>
      <c r="E15" s="15"/>
      <c r="F15" s="14"/>
      <c r="G15" s="16" t="s">
        <v>53</v>
      </c>
      <c r="H15" s="17" t="str">
        <f aca="false" t="array" ref="H15:H15">IFERROR(INDEX(Flavour_Map!A:A,MATCH(1,(Flavour_Map!B:B=F15)*(Flavour_Map!C:C=G15)*(Flavour_Map!D:D=C15)*(Flavour_Map!E:E=D15)*(Flavour_Map!F:F=E15),0)),"No match")</f>
        <v>No match</v>
      </c>
      <c r="I15" s="14"/>
      <c r="J15" s="14"/>
      <c r="K15" s="8"/>
      <c r="L15" s="14"/>
      <c r="M15" s="8"/>
      <c r="N15" s="14"/>
      <c r="O15" s="14"/>
      <c r="P15" s="14"/>
      <c r="Q15" s="8"/>
      <c r="R15" s="18" t="str">
        <f aca="false">IF(Q15="Custom", AA15 + AG15 + 1, IF(Q15="No Backup", 0, ""))</f>
        <v/>
      </c>
      <c r="S15" s="18" t="n">
        <f aca="false">IF((T15=0)*(AA15=0)*(V15=0)*(AG15=0), 0, ROUNDUP(T15 + (T15*AA15) + (V15*AG15), 0))</f>
        <v>0</v>
      </c>
      <c r="T15" s="15"/>
      <c r="U15" s="15"/>
      <c r="V15" s="18" t="n">
        <f aca="false">ROUND(T15 * (U15 / 100), 0)</f>
        <v>0</v>
      </c>
      <c r="W15" s="14"/>
      <c r="X15" s="14"/>
      <c r="Y15" s="14"/>
      <c r="Z15" s="14"/>
      <c r="AA15" s="18" t="n">
        <f aca="false">W15+X15+Y15+Z15</f>
        <v>0</v>
      </c>
      <c r="AB15" s="14"/>
      <c r="AC15" s="14"/>
      <c r="AD15" s="14"/>
      <c r="AE15" s="14"/>
      <c r="AF15" s="14"/>
      <c r="AG15" s="18" t="n">
        <f aca="false">AC15+AD15+AE15+AF15</f>
        <v>0</v>
      </c>
      <c r="AH15" s="14"/>
      <c r="AI15" s="8"/>
      <c r="AJ15" s="18" t="n">
        <f aca="false">IF(AI15="Yes", R15, 0)</f>
        <v>0</v>
      </c>
      <c r="AK15" s="14"/>
      <c r="AL15" s="14"/>
      <c r="AM15" s="18" t="str">
        <f aca="false">IF(AL15&lt;&gt;"","24 Hours","N/A")</f>
        <v>N/A</v>
      </c>
      <c r="AN15" s="14"/>
      <c r="AO15" s="8"/>
      <c r="AP15" s="8"/>
      <c r="AQ15" s="8"/>
      <c r="AR15" s="18" t="n">
        <f aca="false">IF(AQ15="Yes", I15+J15, 0)</f>
        <v>0</v>
      </c>
    </row>
    <row r="16" customFormat="false" ht="13.8" hidden="false" customHeight="false" outlineLevel="0" collapsed="false">
      <c r="A16" s="14"/>
      <c r="B16" s="14"/>
      <c r="C16" s="15"/>
      <c r="D16" s="15"/>
      <c r="E16" s="15"/>
      <c r="F16" s="14"/>
      <c r="G16" s="16" t="s">
        <v>53</v>
      </c>
      <c r="H16" s="17" t="str">
        <f aca="false" t="array" ref="H16:H16">IFERROR(INDEX(Flavour_Map!A:A,MATCH(1,(Flavour_Map!B:B=F16)*(Flavour_Map!C:C=G16)*(Flavour_Map!D:D=C16)*(Flavour_Map!E:E=D16)*(Flavour_Map!F:F=E16),0)),"No match")</f>
        <v>No match</v>
      </c>
      <c r="I16" s="14"/>
      <c r="J16" s="14"/>
      <c r="K16" s="8"/>
      <c r="L16" s="14"/>
      <c r="M16" s="8"/>
      <c r="N16" s="14"/>
      <c r="O16" s="14"/>
      <c r="P16" s="14"/>
      <c r="Q16" s="8"/>
      <c r="R16" s="18" t="str">
        <f aca="false">IF(Q16="Custom", AA16 + AG16 + 1, IF(Q16="No Backup", 0, ""))</f>
        <v/>
      </c>
      <c r="S16" s="18" t="n">
        <f aca="false">IF((T16=0)*(AA16=0)*(V16=0)*(AG16=0), 0, ROUNDUP(T16 + (T16*AA16) + (V16*AG16), 0))</f>
        <v>0</v>
      </c>
      <c r="T16" s="15"/>
      <c r="U16" s="15"/>
      <c r="V16" s="18" t="n">
        <f aca="false">ROUND(T16 * (U16 / 100), 0)</f>
        <v>0</v>
      </c>
      <c r="W16" s="14"/>
      <c r="X16" s="14"/>
      <c r="Y16" s="14"/>
      <c r="Z16" s="14"/>
      <c r="AA16" s="18" t="n">
        <f aca="false">W16+X16+Y16+Z16</f>
        <v>0</v>
      </c>
      <c r="AB16" s="14"/>
      <c r="AC16" s="14"/>
      <c r="AD16" s="14"/>
      <c r="AE16" s="14"/>
      <c r="AF16" s="14"/>
      <c r="AG16" s="18" t="n">
        <f aca="false">AC16+AD16+AE16+AF16</f>
        <v>0</v>
      </c>
      <c r="AH16" s="14"/>
      <c r="AI16" s="8"/>
      <c r="AJ16" s="18" t="n">
        <f aca="false">IF(AI16="Yes", R16, 0)</f>
        <v>0</v>
      </c>
      <c r="AK16" s="14"/>
      <c r="AL16" s="14"/>
      <c r="AM16" s="18" t="str">
        <f aca="false">IF(AL16&lt;&gt;"","24 Hours","N/A")</f>
        <v>N/A</v>
      </c>
      <c r="AN16" s="14"/>
      <c r="AO16" s="8"/>
      <c r="AP16" s="8"/>
      <c r="AQ16" s="8"/>
      <c r="AR16" s="18" t="n">
        <f aca="false">IF(AQ16="Yes", I16+J16, 0)</f>
        <v>0</v>
      </c>
    </row>
    <row r="17" customFormat="false" ht="13.8" hidden="false" customHeight="false" outlineLevel="0" collapsed="false">
      <c r="A17" s="14"/>
      <c r="B17" s="14"/>
      <c r="C17" s="15"/>
      <c r="D17" s="15"/>
      <c r="E17" s="15"/>
      <c r="F17" s="14"/>
      <c r="G17" s="16" t="s">
        <v>53</v>
      </c>
      <c r="H17" s="17" t="str">
        <f aca="false" t="array" ref="H17:H17">IFERROR(INDEX(Flavour_Map!A:A,MATCH(1,(Flavour_Map!B:B=F17)*(Flavour_Map!C:C=G17)*(Flavour_Map!D:D=C17)*(Flavour_Map!E:E=D17)*(Flavour_Map!F:F=E17),0)),"No match")</f>
        <v>No match</v>
      </c>
      <c r="I17" s="14"/>
      <c r="J17" s="14"/>
      <c r="K17" s="8"/>
      <c r="L17" s="14"/>
      <c r="M17" s="8"/>
      <c r="N17" s="14"/>
      <c r="O17" s="14"/>
      <c r="P17" s="14"/>
      <c r="Q17" s="8"/>
      <c r="R17" s="18" t="str">
        <f aca="false">IF(Q17="Custom", AA17 + AG17 + 1, IF(Q17="No Backup", 0, ""))</f>
        <v/>
      </c>
      <c r="S17" s="18" t="n">
        <f aca="false">IF((T17=0)*(AA17=0)*(V17=0)*(AG17=0), 0, ROUNDUP(T17 + (T17*AA17) + (V17*AG17), 0))</f>
        <v>0</v>
      </c>
      <c r="T17" s="15"/>
      <c r="U17" s="15"/>
      <c r="V17" s="18" t="n">
        <f aca="false">ROUND(T17 * (U17 / 100), 0)</f>
        <v>0</v>
      </c>
      <c r="W17" s="14"/>
      <c r="X17" s="14"/>
      <c r="Y17" s="14"/>
      <c r="Z17" s="14"/>
      <c r="AA17" s="18" t="n">
        <f aca="false">W17+X17+Y17+Z17</f>
        <v>0</v>
      </c>
      <c r="AB17" s="14"/>
      <c r="AC17" s="14"/>
      <c r="AD17" s="14"/>
      <c r="AE17" s="14"/>
      <c r="AF17" s="14"/>
      <c r="AG17" s="18" t="n">
        <f aca="false">AC17+AD17+AE17+AF17</f>
        <v>0</v>
      </c>
      <c r="AH17" s="14"/>
      <c r="AI17" s="8"/>
      <c r="AJ17" s="18" t="n">
        <f aca="false">IF(AI17="Yes", R17, 0)</f>
        <v>0</v>
      </c>
      <c r="AK17" s="14"/>
      <c r="AL17" s="14"/>
      <c r="AM17" s="18" t="str">
        <f aca="false">IF(AL17&lt;&gt;"","24 Hours","N/A")</f>
        <v>N/A</v>
      </c>
      <c r="AN17" s="14"/>
      <c r="AO17" s="8"/>
      <c r="AP17" s="8"/>
      <c r="AQ17" s="8"/>
      <c r="AR17" s="18" t="n">
        <f aca="false">IF(AQ17="Yes", I17+J17, 0)</f>
        <v>0</v>
      </c>
    </row>
    <row r="18" customFormat="false" ht="13.8" hidden="false" customHeight="false" outlineLevel="0" collapsed="false">
      <c r="A18" s="14"/>
      <c r="B18" s="14"/>
      <c r="C18" s="15"/>
      <c r="D18" s="15"/>
      <c r="E18" s="15"/>
      <c r="F18" s="14"/>
      <c r="G18" s="16" t="s">
        <v>53</v>
      </c>
      <c r="H18" s="17" t="str">
        <f aca="false" t="array" ref="H18:H18">IFERROR(INDEX(Flavour_Map!A:A,MATCH(1,(Flavour_Map!B:B=F18)*(Flavour_Map!C:C=G18)*(Flavour_Map!D:D=C18)*(Flavour_Map!E:E=D18)*(Flavour_Map!F:F=E18),0)),"No match")</f>
        <v>No match</v>
      </c>
      <c r="I18" s="14"/>
      <c r="J18" s="14"/>
      <c r="K18" s="8"/>
      <c r="L18" s="14"/>
      <c r="M18" s="8"/>
      <c r="N18" s="14"/>
      <c r="O18" s="14"/>
      <c r="P18" s="14"/>
      <c r="Q18" s="8"/>
      <c r="R18" s="18" t="str">
        <f aca="false">IF(Q18="Custom", AA18 + AG18 + 1, IF(Q18="No Backup", 0, ""))</f>
        <v/>
      </c>
      <c r="S18" s="18" t="n">
        <f aca="false">IF((T18=0)*(AA18=0)*(V18=0)*(AG18=0), 0, ROUNDUP(T18 + (T18*AA18) + (V18*AG18), 0))</f>
        <v>0</v>
      </c>
      <c r="T18" s="15"/>
      <c r="U18" s="15"/>
      <c r="V18" s="18" t="n">
        <f aca="false">ROUND(T18 * (U18 / 100), 0)</f>
        <v>0</v>
      </c>
      <c r="W18" s="14"/>
      <c r="X18" s="14"/>
      <c r="Y18" s="14"/>
      <c r="Z18" s="14"/>
      <c r="AA18" s="18" t="n">
        <f aca="false">W18+X18+Y18+Z18</f>
        <v>0</v>
      </c>
      <c r="AB18" s="14"/>
      <c r="AC18" s="14"/>
      <c r="AD18" s="14"/>
      <c r="AE18" s="14"/>
      <c r="AF18" s="14"/>
      <c r="AG18" s="18" t="n">
        <f aca="false">AC18+AD18+AE18+AF18</f>
        <v>0</v>
      </c>
      <c r="AH18" s="14"/>
      <c r="AI18" s="8"/>
      <c r="AJ18" s="18" t="n">
        <f aca="false">IF(AI18="Yes", R18, 0)</f>
        <v>0</v>
      </c>
      <c r="AK18" s="14"/>
      <c r="AL18" s="14"/>
      <c r="AM18" s="18" t="str">
        <f aca="false">IF(AL18&lt;&gt;"","24 Hours","N/A")</f>
        <v>N/A</v>
      </c>
      <c r="AN18" s="14"/>
      <c r="AO18" s="8"/>
      <c r="AP18" s="8"/>
      <c r="AQ18" s="8"/>
      <c r="AR18" s="18" t="n">
        <f aca="false">IF(AQ18="Yes", I18+J18, 0)</f>
        <v>0</v>
      </c>
    </row>
    <row r="19" customFormat="false" ht="13.8" hidden="false" customHeight="false" outlineLevel="0" collapsed="false">
      <c r="A19" s="14"/>
      <c r="B19" s="14"/>
      <c r="C19" s="15"/>
      <c r="D19" s="15"/>
      <c r="E19" s="15"/>
      <c r="F19" s="14"/>
      <c r="G19" s="16" t="s">
        <v>53</v>
      </c>
      <c r="H19" s="17" t="str">
        <f aca="false" t="array" ref="H19:H19">IFERROR(INDEX(Flavour_Map!A:A,MATCH(1,(Flavour_Map!B:B=F19)*(Flavour_Map!C:C=G19)*(Flavour_Map!D:D=C19)*(Flavour_Map!E:E=D19)*(Flavour_Map!F:F=E19),0)),"No match")</f>
        <v>No match</v>
      </c>
      <c r="I19" s="14"/>
      <c r="J19" s="14"/>
      <c r="K19" s="8"/>
      <c r="L19" s="14"/>
      <c r="M19" s="8"/>
      <c r="N19" s="14"/>
      <c r="O19" s="14"/>
      <c r="P19" s="14"/>
      <c r="Q19" s="8"/>
      <c r="R19" s="18" t="str">
        <f aca="false">IF(Q19="Custom", AA19 + AG19 + 1, IF(Q19="No Backup", 0, ""))</f>
        <v/>
      </c>
      <c r="S19" s="18" t="n">
        <f aca="false">IF((T19=0)*(AA19=0)*(V19=0)*(AG19=0), 0, ROUNDUP(T19 + (T19*AA19) + (V19*AG19), 0))</f>
        <v>0</v>
      </c>
      <c r="T19" s="15"/>
      <c r="U19" s="15"/>
      <c r="V19" s="18" t="n">
        <f aca="false">ROUND(T19 * (U19 / 100), 0)</f>
        <v>0</v>
      </c>
      <c r="W19" s="14"/>
      <c r="X19" s="14"/>
      <c r="Y19" s="14"/>
      <c r="Z19" s="14"/>
      <c r="AA19" s="18" t="n">
        <f aca="false">W19+X19+Y19+Z19</f>
        <v>0</v>
      </c>
      <c r="AB19" s="14"/>
      <c r="AC19" s="14"/>
      <c r="AD19" s="14"/>
      <c r="AE19" s="14"/>
      <c r="AF19" s="14"/>
      <c r="AG19" s="18" t="n">
        <f aca="false">AC19+AD19+AE19+AF19</f>
        <v>0</v>
      </c>
      <c r="AH19" s="14"/>
      <c r="AI19" s="8"/>
      <c r="AJ19" s="18" t="n">
        <f aca="false">IF(AI19="Yes", R19, 0)</f>
        <v>0</v>
      </c>
      <c r="AK19" s="14"/>
      <c r="AL19" s="14"/>
      <c r="AM19" s="18" t="str">
        <f aca="false">IF(AL19&lt;&gt;"","24 Hours","N/A")</f>
        <v>N/A</v>
      </c>
      <c r="AN19" s="14"/>
      <c r="AO19" s="8"/>
      <c r="AP19" s="8"/>
      <c r="AQ19" s="8"/>
      <c r="AR19" s="18" t="n">
        <f aca="false">IF(AQ19="Yes", I19+J19, 0)</f>
        <v>0</v>
      </c>
    </row>
    <row r="20" customFormat="false" ht="13.8" hidden="false" customHeight="false" outlineLevel="0" collapsed="false">
      <c r="A20" s="14"/>
      <c r="B20" s="14"/>
      <c r="C20" s="15"/>
      <c r="D20" s="15"/>
      <c r="E20" s="15"/>
      <c r="F20" s="14"/>
      <c r="G20" s="16" t="s">
        <v>53</v>
      </c>
      <c r="H20" s="17" t="str">
        <f aca="false" t="array" ref="H20:H20">IFERROR(INDEX(Flavour_Map!A:A,MATCH(1,(Flavour_Map!B:B=F20)*(Flavour_Map!C:C=G20)*(Flavour_Map!D:D=C20)*(Flavour_Map!E:E=D20)*(Flavour_Map!F:F=E20),0)),"No match")</f>
        <v>No match</v>
      </c>
      <c r="I20" s="14"/>
      <c r="J20" s="14"/>
      <c r="K20" s="8"/>
      <c r="L20" s="14"/>
      <c r="M20" s="8"/>
      <c r="N20" s="14"/>
      <c r="O20" s="14"/>
      <c r="P20" s="14"/>
      <c r="Q20" s="8"/>
      <c r="R20" s="18" t="str">
        <f aca="false">IF(Q20="Custom", AA20 + AG20 + 1, IF(Q20="No Backup", 0, ""))</f>
        <v/>
      </c>
      <c r="S20" s="18" t="n">
        <f aca="false">IF((T20=0)*(AA20=0)*(V20=0)*(AG20=0), 0, ROUNDUP(T20 + (T20*AA20) + (V20*AG20), 0))</f>
        <v>0</v>
      </c>
      <c r="T20" s="15"/>
      <c r="U20" s="15"/>
      <c r="V20" s="18" t="n">
        <f aca="false">ROUND(T20 * (U20 / 100), 0)</f>
        <v>0</v>
      </c>
      <c r="W20" s="14"/>
      <c r="X20" s="14"/>
      <c r="Y20" s="14"/>
      <c r="Z20" s="14"/>
      <c r="AA20" s="18" t="n">
        <f aca="false">W20+X20+Y20+Z20</f>
        <v>0</v>
      </c>
      <c r="AB20" s="14"/>
      <c r="AC20" s="14"/>
      <c r="AD20" s="14"/>
      <c r="AE20" s="14"/>
      <c r="AF20" s="14"/>
      <c r="AG20" s="18" t="n">
        <f aca="false">AC20+AD20+AE20+AF20</f>
        <v>0</v>
      </c>
      <c r="AH20" s="14"/>
      <c r="AI20" s="8"/>
      <c r="AJ20" s="18" t="n">
        <f aca="false">IF(AI20="Yes", R20, 0)</f>
        <v>0</v>
      </c>
      <c r="AK20" s="14"/>
      <c r="AL20" s="14"/>
      <c r="AM20" s="18" t="str">
        <f aca="false">IF(AL20&lt;&gt;"","24 Hours","N/A")</f>
        <v>N/A</v>
      </c>
      <c r="AN20" s="14"/>
      <c r="AO20" s="8"/>
      <c r="AP20" s="8"/>
      <c r="AQ20" s="8"/>
      <c r="AR20" s="18" t="n">
        <f aca="false">IF(AQ20="Yes", I20+J20, 0)</f>
        <v>0</v>
      </c>
    </row>
    <row r="21" customFormat="false" ht="13.8" hidden="false" customHeight="false" outlineLevel="0" collapsed="false">
      <c r="A21" s="14"/>
      <c r="B21" s="14"/>
      <c r="C21" s="15"/>
      <c r="D21" s="15"/>
      <c r="E21" s="15"/>
      <c r="F21" s="14"/>
      <c r="G21" s="16" t="s">
        <v>53</v>
      </c>
      <c r="H21" s="17" t="str">
        <f aca="false" t="array" ref="H21:H21">IFERROR(INDEX(Flavour_Map!A:A,MATCH(1,(Flavour_Map!B:B=F21)*(Flavour_Map!C:C=G21)*(Flavour_Map!D:D=C21)*(Flavour_Map!E:E=D21)*(Flavour_Map!F:F=E21),0)),"No match")</f>
        <v>No match</v>
      </c>
      <c r="I21" s="14"/>
      <c r="J21" s="14"/>
      <c r="K21" s="8"/>
      <c r="L21" s="14"/>
      <c r="M21" s="8"/>
      <c r="N21" s="14"/>
      <c r="O21" s="14"/>
      <c r="P21" s="14"/>
      <c r="Q21" s="8"/>
      <c r="R21" s="18" t="str">
        <f aca="false">IF(Q21="Custom", AA21 + AG21 + 1, IF(Q21="No Backup", 0, ""))</f>
        <v/>
      </c>
      <c r="S21" s="18" t="n">
        <f aca="false">IF((T21=0)*(AA21=0)*(V21=0)*(AG21=0), 0, ROUNDUP(T21 + (T21*AA21) + (V21*AG21), 0))</f>
        <v>0</v>
      </c>
      <c r="T21" s="15"/>
      <c r="U21" s="15"/>
      <c r="V21" s="18" t="n">
        <f aca="false">ROUND(T21 * (U21 / 100), 0)</f>
        <v>0</v>
      </c>
      <c r="W21" s="14"/>
      <c r="X21" s="14"/>
      <c r="Y21" s="14"/>
      <c r="Z21" s="14"/>
      <c r="AA21" s="18" t="n">
        <f aca="false">W21+X21+Y21+Z21</f>
        <v>0</v>
      </c>
      <c r="AB21" s="14"/>
      <c r="AC21" s="14"/>
      <c r="AD21" s="14"/>
      <c r="AE21" s="14"/>
      <c r="AF21" s="14"/>
      <c r="AG21" s="18" t="n">
        <f aca="false">AC21+AD21+AE21+AF21</f>
        <v>0</v>
      </c>
      <c r="AH21" s="14"/>
      <c r="AI21" s="8"/>
      <c r="AJ21" s="18" t="n">
        <f aca="false">IF(AI21="Yes", R21, 0)</f>
        <v>0</v>
      </c>
      <c r="AK21" s="14"/>
      <c r="AL21" s="14"/>
      <c r="AM21" s="18" t="str">
        <f aca="false">IF(AL21&lt;&gt;"","24 Hours","N/A")</f>
        <v>N/A</v>
      </c>
      <c r="AN21" s="14"/>
      <c r="AO21" s="8"/>
      <c r="AP21" s="8"/>
      <c r="AQ21" s="8"/>
      <c r="AR21" s="18" t="n">
        <f aca="false">IF(AQ21="Yes", I21+J21, 0)</f>
        <v>0</v>
      </c>
    </row>
    <row r="22" customFormat="false" ht="13.8" hidden="false" customHeight="false" outlineLevel="0" collapsed="false">
      <c r="A22" s="14"/>
      <c r="B22" s="14"/>
      <c r="C22" s="15"/>
      <c r="D22" s="15"/>
      <c r="E22" s="15"/>
      <c r="F22" s="14"/>
      <c r="G22" s="16" t="s">
        <v>53</v>
      </c>
      <c r="H22" s="17" t="str">
        <f aca="false" t="array" ref="H22:H22">IFERROR(INDEX(Flavour_Map!A:A,MATCH(1,(Flavour_Map!B:B=F22)*(Flavour_Map!C:C=G22)*(Flavour_Map!D:D=C22)*(Flavour_Map!E:E=D22)*(Flavour_Map!F:F=E22),0)),"No match")</f>
        <v>No match</v>
      </c>
      <c r="I22" s="14"/>
      <c r="J22" s="14"/>
      <c r="K22" s="8"/>
      <c r="L22" s="14"/>
      <c r="M22" s="8"/>
      <c r="N22" s="14"/>
      <c r="O22" s="14"/>
      <c r="P22" s="14"/>
      <c r="Q22" s="8"/>
      <c r="R22" s="18" t="str">
        <f aca="false">IF(Q22="Custom", AA22 + AG22 + 1, IF(Q22="No Backup", 0, ""))</f>
        <v/>
      </c>
      <c r="S22" s="18" t="n">
        <f aca="false">IF((T22=0)*(AA22=0)*(V22=0)*(AG22=0), 0, ROUNDUP(T22 + (T22*AA22) + (V22*AG22), 0))</f>
        <v>0</v>
      </c>
      <c r="T22" s="15"/>
      <c r="U22" s="15"/>
      <c r="V22" s="18" t="n">
        <f aca="false">ROUND(T22 * (U22 / 100), 0)</f>
        <v>0</v>
      </c>
      <c r="W22" s="14"/>
      <c r="X22" s="14"/>
      <c r="Y22" s="14"/>
      <c r="Z22" s="14"/>
      <c r="AA22" s="18" t="n">
        <f aca="false">W22+X22+Y22+Z22</f>
        <v>0</v>
      </c>
      <c r="AB22" s="14"/>
      <c r="AC22" s="14"/>
      <c r="AD22" s="14"/>
      <c r="AE22" s="14"/>
      <c r="AF22" s="14"/>
      <c r="AG22" s="18" t="n">
        <f aca="false">AC22+AD22+AE22+AF22</f>
        <v>0</v>
      </c>
      <c r="AH22" s="14"/>
      <c r="AI22" s="8"/>
      <c r="AJ22" s="18" t="n">
        <f aca="false">IF(AI22="Yes", R22, 0)</f>
        <v>0</v>
      </c>
      <c r="AK22" s="14"/>
      <c r="AL22" s="14"/>
      <c r="AM22" s="18" t="str">
        <f aca="false">IF(AL22&lt;&gt;"","24 Hours","N/A")</f>
        <v>N/A</v>
      </c>
      <c r="AN22" s="14"/>
      <c r="AO22" s="8"/>
      <c r="AP22" s="8"/>
      <c r="AQ22" s="8"/>
      <c r="AR22" s="18" t="n">
        <f aca="false">IF(AQ22="Yes", I22+J22, 0)</f>
        <v>0</v>
      </c>
    </row>
    <row r="23" customFormat="false" ht="13.8" hidden="false" customHeight="false" outlineLevel="0" collapsed="false">
      <c r="A23" s="14"/>
      <c r="B23" s="14"/>
      <c r="C23" s="15"/>
      <c r="D23" s="15"/>
      <c r="E23" s="15"/>
      <c r="F23" s="14"/>
      <c r="G23" s="16" t="s">
        <v>53</v>
      </c>
      <c r="H23" s="17" t="str">
        <f aca="false" t="array" ref="H23:H23">IFERROR(INDEX(Flavour_Map!A:A,MATCH(1,(Flavour_Map!B:B=F23)*(Flavour_Map!C:C=G23)*(Flavour_Map!D:D=C23)*(Flavour_Map!E:E=D23)*(Flavour_Map!F:F=E23),0)),"No match")</f>
        <v>No match</v>
      </c>
      <c r="I23" s="14"/>
      <c r="J23" s="14"/>
      <c r="K23" s="8"/>
      <c r="L23" s="14"/>
      <c r="M23" s="8"/>
      <c r="N23" s="14"/>
      <c r="O23" s="14"/>
      <c r="P23" s="14"/>
      <c r="Q23" s="8"/>
      <c r="R23" s="18" t="str">
        <f aca="false">IF(Q23="Custom", AA23 + AG23 + 1, IF(Q23="No Backup", 0, ""))</f>
        <v/>
      </c>
      <c r="S23" s="18" t="n">
        <f aca="false">IF((T23=0)*(AA23=0)*(V23=0)*(AG23=0), 0, ROUNDUP(T23 + (T23*AA23) + (V23*AG23), 0))</f>
        <v>0</v>
      </c>
      <c r="T23" s="15"/>
      <c r="U23" s="15"/>
      <c r="V23" s="18" t="n">
        <f aca="false">ROUND(T23 * (U23 / 100), 0)</f>
        <v>0</v>
      </c>
      <c r="W23" s="14"/>
      <c r="X23" s="14"/>
      <c r="Y23" s="14"/>
      <c r="Z23" s="14"/>
      <c r="AA23" s="18" t="n">
        <f aca="false">W23+X23+Y23+Z23</f>
        <v>0</v>
      </c>
      <c r="AB23" s="14"/>
      <c r="AC23" s="14"/>
      <c r="AD23" s="14"/>
      <c r="AE23" s="14"/>
      <c r="AF23" s="14"/>
      <c r="AG23" s="18" t="n">
        <f aca="false">AC23+AD23+AE23+AF23</f>
        <v>0</v>
      </c>
      <c r="AH23" s="14"/>
      <c r="AI23" s="8"/>
      <c r="AJ23" s="18" t="n">
        <f aca="false">IF(AI23="Yes", R23, 0)</f>
        <v>0</v>
      </c>
      <c r="AK23" s="14"/>
      <c r="AL23" s="14"/>
      <c r="AM23" s="18" t="str">
        <f aca="false">IF(AL23&lt;&gt;"","24 Hours","N/A")</f>
        <v>N/A</v>
      </c>
      <c r="AN23" s="14"/>
      <c r="AO23" s="8"/>
      <c r="AP23" s="8"/>
      <c r="AQ23" s="8"/>
      <c r="AR23" s="18" t="n">
        <f aca="false">IF(AQ23="Yes", I23+J23, 0)</f>
        <v>0</v>
      </c>
    </row>
    <row r="24" customFormat="false" ht="13.8" hidden="false" customHeight="false" outlineLevel="0" collapsed="false">
      <c r="A24" s="14"/>
      <c r="B24" s="14"/>
      <c r="C24" s="15"/>
      <c r="D24" s="15"/>
      <c r="E24" s="15"/>
      <c r="F24" s="14"/>
      <c r="G24" s="16" t="s">
        <v>53</v>
      </c>
      <c r="H24" s="17" t="str">
        <f aca="false" t="array" ref="H24:H24">IFERROR(INDEX(Flavour_Map!A:A,MATCH(1,(Flavour_Map!B:B=F24)*(Flavour_Map!C:C=G24)*(Flavour_Map!D:D=C24)*(Flavour_Map!E:E=D24)*(Flavour_Map!F:F=E24),0)),"No match")</f>
        <v>No match</v>
      </c>
      <c r="I24" s="14"/>
      <c r="J24" s="14"/>
      <c r="K24" s="8"/>
      <c r="L24" s="14"/>
      <c r="M24" s="8"/>
      <c r="N24" s="14"/>
      <c r="O24" s="14"/>
      <c r="P24" s="14"/>
      <c r="Q24" s="8"/>
      <c r="R24" s="18" t="str">
        <f aca="false">IF(Q24="Custom", AA24 + AG24 + 1, IF(Q24="No Backup", 0, ""))</f>
        <v/>
      </c>
      <c r="S24" s="18" t="n">
        <f aca="false">IF((T24=0)*(AA24=0)*(V24=0)*(AG24=0), 0, ROUNDUP(T24 + (T24*AA24) + (V24*AG24), 0))</f>
        <v>0</v>
      </c>
      <c r="T24" s="15"/>
      <c r="U24" s="15"/>
      <c r="V24" s="18" t="n">
        <f aca="false">ROUND(T24 * (U24 / 100), 0)</f>
        <v>0</v>
      </c>
      <c r="W24" s="14"/>
      <c r="X24" s="14"/>
      <c r="Y24" s="14"/>
      <c r="Z24" s="14"/>
      <c r="AA24" s="18" t="n">
        <f aca="false">W24+X24+Y24+Z24</f>
        <v>0</v>
      </c>
      <c r="AB24" s="14"/>
      <c r="AC24" s="14"/>
      <c r="AD24" s="14"/>
      <c r="AE24" s="14"/>
      <c r="AF24" s="14"/>
      <c r="AG24" s="18" t="n">
        <f aca="false">AC24+AD24+AE24+AF24</f>
        <v>0</v>
      </c>
      <c r="AH24" s="14"/>
      <c r="AI24" s="8"/>
      <c r="AJ24" s="18" t="n">
        <f aca="false">IF(AI24="Yes", R24, 0)</f>
        <v>0</v>
      </c>
      <c r="AK24" s="14"/>
      <c r="AL24" s="14"/>
      <c r="AM24" s="18" t="str">
        <f aca="false">IF(AL24&lt;&gt;"","24 Hours","N/A")</f>
        <v>N/A</v>
      </c>
      <c r="AN24" s="14"/>
      <c r="AO24" s="8"/>
      <c r="AP24" s="8"/>
      <c r="AQ24" s="8"/>
      <c r="AR24" s="18" t="n">
        <f aca="false">IF(AQ24="Yes", I24+J24, 0)</f>
        <v>0</v>
      </c>
    </row>
    <row r="25" customFormat="false" ht="13.8" hidden="false" customHeight="false" outlineLevel="0" collapsed="false">
      <c r="A25" s="14"/>
      <c r="B25" s="14"/>
      <c r="C25" s="15"/>
      <c r="D25" s="15"/>
      <c r="E25" s="15"/>
      <c r="F25" s="14"/>
      <c r="G25" s="16" t="s">
        <v>53</v>
      </c>
      <c r="H25" s="17" t="str">
        <f aca="false" t="array" ref="H25:H25">IFERROR(INDEX(Flavour_Map!A:A,MATCH(1,(Flavour_Map!B:B=F25)*(Flavour_Map!C:C=G25)*(Flavour_Map!D:D=C25)*(Flavour_Map!E:E=D25)*(Flavour_Map!F:F=E25),0)),"No match")</f>
        <v>No match</v>
      </c>
      <c r="I25" s="14"/>
      <c r="J25" s="14"/>
      <c r="K25" s="8"/>
      <c r="L25" s="14"/>
      <c r="M25" s="8"/>
      <c r="N25" s="14"/>
      <c r="O25" s="14"/>
      <c r="P25" s="14"/>
      <c r="Q25" s="8"/>
      <c r="R25" s="18" t="str">
        <f aca="false">IF(Q25="Custom", AA25 + AG25 + 1, IF(Q25="No Backup", 0, ""))</f>
        <v/>
      </c>
      <c r="S25" s="18" t="n">
        <f aca="false">IF((T25=0)*(AA25=0)*(V25=0)*(AG25=0), 0, ROUNDUP(T25 + (T25*AA25) + (V25*AG25), 0))</f>
        <v>0</v>
      </c>
      <c r="T25" s="15"/>
      <c r="U25" s="15"/>
      <c r="V25" s="18" t="n">
        <f aca="false">ROUND(T25 * (U25 / 100), 0)</f>
        <v>0</v>
      </c>
      <c r="W25" s="14"/>
      <c r="X25" s="14"/>
      <c r="Y25" s="14"/>
      <c r="Z25" s="14"/>
      <c r="AA25" s="18" t="n">
        <f aca="false">W25+X25+Y25+Z25</f>
        <v>0</v>
      </c>
      <c r="AB25" s="14"/>
      <c r="AC25" s="14"/>
      <c r="AD25" s="14"/>
      <c r="AE25" s="14"/>
      <c r="AF25" s="14"/>
      <c r="AG25" s="18" t="n">
        <f aca="false">AC25+AD25+AE25+AF25</f>
        <v>0</v>
      </c>
      <c r="AH25" s="14"/>
      <c r="AI25" s="8"/>
      <c r="AJ25" s="18" t="n">
        <f aca="false">IF(AI25="Yes", R25, 0)</f>
        <v>0</v>
      </c>
      <c r="AK25" s="14"/>
      <c r="AL25" s="14"/>
      <c r="AM25" s="18" t="str">
        <f aca="false">IF(AL25&lt;&gt;"","24 Hours","N/A")</f>
        <v>N/A</v>
      </c>
      <c r="AN25" s="14"/>
      <c r="AO25" s="8"/>
      <c r="AP25" s="8"/>
      <c r="AQ25" s="8"/>
      <c r="AR25" s="18" t="n">
        <f aca="false">IF(AQ25="Yes", I25+J25, 0)</f>
        <v>0</v>
      </c>
    </row>
    <row r="26" customFormat="false" ht="13.8" hidden="false" customHeight="false" outlineLevel="0" collapsed="false">
      <c r="A26" s="14"/>
      <c r="B26" s="14"/>
      <c r="C26" s="15"/>
      <c r="D26" s="15"/>
      <c r="E26" s="15"/>
      <c r="F26" s="14"/>
      <c r="G26" s="16" t="s">
        <v>53</v>
      </c>
      <c r="H26" s="17" t="str">
        <f aca="false" t="array" ref="H26:H26">IFERROR(INDEX(Flavour_Map!A:A,MATCH(1,(Flavour_Map!B:B=F26)*(Flavour_Map!C:C=G26)*(Flavour_Map!D:D=C26)*(Flavour_Map!E:E=D26)*(Flavour_Map!F:F=E26),0)),"No match")</f>
        <v>No match</v>
      </c>
      <c r="I26" s="14"/>
      <c r="J26" s="14"/>
      <c r="K26" s="8"/>
      <c r="L26" s="14"/>
      <c r="M26" s="8"/>
      <c r="N26" s="14"/>
      <c r="O26" s="14"/>
      <c r="P26" s="14"/>
      <c r="Q26" s="8"/>
      <c r="R26" s="18" t="str">
        <f aca="false">IF(Q26="Custom", AA26 + AG26 + 1, IF(Q26="No Backup", 0, ""))</f>
        <v/>
      </c>
      <c r="S26" s="18" t="n">
        <f aca="false">IF((T26=0)*(AA26=0)*(V26=0)*(AG26=0), 0, ROUNDUP(T26 + (T26*AA26) + (V26*AG26), 0))</f>
        <v>0</v>
      </c>
      <c r="T26" s="15"/>
      <c r="U26" s="15"/>
      <c r="V26" s="18" t="n">
        <f aca="false">ROUND(T26 * (U26 / 100), 0)</f>
        <v>0</v>
      </c>
      <c r="W26" s="14"/>
      <c r="X26" s="14"/>
      <c r="Y26" s="14"/>
      <c r="Z26" s="14"/>
      <c r="AA26" s="18" t="n">
        <f aca="false">W26+X26+Y26+Z26</f>
        <v>0</v>
      </c>
      <c r="AB26" s="14"/>
      <c r="AC26" s="14"/>
      <c r="AD26" s="14"/>
      <c r="AE26" s="14"/>
      <c r="AF26" s="14"/>
      <c r="AG26" s="18" t="n">
        <f aca="false">AC26+AD26+AE26+AF26</f>
        <v>0</v>
      </c>
      <c r="AH26" s="14"/>
      <c r="AI26" s="8"/>
      <c r="AJ26" s="18" t="n">
        <f aca="false">IF(AI26="Yes", R26, 0)</f>
        <v>0</v>
      </c>
      <c r="AK26" s="14"/>
      <c r="AL26" s="14"/>
      <c r="AM26" s="18" t="str">
        <f aca="false">IF(AL26&lt;&gt;"","24 Hours","N/A")</f>
        <v>N/A</v>
      </c>
      <c r="AN26" s="14"/>
      <c r="AO26" s="8"/>
      <c r="AP26" s="8"/>
      <c r="AQ26" s="8"/>
      <c r="AR26" s="18" t="n">
        <f aca="false">IF(AQ26="Yes", I26+J26, 0)</f>
        <v>0</v>
      </c>
    </row>
    <row r="27" customFormat="false" ht="13.8" hidden="false" customHeight="false" outlineLevel="0" collapsed="false">
      <c r="A27" s="14"/>
      <c r="B27" s="14"/>
      <c r="C27" s="15"/>
      <c r="D27" s="15"/>
      <c r="E27" s="15"/>
      <c r="F27" s="14"/>
      <c r="G27" s="16" t="s">
        <v>53</v>
      </c>
      <c r="H27" s="17" t="str">
        <f aca="false" t="array" ref="H27:H27">IFERROR(INDEX(Flavour_Map!A:A,MATCH(1,(Flavour_Map!B:B=F27)*(Flavour_Map!C:C=G27)*(Flavour_Map!D:D=C27)*(Flavour_Map!E:E=D27)*(Flavour_Map!F:F=E27),0)),"No match")</f>
        <v>No match</v>
      </c>
      <c r="I27" s="14"/>
      <c r="J27" s="14"/>
      <c r="K27" s="8"/>
      <c r="L27" s="14"/>
      <c r="M27" s="8"/>
      <c r="N27" s="14"/>
      <c r="O27" s="14"/>
      <c r="P27" s="14"/>
      <c r="Q27" s="8"/>
      <c r="R27" s="18" t="str">
        <f aca="false">IF(Q27="Custom", AA27 + AG27 + 1, IF(Q27="No Backup", 0, ""))</f>
        <v/>
      </c>
      <c r="S27" s="18" t="n">
        <f aca="false">IF((T27=0)*(AA27=0)*(V27=0)*(AG27=0), 0, ROUNDUP(T27 + (T27*AA27) + (V27*AG27), 0))</f>
        <v>0</v>
      </c>
      <c r="T27" s="15"/>
      <c r="U27" s="15"/>
      <c r="V27" s="18" t="n">
        <f aca="false">ROUND(T27 * (U27 / 100), 0)</f>
        <v>0</v>
      </c>
      <c r="W27" s="14"/>
      <c r="X27" s="14"/>
      <c r="Y27" s="14"/>
      <c r="Z27" s="14"/>
      <c r="AA27" s="18" t="n">
        <f aca="false">W27+X27+Y27+Z27</f>
        <v>0</v>
      </c>
      <c r="AB27" s="14"/>
      <c r="AC27" s="14"/>
      <c r="AD27" s="14"/>
      <c r="AE27" s="14"/>
      <c r="AF27" s="14"/>
      <c r="AG27" s="18" t="n">
        <f aca="false">AC27+AD27+AE27+AF27</f>
        <v>0</v>
      </c>
      <c r="AH27" s="14"/>
      <c r="AI27" s="8"/>
      <c r="AJ27" s="18" t="n">
        <f aca="false">IF(AI27="Yes", R27, 0)</f>
        <v>0</v>
      </c>
      <c r="AK27" s="14"/>
      <c r="AL27" s="14"/>
      <c r="AM27" s="18" t="str">
        <f aca="false">IF(AL27&lt;&gt;"","24 Hours","N/A")</f>
        <v>N/A</v>
      </c>
      <c r="AN27" s="14"/>
      <c r="AO27" s="8"/>
      <c r="AP27" s="8"/>
      <c r="AQ27" s="8"/>
      <c r="AR27" s="18" t="n">
        <f aca="false">IF(AQ27="Yes", I27+J27, 0)</f>
        <v>0</v>
      </c>
    </row>
    <row r="28" customFormat="false" ht="13.8" hidden="false" customHeight="false" outlineLevel="0" collapsed="false">
      <c r="A28" s="14"/>
      <c r="B28" s="14"/>
      <c r="C28" s="15"/>
      <c r="D28" s="15"/>
      <c r="E28" s="15"/>
      <c r="F28" s="14"/>
      <c r="G28" s="16" t="s">
        <v>53</v>
      </c>
      <c r="H28" s="17" t="str">
        <f aca="false" t="array" ref="H28:H28">IFERROR(INDEX(Flavour_Map!A:A,MATCH(1,(Flavour_Map!B:B=F28)*(Flavour_Map!C:C=G28)*(Flavour_Map!D:D=C28)*(Flavour_Map!E:E=D28)*(Flavour_Map!F:F=E28),0)),"No match")</f>
        <v>No match</v>
      </c>
      <c r="I28" s="14"/>
      <c r="J28" s="14"/>
      <c r="K28" s="8"/>
      <c r="L28" s="14"/>
      <c r="M28" s="8"/>
      <c r="N28" s="14"/>
      <c r="O28" s="14"/>
      <c r="P28" s="14"/>
      <c r="Q28" s="8"/>
      <c r="R28" s="18" t="str">
        <f aca="false">IF(Q28="Custom", AA28 + AG28 + 1, IF(Q28="No Backup", 0, ""))</f>
        <v/>
      </c>
      <c r="S28" s="18" t="n">
        <f aca="false">IF((T28=0)*(AA28=0)*(V28=0)*(AG28=0), 0, ROUNDUP(T28 + (T28*AA28) + (V28*AG28), 0))</f>
        <v>0</v>
      </c>
      <c r="T28" s="15"/>
      <c r="U28" s="15"/>
      <c r="V28" s="18" t="n">
        <f aca="false">ROUND(T28 * (U28 / 100), 0)</f>
        <v>0</v>
      </c>
      <c r="W28" s="14"/>
      <c r="X28" s="14"/>
      <c r="Y28" s="14"/>
      <c r="Z28" s="14"/>
      <c r="AA28" s="18" t="n">
        <f aca="false">W28+X28+Y28+Z28</f>
        <v>0</v>
      </c>
      <c r="AB28" s="14"/>
      <c r="AC28" s="14"/>
      <c r="AD28" s="14"/>
      <c r="AE28" s="14"/>
      <c r="AF28" s="14"/>
      <c r="AG28" s="18" t="n">
        <f aca="false">AC28+AD28+AE28+AF28</f>
        <v>0</v>
      </c>
      <c r="AH28" s="14"/>
      <c r="AI28" s="8"/>
      <c r="AJ28" s="18" t="n">
        <f aca="false">IF(AI28="Yes", R28, 0)</f>
        <v>0</v>
      </c>
      <c r="AK28" s="14"/>
      <c r="AL28" s="14"/>
      <c r="AM28" s="18" t="str">
        <f aca="false">IF(AL28&lt;&gt;"","24 Hours","N/A")</f>
        <v>N/A</v>
      </c>
      <c r="AN28" s="14"/>
      <c r="AO28" s="8"/>
      <c r="AP28" s="8"/>
      <c r="AQ28" s="8"/>
      <c r="AR28" s="18" t="n">
        <f aca="false">IF(AQ28="Yes", I28+J28, 0)</f>
        <v>0</v>
      </c>
    </row>
    <row r="29" customFormat="false" ht="13.8" hidden="false" customHeight="false" outlineLevel="0" collapsed="false">
      <c r="A29" s="14"/>
      <c r="B29" s="14"/>
      <c r="C29" s="15"/>
      <c r="D29" s="15"/>
      <c r="E29" s="15"/>
      <c r="F29" s="14"/>
      <c r="G29" s="16" t="s">
        <v>53</v>
      </c>
      <c r="H29" s="17" t="str">
        <f aca="false" t="array" ref="H29:H29">IFERROR(INDEX(Flavour_Map!A:A,MATCH(1,(Flavour_Map!B:B=F29)*(Flavour_Map!C:C=G29)*(Flavour_Map!D:D=C29)*(Flavour_Map!E:E=D29)*(Flavour_Map!F:F=E29),0)),"No match")</f>
        <v>No match</v>
      </c>
      <c r="I29" s="14"/>
      <c r="J29" s="14"/>
      <c r="K29" s="8"/>
      <c r="L29" s="14"/>
      <c r="M29" s="8"/>
      <c r="N29" s="14"/>
      <c r="O29" s="14"/>
      <c r="P29" s="14"/>
      <c r="Q29" s="8"/>
      <c r="R29" s="18" t="str">
        <f aca="false">IF(Q29="Custom", AA29 + AG29 + 1, IF(Q29="No Backup", 0, ""))</f>
        <v/>
      </c>
      <c r="S29" s="18" t="n">
        <f aca="false">IF((T29=0)*(AA29=0)*(V29=0)*(AG29=0), 0, ROUNDUP(T29 + (T29*AA29) + (V29*AG29), 0))</f>
        <v>0</v>
      </c>
      <c r="T29" s="15"/>
      <c r="U29" s="15"/>
      <c r="V29" s="18" t="n">
        <f aca="false">ROUND(T29 * (U29 / 100), 0)</f>
        <v>0</v>
      </c>
      <c r="W29" s="14"/>
      <c r="X29" s="14"/>
      <c r="Y29" s="14"/>
      <c r="Z29" s="14"/>
      <c r="AA29" s="18" t="n">
        <f aca="false">W29+X29+Y29+Z29</f>
        <v>0</v>
      </c>
      <c r="AB29" s="14"/>
      <c r="AC29" s="14"/>
      <c r="AD29" s="14"/>
      <c r="AE29" s="14"/>
      <c r="AF29" s="14"/>
      <c r="AG29" s="18" t="n">
        <f aca="false">AC29+AD29+AE29+AF29</f>
        <v>0</v>
      </c>
      <c r="AH29" s="14"/>
      <c r="AI29" s="8"/>
      <c r="AJ29" s="18" t="n">
        <f aca="false">IF(AI29="Yes", R29, 0)</f>
        <v>0</v>
      </c>
      <c r="AK29" s="14"/>
      <c r="AL29" s="14"/>
      <c r="AM29" s="18" t="str">
        <f aca="false">IF(AL29&lt;&gt;"","24 Hours","N/A")</f>
        <v>N/A</v>
      </c>
      <c r="AN29" s="14"/>
      <c r="AO29" s="8"/>
      <c r="AP29" s="8"/>
      <c r="AQ29" s="8"/>
      <c r="AR29" s="18" t="n">
        <f aca="false">IF(AQ29="Yes", I29+J29, 0)</f>
        <v>0</v>
      </c>
    </row>
    <row r="30" customFormat="false" ht="13.8" hidden="false" customHeight="false" outlineLevel="0" collapsed="false">
      <c r="A30" s="14"/>
      <c r="B30" s="14"/>
      <c r="C30" s="15"/>
      <c r="D30" s="15"/>
      <c r="E30" s="15"/>
      <c r="F30" s="14"/>
      <c r="G30" s="16" t="s">
        <v>53</v>
      </c>
      <c r="H30" s="17" t="str">
        <f aca="false" t="array" ref="H30:H30">IFERROR(INDEX(Flavour_Map!A:A,MATCH(1,(Flavour_Map!B:B=F30)*(Flavour_Map!C:C=G30)*(Flavour_Map!D:D=C30)*(Flavour_Map!E:E=D30)*(Flavour_Map!F:F=E30),0)),"No match")</f>
        <v>No match</v>
      </c>
      <c r="I30" s="14"/>
      <c r="J30" s="14"/>
      <c r="K30" s="8"/>
      <c r="L30" s="14"/>
      <c r="M30" s="8"/>
      <c r="N30" s="14"/>
      <c r="O30" s="14"/>
      <c r="P30" s="14"/>
      <c r="Q30" s="8"/>
      <c r="R30" s="18" t="str">
        <f aca="false">IF(Q30="Custom", AA30 + AG30 + 1, IF(Q30="No Backup", 0, ""))</f>
        <v/>
      </c>
      <c r="S30" s="18" t="n">
        <f aca="false">IF((T30=0)*(AA30=0)*(V30=0)*(AG30=0), 0, ROUNDUP(T30 + (T30*AA30) + (V30*AG30), 0))</f>
        <v>0</v>
      </c>
      <c r="T30" s="15"/>
      <c r="U30" s="15"/>
      <c r="V30" s="18" t="n">
        <f aca="false">ROUND(T30 * (U30 / 100), 0)</f>
        <v>0</v>
      </c>
      <c r="W30" s="14"/>
      <c r="X30" s="14"/>
      <c r="Y30" s="14"/>
      <c r="Z30" s="14"/>
      <c r="AA30" s="18" t="n">
        <f aca="false">W30+X30+Y30+Z30</f>
        <v>0</v>
      </c>
      <c r="AB30" s="14"/>
      <c r="AC30" s="14"/>
      <c r="AD30" s="14"/>
      <c r="AE30" s="14"/>
      <c r="AF30" s="14"/>
      <c r="AG30" s="18" t="n">
        <f aca="false">AC30+AD30+AE30+AF30</f>
        <v>0</v>
      </c>
      <c r="AH30" s="14"/>
      <c r="AI30" s="8"/>
      <c r="AJ30" s="18" t="n">
        <f aca="false">IF(AI30="Yes", R30, 0)</f>
        <v>0</v>
      </c>
      <c r="AK30" s="14"/>
      <c r="AL30" s="14"/>
      <c r="AM30" s="18" t="str">
        <f aca="false">IF(AL30&lt;&gt;"","24 Hours","N/A")</f>
        <v>N/A</v>
      </c>
      <c r="AN30" s="14"/>
      <c r="AO30" s="8"/>
      <c r="AP30" s="8"/>
      <c r="AQ30" s="8"/>
      <c r="AR30" s="18" t="n">
        <f aca="false">IF(AQ30="Yes", I30+J30, 0)</f>
        <v>0</v>
      </c>
    </row>
    <row r="31" customFormat="false" ht="13.8" hidden="false" customHeight="false" outlineLevel="0" collapsed="false">
      <c r="A31" s="14"/>
      <c r="B31" s="14"/>
      <c r="C31" s="15"/>
      <c r="D31" s="15"/>
      <c r="E31" s="15"/>
      <c r="F31" s="14"/>
      <c r="G31" s="16" t="s">
        <v>53</v>
      </c>
      <c r="H31" s="17" t="str">
        <f aca="false" t="array" ref="H31:H31">IFERROR(INDEX(Flavour_Map!A:A,MATCH(1,(Flavour_Map!B:B=F31)*(Flavour_Map!C:C=G31)*(Flavour_Map!D:D=C31)*(Flavour_Map!E:E=D31)*(Flavour_Map!F:F=E31),0)),"No match")</f>
        <v>No match</v>
      </c>
      <c r="I31" s="14"/>
      <c r="J31" s="14"/>
      <c r="K31" s="8"/>
      <c r="L31" s="14"/>
      <c r="M31" s="8"/>
      <c r="N31" s="14"/>
      <c r="O31" s="14"/>
      <c r="P31" s="14"/>
      <c r="Q31" s="8"/>
      <c r="R31" s="18" t="str">
        <f aca="false">IF(Q31="Custom", AA31 + AG31 + 1, IF(Q31="No Backup", 0, ""))</f>
        <v/>
      </c>
      <c r="S31" s="18" t="n">
        <f aca="false">IF((T31=0)*(AA31=0)*(V31=0)*(AG31=0), 0, ROUNDUP(T31 + (T31*AA31) + (V31*AG31), 0))</f>
        <v>0</v>
      </c>
      <c r="T31" s="15"/>
      <c r="U31" s="15"/>
      <c r="V31" s="18" t="n">
        <f aca="false">ROUND(T31 * (U31 / 100), 0)</f>
        <v>0</v>
      </c>
      <c r="W31" s="14"/>
      <c r="X31" s="14"/>
      <c r="Y31" s="14"/>
      <c r="Z31" s="14"/>
      <c r="AA31" s="18" t="n">
        <f aca="false">W31+X31+Y31+Z31</f>
        <v>0</v>
      </c>
      <c r="AB31" s="14"/>
      <c r="AC31" s="14"/>
      <c r="AD31" s="14"/>
      <c r="AE31" s="14"/>
      <c r="AF31" s="14"/>
      <c r="AG31" s="18" t="n">
        <f aca="false">AC31+AD31+AE31+AF31</f>
        <v>0</v>
      </c>
      <c r="AH31" s="14"/>
      <c r="AI31" s="8"/>
      <c r="AJ31" s="18" t="n">
        <f aca="false">IF(AI31="Yes", R31, 0)</f>
        <v>0</v>
      </c>
      <c r="AK31" s="14"/>
      <c r="AL31" s="14"/>
      <c r="AM31" s="18" t="str">
        <f aca="false">IF(AL31&lt;&gt;"","24 Hours","N/A")</f>
        <v>N/A</v>
      </c>
      <c r="AN31" s="14"/>
      <c r="AO31" s="8"/>
      <c r="AP31" s="8"/>
      <c r="AQ31" s="8"/>
      <c r="AR31" s="18" t="n">
        <f aca="false">IF(AQ31="Yes", I31+J31, 0)</f>
        <v>0</v>
      </c>
    </row>
    <row r="32" customFormat="false" ht="13.8" hidden="false" customHeight="false" outlineLevel="0" collapsed="false">
      <c r="A32" s="14"/>
      <c r="B32" s="14"/>
      <c r="C32" s="15"/>
      <c r="D32" s="15"/>
      <c r="E32" s="15"/>
      <c r="F32" s="14"/>
      <c r="G32" s="16" t="s">
        <v>53</v>
      </c>
      <c r="H32" s="17" t="str">
        <f aca="false" t="array" ref="H32:H32">IFERROR(INDEX(Flavour_Map!A:A,MATCH(1,(Flavour_Map!B:B=F32)*(Flavour_Map!C:C=G32)*(Flavour_Map!D:D=C32)*(Flavour_Map!E:E=D32)*(Flavour_Map!F:F=E32),0)),"No match")</f>
        <v>No match</v>
      </c>
      <c r="I32" s="14"/>
      <c r="J32" s="14"/>
      <c r="K32" s="8"/>
      <c r="L32" s="14"/>
      <c r="M32" s="8"/>
      <c r="N32" s="14"/>
      <c r="O32" s="14"/>
      <c r="P32" s="14"/>
      <c r="Q32" s="8"/>
      <c r="R32" s="18" t="str">
        <f aca="false">IF(Q32="Custom", AA32 + AG32 + 1, IF(Q32="No Backup", 0, ""))</f>
        <v/>
      </c>
      <c r="S32" s="18" t="n">
        <f aca="false">IF((T32=0)*(AA32=0)*(V32=0)*(AG32=0), 0, ROUNDUP(T32 + (T32*AA32) + (V32*AG32), 0))</f>
        <v>0</v>
      </c>
      <c r="T32" s="15"/>
      <c r="U32" s="15"/>
      <c r="V32" s="18" t="n">
        <f aca="false">ROUND(T32 * (U32 / 100), 0)</f>
        <v>0</v>
      </c>
      <c r="W32" s="14"/>
      <c r="X32" s="14"/>
      <c r="Y32" s="14"/>
      <c r="Z32" s="14"/>
      <c r="AA32" s="18" t="n">
        <f aca="false">W32+X32+Y32+Z32</f>
        <v>0</v>
      </c>
      <c r="AB32" s="14"/>
      <c r="AC32" s="14"/>
      <c r="AD32" s="14"/>
      <c r="AE32" s="14"/>
      <c r="AF32" s="14"/>
      <c r="AG32" s="18" t="n">
        <f aca="false">AC32+AD32+AE32+AF32</f>
        <v>0</v>
      </c>
      <c r="AH32" s="14"/>
      <c r="AI32" s="8"/>
      <c r="AJ32" s="18" t="n">
        <f aca="false">IF(AI32="Yes", R32, 0)</f>
        <v>0</v>
      </c>
      <c r="AK32" s="14"/>
      <c r="AL32" s="14"/>
      <c r="AM32" s="18" t="str">
        <f aca="false">IF(AL32&lt;&gt;"","24 Hours","N/A")</f>
        <v>N/A</v>
      </c>
      <c r="AN32" s="14"/>
      <c r="AO32" s="8"/>
      <c r="AP32" s="8"/>
      <c r="AQ32" s="8"/>
      <c r="AR32" s="18" t="n">
        <f aca="false">IF(AQ32="Yes", I32+J32, 0)</f>
        <v>0</v>
      </c>
    </row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">
    <mergeCell ref="A1:B2"/>
    <mergeCell ref="C1:H2"/>
    <mergeCell ref="I1:J2"/>
    <mergeCell ref="K1:M2"/>
    <mergeCell ref="N1:P2"/>
    <mergeCell ref="Q1:V2"/>
    <mergeCell ref="W1:AB2"/>
    <mergeCell ref="AC1:AH2"/>
    <mergeCell ref="AI1:AN2"/>
    <mergeCell ref="AQ1:AR1"/>
    <mergeCell ref="AO2:AP2"/>
    <mergeCell ref="AQ2:AR2"/>
  </mergeCells>
  <dataValidations count="11">
    <dataValidation allowBlank="true" errorStyle="stop" operator="equal" showDropDown="false" showErrorMessage="true" showInputMessage="false" sqref="A4:A32" type="list">
      <formula1>"Kuala Lumpur ,Cyberjaya"</formula1>
      <formula2>0</formula2>
    </dataValidation>
    <dataValidation allowBlank="true" errorStyle="stop" operator="equal" showDropDown="false" showErrorMessage="true" showInputMessage="false" sqref="C4:C32" type="list">
      <formula1>"No,Yes"</formula1>
      <formula2>0</formula2>
    </dataValidation>
    <dataValidation allowBlank="true" errorStyle="stop" operator="equal" showDropDown="false" showErrorMessage="true" showInputMessage="false" sqref="D4:D32" type="list">
      <formula1>"No,Yes"</formula1>
      <formula2>0</formula2>
    </dataValidation>
    <dataValidation allowBlank="true" errorStyle="stop" operator="equal" showDropDown="false" showErrorMessage="true" showInputMessage="false" sqref="E4:E32" type="list">
      <formula1>"No,Yes"</formula1>
      <formula2>0</formula2>
    </dataValidation>
    <dataValidation allowBlank="true" errorStyle="stop" operator="equal" showDropDown="false" showErrorMessage="true" showInputMessage="false" sqref="K4:K32" type="list">
      <formula1>"Linux,Microsoft Windows Std,Microsoft Windows DC,Red Hat Enterprise Linux"</formula1>
      <formula2>0</formula2>
    </dataValidation>
    <dataValidation allowBlank="true" errorStyle="stop" operator="equal" showDropDown="false" showErrorMessage="true" showInputMessage="false" sqref="M4:M32" type="list">
      <formula1>"None,Web,Standard,Enterprise"</formula1>
      <formula2>0</formula2>
    </dataValidation>
    <dataValidation allowBlank="true" error="Invalid option" errorStyle="stop" operator="equal" prompt="Select a value for csbs_standard_policy" showDropDown="false" showErrorMessage="true" showInputMessage="true" sqref="Q4:Q32" type="list">
      <formula1>"No Backup,Custom,"</formula1>
      <formula2>0</formula2>
    </dataValidation>
    <dataValidation allowBlank="true" error="Invalid option" errorStyle="stop" operator="equal" prompt="Select a value for required" showDropDown="false" showErrorMessage="true" showInputMessage="true" sqref="AI4:AI32" type="list">
      <formula1>"No,Yes,"</formula1>
      <formula2>0</formula2>
    </dataValidation>
    <dataValidation allowBlank="true" error="Invalid option" errorStyle="stop" operator="equal" prompt="Select a value for dr_activation" showDropDown="false" showErrorMessage="true" showInputMessage="true" sqref="AO4:AO32" type="list">
      <formula1>"No,Yes"</formula1>
      <formula2>0</formula2>
    </dataValidation>
    <dataValidation allowBlank="true" error="Invalid option" errorStyle="stop" operator="equal" prompt="Select a value for seed_vm_required" showDropDown="false" showErrorMessage="true" showInputMessage="true" sqref="AP4:AP32" type="list">
      <formula1>"No,Yes"</formula1>
      <formula2>0</formula2>
    </dataValidation>
    <dataValidation allowBlank="true" error="Invalid option" errorStyle="stop" operator="equal" prompt="Select a value for csdr_needed" showDropDown="false" showErrorMessage="true" showInputMessage="true" sqref="AQ4:AQ32" type="list">
      <formula1>"No,Yes,"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49.4"/>
  </cols>
  <sheetData>
    <row r="1" customFormat="false" ht="13.8" hidden="false" customHeight="false" outlineLevel="0" collapsed="false">
      <c r="A1" s="19" t="s">
        <v>54</v>
      </c>
      <c r="B1" s="20" t="s">
        <v>55</v>
      </c>
      <c r="C1" s="20" t="s">
        <v>56</v>
      </c>
      <c r="D1" s="20" t="s">
        <v>57</v>
      </c>
      <c r="E1" s="13" t="s">
        <v>16</v>
      </c>
      <c r="F1" s="13" t="s">
        <v>17</v>
      </c>
    </row>
    <row r="2" customFormat="false" ht="16.4" hidden="false" customHeight="false" outlineLevel="0" collapsed="false">
      <c r="A2" s="21" t="s">
        <v>58</v>
      </c>
      <c r="B2" s="14" t="n">
        <v>1</v>
      </c>
      <c r="C2" s="14" t="n">
        <v>1</v>
      </c>
      <c r="D2" s="8" t="s">
        <v>59</v>
      </c>
      <c r="E2" s="8" t="s">
        <v>59</v>
      </c>
      <c r="F2" s="8" t="s">
        <v>59</v>
      </c>
    </row>
    <row r="3" customFormat="false" ht="16.4" hidden="false" customHeight="false" outlineLevel="0" collapsed="false">
      <c r="A3" s="21" t="s">
        <v>60</v>
      </c>
      <c r="B3" s="14" t="n">
        <v>1</v>
      </c>
      <c r="C3" s="14" t="n">
        <v>2</v>
      </c>
      <c r="D3" s="8" t="s">
        <v>59</v>
      </c>
      <c r="E3" s="8" t="s">
        <v>59</v>
      </c>
      <c r="F3" s="8" t="s">
        <v>59</v>
      </c>
    </row>
    <row r="4" customFormat="false" ht="16.4" hidden="false" customHeight="false" outlineLevel="0" collapsed="false">
      <c r="A4" s="21" t="s">
        <v>61</v>
      </c>
      <c r="B4" s="14" t="n">
        <v>2</v>
      </c>
      <c r="C4" s="14" t="n">
        <v>4</v>
      </c>
      <c r="D4" s="8" t="s">
        <v>59</v>
      </c>
      <c r="E4" s="8" t="s">
        <v>59</v>
      </c>
      <c r="F4" s="8" t="s">
        <v>59</v>
      </c>
    </row>
    <row r="5" customFormat="false" ht="16.4" hidden="false" customHeight="false" outlineLevel="0" collapsed="false">
      <c r="A5" s="21" t="s">
        <v>62</v>
      </c>
      <c r="B5" s="14" t="n">
        <v>2</v>
      </c>
      <c r="C5" s="14" t="n">
        <v>8</v>
      </c>
      <c r="D5" s="8" t="s">
        <v>59</v>
      </c>
      <c r="E5" s="8" t="s">
        <v>59</v>
      </c>
      <c r="F5" s="8" t="s">
        <v>59</v>
      </c>
    </row>
    <row r="6" customFormat="false" ht="16.4" hidden="false" customHeight="false" outlineLevel="0" collapsed="false">
      <c r="A6" s="21" t="s">
        <v>63</v>
      </c>
      <c r="B6" s="14" t="n">
        <v>2</v>
      </c>
      <c r="C6" s="14" t="n">
        <v>16</v>
      </c>
      <c r="D6" s="8" t="s">
        <v>59</v>
      </c>
      <c r="E6" s="8" t="s">
        <v>59</v>
      </c>
      <c r="F6" s="8" t="s">
        <v>59</v>
      </c>
    </row>
    <row r="7" customFormat="false" ht="16.4" hidden="false" customHeight="false" outlineLevel="0" collapsed="false">
      <c r="A7" s="21" t="s">
        <v>64</v>
      </c>
      <c r="B7" s="14" t="n">
        <v>4</v>
      </c>
      <c r="C7" s="14" t="n">
        <v>8</v>
      </c>
      <c r="D7" s="8" t="s">
        <v>59</v>
      </c>
      <c r="E7" s="8" t="s">
        <v>59</v>
      </c>
      <c r="F7" s="8" t="s">
        <v>59</v>
      </c>
    </row>
    <row r="8" customFormat="false" ht="16.4" hidden="false" customHeight="false" outlineLevel="0" collapsed="false">
      <c r="A8" s="21" t="s">
        <v>65</v>
      </c>
      <c r="B8" s="14" t="n">
        <v>4</v>
      </c>
      <c r="C8" s="14" t="n">
        <v>16</v>
      </c>
      <c r="D8" s="8" t="s">
        <v>59</v>
      </c>
      <c r="E8" s="8" t="s">
        <v>59</v>
      </c>
      <c r="F8" s="8" t="s">
        <v>59</v>
      </c>
    </row>
    <row r="9" customFormat="false" ht="16.4" hidden="false" customHeight="false" outlineLevel="0" collapsed="false">
      <c r="A9" s="21" t="s">
        <v>66</v>
      </c>
      <c r="B9" s="14" t="n">
        <v>4</v>
      </c>
      <c r="C9" s="14" t="n">
        <v>32</v>
      </c>
      <c r="D9" s="8" t="s">
        <v>59</v>
      </c>
      <c r="E9" s="8" t="s">
        <v>59</v>
      </c>
      <c r="F9" s="8" t="s">
        <v>59</v>
      </c>
    </row>
    <row r="10" customFormat="false" ht="16.4" hidden="false" customHeight="false" outlineLevel="0" collapsed="false">
      <c r="A10" s="21" t="s">
        <v>67</v>
      </c>
      <c r="B10" s="14" t="n">
        <v>8</v>
      </c>
      <c r="C10" s="14" t="n">
        <v>16</v>
      </c>
      <c r="D10" s="8" t="s">
        <v>59</v>
      </c>
      <c r="E10" s="8" t="s">
        <v>59</v>
      </c>
      <c r="F10" s="8" t="s">
        <v>59</v>
      </c>
    </row>
    <row r="11" customFormat="false" ht="16.4" hidden="false" customHeight="false" outlineLevel="0" collapsed="false">
      <c r="A11" s="21" t="s">
        <v>68</v>
      </c>
      <c r="B11" s="14" t="n">
        <v>8</v>
      </c>
      <c r="C11" s="14" t="n">
        <v>32</v>
      </c>
      <c r="D11" s="8" t="s">
        <v>59</v>
      </c>
      <c r="E11" s="8" t="s">
        <v>59</v>
      </c>
      <c r="F11" s="8" t="s">
        <v>59</v>
      </c>
    </row>
    <row r="12" customFormat="false" ht="16.4" hidden="false" customHeight="false" outlineLevel="0" collapsed="false">
      <c r="A12" s="21" t="s">
        <v>69</v>
      </c>
      <c r="B12" s="14" t="n">
        <v>8</v>
      </c>
      <c r="C12" s="14" t="n">
        <v>64</v>
      </c>
      <c r="D12" s="8" t="s">
        <v>59</v>
      </c>
      <c r="E12" s="8" t="s">
        <v>59</v>
      </c>
      <c r="F12" s="8" t="s">
        <v>59</v>
      </c>
    </row>
    <row r="13" customFormat="false" ht="16.4" hidden="false" customHeight="false" outlineLevel="0" collapsed="false">
      <c r="A13" s="21" t="s">
        <v>70</v>
      </c>
      <c r="B13" s="14" t="n">
        <v>12</v>
      </c>
      <c r="C13" s="14" t="n">
        <v>48</v>
      </c>
      <c r="D13" s="8" t="s">
        <v>59</v>
      </c>
      <c r="E13" s="8" t="s">
        <v>59</v>
      </c>
      <c r="F13" s="8" t="s">
        <v>59</v>
      </c>
    </row>
    <row r="14" customFormat="false" ht="16.4" hidden="false" customHeight="false" outlineLevel="0" collapsed="false">
      <c r="A14" s="21" t="s">
        <v>71</v>
      </c>
      <c r="B14" s="14" t="n">
        <v>16</v>
      </c>
      <c r="C14" s="14" t="n">
        <v>32</v>
      </c>
      <c r="D14" s="8" t="s">
        <v>59</v>
      </c>
      <c r="E14" s="8" t="s">
        <v>59</v>
      </c>
      <c r="F14" s="8" t="s">
        <v>59</v>
      </c>
    </row>
    <row r="15" customFormat="false" ht="16.4" hidden="false" customHeight="false" outlineLevel="0" collapsed="false">
      <c r="A15" s="21" t="s">
        <v>72</v>
      </c>
      <c r="B15" s="14" t="n">
        <v>16</v>
      </c>
      <c r="C15" s="14" t="n">
        <v>64</v>
      </c>
      <c r="D15" s="8" t="s">
        <v>59</v>
      </c>
      <c r="E15" s="8" t="s">
        <v>59</v>
      </c>
      <c r="F15" s="8" t="s">
        <v>59</v>
      </c>
    </row>
    <row r="16" customFormat="false" ht="16.4" hidden="false" customHeight="false" outlineLevel="0" collapsed="false">
      <c r="A16" s="21" t="s">
        <v>73</v>
      </c>
      <c r="B16" s="14" t="n">
        <v>16</v>
      </c>
      <c r="C16" s="14" t="n">
        <v>128</v>
      </c>
      <c r="D16" s="8" t="s">
        <v>59</v>
      </c>
      <c r="E16" s="8" t="s">
        <v>59</v>
      </c>
      <c r="F16" s="8" t="s">
        <v>59</v>
      </c>
    </row>
    <row r="17" customFormat="false" ht="16.4" hidden="false" customHeight="false" outlineLevel="0" collapsed="false">
      <c r="A17" s="21" t="s">
        <v>74</v>
      </c>
      <c r="B17" s="14" t="n">
        <v>24</v>
      </c>
      <c r="C17" s="14" t="n">
        <v>96</v>
      </c>
      <c r="D17" s="8" t="s">
        <v>59</v>
      </c>
      <c r="E17" s="8" t="s">
        <v>59</v>
      </c>
      <c r="F17" s="8" t="s">
        <v>59</v>
      </c>
    </row>
    <row r="18" customFormat="false" ht="16.4" hidden="false" customHeight="false" outlineLevel="0" collapsed="false">
      <c r="A18" s="21" t="s">
        <v>75</v>
      </c>
      <c r="B18" s="14" t="n">
        <v>32</v>
      </c>
      <c r="C18" s="14" t="n">
        <v>64</v>
      </c>
      <c r="D18" s="8" t="s">
        <v>59</v>
      </c>
      <c r="E18" s="8" t="s">
        <v>59</v>
      </c>
      <c r="F18" s="8" t="s">
        <v>59</v>
      </c>
    </row>
    <row r="19" customFormat="false" ht="16.4" hidden="false" customHeight="false" outlineLevel="0" collapsed="false">
      <c r="A19" s="21" t="s">
        <v>76</v>
      </c>
      <c r="B19" s="14" t="n">
        <v>32</v>
      </c>
      <c r="C19" s="14" t="n">
        <v>128</v>
      </c>
      <c r="D19" s="8" t="s">
        <v>59</v>
      </c>
      <c r="E19" s="8" t="s">
        <v>59</v>
      </c>
      <c r="F19" s="8" t="s">
        <v>59</v>
      </c>
    </row>
    <row r="20" customFormat="false" ht="16.4" hidden="false" customHeight="false" outlineLevel="0" collapsed="false">
      <c r="A20" s="21" t="s">
        <v>77</v>
      </c>
      <c r="B20" s="14" t="n">
        <v>32</v>
      </c>
      <c r="C20" s="14" t="n">
        <v>256</v>
      </c>
      <c r="D20" s="8" t="s">
        <v>59</v>
      </c>
      <c r="E20" s="8" t="s">
        <v>59</v>
      </c>
      <c r="F20" s="8" t="s">
        <v>59</v>
      </c>
    </row>
    <row r="21" customFormat="false" ht="16.4" hidden="false" customHeight="false" outlineLevel="0" collapsed="false">
      <c r="A21" s="21" t="s">
        <v>78</v>
      </c>
      <c r="B21" s="14" t="n">
        <v>48</v>
      </c>
      <c r="C21" s="14" t="n">
        <v>384</v>
      </c>
      <c r="D21" s="8" t="s">
        <v>59</v>
      </c>
      <c r="E21" s="8" t="s">
        <v>59</v>
      </c>
      <c r="F21" s="8" t="s">
        <v>59</v>
      </c>
    </row>
    <row r="22" customFormat="false" ht="16.4" hidden="false" customHeight="false" outlineLevel="0" collapsed="false">
      <c r="A22" s="21" t="s">
        <v>79</v>
      </c>
      <c r="B22" s="14" t="n">
        <v>64</v>
      </c>
      <c r="C22" s="14" t="n">
        <v>128</v>
      </c>
      <c r="D22" s="8" t="s">
        <v>80</v>
      </c>
      <c r="E22" s="8" t="s">
        <v>59</v>
      </c>
      <c r="F22" s="8" t="s">
        <v>59</v>
      </c>
    </row>
    <row r="23" customFormat="false" ht="16.4" hidden="false" customHeight="false" outlineLevel="0" collapsed="false">
      <c r="A23" s="21" t="s">
        <v>81</v>
      </c>
      <c r="B23" s="14" t="n">
        <v>64</v>
      </c>
      <c r="C23" s="14" t="n">
        <v>256</v>
      </c>
      <c r="D23" s="8" t="s">
        <v>80</v>
      </c>
      <c r="E23" s="8" t="s">
        <v>59</v>
      </c>
      <c r="F23" s="8" t="s">
        <v>59</v>
      </c>
    </row>
    <row r="24" customFormat="false" ht="16.4" hidden="false" customHeight="false" outlineLevel="0" collapsed="false">
      <c r="A24" s="21" t="s">
        <v>82</v>
      </c>
      <c r="B24" s="14" t="n">
        <v>64</v>
      </c>
      <c r="C24" s="14" t="n">
        <v>512</v>
      </c>
      <c r="D24" s="8" t="s">
        <v>80</v>
      </c>
      <c r="E24" s="8" t="s">
        <v>59</v>
      </c>
      <c r="F24" s="8" t="s">
        <v>59</v>
      </c>
    </row>
    <row r="25" customFormat="false" ht="16.4" hidden="false" customHeight="false" outlineLevel="0" collapsed="false">
      <c r="A25" s="21" t="s">
        <v>83</v>
      </c>
      <c r="B25" s="22" t="n">
        <v>4</v>
      </c>
      <c r="C25" s="22" t="n">
        <v>8</v>
      </c>
      <c r="D25" s="8" t="s">
        <v>80</v>
      </c>
      <c r="E25" s="8" t="s">
        <v>59</v>
      </c>
      <c r="F25" s="8" t="s">
        <v>59</v>
      </c>
    </row>
    <row r="26" customFormat="false" ht="16.4" hidden="false" customHeight="false" outlineLevel="0" collapsed="false">
      <c r="A26" s="21" t="s">
        <v>84</v>
      </c>
      <c r="B26" s="22" t="n">
        <v>4</v>
      </c>
      <c r="C26" s="22" t="n">
        <v>16</v>
      </c>
      <c r="D26" s="8" t="s">
        <v>80</v>
      </c>
      <c r="E26" s="8" t="s">
        <v>59</v>
      </c>
      <c r="F26" s="8" t="s">
        <v>59</v>
      </c>
    </row>
    <row r="27" customFormat="false" ht="16.4" hidden="false" customHeight="false" outlineLevel="0" collapsed="false">
      <c r="A27" s="21" t="s">
        <v>85</v>
      </c>
      <c r="B27" s="22" t="n">
        <v>4</v>
      </c>
      <c r="C27" s="22" t="n">
        <v>32</v>
      </c>
      <c r="D27" s="8" t="s">
        <v>80</v>
      </c>
      <c r="E27" s="8" t="s">
        <v>59</v>
      </c>
      <c r="F27" s="8" t="s">
        <v>59</v>
      </c>
    </row>
    <row r="28" customFormat="false" ht="16.4" hidden="false" customHeight="false" outlineLevel="0" collapsed="false">
      <c r="A28" s="21" t="s">
        <v>86</v>
      </c>
      <c r="B28" s="22" t="n">
        <v>8</v>
      </c>
      <c r="C28" s="22" t="n">
        <v>16</v>
      </c>
      <c r="D28" s="8" t="s">
        <v>80</v>
      </c>
      <c r="E28" s="8" t="s">
        <v>59</v>
      </c>
      <c r="F28" s="8" t="s">
        <v>59</v>
      </c>
    </row>
    <row r="29" customFormat="false" ht="16.4" hidden="false" customHeight="false" outlineLevel="0" collapsed="false">
      <c r="A29" s="21" t="s">
        <v>87</v>
      </c>
      <c r="B29" s="22" t="n">
        <v>8</v>
      </c>
      <c r="C29" s="22" t="n">
        <v>32</v>
      </c>
      <c r="D29" s="8" t="s">
        <v>80</v>
      </c>
      <c r="E29" s="8" t="s">
        <v>59</v>
      </c>
      <c r="F29" s="8" t="s">
        <v>59</v>
      </c>
    </row>
    <row r="30" customFormat="false" ht="16.4" hidden="false" customHeight="false" outlineLevel="0" collapsed="false">
      <c r="A30" s="21" t="s">
        <v>88</v>
      </c>
      <c r="B30" s="22" t="n">
        <v>8</v>
      </c>
      <c r="C30" s="22" t="n">
        <v>64</v>
      </c>
      <c r="D30" s="8" t="s">
        <v>80</v>
      </c>
      <c r="E30" s="8" t="s">
        <v>59</v>
      </c>
      <c r="F30" s="8" t="s">
        <v>59</v>
      </c>
    </row>
    <row r="31" customFormat="false" ht="16.4" hidden="false" customHeight="false" outlineLevel="0" collapsed="false">
      <c r="A31" s="21" t="s">
        <v>89</v>
      </c>
      <c r="B31" s="22" t="n">
        <v>12</v>
      </c>
      <c r="C31" s="22" t="n">
        <v>48</v>
      </c>
      <c r="D31" s="8" t="s">
        <v>80</v>
      </c>
      <c r="E31" s="8" t="s">
        <v>59</v>
      </c>
      <c r="F31" s="8" t="s">
        <v>59</v>
      </c>
    </row>
    <row r="32" customFormat="false" ht="16.4" hidden="false" customHeight="false" outlineLevel="0" collapsed="false">
      <c r="A32" s="21" t="s">
        <v>90</v>
      </c>
      <c r="B32" s="22" t="n">
        <v>16</v>
      </c>
      <c r="C32" s="22" t="n">
        <v>32</v>
      </c>
      <c r="D32" s="8" t="s">
        <v>80</v>
      </c>
      <c r="E32" s="8" t="s">
        <v>59</v>
      </c>
      <c r="F32" s="8" t="s">
        <v>59</v>
      </c>
    </row>
    <row r="33" customFormat="false" ht="16.4" hidden="false" customHeight="false" outlineLevel="0" collapsed="false">
      <c r="A33" s="21" t="s">
        <v>91</v>
      </c>
      <c r="B33" s="22" t="n">
        <v>16</v>
      </c>
      <c r="C33" s="22" t="n">
        <v>64</v>
      </c>
      <c r="D33" s="8" t="s">
        <v>80</v>
      </c>
      <c r="E33" s="8" t="s">
        <v>59</v>
      </c>
      <c r="F33" s="8" t="s">
        <v>59</v>
      </c>
    </row>
    <row r="34" customFormat="false" ht="16.4" hidden="false" customHeight="false" outlineLevel="0" collapsed="false">
      <c r="A34" s="21" t="s">
        <v>92</v>
      </c>
      <c r="B34" s="22" t="n">
        <v>16</v>
      </c>
      <c r="C34" s="22" t="n">
        <v>64</v>
      </c>
      <c r="D34" s="8" t="s">
        <v>80</v>
      </c>
      <c r="E34" s="8" t="s">
        <v>59</v>
      </c>
      <c r="F34" s="8" t="s">
        <v>59</v>
      </c>
    </row>
    <row r="35" customFormat="false" ht="16.4" hidden="false" customHeight="false" outlineLevel="0" collapsed="false">
      <c r="A35" s="21" t="s">
        <v>93</v>
      </c>
      <c r="B35" s="22" t="n">
        <v>24</v>
      </c>
      <c r="C35" s="22" t="n">
        <v>96</v>
      </c>
      <c r="D35" s="8" t="s">
        <v>80</v>
      </c>
      <c r="E35" s="8" t="s">
        <v>59</v>
      </c>
      <c r="F35" s="8" t="s">
        <v>59</v>
      </c>
    </row>
    <row r="36" customFormat="false" ht="16.4" hidden="false" customHeight="false" outlineLevel="0" collapsed="false">
      <c r="A36" s="21" t="s">
        <v>94</v>
      </c>
      <c r="B36" s="22" t="n">
        <v>32</v>
      </c>
      <c r="C36" s="22" t="n">
        <v>64</v>
      </c>
      <c r="D36" s="8" t="s">
        <v>80</v>
      </c>
      <c r="E36" s="8" t="s">
        <v>59</v>
      </c>
      <c r="F36" s="8" t="s">
        <v>59</v>
      </c>
    </row>
    <row r="37" customFormat="false" ht="16.4" hidden="false" customHeight="false" outlineLevel="0" collapsed="false">
      <c r="A37" s="21" t="s">
        <v>95</v>
      </c>
      <c r="B37" s="22" t="n">
        <v>32</v>
      </c>
      <c r="C37" s="22" t="n">
        <v>128</v>
      </c>
      <c r="D37" s="8" t="s">
        <v>80</v>
      </c>
      <c r="E37" s="8" t="s">
        <v>59</v>
      </c>
      <c r="F37" s="8" t="s">
        <v>59</v>
      </c>
    </row>
    <row r="38" customFormat="false" ht="16.4" hidden="false" customHeight="false" outlineLevel="0" collapsed="false">
      <c r="A38" s="21" t="s">
        <v>96</v>
      </c>
      <c r="B38" s="22" t="n">
        <v>32</v>
      </c>
      <c r="C38" s="22" t="n">
        <v>128</v>
      </c>
      <c r="D38" s="8" t="s">
        <v>80</v>
      </c>
      <c r="E38" s="8" t="s">
        <v>59</v>
      </c>
      <c r="F38" s="8" t="s">
        <v>59</v>
      </c>
    </row>
    <row r="39" customFormat="false" ht="16.4" hidden="false" customHeight="false" outlineLevel="0" collapsed="false">
      <c r="A39" s="21" t="s">
        <v>97</v>
      </c>
      <c r="B39" s="22" t="n">
        <v>48</v>
      </c>
      <c r="C39" s="22" t="n">
        <v>192</v>
      </c>
      <c r="D39" s="8" t="s">
        <v>80</v>
      </c>
      <c r="E39" s="8" t="s">
        <v>59</v>
      </c>
      <c r="F39" s="8" t="s">
        <v>59</v>
      </c>
    </row>
    <row r="40" customFormat="false" ht="16.4" hidden="false" customHeight="false" outlineLevel="0" collapsed="false">
      <c r="A40" s="21" t="s">
        <v>98</v>
      </c>
      <c r="B40" s="22" t="n">
        <v>48</v>
      </c>
      <c r="C40" s="22" t="n">
        <v>384</v>
      </c>
      <c r="D40" s="8" t="s">
        <v>80</v>
      </c>
      <c r="E40" s="8" t="s">
        <v>59</v>
      </c>
      <c r="F40" s="8" t="s">
        <v>59</v>
      </c>
    </row>
    <row r="41" customFormat="false" ht="16.4" hidden="false" customHeight="false" outlineLevel="0" collapsed="false">
      <c r="A41" s="21" t="s">
        <v>99</v>
      </c>
      <c r="B41" s="22" t="n">
        <v>64</v>
      </c>
      <c r="C41" s="22" t="n">
        <v>256</v>
      </c>
      <c r="D41" s="8" t="s">
        <v>59</v>
      </c>
      <c r="E41" s="8" t="s">
        <v>80</v>
      </c>
      <c r="F41" s="8" t="s">
        <v>59</v>
      </c>
    </row>
    <row r="42" customFormat="false" ht="16.4" hidden="false" customHeight="false" outlineLevel="0" collapsed="false">
      <c r="A42" s="21" t="s">
        <v>100</v>
      </c>
      <c r="B42" s="22" t="n">
        <v>64</v>
      </c>
      <c r="C42" s="22" t="n">
        <v>512</v>
      </c>
      <c r="D42" s="8" t="s">
        <v>59</v>
      </c>
      <c r="E42" s="8" t="s">
        <v>80</v>
      </c>
      <c r="F42" s="8" t="s">
        <v>59</v>
      </c>
    </row>
    <row r="43" customFormat="false" ht="16.4" hidden="false" customHeight="false" outlineLevel="0" collapsed="false">
      <c r="A43" s="21" t="s">
        <v>101</v>
      </c>
      <c r="B43" s="22" t="n">
        <v>64</v>
      </c>
      <c r="C43" s="22" t="n">
        <v>1408</v>
      </c>
      <c r="D43" s="8" t="s">
        <v>59</v>
      </c>
      <c r="E43" s="8" t="s">
        <v>80</v>
      </c>
      <c r="F43" s="8" t="s">
        <v>59</v>
      </c>
    </row>
    <row r="44" customFormat="false" ht="16.4" hidden="false" customHeight="false" outlineLevel="0" collapsed="false">
      <c r="A44" s="21" t="s">
        <v>102</v>
      </c>
      <c r="B44" s="22" t="n">
        <v>4</v>
      </c>
      <c r="C44" s="22" t="n">
        <v>16</v>
      </c>
      <c r="D44" s="8" t="s">
        <v>59</v>
      </c>
      <c r="E44" s="8" t="s">
        <v>80</v>
      </c>
      <c r="F44" s="8" t="s">
        <v>59</v>
      </c>
    </row>
    <row r="45" customFormat="false" ht="16.4" hidden="false" customHeight="false" outlineLevel="0" collapsed="false">
      <c r="A45" s="21" t="s">
        <v>103</v>
      </c>
      <c r="B45" s="22" t="n">
        <v>8</v>
      </c>
      <c r="C45" s="22" t="n">
        <v>32</v>
      </c>
      <c r="D45" s="8" t="s">
        <v>59</v>
      </c>
      <c r="E45" s="8" t="s">
        <v>80</v>
      </c>
      <c r="F45" s="8" t="s">
        <v>59</v>
      </c>
    </row>
    <row r="46" customFormat="false" ht="16.4" hidden="false" customHeight="false" outlineLevel="0" collapsed="false">
      <c r="A46" s="21" t="s">
        <v>104</v>
      </c>
      <c r="B46" s="22" t="n">
        <v>16</v>
      </c>
      <c r="C46" s="22" t="n">
        <v>64</v>
      </c>
      <c r="D46" s="8" t="s">
        <v>59</v>
      </c>
      <c r="E46" s="8" t="s">
        <v>80</v>
      </c>
      <c r="F46" s="8" t="s">
        <v>59</v>
      </c>
    </row>
    <row r="47" customFormat="false" ht="16.4" hidden="false" customHeight="false" outlineLevel="0" collapsed="false">
      <c r="A47" s="21" t="s">
        <v>105</v>
      </c>
      <c r="B47" s="22" t="n">
        <v>32</v>
      </c>
      <c r="C47" s="22" t="n">
        <v>128</v>
      </c>
      <c r="D47" s="8" t="s">
        <v>59</v>
      </c>
      <c r="E47" s="8" t="s">
        <v>59</v>
      </c>
      <c r="F47" s="8" t="s">
        <v>80</v>
      </c>
    </row>
    <row r="48" customFormat="false" ht="16.4" hidden="false" customHeight="false" outlineLevel="0" collapsed="false">
      <c r="A48" s="21" t="s">
        <v>106</v>
      </c>
      <c r="B48" s="22" t="n">
        <v>64</v>
      </c>
      <c r="C48" s="22" t="n">
        <v>256</v>
      </c>
      <c r="D48" s="8" t="s">
        <v>59</v>
      </c>
      <c r="E48" s="8" t="s">
        <v>59</v>
      </c>
      <c r="F48" s="8" t="s">
        <v>59</v>
      </c>
    </row>
    <row r="49" customFormat="false" ht="16.4" hidden="false" customHeight="false" outlineLevel="0" collapsed="false">
      <c r="A49" s="21" t="s">
        <v>107</v>
      </c>
      <c r="B49" s="22" t="n">
        <v>324</v>
      </c>
      <c r="C49" s="22" t="n">
        <v>1480</v>
      </c>
      <c r="D49" s="8" t="s">
        <v>59</v>
      </c>
      <c r="E49" s="8" t="s">
        <v>59</v>
      </c>
      <c r="F49" s="8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2025-07-11T06:35:10Z</dcterms:created>
  <dc:creator>openpyxl</dc:creator>
  <dc:description/>
  <dc:language>en-US</dc:language>
  <cp:lastModifiedBy/>
  <dcterms:modified xsi:type="dcterms:W3CDTF">2025-08-01T03:10:32Z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