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\repos\projectg5\docs\database_loading\"/>
    </mc:Choice>
  </mc:AlternateContent>
  <xr:revisionPtr revIDLastSave="0" documentId="13_ncr:1_{7502A499-D37B-4B9F-AAC0-2DF523F654AE}" xr6:coauthVersionLast="47" xr6:coauthVersionMax="48" xr10:uidLastSave="{00000000-0000-0000-0000-000000000000}"/>
  <bookViews>
    <workbookView xWindow="1920" yWindow="1920" windowWidth="17280" windowHeight="8880" firstSheet="5" activeTab="7" xr2:uid="{17341BA7-7E24-41D8-A92D-79256BC3D291}"/>
  </bookViews>
  <sheets>
    <sheet name="Profiles" sheetId="3" r:id="rId1"/>
    <sheet name="Users" sheetId="1" r:id="rId2"/>
    <sheet name="GlobalRoles" sheetId="5" r:id="rId3"/>
    <sheet name="Projects" sheetId="2" r:id="rId4"/>
    <sheet name="ProjectBacklog" sheetId="9" r:id="rId5"/>
    <sheet name="ProjectSprints" sheetId="8" r:id="rId6"/>
    <sheet name="ProjectTeams" sheetId="4" r:id="rId7"/>
    <sheet name="ProjectStatus" sheetId="6" r:id="rId8"/>
    <sheet name="Folha1" sheetId="13" r:id="rId9"/>
    <sheet name="BacklogUSStatus" sheetId="12" r:id="rId10"/>
    <sheet name="SprintBacklog" sheetId="10" r:id="rId11"/>
    <sheet name="SprintTasks" sheetId="11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9" l="1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2" i="9"/>
  <c r="B11" i="3"/>
  <c r="B12" i="3"/>
  <c r="B13" i="3"/>
  <c r="B14" i="3"/>
  <c r="B15" i="3"/>
  <c r="B16" i="3"/>
  <c r="B10" i="3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3" i="5"/>
  <c r="J3" i="5"/>
  <c r="G3" i="5"/>
  <c r="G4" i="5"/>
  <c r="J4" i="5" s="1"/>
  <c r="G5" i="5"/>
  <c r="J5" i="5" s="1"/>
  <c r="G6" i="5"/>
  <c r="J6" i="5" s="1"/>
  <c r="G7" i="5"/>
  <c r="J7" i="5" s="1"/>
  <c r="G8" i="5"/>
  <c r="J8" i="5" s="1"/>
  <c r="G9" i="5"/>
  <c r="J9" i="5" s="1"/>
  <c r="G10" i="5"/>
  <c r="J10" i="5" s="1"/>
  <c r="G11" i="5"/>
  <c r="J11" i="5" s="1"/>
  <c r="G12" i="5"/>
  <c r="J12" i="5" s="1"/>
  <c r="G13" i="5"/>
  <c r="J13" i="5" s="1"/>
  <c r="G14" i="5"/>
  <c r="J14" i="5" s="1"/>
  <c r="G15" i="5"/>
  <c r="J15" i="5" s="1"/>
  <c r="G16" i="5"/>
  <c r="J16" i="5" s="1"/>
  <c r="D9" i="4"/>
  <c r="D8" i="4"/>
  <c r="D7" i="4"/>
  <c r="D6" i="4"/>
  <c r="D5" i="4"/>
  <c r="D4" i="4"/>
  <c r="D3" i="4"/>
  <c r="B8" i="4"/>
  <c r="D2" i="4"/>
  <c r="B2" i="4"/>
  <c r="B9" i="4"/>
  <c r="B7" i="4"/>
  <c r="B18" i="4" s="1"/>
  <c r="B6" i="4"/>
  <c r="B17" i="4" s="1"/>
  <c r="B5" i="4"/>
  <c r="B16" i="4" s="1"/>
  <c r="B4" i="4"/>
  <c r="B3" i="4"/>
  <c r="D15" i="4"/>
  <c r="D16" i="4"/>
  <c r="D17" i="4"/>
  <c r="D18" i="4"/>
  <c r="D19" i="4"/>
  <c r="D20" i="4"/>
  <c r="D14" i="4"/>
  <c r="C15" i="4"/>
  <c r="C16" i="4"/>
  <c r="C17" i="4"/>
  <c r="C18" i="4"/>
  <c r="C19" i="4"/>
  <c r="C20" i="4"/>
  <c r="C14" i="4"/>
  <c r="E15" i="4"/>
  <c r="F15" i="4"/>
  <c r="E16" i="4"/>
  <c r="F16" i="4"/>
  <c r="E17" i="4"/>
  <c r="F17" i="4"/>
  <c r="E18" i="4"/>
  <c r="F18" i="4"/>
  <c r="E19" i="4"/>
  <c r="F19" i="4"/>
  <c r="E20" i="4"/>
  <c r="F20" i="4"/>
  <c r="F14" i="4"/>
  <c r="E14" i="4"/>
  <c r="B15" i="4"/>
  <c r="B20" i="4"/>
  <c r="A15" i="4"/>
  <c r="A16" i="4"/>
  <c r="A17" i="4"/>
  <c r="A18" i="4"/>
  <c r="A19" i="4"/>
  <c r="A20" i="4"/>
  <c r="A14" i="4"/>
  <c r="C6" i="2"/>
  <c r="G2" i="4"/>
  <c r="F2" i="4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" i="8"/>
  <c r="M7" i="2"/>
  <c r="M8" i="2"/>
  <c r="M6" i="2"/>
  <c r="K7" i="2"/>
  <c r="K8" i="2"/>
  <c r="K6" i="2"/>
  <c r="F6" i="2"/>
  <c r="F7" i="2"/>
  <c r="F8" i="2"/>
  <c r="E7" i="2"/>
  <c r="E8" i="2"/>
  <c r="E6" i="2"/>
  <c r="N7" i="2"/>
  <c r="N8" i="2"/>
  <c r="N6" i="2"/>
  <c r="B8" i="2"/>
  <c r="C8" i="2"/>
  <c r="H8" i="2"/>
  <c r="I8" i="2"/>
  <c r="J8" i="2"/>
  <c r="B7" i="2"/>
  <c r="C7" i="2"/>
  <c r="H7" i="2"/>
  <c r="I7" i="2"/>
  <c r="J7" i="2"/>
  <c r="H6" i="2"/>
  <c r="I6" i="2"/>
  <c r="J6" i="2"/>
  <c r="B6" i="2"/>
  <c r="A7" i="2"/>
  <c r="A8" i="2"/>
  <c r="A6" i="2"/>
  <c r="L3" i="2"/>
  <c r="L7" i="2" s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19" i="1"/>
  <c r="C20" i="1"/>
  <c r="C21" i="1"/>
  <c r="C22" i="1"/>
  <c r="C23" i="1"/>
  <c r="C24" i="1"/>
  <c r="C25" i="1"/>
  <c r="C26" i="1"/>
  <c r="C27" i="1"/>
  <c r="C28" i="1"/>
  <c r="C29" i="1"/>
  <c r="A44" i="1" s="1"/>
  <c r="C30" i="1"/>
  <c r="C31" i="1"/>
  <c r="C32" i="1"/>
  <c r="C19" i="1"/>
  <c r="B20" i="1"/>
  <c r="B21" i="1"/>
  <c r="B22" i="1"/>
  <c r="B23" i="1"/>
  <c r="A38" i="1" s="1"/>
  <c r="B24" i="1"/>
  <c r="B25" i="1"/>
  <c r="B26" i="1"/>
  <c r="B27" i="1"/>
  <c r="B28" i="1"/>
  <c r="B29" i="1"/>
  <c r="B30" i="1"/>
  <c r="B31" i="1"/>
  <c r="A46" i="1" s="1"/>
  <c r="B32" i="1"/>
  <c r="B19" i="1"/>
  <c r="A20" i="1"/>
  <c r="A35" i="1" s="1"/>
  <c r="A21" i="1"/>
  <c r="A22" i="1"/>
  <c r="A23" i="1"/>
  <c r="A24" i="1"/>
  <c r="A25" i="1"/>
  <c r="A26" i="1"/>
  <c r="A27" i="1"/>
  <c r="A28" i="1"/>
  <c r="A29" i="1"/>
  <c r="A30" i="1"/>
  <c r="A31" i="1"/>
  <c r="A32" i="1"/>
  <c r="A19" i="1"/>
  <c r="A34" i="1" s="1"/>
  <c r="C13" i="5"/>
  <c r="D13" i="5"/>
  <c r="C14" i="5"/>
  <c r="D14" i="5"/>
  <c r="C15" i="5"/>
  <c r="D15" i="5"/>
  <c r="C16" i="5"/>
  <c r="D16" i="5"/>
  <c r="E9" i="4"/>
  <c r="E8" i="4"/>
  <c r="E7" i="4"/>
  <c r="E6" i="4"/>
  <c r="E5" i="4"/>
  <c r="E4" i="4"/>
  <c r="E3" i="4"/>
  <c r="E2" i="4"/>
  <c r="C4" i="5"/>
  <c r="C5" i="5"/>
  <c r="C6" i="5"/>
  <c r="C7" i="5"/>
  <c r="C8" i="5"/>
  <c r="C9" i="5"/>
  <c r="C10" i="5"/>
  <c r="C11" i="5"/>
  <c r="C12" i="5"/>
  <c r="C3" i="5"/>
  <c r="D9" i="5"/>
  <c r="D10" i="5"/>
  <c r="D11" i="5"/>
  <c r="D12" i="5"/>
  <c r="D5" i="5"/>
  <c r="D6" i="5"/>
  <c r="D7" i="5"/>
  <c r="D8" i="5"/>
  <c r="D4" i="5"/>
  <c r="D3" i="5"/>
  <c r="A28" i="4" l="1"/>
  <c r="A23" i="4"/>
  <c r="A27" i="4"/>
  <c r="A26" i="4"/>
  <c r="A25" i="4"/>
  <c r="A24" i="4"/>
  <c r="B19" i="4"/>
  <c r="B14" i="4"/>
  <c r="A22" i="4" s="1"/>
  <c r="A11" i="2"/>
  <c r="A36" i="1"/>
  <c r="L4" i="2"/>
  <c r="L8" i="2" s="1"/>
  <c r="A12" i="2" s="1"/>
  <c r="L6" i="2"/>
  <c r="A10" i="2" s="1"/>
  <c r="A41" i="1"/>
  <c r="A47" i="1"/>
  <c r="A45" i="1"/>
  <c r="A37" i="1"/>
  <c r="A43" i="1"/>
  <c r="A42" i="1"/>
  <c r="A40" i="1"/>
  <c r="A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Torres</author>
  </authors>
  <commentList>
    <comment ref="F2" authorId="0" shapeId="0" xr:uid="{BD86C896-9292-4F6E-B60C-3FBFB60A8CD6}">
      <text>
        <r>
          <rPr>
            <b/>
            <sz val="9"/>
            <color indexed="81"/>
            <rFont val="Tahoma"/>
            <family val="2"/>
          </rPr>
          <t>Daniel Torres:</t>
        </r>
        <r>
          <rPr>
            <sz val="9"/>
            <color indexed="81"/>
            <rFont val="Tahoma"/>
            <family val="2"/>
          </rPr>
          <t xml:space="preserve">
startsate of project</t>
        </r>
      </text>
    </comment>
    <comment ref="G2" authorId="0" shapeId="0" xr:uid="{A2E47DC5-4D9B-4D1F-8F4D-BE390C2928C5}">
      <text>
        <r>
          <rPr>
            <b/>
            <sz val="9"/>
            <color indexed="81"/>
            <rFont val="Tahoma"/>
            <family val="2"/>
          </rPr>
          <t>Daniel Torres:</t>
        </r>
        <r>
          <rPr>
            <sz val="9"/>
            <color indexed="81"/>
            <rFont val="Tahoma"/>
            <family val="2"/>
          </rPr>
          <t xml:space="preserve">
end date of project</t>
        </r>
      </text>
    </comment>
  </commentList>
</comments>
</file>

<file path=xl/sharedStrings.xml><?xml version="1.0" encoding="utf-8"?>
<sst xmlns="http://schemas.openxmlformats.org/spreadsheetml/2006/main" count="1060" uniqueCount="352">
  <si>
    <t>id</t>
  </si>
  <si>
    <t>name</t>
  </si>
  <si>
    <t>email</t>
  </si>
  <si>
    <t>function</t>
  </si>
  <si>
    <t>adress</t>
  </si>
  <si>
    <t>locality</t>
  </si>
  <si>
    <t>zip_code_number</t>
  </si>
  <si>
    <t>district</t>
  </si>
  <si>
    <t>country</t>
  </si>
  <si>
    <t>phone</t>
  </si>
  <si>
    <t>password</t>
  </si>
  <si>
    <t>status</t>
  </si>
  <si>
    <t>js@mymail.com</t>
  </si>
  <si>
    <t>Anything</t>
  </si>
  <si>
    <t>Rua da Urzes, 25</t>
  </si>
  <si>
    <t>Pancas</t>
  </si>
  <si>
    <t>2135-012</t>
  </si>
  <si>
    <t>Samora Correia</t>
  </si>
  <si>
    <t>Portugal</t>
  </si>
  <si>
    <t>active</t>
  </si>
  <si>
    <t>ms@mymail.com</t>
  </si>
  <si>
    <t>Rua da Charneca, 5</t>
  </si>
  <si>
    <t>xf@mymail.com</t>
  </si>
  <si>
    <t>Rua do Rio Seco, 123</t>
  </si>
  <si>
    <t>tc@mymail.com</t>
  </si>
  <si>
    <t>Rua da Charneca, 9</t>
  </si>
  <si>
    <t>udu@mymail.com</t>
  </si>
  <si>
    <t>Rua da Charneca, 22</t>
  </si>
  <si>
    <t>ze@mymail.com</t>
  </si>
  <si>
    <t>Estrada Nacional 118, Km 21</t>
  </si>
  <si>
    <t>2135-321</t>
  </si>
  <si>
    <t>nel.m@mymail.com</t>
  </si>
  <si>
    <t>Flexible</t>
  </si>
  <si>
    <t>zb@mymail.com</t>
  </si>
  <si>
    <t>to.f@mymail.com</t>
  </si>
  <si>
    <t>tdc@mymail.com</t>
  </si>
  <si>
    <t>Not so flexible</t>
  </si>
  <si>
    <t>qb@mymail.com</t>
  </si>
  <si>
    <t>tg@mymail.com</t>
  </si>
  <si>
    <t>zm@mymail.com</t>
  </si>
  <si>
    <t>as@mymail.com</t>
  </si>
  <si>
    <t>description</t>
  </si>
  <si>
    <t>Administrator</t>
  </si>
  <si>
    <t>Visitor</t>
  </si>
  <si>
    <t>Director</t>
  </si>
  <si>
    <t>Project Manager</t>
  </si>
  <si>
    <t>Product Owner</t>
  </si>
  <si>
    <t>Scrum Master</t>
  </si>
  <si>
    <t>User</t>
  </si>
  <si>
    <t>user_id</t>
  </si>
  <si>
    <t>role_id</t>
  </si>
  <si>
    <t>user_name</t>
  </si>
  <si>
    <t>role_name</t>
  </si>
  <si>
    <t>date</t>
  </si>
  <si>
    <t>code</t>
  </si>
  <si>
    <t>start_date</t>
  </si>
  <si>
    <t>sprint_duration</t>
  </si>
  <si>
    <t>num_sprints</t>
  </si>
  <si>
    <t>end_date</t>
  </si>
  <si>
    <t>customer</t>
  </si>
  <si>
    <t>business_sector</t>
  </si>
  <si>
    <t>project_tipology</t>
  </si>
  <si>
    <t>budget</t>
  </si>
  <si>
    <t>Tipology</t>
  </si>
  <si>
    <t>A1</t>
  </si>
  <si>
    <t>Dummy 01</t>
  </si>
  <si>
    <t>Just a dummy project</t>
  </si>
  <si>
    <t>XPTO, SA</t>
  </si>
  <si>
    <t>It doesn't matter</t>
  </si>
  <si>
    <t>Fixed cost</t>
  </si>
  <si>
    <t>Dummy 02</t>
  </si>
  <si>
    <t>Just another dummy project</t>
  </si>
  <si>
    <t>XYZ, Lda</t>
  </si>
  <si>
    <t>Time and materials</t>
  </si>
  <si>
    <t>Inevitable nightmare</t>
  </si>
  <si>
    <t>Doomed from the start</t>
  </si>
  <si>
    <t>Hell, LLC</t>
  </si>
  <si>
    <t>Hospitality industry</t>
  </si>
  <si>
    <t>project_code</t>
  </si>
  <si>
    <t>Status</t>
  </si>
  <si>
    <t>Planned</t>
  </si>
  <si>
    <t>Inception</t>
  </si>
  <si>
    <t>Elaboration</t>
  </si>
  <si>
    <t>Construction</t>
  </si>
  <si>
    <t>Closed</t>
  </si>
  <si>
    <t>Transition</t>
  </si>
  <si>
    <t>A2</t>
  </si>
  <si>
    <t>Warranty</t>
  </si>
  <si>
    <t>project_id</t>
  </si>
  <si>
    <t>cost</t>
  </si>
  <si>
    <t>allocation</t>
  </si>
  <si>
    <t>sprint_number</t>
  </si>
  <si>
    <t>us_id</t>
  </si>
  <si>
    <t>us_description</t>
  </si>
  <si>
    <t>us_status</t>
  </si>
  <si>
    <t>US01</t>
  </si>
  <si>
    <t>Finished</t>
  </si>
  <si>
    <t>Open</t>
  </si>
  <si>
    <t>US02</t>
  </si>
  <si>
    <t>US03</t>
  </si>
  <si>
    <t>Dummy 03</t>
  </si>
  <si>
    <t>Cancelled</t>
  </si>
  <si>
    <t>US04</t>
  </si>
  <si>
    <t>Dummy 04</t>
  </si>
  <si>
    <t>US05</t>
  </si>
  <si>
    <t>Dummy 05</t>
  </si>
  <si>
    <t>US06</t>
  </si>
  <si>
    <t>Dummy 06</t>
  </si>
  <si>
    <t>US07</t>
  </si>
  <si>
    <t>Dummy 07</t>
  </si>
  <si>
    <t>US08</t>
  </si>
  <si>
    <t>Dummy 08</t>
  </si>
  <si>
    <t>US09</t>
  </si>
  <si>
    <t>Dummy 09</t>
  </si>
  <si>
    <t>US10</t>
  </si>
  <si>
    <t>Dummy 10</t>
  </si>
  <si>
    <t>US11</t>
  </si>
  <si>
    <t>Dummy 11</t>
  </si>
  <si>
    <t>US12</t>
  </si>
  <si>
    <t>Dummy 12</t>
  </si>
  <si>
    <t>US13</t>
  </si>
  <si>
    <t>Dummy 13</t>
  </si>
  <si>
    <t>US14</t>
  </si>
  <si>
    <t>Dummy 14</t>
  </si>
  <si>
    <t>US15</t>
  </si>
  <si>
    <t>Dummy 15</t>
  </si>
  <si>
    <t>US16</t>
  </si>
  <si>
    <t>Dummy 16</t>
  </si>
  <si>
    <t>US17</t>
  </si>
  <si>
    <t>Dummy 17</t>
  </si>
  <si>
    <t>US18</t>
  </si>
  <si>
    <t>Dummy 18</t>
  </si>
  <si>
    <t>US19</t>
  </si>
  <si>
    <t>Dummy 19</t>
  </si>
  <si>
    <t>US20</t>
  </si>
  <si>
    <t>Dummy 20</t>
  </si>
  <si>
    <t>US21</t>
  </si>
  <si>
    <t>Dummy 21</t>
  </si>
  <si>
    <t>US22</t>
  </si>
  <si>
    <t>Dummy 22</t>
  </si>
  <si>
    <t>US23</t>
  </si>
  <si>
    <t>Dummy 23</t>
  </si>
  <si>
    <t>US24</t>
  </si>
  <si>
    <t>Dummy 24</t>
  </si>
  <si>
    <t>US25</t>
  </si>
  <si>
    <t>Dummy 25</t>
  </si>
  <si>
    <t>US26</t>
  </si>
  <si>
    <t>Dummy 26</t>
  </si>
  <si>
    <t>US27</t>
  </si>
  <si>
    <t>Dummy 27</t>
  </si>
  <si>
    <t>US28</t>
  </si>
  <si>
    <t>Dummy 28</t>
  </si>
  <si>
    <t>US29</t>
  </si>
  <si>
    <t>Dummy 29</t>
  </si>
  <si>
    <t>US30</t>
  </si>
  <si>
    <t>Dummy 30</t>
  </si>
  <si>
    <t>US001</t>
  </si>
  <si>
    <t>A2 dummy 001</t>
  </si>
  <si>
    <t>US002</t>
  </si>
  <si>
    <t>A2 dummy 002</t>
  </si>
  <si>
    <t>US003</t>
  </si>
  <si>
    <t>A2 dummy 003</t>
  </si>
  <si>
    <t>US004</t>
  </si>
  <si>
    <t>A2 dummy 004</t>
  </si>
  <si>
    <t>US005</t>
  </si>
  <si>
    <t>A2 dummy 005</t>
  </si>
  <si>
    <t>US006</t>
  </si>
  <si>
    <t>A2 dummy 006</t>
  </si>
  <si>
    <t>US007</t>
  </si>
  <si>
    <t>A2 dummy 007</t>
  </si>
  <si>
    <t>US008</t>
  </si>
  <si>
    <t>A2 dummy 008</t>
  </si>
  <si>
    <t>US009</t>
  </si>
  <si>
    <t>A2 dummy 009</t>
  </si>
  <si>
    <t>US010</t>
  </si>
  <si>
    <t>A2 dummy 010</t>
  </si>
  <si>
    <t>US011</t>
  </si>
  <si>
    <t>A2 dummy 011</t>
  </si>
  <si>
    <t>US012</t>
  </si>
  <si>
    <t>A2 dummy 012</t>
  </si>
  <si>
    <t>US013</t>
  </si>
  <si>
    <t>A2 dummy 013</t>
  </si>
  <si>
    <t>US014</t>
  </si>
  <si>
    <t>A2 dummy 014</t>
  </si>
  <si>
    <t>US015</t>
  </si>
  <si>
    <t>A2 dummy 015</t>
  </si>
  <si>
    <t>US016</t>
  </si>
  <si>
    <t>A2 dummy 016</t>
  </si>
  <si>
    <t>US017</t>
  </si>
  <si>
    <t>A2 dummy 017</t>
  </si>
  <si>
    <t>US018</t>
  </si>
  <si>
    <t>A2 dummy 018</t>
  </si>
  <si>
    <t>US019</t>
  </si>
  <si>
    <t>A2 dummy 019</t>
  </si>
  <si>
    <t>US020</t>
  </si>
  <si>
    <t>A2 dummy 020</t>
  </si>
  <si>
    <t>US021</t>
  </si>
  <si>
    <t>A2 dummy 021</t>
  </si>
  <si>
    <t>US022</t>
  </si>
  <si>
    <t>A2 dummy 022</t>
  </si>
  <si>
    <t>US023</t>
  </si>
  <si>
    <t>A2 dummy 023</t>
  </si>
  <si>
    <t>US024</t>
  </si>
  <si>
    <t>A2 dummy 024</t>
  </si>
  <si>
    <t>US025</t>
  </si>
  <si>
    <t>A2 dummy 025</t>
  </si>
  <si>
    <t>US026</t>
  </si>
  <si>
    <t>A2 dummy 026</t>
  </si>
  <si>
    <t>US027</t>
  </si>
  <si>
    <t>A2 dummy 027</t>
  </si>
  <si>
    <t>US028</t>
  </si>
  <si>
    <t>A2 dummy 028</t>
  </si>
  <si>
    <t>US029</t>
  </si>
  <si>
    <t>A2 dummy 029</t>
  </si>
  <si>
    <t>US030</t>
  </si>
  <si>
    <t>A2 dummy 030</t>
  </si>
  <si>
    <t>US031</t>
  </si>
  <si>
    <t>A2 dummy 031</t>
  </si>
  <si>
    <t>US032</t>
  </si>
  <si>
    <t>A2 dummy 032</t>
  </si>
  <si>
    <t>US033</t>
  </si>
  <si>
    <t>A2 dummy 033</t>
  </si>
  <si>
    <t>US034</t>
  </si>
  <si>
    <t>A2 dummy 034</t>
  </si>
  <si>
    <t>US035</t>
  </si>
  <si>
    <t>A2 dummy 035</t>
  </si>
  <si>
    <t>US036</t>
  </si>
  <si>
    <t>A2 dummy 036</t>
  </si>
  <si>
    <t>status_date</t>
  </si>
  <si>
    <t>priority</t>
  </si>
  <si>
    <t>us_result</t>
  </si>
  <si>
    <t>Result</t>
  </si>
  <si>
    <t>Accepted</t>
  </si>
  <si>
    <t>Rejected</t>
  </si>
  <si>
    <t>Unfinished</t>
  </si>
  <si>
    <t>sprint</t>
  </si>
  <si>
    <t>task_id</t>
  </si>
  <si>
    <t>task_name</t>
  </si>
  <si>
    <t>user_story</t>
  </si>
  <si>
    <t>start_dte</t>
  </si>
  <si>
    <t>precedence</t>
  </si>
  <si>
    <t>task_type</t>
  </si>
  <si>
    <t>effort_estimate</t>
  </si>
  <si>
    <t>hours_spent</t>
  </si>
  <si>
    <t>task_status</t>
  </si>
  <si>
    <t>responsible</t>
  </si>
  <si>
    <t>responsible_name</t>
  </si>
  <si>
    <t>Types</t>
  </si>
  <si>
    <t>Meeting</t>
  </si>
  <si>
    <t>Documentation</t>
  </si>
  <si>
    <t>Running</t>
  </si>
  <si>
    <t>Requirements</t>
  </si>
  <si>
    <t>Analysis and design</t>
  </si>
  <si>
    <t>Blocked</t>
  </si>
  <si>
    <t>Implementation</t>
  </si>
  <si>
    <t>Test</t>
  </si>
  <si>
    <t>Deployment</t>
  </si>
  <si>
    <t>pw</t>
  </si>
  <si>
    <t>username</t>
  </si>
  <si>
    <t>P@ssw0rd!</t>
  </si>
  <si>
    <t>JoaoSilva</t>
  </si>
  <si>
    <t>ManelCosta</t>
  </si>
  <si>
    <t>XicoFerreira</t>
  </si>
  <si>
    <t>TiagoCancado</t>
  </si>
  <si>
    <t>UrbinoUrzes</t>
  </si>
  <si>
    <t>ZeEsquina</t>
  </si>
  <si>
    <t>NelMoleiro</t>
  </si>
  <si>
    <t>ZeBento</t>
  </si>
  <si>
    <t>ToFarrulo</t>
  </si>
  <si>
    <t>TinoCruzes</t>
  </si>
  <si>
    <t>QuimBarreiros</t>
  </si>
  <si>
    <t>TiagoGeringonca</t>
  </si>
  <si>
    <t>ZeManel</t>
  </si>
  <si>
    <t>AntonioSilva</t>
  </si>
  <si>
    <t>A0001</t>
  </si>
  <si>
    <t>userEmail</t>
  </si>
  <si>
    <t>costPerHour</t>
  </si>
  <si>
    <t>percentageOfAllocation</t>
  </si>
  <si>
    <t>A0666</t>
  </si>
  <si>
    <t>A0002</t>
  </si>
  <si>
    <t>We do not have change us status implementation!</t>
  </si>
  <si>
    <t>end_Date</t>
  </si>
  <si>
    <t>"dummy sprint 1"</t>
  </si>
  <si>
    <t>"dummy sprint 2"</t>
  </si>
  <si>
    <t>"dummy sprint 3"</t>
  </si>
  <si>
    <t>"dummy sprint 4"</t>
  </si>
  <si>
    <t>"dummy sprint 5"</t>
  </si>
  <si>
    <t>"dummy sprint 6"</t>
  </si>
  <si>
    <t>"dummy sprint 7"</t>
  </si>
  <si>
    <t>"dummy sprint 8"</t>
  </si>
  <si>
    <t>"dummy sprint 9"</t>
  </si>
  <si>
    <t>"dummy sprint 10"</t>
  </si>
  <si>
    <t>"dummy sprint 11"</t>
  </si>
  <si>
    <t>"dummy sprint 12"</t>
  </si>
  <si>
    <t>"22/03/2023"</t>
  </si>
  <si>
    <t>"04/04/2023"</t>
  </si>
  <si>
    <t>"05/04/2023"</t>
  </si>
  <si>
    <t>"25/04/2023"</t>
  </si>
  <si>
    <t>"26/04/2023"</t>
  </si>
  <si>
    <t>"09/05/2023"</t>
  </si>
  <si>
    <t>"10/05/2023"</t>
  </si>
  <si>
    <t>"23/05/2023"</t>
  </si>
  <si>
    <t>"24/05/2023"</t>
  </si>
  <si>
    <t>"06/06/2023"</t>
  </si>
  <si>
    <t>"07/06/2023"</t>
  </si>
  <si>
    <t>"20/06/2023"</t>
  </si>
  <si>
    <t>"21/06/2023"</t>
  </si>
  <si>
    <t>"18/07/2023"</t>
  </si>
  <si>
    <t>"19/07/2023"</t>
  </si>
  <si>
    <t>"04/07/2023"</t>
  </si>
  <si>
    <t>"05/07/2023"</t>
  </si>
  <si>
    <t>"01/08/2023"</t>
  </si>
  <si>
    <t>"02/08/2023"</t>
  </si>
  <si>
    <t>"29/08/2023"</t>
  </si>
  <si>
    <t>"30/08/2023"</t>
  </si>
  <si>
    <t>"26/09/2023"</t>
  </si>
  <si>
    <t>"27/09/2023"</t>
  </si>
  <si>
    <t>"17/10/2023"</t>
  </si>
  <si>
    <t>"18/10/2023"</t>
  </si>
  <si>
    <t>"14/11/2023"</t>
  </si>
  <si>
    <t>"15/11/2023"</t>
  </si>
  <si>
    <t>"05/12/2023"</t>
  </si>
  <si>
    <t>"06/12/2023"</t>
  </si>
  <si>
    <t>"09/01/2024"</t>
  </si>
  <si>
    <t>"10/01/2024"</t>
  </si>
  <si>
    <t>"06/02/2024"</t>
  </si>
  <si>
    <t>"07/02/2024"</t>
  </si>
  <si>
    <t>"06/03/2024"</t>
  </si>
  <si>
    <t>"07/03/2024"</t>
  </si>
  <si>
    <t>"03/04/2024"</t>
  </si>
  <si>
    <t>"04/04/2024"</t>
  </si>
  <si>
    <t>"18/04/2024"</t>
  </si>
  <si>
    <t>projectCodeDto</t>
  </si>
  <si>
    <t>userIdDto</t>
  </si>
  <si>
    <t>startDateDto</t>
  </si>
  <si>
    <t>endDateDto</t>
  </si>
  <si>
    <t>costPerHourDto</t>
  </si>
  <si>
    <t>percentageOfAllocationDto</t>
  </si>
  <si>
    <t>"03/03/2023"</t>
  </si>
  <si>
    <t>"31/07/2023",</t>
  </si>
  <si>
    <t>"29/04/2024",</t>
  </si>
  <si>
    <t>"01/03/2023",</t>
  </si>
  <si>
    <t>"01/06/2023",</t>
  </si>
  <si>
    <t>"10/03/2023",</t>
  </si>
  <si>
    <t>"29/04/2024"</t>
  </si>
  <si>
    <t>"31/07/2024"</t>
  </si>
  <si>
    <t>"04/03/2023"</t>
  </si>
  <si>
    <t>"05/06/2023"</t>
  </si>
  <si>
    <t>"10/03/2023"</t>
  </si>
  <si>
    <t>"11/03/2023"</t>
  </si>
  <si>
    <t xml:space="preserve">
We do not keep records of project status change dates</t>
  </si>
  <si>
    <t>We do not keep records of role status change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</si>
</sst>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1" fontId="0" fillId="0" borderId="0" xfId="0" applyNumberFormat="1"/>
    <xf numFmtId="0" fontId="5" fillId="0" borderId="0" xfId="0" applyFont="1"/>
    <xf numFmtId="0" fontId="5" fillId="0" borderId="0" xfId="0" applyFont="1" applyFill="1" applyAlignment="1">
      <alignment horizontal="left" vertical="center"/>
    </xf>
    <xf numFmtId="0" fontId="0" fillId="4" borderId="0" xfId="0" applyFill="1"/>
    <xf numFmtId="0" fontId="0" fillId="5" borderId="0" xfId="0" applyFill="1"/>
    <xf numFmtId="0" fontId="7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0" borderId="0" xfId="0" applyFont="1"/>
    <xf numFmtId="0" fontId="0" fillId="0" borderId="0" xfId="0" applyFill="1"/>
    <xf numFmtId="0" fontId="1" fillId="0" borderId="0" xfId="0" applyFont="1" applyFill="1"/>
    <xf numFmtId="0" fontId="8" fillId="3" borderId="0" xfId="0" applyFont="1" applyFill="1"/>
    <xf numFmtId="0" fontId="0" fillId="3" borderId="0" xfId="0" applyFill="1"/>
    <xf numFmtId="0" fontId="9" fillId="0" borderId="0" xfId="0" applyFont="1" applyAlignment="1">
      <alignment horizontal="left" vertical="center"/>
    </xf>
    <xf numFmtId="0" fontId="10" fillId="0" borderId="0" xfId="0" applyFont="1"/>
    <xf numFmtId="14" fontId="10" fillId="0" borderId="0" xfId="0" applyNumberFormat="1" applyFont="1"/>
    <xf numFmtId="0" fontId="4" fillId="0" borderId="0" xfId="0" applyFont="1"/>
    <xf numFmtId="0" fontId="11" fillId="0" borderId="0" xfId="0" applyFont="1" applyAlignment="1">
      <alignment horizontal="left" vertical="center"/>
    </xf>
    <xf numFmtId="0" fontId="0" fillId="6" borderId="0" xfId="0" applyFill="1"/>
    <xf numFmtId="14" fontId="0" fillId="6" borderId="0" xfId="0" applyNumberFormat="1" applyFill="1"/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14" fontId="0" fillId="6" borderId="0" xfId="0" applyNumberFormat="1" applyFill="1" applyAlignment="1">
      <alignment horizontal="left" vertical="center"/>
    </xf>
    <xf numFmtId="1" fontId="0" fillId="6" borderId="0" xfId="0" applyNumberForma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8" fillId="3" borderId="0" xfId="0" applyFont="1" applyFill="1" applyAlignment="1">
      <alignment horizontal="left"/>
    </xf>
    <xf numFmtId="14" fontId="4" fillId="0" borderId="0" xfId="0" applyNumberFormat="1" applyFont="1"/>
    <xf numFmtId="0" fontId="8" fillId="3" borderId="0" xfId="0" applyFont="1" applyFill="1" applyAlignme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g@mymail.com" TargetMode="External"/><Relationship Id="rId13" Type="http://schemas.openxmlformats.org/officeDocument/2006/relationships/hyperlink" Target="mailto:tc@mymail.com" TargetMode="External"/><Relationship Id="rId3" Type="http://schemas.openxmlformats.org/officeDocument/2006/relationships/hyperlink" Target="mailto:zb@mymail.com" TargetMode="External"/><Relationship Id="rId7" Type="http://schemas.openxmlformats.org/officeDocument/2006/relationships/hyperlink" Target="mailto:qb@mymail.com" TargetMode="External"/><Relationship Id="rId12" Type="http://schemas.openxmlformats.org/officeDocument/2006/relationships/hyperlink" Target="mailto:P@ssw0rd!" TargetMode="External"/><Relationship Id="rId2" Type="http://schemas.openxmlformats.org/officeDocument/2006/relationships/hyperlink" Target="mailto:nel.m@mymail.com" TargetMode="External"/><Relationship Id="rId1" Type="http://schemas.openxmlformats.org/officeDocument/2006/relationships/hyperlink" Target="mailto:nel.m@mymail.com" TargetMode="External"/><Relationship Id="rId6" Type="http://schemas.openxmlformats.org/officeDocument/2006/relationships/hyperlink" Target="mailto:js@mymail.com" TargetMode="External"/><Relationship Id="rId11" Type="http://schemas.openxmlformats.org/officeDocument/2006/relationships/hyperlink" Target="mailto:P@ssw0rd!" TargetMode="External"/><Relationship Id="rId5" Type="http://schemas.openxmlformats.org/officeDocument/2006/relationships/hyperlink" Target="mailto:tdc@mymail.com" TargetMode="External"/><Relationship Id="rId10" Type="http://schemas.openxmlformats.org/officeDocument/2006/relationships/hyperlink" Target="mailto:as@mymail.com" TargetMode="External"/><Relationship Id="rId4" Type="http://schemas.openxmlformats.org/officeDocument/2006/relationships/hyperlink" Target="mailto:to.f@mymail.com" TargetMode="External"/><Relationship Id="rId9" Type="http://schemas.openxmlformats.org/officeDocument/2006/relationships/hyperlink" Target="mailto:zm@my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260C-C42D-4E60-BE2C-2CA24BC2C1E2}">
  <sheetPr>
    <tabColor rgb="FF00B050"/>
  </sheetPr>
  <dimension ref="A1:B16"/>
  <sheetViews>
    <sheetView workbookViewId="0">
      <selection activeCell="B10" sqref="B10:B16"/>
    </sheetView>
  </sheetViews>
  <sheetFormatPr defaultRowHeight="14.4" x14ac:dyDescent="0.3"/>
  <cols>
    <col min="2" max="2" width="19.109375" customWidth="1"/>
  </cols>
  <sheetData>
    <row r="1" spans="1:2" x14ac:dyDescent="0.3">
      <c r="A1" t="s">
        <v>0</v>
      </c>
      <c r="B1" s="1" t="s">
        <v>41</v>
      </c>
    </row>
    <row r="2" spans="1:2" x14ac:dyDescent="0.3">
      <c r="A2">
        <v>1</v>
      </c>
      <c r="B2" t="s">
        <v>42</v>
      </c>
    </row>
    <row r="3" spans="1:2" x14ac:dyDescent="0.3">
      <c r="A3">
        <v>2</v>
      </c>
      <c r="B3" t="s">
        <v>43</v>
      </c>
    </row>
    <row r="4" spans="1:2" x14ac:dyDescent="0.3">
      <c r="A4">
        <v>3</v>
      </c>
      <c r="B4" t="s">
        <v>44</v>
      </c>
    </row>
    <row r="5" spans="1:2" x14ac:dyDescent="0.3">
      <c r="A5">
        <v>4</v>
      </c>
      <c r="B5" t="s">
        <v>45</v>
      </c>
    </row>
    <row r="6" spans="1:2" x14ac:dyDescent="0.3">
      <c r="A6">
        <v>5</v>
      </c>
      <c r="B6" t="s">
        <v>46</v>
      </c>
    </row>
    <row r="7" spans="1:2" x14ac:dyDescent="0.3">
      <c r="A7">
        <v>6</v>
      </c>
      <c r="B7" t="s">
        <v>47</v>
      </c>
    </row>
    <row r="8" spans="1:2" x14ac:dyDescent="0.3">
      <c r="A8">
        <v>7</v>
      </c>
      <c r="B8" t="s">
        <v>48</v>
      </c>
    </row>
    <row r="10" spans="1:2" x14ac:dyDescent="0.3">
      <c r="B10" s="24" t="str">
        <f>+_xlfn.CONCAT(""""&amp;B2&amp;"""")</f>
        <v>"Administrator"</v>
      </c>
    </row>
    <row r="11" spans="1:2" x14ac:dyDescent="0.3">
      <c r="B11" s="24" t="str">
        <f t="shared" ref="B11:B16" si="0">+_xlfn.CONCAT(""""&amp;B3&amp;"""")</f>
        <v>"Visitor"</v>
      </c>
    </row>
    <row r="12" spans="1:2" x14ac:dyDescent="0.3">
      <c r="B12" s="24" t="str">
        <f t="shared" si="0"/>
        <v>"Director"</v>
      </c>
    </row>
    <row r="13" spans="1:2" x14ac:dyDescent="0.3">
      <c r="B13" s="24" t="str">
        <f t="shared" si="0"/>
        <v>"Project Manager"</v>
      </c>
    </row>
    <row r="14" spans="1:2" x14ac:dyDescent="0.3">
      <c r="B14" s="24" t="str">
        <f t="shared" si="0"/>
        <v>"Product Owner"</v>
      </c>
    </row>
    <row r="15" spans="1:2" x14ac:dyDescent="0.3">
      <c r="B15" s="24" t="str">
        <f t="shared" si="0"/>
        <v>"Scrum Master"</v>
      </c>
    </row>
    <row r="16" spans="1:2" x14ac:dyDescent="0.3">
      <c r="B16" s="24" t="str">
        <f t="shared" si="0"/>
        <v>"User"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2CFE-028A-48A4-A712-2087D6C160AE}">
  <sheetPr>
    <tabColor rgb="FF00B050"/>
  </sheetPr>
  <dimension ref="A2:L47"/>
  <sheetViews>
    <sheetView topLeftCell="A25" workbookViewId="0">
      <selection activeCell="B51" sqref="B51"/>
    </sheetView>
  </sheetViews>
  <sheetFormatPr defaultRowHeight="14.4" x14ac:dyDescent="0.3"/>
  <cols>
    <col min="1" max="1" width="17.5546875" style="4" bestFit="1" customWidth="1"/>
    <col min="2" max="2" width="15.44140625" style="4" bestFit="1" customWidth="1"/>
    <col min="3" max="3" width="19.33203125" style="4" customWidth="1"/>
    <col min="4" max="4" width="15.88671875" style="4" customWidth="1"/>
    <col min="5" max="5" width="24.88671875" style="4" hidden="1" customWidth="1"/>
    <col min="6" max="6" width="9.44140625" style="4" hidden="1" customWidth="1"/>
    <col min="7" max="7" width="8.6640625" style="4" hidden="1" customWidth="1"/>
    <col min="8" max="8" width="13.6640625" style="4" hidden="1" customWidth="1"/>
    <col min="9" max="9" width="0" style="4" hidden="1" customWidth="1"/>
    <col min="10" max="10" width="10" style="4" hidden="1" customWidth="1"/>
    <col min="11" max="11" width="10.109375" style="4" bestFit="1" customWidth="1"/>
    <col min="12" max="12" width="15.6640625" style="21" bestFit="1" customWidth="1"/>
    <col min="13" max="13" width="0" style="4" hidden="1" customWidth="1"/>
    <col min="14" max="16384" width="8.88671875" style="4"/>
  </cols>
  <sheetData>
    <row r="2" spans="1:12" x14ac:dyDescent="0.3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4" t="s">
        <v>10</v>
      </c>
      <c r="L2" s="25" t="s">
        <v>11</v>
      </c>
    </row>
    <row r="3" spans="1:12" x14ac:dyDescent="0.3">
      <c r="A3" s="4">
        <v>1234</v>
      </c>
      <c r="B3" s="4" t="s">
        <v>260</v>
      </c>
      <c r="C3" s="6" t="s">
        <v>12</v>
      </c>
      <c r="D3" s="4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>
        <v>263650670</v>
      </c>
      <c r="K3" s="6" t="s">
        <v>259</v>
      </c>
      <c r="L3" s="25" t="s">
        <v>19</v>
      </c>
    </row>
    <row r="4" spans="1:12" x14ac:dyDescent="0.3">
      <c r="A4" s="4">
        <v>1235</v>
      </c>
      <c r="B4" s="4" t="s">
        <v>261</v>
      </c>
      <c r="C4" s="4" t="s">
        <v>20</v>
      </c>
      <c r="D4" s="4" t="s">
        <v>13</v>
      </c>
      <c r="E4" s="5" t="s">
        <v>21</v>
      </c>
      <c r="F4" s="5" t="s">
        <v>15</v>
      </c>
      <c r="G4" s="5" t="s">
        <v>16</v>
      </c>
      <c r="H4" s="5" t="s">
        <v>17</v>
      </c>
      <c r="I4" s="5" t="s">
        <v>18</v>
      </c>
      <c r="J4" s="5">
        <v>263650520</v>
      </c>
      <c r="K4" s="6" t="s">
        <v>259</v>
      </c>
      <c r="L4" s="25" t="s">
        <v>19</v>
      </c>
    </row>
    <row r="5" spans="1:12" x14ac:dyDescent="0.3">
      <c r="A5" s="4">
        <v>1236</v>
      </c>
      <c r="B5" s="4" t="s">
        <v>262</v>
      </c>
      <c r="C5" s="4" t="s">
        <v>22</v>
      </c>
      <c r="D5" s="4" t="s">
        <v>13</v>
      </c>
      <c r="E5" s="5" t="s">
        <v>23</v>
      </c>
      <c r="F5" s="5" t="s">
        <v>15</v>
      </c>
      <c r="G5" s="5" t="s">
        <v>16</v>
      </c>
      <c r="H5" s="5" t="s">
        <v>17</v>
      </c>
      <c r="I5" s="5" t="s">
        <v>18</v>
      </c>
      <c r="J5" s="5">
        <v>263650532</v>
      </c>
      <c r="K5" s="6" t="s">
        <v>259</v>
      </c>
      <c r="L5" s="25" t="s">
        <v>19</v>
      </c>
    </row>
    <row r="6" spans="1:12" x14ac:dyDescent="0.3">
      <c r="A6" s="4">
        <v>1237</v>
      </c>
      <c r="B6" s="4" t="s">
        <v>263</v>
      </c>
      <c r="C6" s="6" t="s">
        <v>24</v>
      </c>
      <c r="D6" s="4" t="s">
        <v>13</v>
      </c>
      <c r="E6" s="5" t="s">
        <v>25</v>
      </c>
      <c r="F6" s="5" t="s">
        <v>15</v>
      </c>
      <c r="G6" s="5" t="s">
        <v>16</v>
      </c>
      <c r="H6" s="5" t="s">
        <v>17</v>
      </c>
      <c r="I6" s="5" t="s">
        <v>18</v>
      </c>
      <c r="J6" s="5">
        <v>263650345</v>
      </c>
      <c r="K6" s="6" t="s">
        <v>259</v>
      </c>
      <c r="L6" s="25" t="s">
        <v>19</v>
      </c>
    </row>
    <row r="7" spans="1:12" x14ac:dyDescent="0.3">
      <c r="A7" s="4">
        <v>1238</v>
      </c>
      <c r="B7" s="4" t="s">
        <v>264</v>
      </c>
      <c r="C7" s="4" t="s">
        <v>26</v>
      </c>
      <c r="D7" s="4" t="s">
        <v>13</v>
      </c>
      <c r="E7" s="5" t="s">
        <v>27</v>
      </c>
      <c r="F7" s="5" t="s">
        <v>15</v>
      </c>
      <c r="G7" s="5" t="s">
        <v>16</v>
      </c>
      <c r="H7" s="5" t="s">
        <v>17</v>
      </c>
      <c r="I7" s="5" t="s">
        <v>18</v>
      </c>
      <c r="J7" s="5">
        <v>263650127</v>
      </c>
      <c r="K7" s="6" t="s">
        <v>259</v>
      </c>
      <c r="L7" s="25" t="s">
        <v>19</v>
      </c>
    </row>
    <row r="8" spans="1:12" x14ac:dyDescent="0.3">
      <c r="A8" s="4">
        <v>1239</v>
      </c>
      <c r="B8" s="4" t="s">
        <v>265</v>
      </c>
      <c r="C8" s="4" t="s">
        <v>28</v>
      </c>
      <c r="D8" s="4" t="s">
        <v>13</v>
      </c>
      <c r="E8" s="5" t="s">
        <v>29</v>
      </c>
      <c r="F8" s="5" t="s">
        <v>15</v>
      </c>
      <c r="G8" s="5" t="s">
        <v>30</v>
      </c>
      <c r="H8" s="5" t="s">
        <v>17</v>
      </c>
      <c r="I8" s="5" t="s">
        <v>18</v>
      </c>
      <c r="J8" s="5">
        <v>212349016</v>
      </c>
      <c r="K8" s="6" t="s">
        <v>259</v>
      </c>
      <c r="L8" s="25" t="s">
        <v>19</v>
      </c>
    </row>
    <row r="9" spans="1:12" x14ac:dyDescent="0.3">
      <c r="A9" s="4">
        <v>1241</v>
      </c>
      <c r="B9" s="4" t="s">
        <v>266</v>
      </c>
      <c r="C9" s="6" t="s">
        <v>31</v>
      </c>
      <c r="D9" s="4" t="s">
        <v>32</v>
      </c>
      <c r="K9" s="6" t="s">
        <v>259</v>
      </c>
      <c r="L9" s="25" t="s">
        <v>19</v>
      </c>
    </row>
    <row r="10" spans="1:12" x14ac:dyDescent="0.3">
      <c r="A10" s="4">
        <v>1243</v>
      </c>
      <c r="B10" s="4" t="s">
        <v>267</v>
      </c>
      <c r="C10" s="6" t="s">
        <v>33</v>
      </c>
      <c r="D10" s="4" t="s">
        <v>32</v>
      </c>
      <c r="K10" s="6" t="s">
        <v>259</v>
      </c>
      <c r="L10" s="25" t="s">
        <v>19</v>
      </c>
    </row>
    <row r="11" spans="1:12" x14ac:dyDescent="0.3">
      <c r="A11" s="4">
        <v>1246</v>
      </c>
      <c r="B11" s="4" t="s">
        <v>268</v>
      </c>
      <c r="C11" s="6" t="s">
        <v>34</v>
      </c>
      <c r="D11" s="4" t="s">
        <v>32</v>
      </c>
      <c r="K11" s="6" t="s">
        <v>259</v>
      </c>
      <c r="L11" s="25" t="s">
        <v>19</v>
      </c>
    </row>
    <row r="12" spans="1:12" x14ac:dyDescent="0.3">
      <c r="A12" s="4">
        <v>1247</v>
      </c>
      <c r="B12" s="4" t="s">
        <v>269</v>
      </c>
      <c r="C12" s="6" t="s">
        <v>35</v>
      </c>
      <c r="D12" s="4" t="s">
        <v>36</v>
      </c>
      <c r="K12" s="6" t="s">
        <v>259</v>
      </c>
      <c r="L12" s="25" t="s">
        <v>19</v>
      </c>
    </row>
    <row r="13" spans="1:12" x14ac:dyDescent="0.3">
      <c r="A13" s="4">
        <v>1251</v>
      </c>
      <c r="B13" s="4" t="s">
        <v>270</v>
      </c>
      <c r="C13" s="6" t="s">
        <v>37</v>
      </c>
      <c r="D13" s="4" t="s">
        <v>13</v>
      </c>
      <c r="K13" s="6" t="s">
        <v>259</v>
      </c>
      <c r="L13" s="25" t="s">
        <v>19</v>
      </c>
    </row>
    <row r="14" spans="1:12" x14ac:dyDescent="0.3">
      <c r="A14" s="4">
        <v>1252</v>
      </c>
      <c r="B14" s="4" t="s">
        <v>271</v>
      </c>
      <c r="C14" s="6" t="s">
        <v>38</v>
      </c>
      <c r="D14" s="4" t="s">
        <v>13</v>
      </c>
      <c r="K14" s="6" t="s">
        <v>259</v>
      </c>
      <c r="L14" s="25" t="s">
        <v>19</v>
      </c>
    </row>
    <row r="15" spans="1:12" x14ac:dyDescent="0.3">
      <c r="A15" s="4">
        <v>1253</v>
      </c>
      <c r="B15" s="4" t="s">
        <v>272</v>
      </c>
      <c r="C15" s="6" t="s">
        <v>39</v>
      </c>
      <c r="D15" s="4" t="s">
        <v>13</v>
      </c>
      <c r="K15" s="6" t="s">
        <v>259</v>
      </c>
      <c r="L15" s="25" t="s">
        <v>19</v>
      </c>
    </row>
    <row r="16" spans="1:12" x14ac:dyDescent="0.3">
      <c r="A16" s="4">
        <v>1254</v>
      </c>
      <c r="B16" s="4" t="s">
        <v>273</v>
      </c>
      <c r="C16" s="6" t="s">
        <v>40</v>
      </c>
      <c r="D16" s="4" t="s">
        <v>13</v>
      </c>
      <c r="K16" s="6" t="s">
        <v>259</v>
      </c>
      <c r="L16" s="25" t="s">
        <v>19</v>
      </c>
    </row>
    <row r="18" spans="1:12" s="7" customFormat="1" x14ac:dyDescent="0.3">
      <c r="A18" s="10" t="s">
        <v>2</v>
      </c>
      <c r="B18" s="10" t="s">
        <v>257</v>
      </c>
      <c r="C18" s="10" t="s">
        <v>258</v>
      </c>
      <c r="D18" s="10" t="s">
        <v>3</v>
      </c>
      <c r="E18" s="10"/>
      <c r="F18" s="10"/>
      <c r="G18" s="10"/>
      <c r="H18" s="10"/>
      <c r="I18" s="10"/>
      <c r="J18" s="10"/>
      <c r="K18" s="10"/>
      <c r="L18" s="21"/>
    </row>
    <row r="19" spans="1:12" s="7" customFormat="1" x14ac:dyDescent="0.3">
      <c r="A19" s="10" t="str">
        <f>""""&amp;C3&amp;""","</f>
        <v>"js@mymail.com",</v>
      </c>
      <c r="B19" s="10" t="str">
        <f>_xlfn.CONCAT(""""&amp;K3&amp;""",")</f>
        <v>"P@ssw0rd!",</v>
      </c>
      <c r="C19" s="10" t="str">
        <f>_xlfn.CONCAT(""""&amp;B3&amp;""",")</f>
        <v>"JoaoSilva",</v>
      </c>
      <c r="D19" s="10" t="str">
        <f>_xlfn.CONCAT(""""&amp;D3&amp;"""")</f>
        <v>"Anything"</v>
      </c>
      <c r="E19" s="10"/>
      <c r="F19" s="10"/>
      <c r="G19" s="10"/>
      <c r="H19" s="10"/>
      <c r="I19" s="10"/>
      <c r="J19" s="10"/>
      <c r="K19" s="10"/>
      <c r="L19" s="21"/>
    </row>
    <row r="20" spans="1:12" s="7" customFormat="1" x14ac:dyDescent="0.3">
      <c r="A20" s="10" t="str">
        <f t="shared" ref="A20:A32" si="0">""""&amp;C4&amp;""","</f>
        <v>"ms@mymail.com",</v>
      </c>
      <c r="B20" s="10" t="str">
        <f t="shared" ref="B20:B32" si="1">_xlfn.CONCAT(""""&amp;K4&amp;""",")</f>
        <v>"P@ssw0rd!",</v>
      </c>
      <c r="C20" s="10" t="str">
        <f t="shared" ref="C20:C32" si="2">_xlfn.CONCAT(""""&amp;B4&amp;""",")</f>
        <v>"ManelCosta",</v>
      </c>
      <c r="D20" s="10" t="str">
        <f t="shared" ref="D20:D32" si="3">_xlfn.CONCAT(""""&amp;D4&amp;"""")</f>
        <v>"Anything"</v>
      </c>
      <c r="E20" s="10"/>
      <c r="F20" s="10"/>
      <c r="G20" s="10"/>
      <c r="H20" s="10"/>
      <c r="I20" s="10"/>
      <c r="J20" s="10"/>
      <c r="K20" s="10"/>
      <c r="L20" s="21"/>
    </row>
    <row r="21" spans="1:12" s="7" customFormat="1" x14ac:dyDescent="0.3">
      <c r="A21" s="10" t="str">
        <f t="shared" si="0"/>
        <v>"xf@mymail.com",</v>
      </c>
      <c r="B21" s="10" t="str">
        <f t="shared" si="1"/>
        <v>"P@ssw0rd!",</v>
      </c>
      <c r="C21" s="10" t="str">
        <f t="shared" si="2"/>
        <v>"XicoFerreira",</v>
      </c>
      <c r="D21" s="10" t="str">
        <f t="shared" si="3"/>
        <v>"Anything"</v>
      </c>
      <c r="E21" s="10"/>
      <c r="F21" s="10"/>
      <c r="G21" s="10"/>
      <c r="H21" s="10"/>
      <c r="I21" s="10"/>
      <c r="J21" s="10"/>
      <c r="K21" s="10"/>
      <c r="L21" s="21"/>
    </row>
    <row r="22" spans="1:12" s="7" customFormat="1" x14ac:dyDescent="0.3">
      <c r="A22" s="10" t="str">
        <f t="shared" si="0"/>
        <v>"tc@mymail.com",</v>
      </c>
      <c r="B22" s="10" t="str">
        <f t="shared" si="1"/>
        <v>"P@ssw0rd!",</v>
      </c>
      <c r="C22" s="10" t="str">
        <f t="shared" si="2"/>
        <v>"TiagoCancado",</v>
      </c>
      <c r="D22" s="10" t="str">
        <f t="shared" si="3"/>
        <v>"Anything"</v>
      </c>
      <c r="E22" s="10"/>
      <c r="F22" s="10"/>
      <c r="G22" s="10"/>
      <c r="H22" s="10"/>
      <c r="I22" s="10"/>
      <c r="J22" s="10"/>
      <c r="K22" s="10"/>
      <c r="L22" s="21"/>
    </row>
    <row r="23" spans="1:12" s="7" customFormat="1" x14ac:dyDescent="0.3">
      <c r="A23" s="10" t="str">
        <f t="shared" si="0"/>
        <v>"udu@mymail.com",</v>
      </c>
      <c r="B23" s="10" t="str">
        <f t="shared" si="1"/>
        <v>"P@ssw0rd!",</v>
      </c>
      <c r="C23" s="10" t="str">
        <f t="shared" si="2"/>
        <v>"UrbinoUrzes",</v>
      </c>
      <c r="D23" s="10" t="str">
        <f t="shared" si="3"/>
        <v>"Anything"</v>
      </c>
      <c r="E23" s="10"/>
      <c r="F23" s="10"/>
      <c r="G23" s="10"/>
      <c r="H23" s="10"/>
      <c r="I23" s="10"/>
      <c r="J23" s="10"/>
      <c r="K23" s="10"/>
      <c r="L23" s="21"/>
    </row>
    <row r="24" spans="1:12" s="7" customFormat="1" x14ac:dyDescent="0.3">
      <c r="A24" s="10" t="str">
        <f t="shared" si="0"/>
        <v>"ze@mymail.com",</v>
      </c>
      <c r="B24" s="10" t="str">
        <f t="shared" si="1"/>
        <v>"P@ssw0rd!",</v>
      </c>
      <c r="C24" s="10" t="str">
        <f t="shared" si="2"/>
        <v>"ZeEsquina",</v>
      </c>
      <c r="D24" s="10" t="str">
        <f t="shared" si="3"/>
        <v>"Anything"</v>
      </c>
      <c r="E24" s="10"/>
      <c r="F24" s="10"/>
      <c r="G24" s="10"/>
      <c r="H24" s="10"/>
      <c r="I24" s="10"/>
      <c r="J24" s="10"/>
      <c r="K24" s="10"/>
      <c r="L24" s="21"/>
    </row>
    <row r="25" spans="1:12" s="7" customFormat="1" x14ac:dyDescent="0.3">
      <c r="A25" s="10" t="str">
        <f t="shared" si="0"/>
        <v>"nel.m@mymail.com",</v>
      </c>
      <c r="B25" s="10" t="str">
        <f t="shared" si="1"/>
        <v>"P@ssw0rd!",</v>
      </c>
      <c r="C25" s="10" t="str">
        <f t="shared" si="2"/>
        <v>"NelMoleiro",</v>
      </c>
      <c r="D25" s="10" t="str">
        <f t="shared" si="3"/>
        <v>"Flexible"</v>
      </c>
      <c r="E25" s="10"/>
      <c r="F25" s="10"/>
      <c r="G25" s="10"/>
      <c r="H25" s="10"/>
      <c r="I25" s="10"/>
      <c r="J25" s="10"/>
      <c r="K25" s="10"/>
      <c r="L25" s="21"/>
    </row>
    <row r="26" spans="1:12" s="7" customFormat="1" x14ac:dyDescent="0.3">
      <c r="A26" s="10" t="str">
        <f t="shared" si="0"/>
        <v>"zb@mymail.com",</v>
      </c>
      <c r="B26" s="10" t="str">
        <f t="shared" si="1"/>
        <v>"P@ssw0rd!",</v>
      </c>
      <c r="C26" s="10" t="str">
        <f t="shared" si="2"/>
        <v>"ZeBento",</v>
      </c>
      <c r="D26" s="10" t="str">
        <f t="shared" si="3"/>
        <v>"Flexible"</v>
      </c>
      <c r="E26" s="10"/>
      <c r="F26" s="10"/>
      <c r="G26" s="10"/>
      <c r="H26" s="10"/>
      <c r="I26" s="10"/>
      <c r="J26" s="10"/>
      <c r="K26" s="10"/>
      <c r="L26" s="21"/>
    </row>
    <row r="27" spans="1:12" s="7" customFormat="1" x14ac:dyDescent="0.3">
      <c r="A27" s="10" t="str">
        <f t="shared" si="0"/>
        <v>"to.f@mymail.com",</v>
      </c>
      <c r="B27" s="10" t="str">
        <f t="shared" si="1"/>
        <v>"P@ssw0rd!",</v>
      </c>
      <c r="C27" s="10" t="str">
        <f t="shared" si="2"/>
        <v>"ToFarrulo",</v>
      </c>
      <c r="D27" s="10" t="str">
        <f t="shared" si="3"/>
        <v>"Flexible"</v>
      </c>
      <c r="E27" s="10"/>
      <c r="F27" s="10"/>
      <c r="G27" s="10"/>
      <c r="H27" s="10"/>
      <c r="I27" s="10"/>
      <c r="J27" s="10"/>
      <c r="K27" s="10"/>
      <c r="L27" s="21"/>
    </row>
    <row r="28" spans="1:12" s="7" customFormat="1" x14ac:dyDescent="0.3">
      <c r="A28" s="10" t="str">
        <f t="shared" si="0"/>
        <v>"tdc@mymail.com",</v>
      </c>
      <c r="B28" s="10" t="str">
        <f t="shared" si="1"/>
        <v>"P@ssw0rd!",</v>
      </c>
      <c r="C28" s="10" t="str">
        <f t="shared" si="2"/>
        <v>"TinoCruzes",</v>
      </c>
      <c r="D28" s="10" t="str">
        <f t="shared" si="3"/>
        <v>"Not so flexible"</v>
      </c>
      <c r="E28" s="10"/>
      <c r="F28" s="10"/>
      <c r="G28" s="10"/>
      <c r="H28" s="10"/>
      <c r="I28" s="10"/>
      <c r="J28" s="10"/>
      <c r="K28" s="10"/>
      <c r="L28" s="21"/>
    </row>
    <row r="29" spans="1:12" s="7" customFormat="1" x14ac:dyDescent="0.3">
      <c r="A29" s="10" t="str">
        <f t="shared" si="0"/>
        <v>"qb@mymail.com",</v>
      </c>
      <c r="B29" s="10" t="str">
        <f t="shared" si="1"/>
        <v>"P@ssw0rd!",</v>
      </c>
      <c r="C29" s="10" t="str">
        <f t="shared" si="2"/>
        <v>"QuimBarreiros",</v>
      </c>
      <c r="D29" s="10" t="str">
        <f t="shared" si="3"/>
        <v>"Anything"</v>
      </c>
      <c r="E29" s="10"/>
      <c r="F29" s="10"/>
      <c r="G29" s="10"/>
      <c r="H29" s="10"/>
      <c r="I29" s="10"/>
      <c r="J29" s="10"/>
      <c r="K29" s="10"/>
      <c r="L29" s="21"/>
    </row>
    <row r="30" spans="1:12" s="7" customFormat="1" x14ac:dyDescent="0.3">
      <c r="A30" s="10" t="str">
        <f t="shared" si="0"/>
        <v>"tg@mymail.com",</v>
      </c>
      <c r="B30" s="10" t="str">
        <f t="shared" si="1"/>
        <v>"P@ssw0rd!",</v>
      </c>
      <c r="C30" s="10" t="str">
        <f t="shared" si="2"/>
        <v>"TiagoGeringonca",</v>
      </c>
      <c r="D30" s="10" t="str">
        <f t="shared" si="3"/>
        <v>"Anything"</v>
      </c>
      <c r="E30" s="10"/>
      <c r="F30" s="10"/>
      <c r="G30" s="10"/>
      <c r="H30" s="10"/>
      <c r="I30" s="10"/>
      <c r="J30" s="10"/>
      <c r="K30" s="10"/>
      <c r="L30" s="21"/>
    </row>
    <row r="31" spans="1:12" s="7" customFormat="1" x14ac:dyDescent="0.3">
      <c r="A31" s="10" t="str">
        <f t="shared" si="0"/>
        <v>"zm@mymail.com",</v>
      </c>
      <c r="B31" s="10" t="str">
        <f t="shared" si="1"/>
        <v>"P@ssw0rd!",</v>
      </c>
      <c r="C31" s="10" t="str">
        <f t="shared" si="2"/>
        <v>"ZeManel",</v>
      </c>
      <c r="D31" s="10" t="str">
        <f t="shared" si="3"/>
        <v>"Anything"</v>
      </c>
      <c r="E31" s="10"/>
      <c r="F31" s="10"/>
      <c r="G31" s="10"/>
      <c r="H31" s="10"/>
      <c r="I31" s="10"/>
      <c r="J31" s="10"/>
      <c r="K31" s="10"/>
      <c r="L31" s="21"/>
    </row>
    <row r="32" spans="1:12" s="7" customFormat="1" x14ac:dyDescent="0.3">
      <c r="A32" s="10" t="str">
        <f t="shared" si="0"/>
        <v>"as@mymail.com",</v>
      </c>
      <c r="B32" s="10" t="str">
        <f t="shared" si="1"/>
        <v>"P@ssw0rd!",</v>
      </c>
      <c r="C32" s="10" t="str">
        <f t="shared" si="2"/>
        <v>"AntonioSilva",</v>
      </c>
      <c r="D32" s="10" t="str">
        <f t="shared" si="3"/>
        <v>"Anything"</v>
      </c>
      <c r="E32" s="10"/>
      <c r="F32" s="10"/>
      <c r="G32" s="10"/>
      <c r="H32" s="10"/>
      <c r="I32" s="10"/>
      <c r="J32" s="10"/>
      <c r="K32" s="10"/>
      <c r="L32" s="21"/>
    </row>
    <row r="33" spans="1:12" s="7" customFormat="1" x14ac:dyDescent="0.3">
      <c r="L33" s="21"/>
    </row>
    <row r="34" spans="1:12" x14ac:dyDescent="0.3">
      <c r="A34" s="10" t="str">
        <f t="shared" ref="A34:A47" si="4">_xlfn.CONCAT(A19&amp;B19&amp;C19&amp;D19)</f>
        <v>"js@mymail.com","P@ssw0rd!","JoaoSilva","Anything"</v>
      </c>
      <c r="B34" s="10"/>
      <c r="C34" s="10"/>
      <c r="D34" s="10"/>
      <c r="E34" s="10"/>
    </row>
    <row r="35" spans="1:12" x14ac:dyDescent="0.3">
      <c r="A35" s="10" t="str">
        <f t="shared" si="4"/>
        <v>"ms@mymail.com","P@ssw0rd!","ManelCosta","Anything"</v>
      </c>
      <c r="B35" s="10"/>
      <c r="C35" s="10"/>
      <c r="D35" s="10"/>
      <c r="E35" s="10"/>
    </row>
    <row r="36" spans="1:12" x14ac:dyDescent="0.3">
      <c r="A36" s="10" t="str">
        <f t="shared" si="4"/>
        <v>"xf@mymail.com","P@ssw0rd!","XicoFerreira","Anything"</v>
      </c>
      <c r="B36" s="10"/>
      <c r="C36" s="10"/>
      <c r="D36" s="10"/>
      <c r="E36" s="10"/>
    </row>
    <row r="37" spans="1:12" x14ac:dyDescent="0.3">
      <c r="A37" s="10" t="str">
        <f t="shared" si="4"/>
        <v>"tc@mymail.com","P@ssw0rd!","TiagoCancado","Anything"</v>
      </c>
      <c r="B37" s="10"/>
      <c r="C37" s="10"/>
      <c r="D37" s="10"/>
      <c r="E37" s="10"/>
    </row>
    <row r="38" spans="1:12" x14ac:dyDescent="0.3">
      <c r="A38" s="10" t="str">
        <f t="shared" si="4"/>
        <v>"udu@mymail.com","P@ssw0rd!","UrbinoUrzes","Anything"</v>
      </c>
      <c r="B38" s="10"/>
      <c r="C38" s="10"/>
      <c r="D38" s="10"/>
      <c r="E38" s="10"/>
    </row>
    <row r="39" spans="1:12" x14ac:dyDescent="0.3">
      <c r="A39" s="10" t="str">
        <f t="shared" si="4"/>
        <v>"ze@mymail.com","P@ssw0rd!","ZeEsquina","Anything"</v>
      </c>
      <c r="B39" s="10"/>
      <c r="C39" s="10"/>
      <c r="D39" s="10"/>
      <c r="E39" s="10"/>
    </row>
    <row r="40" spans="1:12" x14ac:dyDescent="0.3">
      <c r="A40" s="10" t="str">
        <f t="shared" si="4"/>
        <v>"nel.m@mymail.com","P@ssw0rd!","NelMoleiro","Flexible"</v>
      </c>
      <c r="B40" s="10"/>
      <c r="C40" s="10"/>
      <c r="D40" s="10"/>
      <c r="E40" s="10"/>
    </row>
    <row r="41" spans="1:12" x14ac:dyDescent="0.3">
      <c r="A41" s="10" t="str">
        <f t="shared" si="4"/>
        <v>"zb@mymail.com","P@ssw0rd!","ZeBento","Flexible"</v>
      </c>
      <c r="B41" s="10"/>
      <c r="C41" s="10"/>
      <c r="D41" s="10"/>
      <c r="E41" s="10"/>
    </row>
    <row r="42" spans="1:12" x14ac:dyDescent="0.3">
      <c r="A42" s="10" t="str">
        <f t="shared" si="4"/>
        <v>"to.f@mymail.com","P@ssw0rd!","ToFarrulo","Flexible"</v>
      </c>
      <c r="B42" s="10"/>
      <c r="C42" s="10"/>
      <c r="D42" s="10"/>
      <c r="E42" s="10"/>
    </row>
    <row r="43" spans="1:12" x14ac:dyDescent="0.3">
      <c r="A43" s="10" t="str">
        <f t="shared" si="4"/>
        <v>"tdc@mymail.com","P@ssw0rd!","TinoCruzes","Not so flexible"</v>
      </c>
      <c r="B43" s="10"/>
      <c r="C43" s="10"/>
      <c r="D43" s="10"/>
      <c r="E43" s="10"/>
    </row>
    <row r="44" spans="1:12" x14ac:dyDescent="0.3">
      <c r="A44" s="10" t="str">
        <f t="shared" si="4"/>
        <v>"qb@mymail.com","P@ssw0rd!","QuimBarreiros","Anything"</v>
      </c>
      <c r="B44" s="10"/>
      <c r="C44" s="10"/>
      <c r="D44" s="10"/>
      <c r="E44" s="10"/>
    </row>
    <row r="45" spans="1:12" x14ac:dyDescent="0.3">
      <c r="A45" s="10" t="str">
        <f t="shared" si="4"/>
        <v>"tg@mymail.com","P@ssw0rd!","TiagoGeringonca","Anything"</v>
      </c>
      <c r="B45" s="10"/>
      <c r="C45" s="10"/>
      <c r="D45" s="10"/>
      <c r="E45" s="10"/>
    </row>
    <row r="46" spans="1:12" x14ac:dyDescent="0.3">
      <c r="A46" s="10" t="str">
        <f t="shared" si="4"/>
        <v>"zm@mymail.com","P@ssw0rd!","ZeManel","Anything"</v>
      </c>
      <c r="B46" s="10"/>
      <c r="C46" s="10"/>
      <c r="D46" s="10"/>
      <c r="E46" s="10"/>
    </row>
    <row r="47" spans="1:12" x14ac:dyDescent="0.3">
      <c r="A47" s="10" t="str">
        <f t="shared" si="4"/>
        <v>"as@mymail.com","P@ssw0rd!","AntonioSilva","Anything"</v>
      </c>
      <c r="B47" s="10"/>
      <c r="C47" s="10"/>
      <c r="D47" s="10"/>
      <c r="E47" s="10"/>
    </row>
  </sheetData>
  <hyperlinks>
    <hyperlink ref="C9" r:id="rId1" xr:uid="{313EF0AC-D408-4CF3-968D-C3B5B631AA1C}"/>
    <hyperlink ref="C10:C11" r:id="rId2" display="nel.m@mymail.com" xr:uid="{F343417D-3107-4005-8B91-A75DBA4DD824}"/>
    <hyperlink ref="C10" r:id="rId3" xr:uid="{317FC09E-DD28-4EF9-893C-43D52005624F}"/>
    <hyperlink ref="C11" r:id="rId4" xr:uid="{8599C1E8-6002-4D3E-B9BB-A1F44997DB8B}"/>
    <hyperlink ref="C12" r:id="rId5" xr:uid="{5DE6EC62-3601-4B89-95AC-5E5C31D71002}"/>
    <hyperlink ref="C3" r:id="rId6" xr:uid="{5F6535F2-1830-407F-8D73-2C630C28D69F}"/>
    <hyperlink ref="C13" r:id="rId7" xr:uid="{24815418-BB33-48A7-A9FC-77CCA52DD289}"/>
    <hyperlink ref="C14" r:id="rId8" xr:uid="{378EC349-C087-43B8-97CF-4AACB7BB5B73}"/>
    <hyperlink ref="C15" r:id="rId9" xr:uid="{DCEDED18-C935-49E3-B8CE-F6BB41C50223}"/>
    <hyperlink ref="C16" r:id="rId10" xr:uid="{8F4706A4-4EBA-4264-91D0-F4EDE3CD7F65}"/>
    <hyperlink ref="K3" r:id="rId11" xr:uid="{9C0F959D-3C27-49E6-8FA2-1A632300A4D9}"/>
    <hyperlink ref="K4:K16" r:id="rId12" display="P@ssw0rd!" xr:uid="{E07D1479-EB17-4846-8931-C0F2C96A4D61}"/>
    <hyperlink ref="C6" r:id="rId13" xr:uid="{67A17BAA-451E-4777-BACB-33CF2FAB425C}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77A5-E46E-4ED9-B547-F70AD3D26657}">
  <sheetPr>
    <tabColor theme="7" tint="0.39997558519241921"/>
  </sheetPr>
  <dimension ref="A1:S16"/>
  <sheetViews>
    <sheetView topLeftCell="E1" workbookViewId="0">
      <selection activeCell="J20" sqref="J20"/>
    </sheetView>
  </sheetViews>
  <sheetFormatPr defaultRowHeight="14.4" x14ac:dyDescent="0.3"/>
  <cols>
    <col min="2" max="2" width="7.33203125" bestFit="1" customWidth="1"/>
    <col min="3" max="3" width="16.44140625" bestFit="1" customWidth="1"/>
    <col min="4" max="4" width="12.109375" bestFit="1" customWidth="1"/>
    <col min="5" max="5" width="10.5546875" style="24" bestFit="1" customWidth="1"/>
    <col min="7" max="7" width="17.5546875" bestFit="1" customWidth="1"/>
    <col min="8" max="8" width="12.109375" bestFit="1" customWidth="1"/>
    <col min="10" max="10" width="19.109375" bestFit="1" customWidth="1"/>
  </cols>
  <sheetData>
    <row r="1" spans="1:19" ht="19.8" x14ac:dyDescent="0.4">
      <c r="L1" s="42" t="s">
        <v>351</v>
      </c>
      <c r="M1" s="20"/>
      <c r="N1" s="20"/>
      <c r="O1" s="20"/>
      <c r="P1" s="20"/>
      <c r="Q1" s="20"/>
      <c r="R1" s="20"/>
      <c r="S1" s="20"/>
    </row>
    <row r="2" spans="1:19" x14ac:dyDescent="0.3">
      <c r="A2" t="s">
        <v>49</v>
      </c>
      <c r="B2" t="s">
        <v>50</v>
      </c>
      <c r="C2" t="s">
        <v>51</v>
      </c>
      <c r="D2" t="s">
        <v>52</v>
      </c>
      <c r="E2" s="24" t="s">
        <v>53</v>
      </c>
    </row>
    <row r="3" spans="1:19" x14ac:dyDescent="0.3">
      <c r="A3">
        <v>1238</v>
      </c>
      <c r="B3">
        <v>1</v>
      </c>
      <c r="C3" t="str">
        <f>VLOOKUP(A3,Users!$A$3:$B$48,2,FALSE)</f>
        <v>UrbinoUrzes</v>
      </c>
      <c r="D3" t="str">
        <f>VLOOKUP(B3,Profiles!$A$2:$B$8,2,FALSE)</f>
        <v>Administrator</v>
      </c>
      <c r="E3" s="41">
        <v>44197</v>
      </c>
      <c r="G3" t="str">
        <f>+Users!C7</f>
        <v>udu@mymail.com</v>
      </c>
      <c r="H3" t="s">
        <v>42</v>
      </c>
      <c r="J3" t="str">
        <f>+_xlfn.CONCAT(""""&amp;G3&amp;""","&amp;""""&amp;H3&amp;"""")</f>
        <v>"udu@mymail.com","Administrator"</v>
      </c>
      <c r="N3" s="43" t="str">
        <f>+_xlfn.CONCAT(""""&amp;G3&amp;""","&amp;"""Visitor""")</f>
        <v>"udu@mymail.com","Visitor"</v>
      </c>
    </row>
    <row r="4" spans="1:19" x14ac:dyDescent="0.3">
      <c r="A4">
        <v>1237</v>
      </c>
      <c r="B4">
        <v>3</v>
      </c>
      <c r="C4" t="str">
        <f>VLOOKUP(A4,Users!$A$3:$B$48,2,FALSE)</f>
        <v>TiagoCancado</v>
      </c>
      <c r="D4" t="str">
        <f>VLOOKUP(B4,Profiles!$A$2:$B$8,2,FALSE)</f>
        <v>Director</v>
      </c>
      <c r="E4" s="41">
        <v>44198</v>
      </c>
      <c r="G4" t="str">
        <f>+Users!C6</f>
        <v>tc@mymail.com</v>
      </c>
      <c r="H4" t="s">
        <v>44</v>
      </c>
      <c r="J4" t="str">
        <f t="shared" ref="J4:J16" si="0">+_xlfn.CONCAT(""""&amp;G4&amp;""","&amp;""""&amp;H4&amp;"""")</f>
        <v>"tc@mymail.com","Director"</v>
      </c>
      <c r="N4" s="43" t="str">
        <f t="shared" ref="N4:N16" si="1">+_xlfn.CONCAT(""""&amp;G4&amp;""","&amp;"""Visitor""")</f>
        <v>"tc@mymail.com","Visitor"</v>
      </c>
    </row>
    <row r="5" spans="1:19" x14ac:dyDescent="0.3">
      <c r="A5">
        <v>1234</v>
      </c>
      <c r="B5">
        <v>7</v>
      </c>
      <c r="C5" t="str">
        <f>VLOOKUP(A5,Users!$A$3:$B$48,2,FALSE)</f>
        <v>JoaoSilva</v>
      </c>
      <c r="D5" t="str">
        <f>VLOOKUP(B5,Profiles!$A$2:$B$8,2,FALSE)</f>
        <v>User</v>
      </c>
      <c r="E5" s="41">
        <v>44199</v>
      </c>
      <c r="G5" t="str">
        <f>+Users!C3</f>
        <v>js@mymail.com</v>
      </c>
      <c r="H5" t="s">
        <v>48</v>
      </c>
      <c r="J5" t="str">
        <f t="shared" si="0"/>
        <v>"js@mymail.com","User"</v>
      </c>
      <c r="N5" s="43" t="str">
        <f t="shared" si="1"/>
        <v>"js@mymail.com","Visitor"</v>
      </c>
    </row>
    <row r="6" spans="1:19" x14ac:dyDescent="0.3">
      <c r="A6">
        <v>1235</v>
      </c>
      <c r="B6">
        <v>7</v>
      </c>
      <c r="C6" t="str">
        <f>VLOOKUP(A6,Users!$A$3:$B$48,2,FALSE)</f>
        <v>ManelCosta</v>
      </c>
      <c r="D6" t="str">
        <f>VLOOKUP(B6,Profiles!$A$2:$B$8,2,FALSE)</f>
        <v>User</v>
      </c>
      <c r="E6" s="41">
        <v>44200</v>
      </c>
      <c r="G6" t="str">
        <f>+Users!C4</f>
        <v>ms@mymail.com</v>
      </c>
      <c r="H6" t="s">
        <v>48</v>
      </c>
      <c r="J6" t="str">
        <f t="shared" si="0"/>
        <v>"ms@mymail.com","User"</v>
      </c>
      <c r="N6" s="43" t="str">
        <f t="shared" si="1"/>
        <v>"ms@mymail.com","Visitor"</v>
      </c>
    </row>
    <row r="7" spans="1:19" x14ac:dyDescent="0.3">
      <c r="A7">
        <v>1236</v>
      </c>
      <c r="B7">
        <v>7</v>
      </c>
      <c r="C7" t="str">
        <f>VLOOKUP(A7,Users!$A$3:$B$48,2,FALSE)</f>
        <v>XicoFerreira</v>
      </c>
      <c r="D7" t="str">
        <f>VLOOKUP(B7,Profiles!$A$2:$B$8,2,FALSE)</f>
        <v>User</v>
      </c>
      <c r="E7" s="41">
        <v>44201</v>
      </c>
      <c r="G7" t="str">
        <f>+Users!C5</f>
        <v>xf@mymail.com</v>
      </c>
      <c r="H7" t="s">
        <v>48</v>
      </c>
      <c r="J7" t="str">
        <f t="shared" si="0"/>
        <v>"xf@mymail.com","User"</v>
      </c>
      <c r="N7" s="43" t="str">
        <f t="shared" si="1"/>
        <v>"xf@mymail.com","Visitor"</v>
      </c>
    </row>
    <row r="8" spans="1:19" x14ac:dyDescent="0.3">
      <c r="A8">
        <v>1239</v>
      </c>
      <c r="B8">
        <v>2</v>
      </c>
      <c r="C8" t="str">
        <f>VLOOKUP(A8,Users!$A$3:$B$48,2,FALSE)</f>
        <v>ZeEsquina</v>
      </c>
      <c r="D8" t="str">
        <f>VLOOKUP(B8,Profiles!$A$2:$B$8,2,FALSE)</f>
        <v>Visitor</v>
      </c>
      <c r="E8" s="41">
        <v>44567</v>
      </c>
      <c r="G8" t="str">
        <f>+Users!C8</f>
        <v>ze@mymail.com</v>
      </c>
      <c r="H8" t="s">
        <v>43</v>
      </c>
      <c r="J8" t="str">
        <f t="shared" si="0"/>
        <v>"ze@mymail.com","Visitor"</v>
      </c>
      <c r="N8" s="43" t="str">
        <f t="shared" si="1"/>
        <v>"ze@mymail.com","Visitor"</v>
      </c>
    </row>
    <row r="9" spans="1:19" x14ac:dyDescent="0.3">
      <c r="A9">
        <v>1241</v>
      </c>
      <c r="B9">
        <v>7</v>
      </c>
      <c r="C9" t="str">
        <f>VLOOKUP(A9,Users!$A$3:$B$48,2,FALSE)</f>
        <v>NelMoleiro</v>
      </c>
      <c r="D9" t="str">
        <f>VLOOKUP(B9,Profiles!$A$2:$B$8,2,FALSE)</f>
        <v>User</v>
      </c>
      <c r="E9" s="41">
        <v>44203</v>
      </c>
      <c r="G9" t="str">
        <f>+Users!C9</f>
        <v>nel.m@mymail.com</v>
      </c>
      <c r="H9" t="s">
        <v>48</v>
      </c>
      <c r="J9" t="str">
        <f t="shared" si="0"/>
        <v>"nel.m@mymail.com","User"</v>
      </c>
      <c r="N9" s="43" t="str">
        <f t="shared" si="1"/>
        <v>"nel.m@mymail.com","Visitor"</v>
      </c>
    </row>
    <row r="10" spans="1:19" x14ac:dyDescent="0.3">
      <c r="A10">
        <v>1243</v>
      </c>
      <c r="B10">
        <v>7</v>
      </c>
      <c r="C10" t="str">
        <f>VLOOKUP(A10,Users!$A$3:$B$48,2,FALSE)</f>
        <v>ZeBento</v>
      </c>
      <c r="D10" t="str">
        <f>VLOOKUP(B10,Profiles!$A$2:$B$8,2,FALSE)</f>
        <v>User</v>
      </c>
      <c r="E10" s="41">
        <v>44235</v>
      </c>
      <c r="G10" t="str">
        <f>+Users!C10</f>
        <v>zb@mymail.com</v>
      </c>
      <c r="H10" t="s">
        <v>48</v>
      </c>
      <c r="J10" t="str">
        <f t="shared" si="0"/>
        <v>"zb@mymail.com","User"</v>
      </c>
      <c r="N10" s="43" t="str">
        <f t="shared" si="1"/>
        <v>"zb@mymail.com","Visitor"</v>
      </c>
    </row>
    <row r="11" spans="1:19" x14ac:dyDescent="0.3">
      <c r="A11">
        <v>1246</v>
      </c>
      <c r="B11">
        <v>7</v>
      </c>
      <c r="C11" t="str">
        <f>VLOOKUP(A11,Users!$A$3:$B$48,2,FALSE)</f>
        <v>ToFarrulo</v>
      </c>
      <c r="D11" t="str">
        <f>VLOOKUP(B11,Profiles!$A$2:$B$8,2,FALSE)</f>
        <v>User</v>
      </c>
      <c r="E11" s="41">
        <v>44235</v>
      </c>
      <c r="G11" t="str">
        <f>+Users!C11</f>
        <v>to.f@mymail.com</v>
      </c>
      <c r="H11" t="s">
        <v>48</v>
      </c>
      <c r="J11" t="str">
        <f t="shared" si="0"/>
        <v>"to.f@mymail.com","User"</v>
      </c>
      <c r="N11" s="43" t="str">
        <f t="shared" si="1"/>
        <v>"to.f@mymail.com","Visitor"</v>
      </c>
    </row>
    <row r="12" spans="1:19" x14ac:dyDescent="0.3">
      <c r="A12">
        <v>1247</v>
      </c>
      <c r="B12">
        <v>7</v>
      </c>
      <c r="C12" t="str">
        <f>VLOOKUP(A12,Users!$A$3:$B$48,2,FALSE)</f>
        <v>TinoCruzes</v>
      </c>
      <c r="D12" t="str">
        <f>VLOOKUP(B12,Profiles!$A$2:$B$8,2,FALSE)</f>
        <v>User</v>
      </c>
      <c r="E12" s="41">
        <v>44237</v>
      </c>
      <c r="G12" t="str">
        <f>+Users!C12</f>
        <v>tdc@mymail.com</v>
      </c>
      <c r="H12" t="s">
        <v>48</v>
      </c>
      <c r="J12" t="str">
        <f t="shared" si="0"/>
        <v>"tdc@mymail.com","User"</v>
      </c>
      <c r="N12" s="43" t="str">
        <f t="shared" si="1"/>
        <v>"tdc@mymail.com","Visitor"</v>
      </c>
    </row>
    <row r="13" spans="1:19" x14ac:dyDescent="0.3">
      <c r="A13">
        <v>1251</v>
      </c>
      <c r="B13">
        <v>7</v>
      </c>
      <c r="C13" t="str">
        <f>VLOOKUP(A13,Users!$A$3:$B$48,2,FALSE)</f>
        <v>QuimBarreiros</v>
      </c>
      <c r="D13" t="str">
        <f>VLOOKUP(B13,Profiles!$A$2:$B$8,2,FALSE)</f>
        <v>User</v>
      </c>
      <c r="E13" s="41">
        <v>44242</v>
      </c>
      <c r="G13" t="str">
        <f>+Users!C13</f>
        <v>qb@mymail.com</v>
      </c>
      <c r="H13" t="s">
        <v>48</v>
      </c>
      <c r="J13" t="str">
        <f t="shared" si="0"/>
        <v>"qb@mymail.com","User"</v>
      </c>
      <c r="N13" s="43" t="str">
        <f t="shared" si="1"/>
        <v>"qb@mymail.com","Visitor"</v>
      </c>
    </row>
    <row r="14" spans="1:19" x14ac:dyDescent="0.3">
      <c r="A14">
        <v>1252</v>
      </c>
      <c r="B14">
        <v>7</v>
      </c>
      <c r="C14" t="str">
        <f>VLOOKUP(A14,Users!$A$3:$B$48,2,FALSE)</f>
        <v>TiagoGeringonca</v>
      </c>
      <c r="D14" t="str">
        <f>VLOOKUP(B14,Profiles!$A$2:$B$8,2,FALSE)</f>
        <v>User</v>
      </c>
      <c r="E14" s="41">
        <v>44242</v>
      </c>
      <c r="G14" t="str">
        <f>+Users!C14</f>
        <v>tg@mymail.com</v>
      </c>
      <c r="H14" t="s">
        <v>48</v>
      </c>
      <c r="J14" t="str">
        <f t="shared" si="0"/>
        <v>"tg@mymail.com","User"</v>
      </c>
      <c r="N14" s="43" t="str">
        <f t="shared" si="1"/>
        <v>"tg@mymail.com","Visitor"</v>
      </c>
    </row>
    <row r="15" spans="1:19" x14ac:dyDescent="0.3">
      <c r="A15">
        <v>1253</v>
      </c>
      <c r="B15">
        <v>7</v>
      </c>
      <c r="C15" t="str">
        <f>VLOOKUP(A15,Users!$A$3:$B$48,2,FALSE)</f>
        <v>ZeManel</v>
      </c>
      <c r="D15" t="str">
        <f>VLOOKUP(B15,Profiles!$A$2:$B$8,2,FALSE)</f>
        <v>User</v>
      </c>
      <c r="E15" s="41">
        <v>44242</v>
      </c>
      <c r="G15" t="str">
        <f>+Users!C15</f>
        <v>zm@mymail.com</v>
      </c>
      <c r="H15" t="s">
        <v>48</v>
      </c>
      <c r="J15" t="str">
        <f t="shared" si="0"/>
        <v>"zm@mymail.com","User"</v>
      </c>
      <c r="N15" s="43" t="str">
        <f t="shared" si="1"/>
        <v>"zm@mymail.com","Visitor"</v>
      </c>
    </row>
    <row r="16" spans="1:19" x14ac:dyDescent="0.3">
      <c r="A16">
        <v>1254</v>
      </c>
      <c r="B16">
        <v>7</v>
      </c>
      <c r="C16" t="str">
        <f>VLOOKUP(A16,Users!$A$3:$B$48,2,FALSE)</f>
        <v>AntonioSilva</v>
      </c>
      <c r="D16" t="str">
        <f>VLOOKUP(B16,Profiles!$A$2:$B$8,2,FALSE)</f>
        <v>User</v>
      </c>
      <c r="E16" s="41">
        <v>44242</v>
      </c>
      <c r="G16" t="str">
        <f>+Users!C16</f>
        <v>as@mymail.com</v>
      </c>
      <c r="H16" t="s">
        <v>48</v>
      </c>
      <c r="J16" t="str">
        <f t="shared" si="0"/>
        <v>"as@mymail.com","User"</v>
      </c>
      <c r="N16" s="43" t="str">
        <f t="shared" si="1"/>
        <v>"as@mymail.com","Visitor"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AF7EF-B12B-4A6F-9425-B1B26B554B1A}">
  <sheetPr>
    <tabColor rgb="FF00B050"/>
  </sheetPr>
  <dimension ref="A1:R12"/>
  <sheetViews>
    <sheetView workbookViewId="0">
      <selection activeCell="A10" sqref="A10:A12"/>
    </sheetView>
  </sheetViews>
  <sheetFormatPr defaultRowHeight="14.4" x14ac:dyDescent="0.3"/>
  <cols>
    <col min="1" max="1" width="8.109375" bestFit="1" customWidth="1"/>
    <col min="2" max="2" width="19.88671875" bestFit="1" customWidth="1"/>
    <col min="3" max="3" width="26.109375" bestFit="1" customWidth="1"/>
    <col min="4" max="4" width="12.109375" bestFit="1" customWidth="1"/>
    <col min="5" max="5" width="14.109375" bestFit="1" customWidth="1"/>
    <col min="6" max="6" width="11.44140625" bestFit="1" customWidth="1"/>
    <col min="7" max="7" width="12.109375" bestFit="1" customWidth="1"/>
    <col min="8" max="8" width="10.21875" bestFit="1" customWidth="1"/>
    <col min="9" max="9" width="18.77734375" bestFit="1" customWidth="1"/>
    <col min="10" max="10" width="18.6640625" bestFit="1" customWidth="1"/>
    <col min="11" max="11" width="9" bestFit="1" customWidth="1"/>
    <col min="12" max="12" width="16.109375" bestFit="1" customWidth="1"/>
    <col min="13" max="13" width="11.33203125" bestFit="1" customWidth="1"/>
    <col min="14" max="14" width="21.109375" bestFit="1" customWidth="1"/>
  </cols>
  <sheetData>
    <row r="1" spans="1:18" x14ac:dyDescent="0.3">
      <c r="A1" s="1" t="s">
        <v>54</v>
      </c>
      <c r="B1" s="1" t="s">
        <v>1</v>
      </c>
      <c r="C1" s="1" t="s">
        <v>41</v>
      </c>
      <c r="D1" s="1" t="s">
        <v>55</v>
      </c>
      <c r="E1" s="1" t="s">
        <v>56</v>
      </c>
      <c r="F1" s="1" t="s">
        <v>57</v>
      </c>
      <c r="G1" s="1" t="s">
        <v>58</v>
      </c>
      <c r="H1" s="18" t="s">
        <v>59</v>
      </c>
      <c r="I1" s="18" t="s">
        <v>60</v>
      </c>
      <c r="J1" s="18" t="s">
        <v>61</v>
      </c>
      <c r="K1" s="1" t="s">
        <v>62</v>
      </c>
      <c r="L1" s="1" t="s">
        <v>275</v>
      </c>
      <c r="M1" s="1" t="s">
        <v>276</v>
      </c>
      <c r="N1" s="1" t="s">
        <v>277</v>
      </c>
      <c r="R1" t="s">
        <v>63</v>
      </c>
    </row>
    <row r="2" spans="1:18" x14ac:dyDescent="0.3">
      <c r="A2" t="s">
        <v>274</v>
      </c>
      <c r="B2" t="s">
        <v>65</v>
      </c>
      <c r="C2" t="s">
        <v>66</v>
      </c>
      <c r="D2" s="2">
        <v>44986</v>
      </c>
      <c r="E2">
        <v>2</v>
      </c>
      <c r="F2">
        <v>6</v>
      </c>
      <c r="G2" s="2">
        <v>45504</v>
      </c>
      <c r="H2" s="17" t="s">
        <v>67</v>
      </c>
      <c r="I2" s="17" t="s">
        <v>68</v>
      </c>
      <c r="J2" s="17" t="s">
        <v>69</v>
      </c>
      <c r="K2" s="8">
        <v>150000</v>
      </c>
      <c r="L2" t="s">
        <v>24</v>
      </c>
      <c r="M2">
        <v>35</v>
      </c>
      <c r="N2">
        <v>20</v>
      </c>
      <c r="R2" t="s">
        <v>69</v>
      </c>
    </row>
    <row r="3" spans="1:18" x14ac:dyDescent="0.3">
      <c r="A3" t="s">
        <v>279</v>
      </c>
      <c r="B3" t="s">
        <v>70</v>
      </c>
      <c r="C3" t="s">
        <v>71</v>
      </c>
      <c r="D3" s="2">
        <v>45078</v>
      </c>
      <c r="E3">
        <v>4</v>
      </c>
      <c r="F3">
        <v>12</v>
      </c>
      <c r="G3" s="2">
        <v>45411</v>
      </c>
      <c r="H3" s="17" t="s">
        <v>72</v>
      </c>
      <c r="I3" s="17" t="s">
        <v>68</v>
      </c>
      <c r="J3" s="17" t="s">
        <v>69</v>
      </c>
      <c r="K3" s="8">
        <v>350000</v>
      </c>
      <c r="L3" t="str">
        <f>+L2</f>
        <v>tc@mymail.com</v>
      </c>
      <c r="M3">
        <v>50</v>
      </c>
      <c r="N3">
        <v>100</v>
      </c>
      <c r="R3" t="s">
        <v>73</v>
      </c>
    </row>
    <row r="4" spans="1:18" x14ac:dyDescent="0.3">
      <c r="A4" t="s">
        <v>278</v>
      </c>
      <c r="B4" t="s">
        <v>74</v>
      </c>
      <c r="C4" t="s">
        <v>75</v>
      </c>
      <c r="D4" s="2">
        <v>44995</v>
      </c>
      <c r="E4">
        <v>3</v>
      </c>
      <c r="F4">
        <v>15</v>
      </c>
      <c r="G4" s="2">
        <v>45412</v>
      </c>
      <c r="H4" s="17" t="s">
        <v>76</v>
      </c>
      <c r="I4" s="17" t="s">
        <v>77</v>
      </c>
      <c r="J4" s="17" t="s">
        <v>73</v>
      </c>
      <c r="K4" s="8">
        <v>500000</v>
      </c>
      <c r="L4" t="str">
        <f>+L2</f>
        <v>tc@mymail.com</v>
      </c>
      <c r="M4">
        <v>50</v>
      </c>
      <c r="N4">
        <v>100</v>
      </c>
    </row>
    <row r="6" spans="1:18" x14ac:dyDescent="0.3">
      <c r="A6" s="9" t="str">
        <f>+_xlfn.CONCAT(""""&amp;A2&amp;""",")</f>
        <v>"A0001",</v>
      </c>
      <c r="B6" s="9" t="str">
        <f>+_xlfn.CONCAT(""""&amp;B2&amp;""",")</f>
        <v>"Dummy 01",</v>
      </c>
      <c r="C6" s="9" t="str">
        <f>+_xlfn.CONCAT(""""&amp;C2&amp;""",")</f>
        <v>"Just a dummy project",</v>
      </c>
      <c r="D6" s="9" t="s">
        <v>341</v>
      </c>
      <c r="E6" s="9" t="str">
        <f>_xlfn.CONCAT(E2&amp;",")</f>
        <v>2,</v>
      </c>
      <c r="F6" s="9" t="str">
        <f>_xlfn.CONCAT(F2&amp;",")</f>
        <v>6,</v>
      </c>
      <c r="G6" s="9" t="s">
        <v>339</v>
      </c>
      <c r="H6" s="9" t="str">
        <f t="shared" ref="H6:L6" si="0">+_xlfn.CONCAT(""""&amp;H2&amp;""",")</f>
        <v>"XPTO, SA",</v>
      </c>
      <c r="I6" s="9" t="str">
        <f t="shared" si="0"/>
        <v>"It doesn't matter",</v>
      </c>
      <c r="J6" s="9" t="str">
        <f t="shared" si="0"/>
        <v>"Fixed cost",</v>
      </c>
      <c r="K6" s="9" t="str">
        <f>_xlfn.CONCAT(K2&amp;",")</f>
        <v>150000,</v>
      </c>
      <c r="L6" s="9" t="str">
        <f t="shared" si="0"/>
        <v>"tc@mymail.com",</v>
      </c>
      <c r="M6" s="9" t="str">
        <f>_xlfn.CONCAT(M2&amp;",")</f>
        <v>35,</v>
      </c>
      <c r="N6" s="9">
        <f>+N2</f>
        <v>20</v>
      </c>
    </row>
    <row r="7" spans="1:18" x14ac:dyDescent="0.3">
      <c r="A7" s="9" t="str">
        <f t="shared" ref="A7:L8" si="1">+_xlfn.CONCAT(""""&amp;A3&amp;""",")</f>
        <v>"A0002",</v>
      </c>
      <c r="B7" s="9" t="str">
        <f t="shared" si="1"/>
        <v>"Dummy 02",</v>
      </c>
      <c r="C7" s="9" t="str">
        <f t="shared" si="1"/>
        <v>"Just another dummy project",</v>
      </c>
      <c r="D7" s="9" t="s">
        <v>342</v>
      </c>
      <c r="E7" s="9" t="str">
        <f t="shared" ref="E7:F8" si="2">_xlfn.CONCAT(E3&amp;",")</f>
        <v>4,</v>
      </c>
      <c r="F7" s="9" t="str">
        <f t="shared" si="2"/>
        <v>12,</v>
      </c>
      <c r="G7" s="9" t="s">
        <v>340</v>
      </c>
      <c r="H7" s="9" t="str">
        <f t="shared" si="1"/>
        <v>"XYZ, Lda",</v>
      </c>
      <c r="I7" s="9" t="str">
        <f t="shared" si="1"/>
        <v>"It doesn't matter",</v>
      </c>
      <c r="J7" s="9" t="str">
        <f t="shared" si="1"/>
        <v>"Fixed cost",</v>
      </c>
      <c r="K7" s="9" t="str">
        <f t="shared" ref="K7:K8" si="3">_xlfn.CONCAT(K3&amp;",")</f>
        <v>350000,</v>
      </c>
      <c r="L7" s="9" t="str">
        <f t="shared" si="1"/>
        <v>"tc@mymail.com",</v>
      </c>
      <c r="M7" s="9" t="str">
        <f t="shared" ref="M7:M8" si="4">_xlfn.CONCAT(M3&amp;",")</f>
        <v>50,</v>
      </c>
      <c r="N7" s="9">
        <f t="shared" ref="N7:N8" si="5">+N3</f>
        <v>100</v>
      </c>
    </row>
    <row r="8" spans="1:18" x14ac:dyDescent="0.3">
      <c r="A8" s="9" t="str">
        <f t="shared" si="1"/>
        <v>"A0666",</v>
      </c>
      <c r="B8" s="9" t="str">
        <f t="shared" si="1"/>
        <v>"Inevitable nightmare",</v>
      </c>
      <c r="C8" s="9" t="str">
        <f t="shared" si="1"/>
        <v>"Doomed from the start",</v>
      </c>
      <c r="D8" s="9" t="s">
        <v>343</v>
      </c>
      <c r="E8" s="9" t="str">
        <f t="shared" si="2"/>
        <v>3,</v>
      </c>
      <c r="F8" s="9" t="str">
        <f t="shared" si="2"/>
        <v>15,</v>
      </c>
      <c r="G8" s="9" t="s">
        <v>340</v>
      </c>
      <c r="H8" s="9" t="str">
        <f t="shared" si="1"/>
        <v>"Hell, LLC",</v>
      </c>
      <c r="I8" s="9" t="str">
        <f t="shared" si="1"/>
        <v>"Hospitality industry",</v>
      </c>
      <c r="J8" s="9" t="str">
        <f t="shared" si="1"/>
        <v>"Time and materials",</v>
      </c>
      <c r="K8" s="9" t="str">
        <f t="shared" si="3"/>
        <v>500000,</v>
      </c>
      <c r="L8" s="9" t="str">
        <f t="shared" si="1"/>
        <v>"tc@mymail.com",</v>
      </c>
      <c r="M8" s="9" t="str">
        <f t="shared" si="4"/>
        <v>50,</v>
      </c>
      <c r="N8" s="9">
        <f t="shared" si="5"/>
        <v>100</v>
      </c>
    </row>
    <row r="9" spans="1:18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8" x14ac:dyDescent="0.3">
      <c r="A10" s="9" t="str">
        <f>+_xlfn.CONCAT(A6&amp;B6&amp;C6&amp;D6&amp;E6&amp;F6&amp;G6&amp;H6&amp;I6&amp;J6&amp;K6&amp;L6&amp;M6&amp;N6)</f>
        <v>"A0001","Dummy 01","Just a dummy project","01/03/2023",2,6,"31/07/2023","XPTO, SA","It doesn't matter","Fixed cost",150000,"tc@mymail.com",35,20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8" x14ac:dyDescent="0.3">
      <c r="A11" s="9" t="str">
        <f t="shared" ref="A11:A12" si="6">+_xlfn.CONCAT(A7&amp;B7&amp;C7&amp;D7&amp;E7&amp;F7&amp;G7&amp;H7&amp;I7&amp;J7&amp;K7&amp;L7&amp;M7&amp;N7)</f>
        <v>"A0002","Dummy 02","Just another dummy project","01/06/2023",4,12,"29/04/2024","XYZ, Lda","It doesn't matter","Fixed cost",350000,"tc@mymail.com",50,100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8" x14ac:dyDescent="0.3">
      <c r="A12" s="9" t="str">
        <f t="shared" si="6"/>
        <v>"A0666","Inevitable nightmare","Doomed from the start","10/03/2023",3,15,"29/04/2024","Hell, LLC","Hospitality industry","Time and materials",500000,"tc@mymail.com",50,100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</sheetData>
  <dataValidations disablePrompts="1" count="1">
    <dataValidation type="list" allowBlank="1" showInputMessage="1" showErrorMessage="1" sqref="J2:J5 J9:J14" xr:uid="{67CE1979-44A6-4EF0-9F88-D467BDB4AAA6}">
      <formula1>$R$2:$R$3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3EF37-2BA8-4EC6-92A1-22C0C9AA6791}">
  <sheetPr>
    <tabColor theme="7" tint="0.39997558519241921"/>
  </sheetPr>
  <dimension ref="A1:W67"/>
  <sheetViews>
    <sheetView workbookViewId="0">
      <selection activeCell="W2" sqref="W2:W67"/>
    </sheetView>
  </sheetViews>
  <sheetFormatPr defaultRowHeight="14.4" x14ac:dyDescent="0.3"/>
  <cols>
    <col min="1" max="1" width="11.6640625" bestFit="1" customWidth="1"/>
    <col min="2" max="2" width="8.5546875" customWidth="1"/>
    <col min="3" max="3" width="15.88671875" customWidth="1"/>
    <col min="4" max="4" width="11.109375" style="16" customWidth="1"/>
    <col min="6" max="11" width="0" hidden="1" customWidth="1"/>
  </cols>
  <sheetData>
    <row r="1" spans="1:23" ht="19.8" x14ac:dyDescent="0.4">
      <c r="A1" s="1" t="s">
        <v>78</v>
      </c>
      <c r="B1" s="1" t="s">
        <v>92</v>
      </c>
      <c r="C1" s="1" t="s">
        <v>93</v>
      </c>
      <c r="D1" s="13" t="s">
        <v>94</v>
      </c>
      <c r="M1" s="1" t="s">
        <v>11</v>
      </c>
      <c r="O1" s="19" t="s">
        <v>280</v>
      </c>
      <c r="P1" s="20"/>
      <c r="Q1" s="20"/>
      <c r="R1" s="20"/>
      <c r="S1" s="20"/>
      <c r="T1" s="20"/>
      <c r="U1" s="20"/>
    </row>
    <row r="2" spans="1:23" x14ac:dyDescent="0.3">
      <c r="A2" s="11" t="s">
        <v>274</v>
      </c>
      <c r="B2" s="11" t="s">
        <v>95</v>
      </c>
      <c r="C2" s="11" t="s">
        <v>65</v>
      </c>
      <c r="D2" s="14" t="s">
        <v>96</v>
      </c>
      <c r="M2" t="s">
        <v>97</v>
      </c>
      <c r="W2" s="24" t="str">
        <f>+_xlfn.CONCAT(""""&amp;A2&amp;""","&amp;""""&amp;C2&amp;"""")</f>
        <v>"A0001","Dummy 01"</v>
      </c>
    </row>
    <row r="3" spans="1:23" x14ac:dyDescent="0.3">
      <c r="A3" s="11" t="s">
        <v>274</v>
      </c>
      <c r="B3" s="11" t="s">
        <v>98</v>
      </c>
      <c r="C3" s="11" t="s">
        <v>70</v>
      </c>
      <c r="D3" s="14" t="s">
        <v>96</v>
      </c>
      <c r="M3" t="s">
        <v>96</v>
      </c>
      <c r="W3" s="24" t="str">
        <f t="shared" ref="W3:W66" si="0">+_xlfn.CONCAT(""""&amp;A3&amp;""","&amp;""""&amp;C3&amp;"""")</f>
        <v>"A0001","Dummy 02"</v>
      </c>
    </row>
    <row r="4" spans="1:23" x14ac:dyDescent="0.3">
      <c r="A4" s="11" t="s">
        <v>274</v>
      </c>
      <c r="B4" s="11" t="s">
        <v>99</v>
      </c>
      <c r="C4" s="11" t="s">
        <v>100</v>
      </c>
      <c r="D4" s="14" t="s">
        <v>96</v>
      </c>
      <c r="M4" t="s">
        <v>101</v>
      </c>
      <c r="W4" s="24" t="str">
        <f t="shared" si="0"/>
        <v>"A0001","Dummy 03"</v>
      </c>
    </row>
    <row r="5" spans="1:23" x14ac:dyDescent="0.3">
      <c r="A5" s="11" t="s">
        <v>274</v>
      </c>
      <c r="B5" s="11" t="s">
        <v>102</v>
      </c>
      <c r="C5" s="11" t="s">
        <v>103</v>
      </c>
      <c r="D5" s="14" t="s">
        <v>96</v>
      </c>
      <c r="W5" s="24" t="str">
        <f t="shared" si="0"/>
        <v>"A0001","Dummy 04"</v>
      </c>
    </row>
    <row r="6" spans="1:23" x14ac:dyDescent="0.3">
      <c r="A6" s="11" t="s">
        <v>274</v>
      </c>
      <c r="B6" s="11" t="s">
        <v>104</v>
      </c>
      <c r="C6" s="11" t="s">
        <v>105</v>
      </c>
      <c r="D6" s="14" t="s">
        <v>96</v>
      </c>
      <c r="W6" s="24" t="str">
        <f t="shared" si="0"/>
        <v>"A0001","Dummy 05"</v>
      </c>
    </row>
    <row r="7" spans="1:23" x14ac:dyDescent="0.3">
      <c r="A7" s="11" t="s">
        <v>274</v>
      </c>
      <c r="B7" s="11" t="s">
        <v>106</v>
      </c>
      <c r="C7" s="11" t="s">
        <v>107</v>
      </c>
      <c r="D7" s="14" t="s">
        <v>96</v>
      </c>
      <c r="W7" s="24" t="str">
        <f t="shared" si="0"/>
        <v>"A0001","Dummy 06"</v>
      </c>
    </row>
    <row r="8" spans="1:23" x14ac:dyDescent="0.3">
      <c r="A8" s="11" t="s">
        <v>274</v>
      </c>
      <c r="B8" s="11" t="s">
        <v>108</v>
      </c>
      <c r="C8" s="11" t="s">
        <v>109</v>
      </c>
      <c r="D8" s="14" t="s">
        <v>97</v>
      </c>
      <c r="W8" s="24" t="str">
        <f t="shared" si="0"/>
        <v>"A0001","Dummy 07"</v>
      </c>
    </row>
    <row r="9" spans="1:23" x14ac:dyDescent="0.3">
      <c r="A9" s="11" t="s">
        <v>274</v>
      </c>
      <c r="B9" s="11" t="s">
        <v>110</v>
      </c>
      <c r="C9" s="11" t="s">
        <v>111</v>
      </c>
      <c r="D9" s="14" t="s">
        <v>96</v>
      </c>
      <c r="W9" s="24" t="str">
        <f t="shared" si="0"/>
        <v>"A0001","Dummy 08"</v>
      </c>
    </row>
    <row r="10" spans="1:23" x14ac:dyDescent="0.3">
      <c r="A10" s="11" t="s">
        <v>274</v>
      </c>
      <c r="B10" s="11" t="s">
        <v>112</v>
      </c>
      <c r="C10" s="11" t="s">
        <v>113</v>
      </c>
      <c r="D10" s="14" t="s">
        <v>96</v>
      </c>
      <c r="W10" s="24" t="str">
        <f t="shared" si="0"/>
        <v>"A0001","Dummy 09"</v>
      </c>
    </row>
    <row r="11" spans="1:23" x14ac:dyDescent="0.3">
      <c r="A11" s="11" t="s">
        <v>274</v>
      </c>
      <c r="B11" s="11" t="s">
        <v>114</v>
      </c>
      <c r="C11" s="11" t="s">
        <v>115</v>
      </c>
      <c r="D11" s="14" t="s">
        <v>101</v>
      </c>
      <c r="W11" s="24" t="str">
        <f t="shared" si="0"/>
        <v>"A0001","Dummy 10"</v>
      </c>
    </row>
    <row r="12" spans="1:23" x14ac:dyDescent="0.3">
      <c r="A12" s="11" t="s">
        <v>274</v>
      </c>
      <c r="B12" s="11" t="s">
        <v>116</v>
      </c>
      <c r="C12" s="11" t="s">
        <v>117</v>
      </c>
      <c r="D12" s="14" t="s">
        <v>96</v>
      </c>
      <c r="W12" s="24" t="str">
        <f t="shared" si="0"/>
        <v>"A0001","Dummy 11"</v>
      </c>
    </row>
    <row r="13" spans="1:23" x14ac:dyDescent="0.3">
      <c r="A13" s="11" t="s">
        <v>274</v>
      </c>
      <c r="B13" s="11" t="s">
        <v>118</v>
      </c>
      <c r="C13" s="11" t="s">
        <v>119</v>
      </c>
      <c r="D13" s="14" t="s">
        <v>96</v>
      </c>
      <c r="W13" s="24" t="str">
        <f t="shared" si="0"/>
        <v>"A0001","Dummy 12"</v>
      </c>
    </row>
    <row r="14" spans="1:23" x14ac:dyDescent="0.3">
      <c r="A14" s="11" t="s">
        <v>274</v>
      </c>
      <c r="B14" s="11" t="s">
        <v>120</v>
      </c>
      <c r="C14" s="11" t="s">
        <v>121</v>
      </c>
      <c r="D14" s="14" t="s">
        <v>96</v>
      </c>
      <c r="W14" s="24" t="str">
        <f t="shared" si="0"/>
        <v>"A0001","Dummy 13"</v>
      </c>
    </row>
    <row r="15" spans="1:23" x14ac:dyDescent="0.3">
      <c r="A15" s="11" t="s">
        <v>274</v>
      </c>
      <c r="B15" s="11" t="s">
        <v>122</v>
      </c>
      <c r="C15" s="11" t="s">
        <v>123</v>
      </c>
      <c r="D15" s="14" t="s">
        <v>96</v>
      </c>
      <c r="W15" s="24" t="str">
        <f t="shared" si="0"/>
        <v>"A0001","Dummy 14"</v>
      </c>
    </row>
    <row r="16" spans="1:23" x14ac:dyDescent="0.3">
      <c r="A16" s="11" t="s">
        <v>274</v>
      </c>
      <c r="B16" s="11" t="s">
        <v>124</v>
      </c>
      <c r="C16" s="11" t="s">
        <v>125</v>
      </c>
      <c r="D16" s="14" t="s">
        <v>96</v>
      </c>
      <c r="W16" s="24" t="str">
        <f t="shared" si="0"/>
        <v>"A0001","Dummy 15"</v>
      </c>
    </row>
    <row r="17" spans="1:23" x14ac:dyDescent="0.3">
      <c r="A17" s="11" t="s">
        <v>274</v>
      </c>
      <c r="B17" s="11" t="s">
        <v>126</v>
      </c>
      <c r="C17" s="11" t="s">
        <v>127</v>
      </c>
      <c r="D17" s="14" t="s">
        <v>96</v>
      </c>
      <c r="W17" s="24" t="str">
        <f t="shared" si="0"/>
        <v>"A0001","Dummy 16"</v>
      </c>
    </row>
    <row r="18" spans="1:23" x14ac:dyDescent="0.3">
      <c r="A18" s="11" t="s">
        <v>274</v>
      </c>
      <c r="B18" s="11" t="s">
        <v>128</v>
      </c>
      <c r="C18" s="11" t="s">
        <v>129</v>
      </c>
      <c r="D18" s="14" t="s">
        <v>96</v>
      </c>
      <c r="W18" s="24" t="str">
        <f t="shared" si="0"/>
        <v>"A0001","Dummy 17"</v>
      </c>
    </row>
    <row r="19" spans="1:23" x14ac:dyDescent="0.3">
      <c r="A19" s="11" t="s">
        <v>274</v>
      </c>
      <c r="B19" s="11" t="s">
        <v>130</v>
      </c>
      <c r="C19" s="11" t="s">
        <v>131</v>
      </c>
      <c r="D19" s="14" t="s">
        <v>96</v>
      </c>
      <c r="W19" s="24" t="str">
        <f t="shared" si="0"/>
        <v>"A0001","Dummy 18"</v>
      </c>
    </row>
    <row r="20" spans="1:23" x14ac:dyDescent="0.3">
      <c r="A20" s="11" t="s">
        <v>274</v>
      </c>
      <c r="B20" s="11" t="s">
        <v>132</v>
      </c>
      <c r="C20" s="11" t="s">
        <v>133</v>
      </c>
      <c r="D20" s="14" t="s">
        <v>96</v>
      </c>
      <c r="W20" s="24" t="str">
        <f t="shared" si="0"/>
        <v>"A0001","Dummy 19"</v>
      </c>
    </row>
    <row r="21" spans="1:23" x14ac:dyDescent="0.3">
      <c r="A21" s="11" t="s">
        <v>274</v>
      </c>
      <c r="B21" s="11" t="s">
        <v>134</v>
      </c>
      <c r="C21" s="11" t="s">
        <v>135</v>
      </c>
      <c r="D21" s="14" t="s">
        <v>96</v>
      </c>
      <c r="W21" s="24" t="str">
        <f t="shared" si="0"/>
        <v>"A0001","Dummy 20"</v>
      </c>
    </row>
    <row r="22" spans="1:23" x14ac:dyDescent="0.3">
      <c r="A22" s="11" t="s">
        <v>274</v>
      </c>
      <c r="B22" s="11" t="s">
        <v>136</v>
      </c>
      <c r="C22" s="11" t="s">
        <v>137</v>
      </c>
      <c r="D22" s="14" t="s">
        <v>96</v>
      </c>
      <c r="W22" s="24" t="str">
        <f t="shared" si="0"/>
        <v>"A0001","Dummy 21"</v>
      </c>
    </row>
    <row r="23" spans="1:23" x14ac:dyDescent="0.3">
      <c r="A23" s="11" t="s">
        <v>274</v>
      </c>
      <c r="B23" s="11" t="s">
        <v>138</v>
      </c>
      <c r="C23" s="11" t="s">
        <v>139</v>
      </c>
      <c r="D23" s="14" t="s">
        <v>96</v>
      </c>
      <c r="W23" s="24" t="str">
        <f t="shared" si="0"/>
        <v>"A0001","Dummy 22"</v>
      </c>
    </row>
    <row r="24" spans="1:23" x14ac:dyDescent="0.3">
      <c r="A24" s="11" t="s">
        <v>274</v>
      </c>
      <c r="B24" s="11" t="s">
        <v>140</v>
      </c>
      <c r="C24" s="11" t="s">
        <v>141</v>
      </c>
      <c r="D24" s="14" t="s">
        <v>96</v>
      </c>
      <c r="W24" s="24" t="str">
        <f t="shared" si="0"/>
        <v>"A0001","Dummy 23"</v>
      </c>
    </row>
    <row r="25" spans="1:23" x14ac:dyDescent="0.3">
      <c r="A25" s="11" t="s">
        <v>274</v>
      </c>
      <c r="B25" s="11" t="s">
        <v>142</v>
      </c>
      <c r="C25" s="11" t="s">
        <v>143</v>
      </c>
      <c r="D25" s="14" t="s">
        <v>96</v>
      </c>
      <c r="W25" s="24" t="str">
        <f t="shared" si="0"/>
        <v>"A0001","Dummy 24"</v>
      </c>
    </row>
    <row r="26" spans="1:23" x14ac:dyDescent="0.3">
      <c r="A26" s="11" t="s">
        <v>274</v>
      </c>
      <c r="B26" s="11" t="s">
        <v>144</v>
      </c>
      <c r="C26" s="11" t="s">
        <v>145</v>
      </c>
      <c r="D26" s="14" t="s">
        <v>96</v>
      </c>
      <c r="W26" s="24" t="str">
        <f t="shared" si="0"/>
        <v>"A0001","Dummy 25"</v>
      </c>
    </row>
    <row r="27" spans="1:23" x14ac:dyDescent="0.3">
      <c r="A27" s="11" t="s">
        <v>274</v>
      </c>
      <c r="B27" s="11" t="s">
        <v>146</v>
      </c>
      <c r="C27" s="11" t="s">
        <v>147</v>
      </c>
      <c r="D27" s="14" t="s">
        <v>96</v>
      </c>
      <c r="W27" s="24" t="str">
        <f t="shared" si="0"/>
        <v>"A0001","Dummy 26"</v>
      </c>
    </row>
    <row r="28" spans="1:23" x14ac:dyDescent="0.3">
      <c r="A28" s="11" t="s">
        <v>274</v>
      </c>
      <c r="B28" s="11" t="s">
        <v>148</v>
      </c>
      <c r="C28" s="11" t="s">
        <v>149</v>
      </c>
      <c r="D28" s="14" t="s">
        <v>96</v>
      </c>
      <c r="W28" s="24" t="str">
        <f t="shared" si="0"/>
        <v>"A0001","Dummy 27"</v>
      </c>
    </row>
    <row r="29" spans="1:23" x14ac:dyDescent="0.3">
      <c r="A29" s="11" t="s">
        <v>274</v>
      </c>
      <c r="B29" s="11" t="s">
        <v>150</v>
      </c>
      <c r="C29" s="11" t="s">
        <v>151</v>
      </c>
      <c r="D29" s="14" t="s">
        <v>96</v>
      </c>
      <c r="W29" s="24" t="str">
        <f t="shared" si="0"/>
        <v>"A0001","Dummy 28"</v>
      </c>
    </row>
    <row r="30" spans="1:23" x14ac:dyDescent="0.3">
      <c r="A30" s="11" t="s">
        <v>274</v>
      </c>
      <c r="B30" s="11" t="s">
        <v>152</v>
      </c>
      <c r="C30" s="11" t="s">
        <v>153</v>
      </c>
      <c r="D30" s="14" t="s">
        <v>96</v>
      </c>
      <c r="W30" s="24" t="str">
        <f t="shared" si="0"/>
        <v>"A0001","Dummy 29"</v>
      </c>
    </row>
    <row r="31" spans="1:23" x14ac:dyDescent="0.3">
      <c r="A31" s="11" t="s">
        <v>274</v>
      </c>
      <c r="B31" s="11" t="s">
        <v>154</v>
      </c>
      <c r="C31" s="11" t="s">
        <v>155</v>
      </c>
      <c r="D31" s="14" t="s">
        <v>96</v>
      </c>
      <c r="W31" s="24" t="str">
        <f t="shared" si="0"/>
        <v>"A0001","Dummy 30"</v>
      </c>
    </row>
    <row r="32" spans="1:23" x14ac:dyDescent="0.3">
      <c r="A32" s="12" t="s">
        <v>279</v>
      </c>
      <c r="B32" s="12" t="s">
        <v>156</v>
      </c>
      <c r="C32" s="12" t="s">
        <v>157</v>
      </c>
      <c r="D32" s="15" t="s">
        <v>96</v>
      </c>
      <c r="W32" s="24" t="str">
        <f t="shared" si="0"/>
        <v>"A0002","A2 dummy 001"</v>
      </c>
    </row>
    <row r="33" spans="1:23" x14ac:dyDescent="0.3">
      <c r="A33" s="12" t="s">
        <v>279</v>
      </c>
      <c r="B33" s="12" t="s">
        <v>158</v>
      </c>
      <c r="C33" s="12" t="s">
        <v>159</v>
      </c>
      <c r="D33" s="15" t="s">
        <v>96</v>
      </c>
      <c r="W33" s="24" t="str">
        <f t="shared" si="0"/>
        <v>"A0002","A2 dummy 002"</v>
      </c>
    </row>
    <row r="34" spans="1:23" x14ac:dyDescent="0.3">
      <c r="A34" s="12" t="s">
        <v>279</v>
      </c>
      <c r="B34" s="12" t="s">
        <v>160</v>
      </c>
      <c r="C34" s="12" t="s">
        <v>161</v>
      </c>
      <c r="D34" s="15" t="s">
        <v>96</v>
      </c>
      <c r="W34" s="24" t="str">
        <f t="shared" si="0"/>
        <v>"A0002","A2 dummy 003"</v>
      </c>
    </row>
    <row r="35" spans="1:23" x14ac:dyDescent="0.3">
      <c r="A35" s="12" t="s">
        <v>279</v>
      </c>
      <c r="B35" s="12" t="s">
        <v>162</v>
      </c>
      <c r="C35" s="12" t="s">
        <v>163</v>
      </c>
      <c r="D35" s="15" t="s">
        <v>96</v>
      </c>
      <c r="W35" s="24" t="str">
        <f t="shared" si="0"/>
        <v>"A0002","A2 dummy 004"</v>
      </c>
    </row>
    <row r="36" spans="1:23" x14ac:dyDescent="0.3">
      <c r="A36" s="12" t="s">
        <v>279</v>
      </c>
      <c r="B36" s="12" t="s">
        <v>164</v>
      </c>
      <c r="C36" s="12" t="s">
        <v>165</v>
      </c>
      <c r="D36" s="15" t="s">
        <v>96</v>
      </c>
      <c r="W36" s="24" t="str">
        <f t="shared" si="0"/>
        <v>"A0002","A2 dummy 005"</v>
      </c>
    </row>
    <row r="37" spans="1:23" x14ac:dyDescent="0.3">
      <c r="A37" s="12" t="s">
        <v>279</v>
      </c>
      <c r="B37" s="12" t="s">
        <v>166</v>
      </c>
      <c r="C37" s="12" t="s">
        <v>167</v>
      </c>
      <c r="D37" s="15" t="s">
        <v>96</v>
      </c>
      <c r="W37" s="24" t="str">
        <f t="shared" si="0"/>
        <v>"A0002","A2 dummy 006"</v>
      </c>
    </row>
    <row r="38" spans="1:23" x14ac:dyDescent="0.3">
      <c r="A38" s="12" t="s">
        <v>279</v>
      </c>
      <c r="B38" s="12" t="s">
        <v>168</v>
      </c>
      <c r="C38" s="12" t="s">
        <v>169</v>
      </c>
      <c r="D38" s="15" t="s">
        <v>96</v>
      </c>
      <c r="W38" s="24" t="str">
        <f t="shared" si="0"/>
        <v>"A0002","A2 dummy 007"</v>
      </c>
    </row>
    <row r="39" spans="1:23" x14ac:dyDescent="0.3">
      <c r="A39" s="12" t="s">
        <v>279</v>
      </c>
      <c r="B39" s="12" t="s">
        <v>170</v>
      </c>
      <c r="C39" s="12" t="s">
        <v>171</v>
      </c>
      <c r="D39" s="15" t="s">
        <v>96</v>
      </c>
      <c r="W39" s="24" t="str">
        <f t="shared" si="0"/>
        <v>"A0002","A2 dummy 008"</v>
      </c>
    </row>
    <row r="40" spans="1:23" x14ac:dyDescent="0.3">
      <c r="A40" s="12" t="s">
        <v>279</v>
      </c>
      <c r="B40" s="12" t="s">
        <v>172</v>
      </c>
      <c r="C40" s="12" t="s">
        <v>173</v>
      </c>
      <c r="D40" s="15" t="s">
        <v>96</v>
      </c>
      <c r="W40" s="24" t="str">
        <f t="shared" si="0"/>
        <v>"A0002","A2 dummy 009"</v>
      </c>
    </row>
    <row r="41" spans="1:23" x14ac:dyDescent="0.3">
      <c r="A41" s="12" t="s">
        <v>279</v>
      </c>
      <c r="B41" s="12" t="s">
        <v>174</v>
      </c>
      <c r="C41" s="12" t="s">
        <v>175</v>
      </c>
      <c r="D41" s="15" t="s">
        <v>97</v>
      </c>
      <c r="W41" s="24" t="str">
        <f t="shared" si="0"/>
        <v>"A0002","A2 dummy 010"</v>
      </c>
    </row>
    <row r="42" spans="1:23" x14ac:dyDescent="0.3">
      <c r="A42" s="12" t="s">
        <v>279</v>
      </c>
      <c r="B42" s="12" t="s">
        <v>176</v>
      </c>
      <c r="C42" s="12" t="s">
        <v>177</v>
      </c>
      <c r="D42" s="15" t="s">
        <v>96</v>
      </c>
      <c r="W42" s="24" t="str">
        <f t="shared" si="0"/>
        <v>"A0002","A2 dummy 011"</v>
      </c>
    </row>
    <row r="43" spans="1:23" x14ac:dyDescent="0.3">
      <c r="A43" s="12" t="s">
        <v>279</v>
      </c>
      <c r="B43" s="12" t="s">
        <v>178</v>
      </c>
      <c r="C43" s="12" t="s">
        <v>179</v>
      </c>
      <c r="D43" s="15" t="s">
        <v>96</v>
      </c>
      <c r="W43" s="24" t="str">
        <f t="shared" si="0"/>
        <v>"A0002","A2 dummy 012"</v>
      </c>
    </row>
    <row r="44" spans="1:23" x14ac:dyDescent="0.3">
      <c r="A44" s="12" t="s">
        <v>279</v>
      </c>
      <c r="B44" s="12" t="s">
        <v>180</v>
      </c>
      <c r="C44" s="12" t="s">
        <v>181</v>
      </c>
      <c r="D44" s="15" t="s">
        <v>96</v>
      </c>
      <c r="W44" s="24" t="str">
        <f t="shared" si="0"/>
        <v>"A0002","A2 dummy 013"</v>
      </c>
    </row>
    <row r="45" spans="1:23" x14ac:dyDescent="0.3">
      <c r="A45" s="12" t="s">
        <v>279</v>
      </c>
      <c r="B45" s="12" t="s">
        <v>182</v>
      </c>
      <c r="C45" s="12" t="s">
        <v>183</v>
      </c>
      <c r="D45" s="15" t="s">
        <v>96</v>
      </c>
      <c r="W45" s="24" t="str">
        <f t="shared" si="0"/>
        <v>"A0002","A2 dummy 014"</v>
      </c>
    </row>
    <row r="46" spans="1:23" x14ac:dyDescent="0.3">
      <c r="A46" s="12" t="s">
        <v>279</v>
      </c>
      <c r="B46" s="12" t="s">
        <v>184</v>
      </c>
      <c r="C46" s="12" t="s">
        <v>185</v>
      </c>
      <c r="D46" s="15" t="s">
        <v>96</v>
      </c>
      <c r="W46" s="24" t="str">
        <f t="shared" si="0"/>
        <v>"A0002","A2 dummy 015"</v>
      </c>
    </row>
    <row r="47" spans="1:23" x14ac:dyDescent="0.3">
      <c r="A47" s="12" t="s">
        <v>279</v>
      </c>
      <c r="B47" s="12" t="s">
        <v>186</v>
      </c>
      <c r="C47" s="12" t="s">
        <v>187</v>
      </c>
      <c r="D47" s="15" t="s">
        <v>96</v>
      </c>
      <c r="W47" s="24" t="str">
        <f t="shared" si="0"/>
        <v>"A0002","A2 dummy 016"</v>
      </c>
    </row>
    <row r="48" spans="1:23" x14ac:dyDescent="0.3">
      <c r="A48" s="12" t="s">
        <v>279</v>
      </c>
      <c r="B48" s="12" t="s">
        <v>188</v>
      </c>
      <c r="C48" s="12" t="s">
        <v>189</v>
      </c>
      <c r="D48" s="15" t="s">
        <v>96</v>
      </c>
      <c r="W48" s="24" t="str">
        <f t="shared" si="0"/>
        <v>"A0002","A2 dummy 017"</v>
      </c>
    </row>
    <row r="49" spans="1:23" x14ac:dyDescent="0.3">
      <c r="A49" s="12" t="s">
        <v>279</v>
      </c>
      <c r="B49" s="12" t="s">
        <v>190</v>
      </c>
      <c r="C49" s="12" t="s">
        <v>191</v>
      </c>
      <c r="D49" s="15" t="s">
        <v>96</v>
      </c>
      <c r="W49" s="24" t="str">
        <f t="shared" si="0"/>
        <v>"A0002","A2 dummy 018"</v>
      </c>
    </row>
    <row r="50" spans="1:23" x14ac:dyDescent="0.3">
      <c r="A50" s="12" t="s">
        <v>279</v>
      </c>
      <c r="B50" s="12" t="s">
        <v>192</v>
      </c>
      <c r="C50" s="12" t="s">
        <v>193</v>
      </c>
      <c r="D50" s="15" t="s">
        <v>96</v>
      </c>
      <c r="W50" s="24" t="str">
        <f t="shared" si="0"/>
        <v>"A0002","A2 dummy 019"</v>
      </c>
    </row>
    <row r="51" spans="1:23" x14ac:dyDescent="0.3">
      <c r="A51" s="12" t="s">
        <v>279</v>
      </c>
      <c r="B51" s="12" t="s">
        <v>194</v>
      </c>
      <c r="C51" s="12" t="s">
        <v>195</v>
      </c>
      <c r="D51" s="15" t="s">
        <v>96</v>
      </c>
      <c r="W51" s="24" t="str">
        <f t="shared" si="0"/>
        <v>"A0002","A2 dummy 020"</v>
      </c>
    </row>
    <row r="52" spans="1:23" x14ac:dyDescent="0.3">
      <c r="A52" s="12" t="s">
        <v>279</v>
      </c>
      <c r="B52" s="12" t="s">
        <v>196</v>
      </c>
      <c r="C52" s="12" t="s">
        <v>197</v>
      </c>
      <c r="D52" s="15" t="s">
        <v>96</v>
      </c>
      <c r="W52" s="24" t="str">
        <f t="shared" si="0"/>
        <v>"A0002","A2 dummy 021"</v>
      </c>
    </row>
    <row r="53" spans="1:23" x14ac:dyDescent="0.3">
      <c r="A53" s="12" t="s">
        <v>279</v>
      </c>
      <c r="B53" s="12" t="s">
        <v>198</v>
      </c>
      <c r="C53" s="12" t="s">
        <v>199</v>
      </c>
      <c r="D53" s="15" t="s">
        <v>96</v>
      </c>
      <c r="W53" s="24" t="str">
        <f t="shared" si="0"/>
        <v>"A0002","A2 dummy 022"</v>
      </c>
    </row>
    <row r="54" spans="1:23" x14ac:dyDescent="0.3">
      <c r="A54" s="12" t="s">
        <v>279</v>
      </c>
      <c r="B54" s="12" t="s">
        <v>200</v>
      </c>
      <c r="C54" s="12" t="s">
        <v>201</v>
      </c>
      <c r="D54" s="15" t="s">
        <v>101</v>
      </c>
      <c r="W54" s="24" t="str">
        <f t="shared" si="0"/>
        <v>"A0002","A2 dummy 023"</v>
      </c>
    </row>
    <row r="55" spans="1:23" x14ac:dyDescent="0.3">
      <c r="A55" s="12" t="s">
        <v>279</v>
      </c>
      <c r="B55" s="12" t="s">
        <v>202</v>
      </c>
      <c r="C55" s="12" t="s">
        <v>203</v>
      </c>
      <c r="D55" s="15" t="s">
        <v>96</v>
      </c>
      <c r="W55" s="24" t="str">
        <f t="shared" si="0"/>
        <v>"A0002","A2 dummy 024"</v>
      </c>
    </row>
    <row r="56" spans="1:23" x14ac:dyDescent="0.3">
      <c r="A56" s="12" t="s">
        <v>279</v>
      </c>
      <c r="B56" s="12" t="s">
        <v>204</v>
      </c>
      <c r="C56" s="12" t="s">
        <v>205</v>
      </c>
      <c r="D56" s="15" t="s">
        <v>96</v>
      </c>
      <c r="W56" s="24" t="str">
        <f t="shared" si="0"/>
        <v>"A0002","A2 dummy 025"</v>
      </c>
    </row>
    <row r="57" spans="1:23" x14ac:dyDescent="0.3">
      <c r="A57" s="12" t="s">
        <v>279</v>
      </c>
      <c r="B57" s="12" t="s">
        <v>206</v>
      </c>
      <c r="C57" s="12" t="s">
        <v>207</v>
      </c>
      <c r="D57" s="15" t="s">
        <v>96</v>
      </c>
      <c r="W57" s="24" t="str">
        <f t="shared" si="0"/>
        <v>"A0002","A2 dummy 026"</v>
      </c>
    </row>
    <row r="58" spans="1:23" x14ac:dyDescent="0.3">
      <c r="A58" s="12" t="s">
        <v>279</v>
      </c>
      <c r="B58" s="12" t="s">
        <v>208</v>
      </c>
      <c r="C58" s="12" t="s">
        <v>209</v>
      </c>
      <c r="D58" s="15" t="s">
        <v>96</v>
      </c>
      <c r="W58" s="24" t="str">
        <f t="shared" si="0"/>
        <v>"A0002","A2 dummy 027"</v>
      </c>
    </row>
    <row r="59" spans="1:23" x14ac:dyDescent="0.3">
      <c r="A59" s="12" t="s">
        <v>279</v>
      </c>
      <c r="B59" s="12" t="s">
        <v>210</v>
      </c>
      <c r="C59" s="12" t="s">
        <v>211</v>
      </c>
      <c r="D59" s="15" t="s">
        <v>96</v>
      </c>
      <c r="W59" s="24" t="str">
        <f t="shared" si="0"/>
        <v>"A0002","A2 dummy 028"</v>
      </c>
    </row>
    <row r="60" spans="1:23" x14ac:dyDescent="0.3">
      <c r="A60" s="12" t="s">
        <v>279</v>
      </c>
      <c r="B60" s="12" t="s">
        <v>212</v>
      </c>
      <c r="C60" s="12" t="s">
        <v>213</v>
      </c>
      <c r="D60" s="15" t="s">
        <v>96</v>
      </c>
      <c r="W60" s="24" t="str">
        <f t="shared" si="0"/>
        <v>"A0002","A2 dummy 029"</v>
      </c>
    </row>
    <row r="61" spans="1:23" x14ac:dyDescent="0.3">
      <c r="A61" s="12" t="s">
        <v>279</v>
      </c>
      <c r="B61" s="12" t="s">
        <v>214</v>
      </c>
      <c r="C61" s="12" t="s">
        <v>215</v>
      </c>
      <c r="D61" s="15" t="s">
        <v>96</v>
      </c>
      <c r="W61" s="24" t="str">
        <f t="shared" si="0"/>
        <v>"A0002","A2 dummy 030"</v>
      </c>
    </row>
    <row r="62" spans="1:23" x14ac:dyDescent="0.3">
      <c r="A62" s="12" t="s">
        <v>279</v>
      </c>
      <c r="B62" s="12" t="s">
        <v>216</v>
      </c>
      <c r="C62" s="12" t="s">
        <v>217</v>
      </c>
      <c r="D62" s="15" t="s">
        <v>96</v>
      </c>
      <c r="W62" s="24" t="str">
        <f t="shared" si="0"/>
        <v>"A0002","A2 dummy 031"</v>
      </c>
    </row>
    <row r="63" spans="1:23" x14ac:dyDescent="0.3">
      <c r="A63" s="12" t="s">
        <v>279</v>
      </c>
      <c r="B63" s="12" t="s">
        <v>218</v>
      </c>
      <c r="C63" s="12" t="s">
        <v>219</v>
      </c>
      <c r="D63" s="15" t="s">
        <v>96</v>
      </c>
      <c r="W63" s="24" t="str">
        <f t="shared" si="0"/>
        <v>"A0002","A2 dummy 032"</v>
      </c>
    </row>
    <row r="64" spans="1:23" x14ac:dyDescent="0.3">
      <c r="A64" s="12" t="s">
        <v>279</v>
      </c>
      <c r="B64" s="12" t="s">
        <v>220</v>
      </c>
      <c r="C64" s="12" t="s">
        <v>221</v>
      </c>
      <c r="D64" s="15" t="s">
        <v>96</v>
      </c>
      <c r="W64" s="24" t="str">
        <f t="shared" si="0"/>
        <v>"A0002","A2 dummy 033"</v>
      </c>
    </row>
    <row r="65" spans="1:23" x14ac:dyDescent="0.3">
      <c r="A65" s="12" t="s">
        <v>279</v>
      </c>
      <c r="B65" s="12" t="s">
        <v>222</v>
      </c>
      <c r="C65" s="12" t="s">
        <v>223</v>
      </c>
      <c r="D65" s="15" t="s">
        <v>96</v>
      </c>
      <c r="W65" s="24" t="str">
        <f t="shared" si="0"/>
        <v>"A0002","A2 dummy 034"</v>
      </c>
    </row>
    <row r="66" spans="1:23" x14ac:dyDescent="0.3">
      <c r="A66" s="12" t="s">
        <v>279</v>
      </c>
      <c r="B66" s="12" t="s">
        <v>224</v>
      </c>
      <c r="C66" s="12" t="s">
        <v>225</v>
      </c>
      <c r="D66" s="15" t="s">
        <v>101</v>
      </c>
      <c r="W66" s="24" t="str">
        <f t="shared" si="0"/>
        <v>"A0002","A2 dummy 035"</v>
      </c>
    </row>
    <row r="67" spans="1:23" x14ac:dyDescent="0.3">
      <c r="A67" s="12" t="s">
        <v>279</v>
      </c>
      <c r="B67" s="12" t="s">
        <v>226</v>
      </c>
      <c r="C67" s="12" t="s">
        <v>227</v>
      </c>
      <c r="D67" s="15" t="s">
        <v>97</v>
      </c>
      <c r="W67" s="24" t="str">
        <f t="shared" ref="W67" si="1">+_xlfn.CONCAT(""""&amp;A67&amp;""","&amp;""""&amp;C67&amp;"""")</f>
        <v>"A0002","A2 dummy 036"</v>
      </c>
    </row>
  </sheetData>
  <phoneticPr fontId="2" type="noConversion"/>
  <dataValidations count="1">
    <dataValidation type="list" allowBlank="1" showInputMessage="1" showErrorMessage="1" sqref="D2:D67" xr:uid="{A0E105BA-CF51-4401-B710-6BE9E69B1788}">
      <formula1>$M$2:$M$4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6538-20DF-4E13-8107-7AC155FD4D73}">
  <sheetPr>
    <tabColor rgb="FF00B050"/>
  </sheetPr>
  <dimension ref="A1:M22"/>
  <sheetViews>
    <sheetView workbookViewId="0">
      <selection activeCell="G2" sqref="G2:G21"/>
    </sheetView>
  </sheetViews>
  <sheetFormatPr defaultRowHeight="14.4" x14ac:dyDescent="0.3"/>
  <cols>
    <col min="1" max="1" width="11.6640625" bestFit="1" customWidth="1"/>
    <col min="2" max="2" width="12.88671875" bestFit="1" customWidth="1"/>
    <col min="3" max="3" width="12.109375" bestFit="1" customWidth="1"/>
    <col min="4" max="4" width="12.109375" style="22" bestFit="1" customWidth="1"/>
    <col min="5" max="5" width="16.109375" style="22" bestFit="1" customWidth="1"/>
    <col min="12" max="13" width="10.5546875" bestFit="1" customWidth="1"/>
  </cols>
  <sheetData>
    <row r="1" spans="1:13" x14ac:dyDescent="0.3">
      <c r="A1" t="s">
        <v>78</v>
      </c>
      <c r="B1" t="s">
        <v>91</v>
      </c>
      <c r="C1" t="s">
        <v>55</v>
      </c>
      <c r="D1" s="22" t="s">
        <v>281</v>
      </c>
      <c r="E1" s="22" t="s">
        <v>41</v>
      </c>
    </row>
    <row r="2" spans="1:13" x14ac:dyDescent="0.3">
      <c r="A2" t="s">
        <v>274</v>
      </c>
      <c r="B2">
        <v>1</v>
      </c>
      <c r="C2" s="2" t="s">
        <v>294</v>
      </c>
      <c r="D2" s="23" t="s">
        <v>295</v>
      </c>
      <c r="E2" s="22" t="s">
        <v>282</v>
      </c>
      <c r="G2" s="24" t="str">
        <f>+_xlfn.CONCAT(C2&amp;","&amp;D2&amp;","&amp;E2)</f>
        <v>"22/03/2023","04/04/2023","dummy sprint 1"</v>
      </c>
      <c r="H2" s="24"/>
      <c r="I2" s="24"/>
      <c r="J2" s="24"/>
      <c r="K2" s="24"/>
    </row>
    <row r="3" spans="1:13" x14ac:dyDescent="0.3">
      <c r="A3" t="s">
        <v>274</v>
      </c>
      <c r="B3">
        <v>2</v>
      </c>
      <c r="C3" s="2" t="s">
        <v>296</v>
      </c>
      <c r="D3" s="23" t="s">
        <v>297</v>
      </c>
      <c r="E3" s="22" t="s">
        <v>283</v>
      </c>
      <c r="G3" s="24" t="str">
        <f t="shared" ref="G3:G21" si="0">+_xlfn.CONCAT(C3&amp;","&amp;D3&amp;","&amp;E3)</f>
        <v>"05/04/2023","25/04/2023","dummy sprint 2"</v>
      </c>
      <c r="H3" s="24"/>
      <c r="I3" s="24"/>
      <c r="J3" s="24"/>
      <c r="K3" s="24"/>
    </row>
    <row r="4" spans="1:13" x14ac:dyDescent="0.3">
      <c r="A4" t="s">
        <v>274</v>
      </c>
      <c r="B4">
        <v>3</v>
      </c>
      <c r="C4" s="2" t="s">
        <v>298</v>
      </c>
      <c r="D4" s="23" t="s">
        <v>299</v>
      </c>
      <c r="E4" s="22" t="s">
        <v>284</v>
      </c>
      <c r="G4" s="24" t="str">
        <f t="shared" si="0"/>
        <v>"26/04/2023","09/05/2023","dummy sprint 3"</v>
      </c>
      <c r="H4" s="24"/>
      <c r="I4" s="24"/>
      <c r="J4" s="24"/>
      <c r="K4" s="24"/>
    </row>
    <row r="5" spans="1:13" x14ac:dyDescent="0.3">
      <c r="A5" t="s">
        <v>274</v>
      </c>
      <c r="B5">
        <v>4</v>
      </c>
      <c r="C5" s="2" t="s">
        <v>300</v>
      </c>
      <c r="D5" s="23" t="s">
        <v>301</v>
      </c>
      <c r="E5" s="22" t="s">
        <v>285</v>
      </c>
      <c r="G5" s="24" t="str">
        <f t="shared" si="0"/>
        <v>"10/05/2023","23/05/2023","dummy sprint 4"</v>
      </c>
      <c r="H5" s="24"/>
      <c r="I5" s="24"/>
      <c r="J5" s="24"/>
      <c r="K5" s="24"/>
    </row>
    <row r="6" spans="1:13" x14ac:dyDescent="0.3">
      <c r="A6" t="s">
        <v>274</v>
      </c>
      <c r="B6">
        <v>5</v>
      </c>
      <c r="C6" s="2" t="s">
        <v>302</v>
      </c>
      <c r="D6" s="23" t="s">
        <v>303</v>
      </c>
      <c r="E6" s="22" t="s">
        <v>286</v>
      </c>
      <c r="G6" s="24" t="str">
        <f t="shared" si="0"/>
        <v>"24/05/2023","06/06/2023","dummy sprint 5"</v>
      </c>
      <c r="H6" s="24"/>
      <c r="I6" s="24"/>
      <c r="J6" s="24"/>
      <c r="K6" s="24"/>
    </row>
    <row r="7" spans="1:13" x14ac:dyDescent="0.3">
      <c r="A7" t="s">
        <v>274</v>
      </c>
      <c r="B7">
        <v>6</v>
      </c>
      <c r="C7" s="2" t="s">
        <v>304</v>
      </c>
      <c r="D7" s="23" t="s">
        <v>305</v>
      </c>
      <c r="E7" s="22" t="s">
        <v>287</v>
      </c>
      <c r="G7" s="24" t="str">
        <f t="shared" si="0"/>
        <v>"07/06/2023","20/06/2023","dummy sprint 6"</v>
      </c>
      <c r="H7" s="24"/>
      <c r="I7" s="24"/>
      <c r="J7" s="24"/>
      <c r="K7" s="24"/>
    </row>
    <row r="8" spans="1:13" x14ac:dyDescent="0.3">
      <c r="A8" t="s">
        <v>274</v>
      </c>
      <c r="B8">
        <v>7</v>
      </c>
      <c r="C8" s="2" t="s">
        <v>306</v>
      </c>
      <c r="D8" s="23" t="s">
        <v>307</v>
      </c>
      <c r="E8" s="22" t="s">
        <v>288</v>
      </c>
      <c r="G8" s="24" t="str">
        <f t="shared" si="0"/>
        <v>"21/06/2023","18/07/2023","dummy sprint 7"</v>
      </c>
      <c r="H8" s="24"/>
      <c r="I8" s="24"/>
      <c r="J8" s="24"/>
      <c r="K8" s="24"/>
    </row>
    <row r="9" spans="1:13" x14ac:dyDescent="0.3">
      <c r="A9" t="s">
        <v>274</v>
      </c>
      <c r="B9">
        <v>8</v>
      </c>
      <c r="C9" s="2" t="s">
        <v>308</v>
      </c>
      <c r="D9" s="23" t="s">
        <v>312</v>
      </c>
      <c r="E9" s="22" t="s">
        <v>289</v>
      </c>
      <c r="G9" s="24" t="str">
        <f t="shared" si="0"/>
        <v>"19/07/2023","02/08/2023","dummy sprint 8"</v>
      </c>
      <c r="H9" s="24"/>
      <c r="I9" s="24"/>
      <c r="J9" s="24"/>
      <c r="K9" s="24"/>
      <c r="L9" s="2"/>
      <c r="M9" s="2"/>
    </row>
    <row r="10" spans="1:13" x14ac:dyDescent="0.3">
      <c r="A10" t="s">
        <v>279</v>
      </c>
      <c r="B10">
        <v>1</v>
      </c>
      <c r="C10" s="2" t="s">
        <v>304</v>
      </c>
      <c r="D10" s="23" t="s">
        <v>309</v>
      </c>
      <c r="E10" s="22" t="s">
        <v>282</v>
      </c>
      <c r="G10" s="24" t="str">
        <f t="shared" si="0"/>
        <v>"07/06/2023","04/07/2023","dummy sprint 1"</v>
      </c>
      <c r="H10" s="24"/>
      <c r="I10" s="24"/>
      <c r="J10" s="24"/>
      <c r="K10" s="24"/>
    </row>
    <row r="11" spans="1:13" x14ac:dyDescent="0.3">
      <c r="A11" t="s">
        <v>279</v>
      </c>
      <c r="B11">
        <v>2</v>
      </c>
      <c r="C11" s="2" t="s">
        <v>310</v>
      </c>
      <c r="D11" s="23" t="s">
        <v>311</v>
      </c>
      <c r="E11" s="22" t="s">
        <v>283</v>
      </c>
      <c r="G11" s="24" t="str">
        <f t="shared" si="0"/>
        <v>"05/07/2023","01/08/2023","dummy sprint 2"</v>
      </c>
      <c r="H11" s="24"/>
      <c r="I11" s="24"/>
      <c r="J11" s="24"/>
      <c r="K11" s="24"/>
    </row>
    <row r="12" spans="1:13" x14ac:dyDescent="0.3">
      <c r="A12" t="s">
        <v>279</v>
      </c>
      <c r="B12">
        <v>3</v>
      </c>
      <c r="C12" s="2" t="s">
        <v>312</v>
      </c>
      <c r="D12" s="23" t="s">
        <v>313</v>
      </c>
      <c r="E12" s="22" t="s">
        <v>284</v>
      </c>
      <c r="G12" s="24" t="str">
        <f t="shared" si="0"/>
        <v>"02/08/2023","29/08/2023","dummy sprint 3"</v>
      </c>
      <c r="H12" s="24"/>
      <c r="I12" s="24"/>
      <c r="J12" s="24"/>
      <c r="K12" s="24"/>
    </row>
    <row r="13" spans="1:13" x14ac:dyDescent="0.3">
      <c r="A13" t="s">
        <v>279</v>
      </c>
      <c r="B13">
        <v>4</v>
      </c>
      <c r="C13" s="2" t="s">
        <v>314</v>
      </c>
      <c r="D13" s="23" t="s">
        <v>315</v>
      </c>
      <c r="E13" s="22" t="s">
        <v>285</v>
      </c>
      <c r="G13" s="24" t="str">
        <f t="shared" si="0"/>
        <v>"30/08/2023","26/09/2023","dummy sprint 4"</v>
      </c>
      <c r="H13" s="24"/>
      <c r="I13" s="24"/>
      <c r="J13" s="24"/>
      <c r="K13" s="24"/>
    </row>
    <row r="14" spans="1:13" x14ac:dyDescent="0.3">
      <c r="A14" t="s">
        <v>279</v>
      </c>
      <c r="B14">
        <v>5</v>
      </c>
      <c r="C14" s="2" t="s">
        <v>316</v>
      </c>
      <c r="D14" s="23" t="s">
        <v>317</v>
      </c>
      <c r="E14" s="22" t="s">
        <v>286</v>
      </c>
      <c r="G14" s="24" t="str">
        <f t="shared" si="0"/>
        <v>"27/09/2023","17/10/2023","dummy sprint 5"</v>
      </c>
      <c r="H14" s="24"/>
      <c r="I14" s="24"/>
      <c r="J14" s="24"/>
      <c r="K14" s="24"/>
    </row>
    <row r="15" spans="1:13" x14ac:dyDescent="0.3">
      <c r="A15" t="s">
        <v>279</v>
      </c>
      <c r="B15">
        <v>6</v>
      </c>
      <c r="C15" s="2" t="s">
        <v>318</v>
      </c>
      <c r="D15" s="23" t="s">
        <v>319</v>
      </c>
      <c r="E15" s="22" t="s">
        <v>287</v>
      </c>
      <c r="G15" s="24" t="str">
        <f t="shared" si="0"/>
        <v>"18/10/2023","14/11/2023","dummy sprint 6"</v>
      </c>
      <c r="H15" s="24"/>
      <c r="I15" s="24"/>
      <c r="J15" s="24"/>
      <c r="K15" s="24"/>
    </row>
    <row r="16" spans="1:13" x14ac:dyDescent="0.3">
      <c r="A16" t="s">
        <v>279</v>
      </c>
      <c r="B16">
        <v>7</v>
      </c>
      <c r="C16" s="2" t="s">
        <v>320</v>
      </c>
      <c r="D16" s="23" t="s">
        <v>321</v>
      </c>
      <c r="E16" s="22" t="s">
        <v>288</v>
      </c>
      <c r="G16" s="24" t="str">
        <f t="shared" si="0"/>
        <v>"15/11/2023","05/12/2023","dummy sprint 7"</v>
      </c>
      <c r="H16" s="24"/>
      <c r="I16" s="24"/>
      <c r="J16" s="24"/>
      <c r="K16" s="24"/>
    </row>
    <row r="17" spans="1:11" x14ac:dyDescent="0.3">
      <c r="A17" t="s">
        <v>279</v>
      </c>
      <c r="B17">
        <v>8</v>
      </c>
      <c r="C17" s="2" t="s">
        <v>322</v>
      </c>
      <c r="D17" s="23" t="s">
        <v>323</v>
      </c>
      <c r="E17" s="22" t="s">
        <v>289</v>
      </c>
      <c r="G17" s="24" t="str">
        <f t="shared" si="0"/>
        <v>"06/12/2023","09/01/2024","dummy sprint 8"</v>
      </c>
      <c r="H17" s="24"/>
      <c r="I17" s="24"/>
      <c r="J17" s="24"/>
      <c r="K17" s="24"/>
    </row>
    <row r="18" spans="1:11" x14ac:dyDescent="0.3">
      <c r="A18" t="s">
        <v>279</v>
      </c>
      <c r="B18">
        <v>9</v>
      </c>
      <c r="C18" s="2" t="s">
        <v>324</v>
      </c>
      <c r="D18" s="23" t="s">
        <v>325</v>
      </c>
      <c r="E18" s="22" t="s">
        <v>290</v>
      </c>
      <c r="G18" s="24" t="str">
        <f t="shared" si="0"/>
        <v>"10/01/2024","06/02/2024","dummy sprint 9"</v>
      </c>
      <c r="H18" s="24"/>
      <c r="I18" s="24"/>
      <c r="J18" s="24"/>
      <c r="K18" s="24"/>
    </row>
    <row r="19" spans="1:11" x14ac:dyDescent="0.3">
      <c r="A19" t="s">
        <v>279</v>
      </c>
      <c r="B19">
        <v>10</v>
      </c>
      <c r="C19" s="2" t="s">
        <v>326</v>
      </c>
      <c r="D19" s="23" t="s">
        <v>327</v>
      </c>
      <c r="E19" s="22" t="s">
        <v>291</v>
      </c>
      <c r="G19" s="24" t="str">
        <f t="shared" si="0"/>
        <v>"07/02/2024","06/03/2024","dummy sprint 10"</v>
      </c>
      <c r="H19" s="24"/>
      <c r="I19" s="24"/>
      <c r="J19" s="24"/>
      <c r="K19" s="24"/>
    </row>
    <row r="20" spans="1:11" x14ac:dyDescent="0.3">
      <c r="A20" t="s">
        <v>279</v>
      </c>
      <c r="B20">
        <v>11</v>
      </c>
      <c r="C20" s="2" t="s">
        <v>328</v>
      </c>
      <c r="D20" s="23" t="s">
        <v>329</v>
      </c>
      <c r="E20" s="22" t="s">
        <v>292</v>
      </c>
      <c r="G20" s="24" t="str">
        <f t="shared" si="0"/>
        <v>"07/03/2024","03/04/2024","dummy sprint 11"</v>
      </c>
      <c r="H20" s="24"/>
      <c r="I20" s="24"/>
      <c r="J20" s="24"/>
      <c r="K20" s="24"/>
    </row>
    <row r="21" spans="1:11" x14ac:dyDescent="0.3">
      <c r="A21" t="s">
        <v>279</v>
      </c>
      <c r="B21">
        <v>12</v>
      </c>
      <c r="C21" s="2" t="s">
        <v>330</v>
      </c>
      <c r="D21" s="23" t="s">
        <v>331</v>
      </c>
      <c r="E21" s="22" t="s">
        <v>293</v>
      </c>
      <c r="G21" s="24" t="str">
        <f t="shared" si="0"/>
        <v>"04/04/2024","18/04/2024","dummy sprint 12"</v>
      </c>
      <c r="H21" s="24"/>
      <c r="I21" s="24"/>
      <c r="J21" s="24"/>
      <c r="K21" s="24"/>
    </row>
    <row r="22" spans="1:11" x14ac:dyDescent="0.3">
      <c r="C22" s="2"/>
      <c r="D22" s="2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F8C3-6DCA-424C-81AE-BDA1451F2AAD}">
  <sheetPr>
    <tabColor rgb="FF00B050"/>
  </sheetPr>
  <dimension ref="A1:I35"/>
  <sheetViews>
    <sheetView topLeftCell="A6" workbookViewId="0">
      <selection activeCell="A22" sqref="A22:A28"/>
    </sheetView>
  </sheetViews>
  <sheetFormatPr defaultRowHeight="14.4" x14ac:dyDescent="0.3"/>
  <cols>
    <col min="1" max="1" width="14.109375" style="4" bestFit="1" customWidth="1"/>
    <col min="2" max="2" width="17.33203125" style="4" bestFit="1" customWidth="1"/>
    <col min="3" max="3" width="11.6640625" style="35" bestFit="1" customWidth="1"/>
    <col min="4" max="4" width="12.5546875" style="35" bestFit="1" customWidth="1"/>
    <col min="5" max="5" width="14.5546875" style="4" bestFit="1" customWidth="1"/>
    <col min="6" max="6" width="23.6640625" style="4" bestFit="1" customWidth="1"/>
    <col min="7" max="7" width="12.109375" style="4" bestFit="1" customWidth="1"/>
    <col min="8" max="8" width="8.88671875" style="4"/>
    <col min="9" max="9" width="9.109375" style="4" bestFit="1" customWidth="1"/>
    <col min="10" max="16384" width="8.88671875" style="4"/>
  </cols>
  <sheetData>
    <row r="1" spans="1:9" x14ac:dyDescent="0.3">
      <c r="A1" s="28" t="s">
        <v>88</v>
      </c>
      <c r="B1" s="28" t="s">
        <v>49</v>
      </c>
      <c r="C1" s="29" t="s">
        <v>50</v>
      </c>
      <c r="D1" s="29" t="s">
        <v>51</v>
      </c>
      <c r="E1" s="28" t="s">
        <v>52</v>
      </c>
      <c r="F1" s="28" t="s">
        <v>55</v>
      </c>
      <c r="G1" s="28" t="s">
        <v>58</v>
      </c>
      <c r="H1" s="28" t="s">
        <v>89</v>
      </c>
      <c r="I1" s="28" t="s">
        <v>90</v>
      </c>
    </row>
    <row r="2" spans="1:9" x14ac:dyDescent="0.3">
      <c r="A2" s="30" t="s">
        <v>274</v>
      </c>
      <c r="B2" s="30" t="str">
        <f>+Users!C6</f>
        <v>tc@mymail.com</v>
      </c>
      <c r="C2" s="31">
        <v>4</v>
      </c>
      <c r="D2" s="32" t="str">
        <f>+Users!B6</f>
        <v>TiagoCancado</v>
      </c>
      <c r="E2" s="30" t="str">
        <f>VLOOKUP(C2,Profiles!$A$2:$B$8,2,FALSE)</f>
        <v>Project Manager</v>
      </c>
      <c r="F2" s="33">
        <f>+Projects!D2</f>
        <v>44986</v>
      </c>
      <c r="G2" s="33">
        <f>+Projects!G2</f>
        <v>45504</v>
      </c>
      <c r="H2" s="30">
        <v>35</v>
      </c>
      <c r="I2" s="34">
        <v>20</v>
      </c>
    </row>
    <row r="3" spans="1:9" x14ac:dyDescent="0.3">
      <c r="A3" s="4" t="s">
        <v>274</v>
      </c>
      <c r="B3" s="4" t="str">
        <f>+Users!C3</f>
        <v>js@mymail.com</v>
      </c>
      <c r="C3" s="35">
        <v>5</v>
      </c>
      <c r="D3" s="25" t="str">
        <f>+Users!B3</f>
        <v>JoaoSilva</v>
      </c>
      <c r="E3" s="4" t="str">
        <f>VLOOKUP(C3,Profiles!$A$2:$B$8,2,FALSE)</f>
        <v>Product Owner</v>
      </c>
      <c r="F3" s="36" t="s">
        <v>338</v>
      </c>
      <c r="G3" s="36" t="s">
        <v>345</v>
      </c>
      <c r="H3" s="4">
        <v>25</v>
      </c>
      <c r="I3" s="37">
        <v>20</v>
      </c>
    </row>
    <row r="4" spans="1:9" x14ac:dyDescent="0.3">
      <c r="A4" s="4" t="s">
        <v>274</v>
      </c>
      <c r="B4" s="4" t="str">
        <f>+Users!C4</f>
        <v>ms@mymail.com</v>
      </c>
      <c r="C4" s="35">
        <v>6</v>
      </c>
      <c r="D4" s="25" t="str">
        <f>+Users!B4</f>
        <v>ManelCosta</v>
      </c>
      <c r="E4" s="4" t="str">
        <f>VLOOKUP(C4,Profiles!$A$2:$B$8,2,FALSE)</f>
        <v>Scrum Master</v>
      </c>
      <c r="F4" s="36" t="s">
        <v>346</v>
      </c>
      <c r="G4" s="36" t="s">
        <v>345</v>
      </c>
      <c r="H4" s="4">
        <v>25</v>
      </c>
      <c r="I4" s="37">
        <v>30</v>
      </c>
    </row>
    <row r="5" spans="1:9" x14ac:dyDescent="0.3">
      <c r="A5" s="4" t="s">
        <v>279</v>
      </c>
      <c r="B5" s="4" t="str">
        <f>+Users!C5</f>
        <v>xf@mymail.com</v>
      </c>
      <c r="C5" s="35">
        <v>7</v>
      </c>
      <c r="D5" s="25" t="str">
        <f>+Users!B5</f>
        <v>XicoFerreira</v>
      </c>
      <c r="E5" s="4" t="str">
        <f>VLOOKUP(C5,Profiles!$A$2:$B$8,2,FALSE)</f>
        <v>User</v>
      </c>
      <c r="F5" s="36" t="s">
        <v>347</v>
      </c>
      <c r="G5" s="36" t="s">
        <v>344</v>
      </c>
      <c r="H5" s="4">
        <v>20</v>
      </c>
      <c r="I5" s="37">
        <v>100</v>
      </c>
    </row>
    <row r="6" spans="1:9" x14ac:dyDescent="0.3">
      <c r="A6" s="4" t="s">
        <v>279</v>
      </c>
      <c r="B6" s="4" t="str">
        <f>+Users!C9</f>
        <v>nel.m@mymail.com</v>
      </c>
      <c r="C6" s="35">
        <v>7</v>
      </c>
      <c r="D6" s="25" t="str">
        <f>+Users!B9</f>
        <v>NelMoleiro</v>
      </c>
      <c r="E6" s="4" t="str">
        <f>VLOOKUP(C6,Profiles!$A$2:$B$8,2,FALSE)</f>
        <v>User</v>
      </c>
      <c r="F6" s="36" t="s">
        <v>303</v>
      </c>
      <c r="G6" s="36" t="s">
        <v>344</v>
      </c>
      <c r="H6" s="4">
        <v>20</v>
      </c>
      <c r="I6" s="37">
        <v>100</v>
      </c>
    </row>
    <row r="7" spans="1:9" x14ac:dyDescent="0.3">
      <c r="A7" s="4" t="s">
        <v>279</v>
      </c>
      <c r="B7" s="4" t="str">
        <f>+Users!C10</f>
        <v>zb@mymail.com</v>
      </c>
      <c r="C7" s="35">
        <v>7</v>
      </c>
      <c r="D7" s="25" t="str">
        <f>+Users!B10</f>
        <v>ZeBento</v>
      </c>
      <c r="E7" s="4" t="str">
        <f>VLOOKUP(C7,Profiles!$A$2:$B$8,2,FALSE)</f>
        <v>User</v>
      </c>
      <c r="F7" s="36" t="s">
        <v>304</v>
      </c>
      <c r="G7" s="36" t="s">
        <v>344</v>
      </c>
      <c r="H7" s="4">
        <v>20</v>
      </c>
      <c r="I7" s="37">
        <v>100</v>
      </c>
    </row>
    <row r="8" spans="1:9" x14ac:dyDescent="0.3">
      <c r="A8" s="4" t="s">
        <v>278</v>
      </c>
      <c r="B8" s="4" t="str">
        <f>+Users!C11</f>
        <v>to.f@mymail.com</v>
      </c>
      <c r="C8" s="35">
        <v>7</v>
      </c>
      <c r="D8" s="25" t="str">
        <f>+Users!B11</f>
        <v>ToFarrulo</v>
      </c>
      <c r="E8" s="4" t="str">
        <f>VLOOKUP(C8,Profiles!$A$2:$B$8,2,FALSE)</f>
        <v>User</v>
      </c>
      <c r="F8" s="36" t="s">
        <v>348</v>
      </c>
      <c r="G8" s="36" t="s">
        <v>344</v>
      </c>
      <c r="H8" s="4">
        <v>20</v>
      </c>
      <c r="I8" s="37">
        <v>100</v>
      </c>
    </row>
    <row r="9" spans="1:9" x14ac:dyDescent="0.3">
      <c r="A9" s="4" t="s">
        <v>278</v>
      </c>
      <c r="B9" s="4" t="str">
        <f>+Users!C12</f>
        <v>tdc@mymail.com</v>
      </c>
      <c r="C9" s="35">
        <v>7</v>
      </c>
      <c r="D9" s="25" t="str">
        <f>+Users!B12</f>
        <v>TinoCruzes</v>
      </c>
      <c r="E9" s="4" t="str">
        <f>VLOOKUP(C9,Profiles!$A$2:$B$8,2,FALSE)</f>
        <v>User</v>
      </c>
      <c r="F9" s="36" t="s">
        <v>349</v>
      </c>
      <c r="G9" s="36" t="s">
        <v>344</v>
      </c>
      <c r="H9" s="4">
        <v>20</v>
      </c>
      <c r="I9" s="37">
        <v>100</v>
      </c>
    </row>
    <row r="13" spans="1:9" s="7" customFormat="1" x14ac:dyDescent="0.3">
      <c r="A13" s="7" t="s">
        <v>332</v>
      </c>
      <c r="B13" s="7" t="s">
        <v>333</v>
      </c>
      <c r="C13" s="7" t="s">
        <v>334</v>
      </c>
      <c r="D13" s="7" t="s">
        <v>335</v>
      </c>
      <c r="E13" s="7" t="s">
        <v>336</v>
      </c>
      <c r="F13" s="7" t="s">
        <v>337</v>
      </c>
    </row>
    <row r="14" spans="1:9" s="7" customFormat="1" x14ac:dyDescent="0.3">
      <c r="A14" s="7" t="str">
        <f>+_xlfn.CONCAT(""""&amp;A3&amp;""",")</f>
        <v>"A0001",</v>
      </c>
      <c r="B14" s="7" t="str">
        <f t="shared" ref="B14" si="0">+_xlfn.CONCAT(""""&amp;B3&amp;""",")</f>
        <v>"js@mymail.com",</v>
      </c>
      <c r="C14" s="39" t="str">
        <f>_xlfn.CONCAT(F3&amp;",")</f>
        <v>"03/03/2023",</v>
      </c>
      <c r="D14" s="39" t="str">
        <f>_xlfn.CONCAT(G3&amp;",")</f>
        <v>"31/07/2024",</v>
      </c>
      <c r="E14" s="7" t="str">
        <f>+_xlfn.CONCAT(H3&amp;",")</f>
        <v>25,</v>
      </c>
      <c r="F14" s="38">
        <f>+I3</f>
        <v>20</v>
      </c>
    </row>
    <row r="15" spans="1:9" s="7" customFormat="1" x14ac:dyDescent="0.3">
      <c r="A15" s="7" t="str">
        <f t="shared" ref="A15:A20" si="1">+_xlfn.CONCAT(""""&amp;A4&amp;""",")</f>
        <v>"A0001",</v>
      </c>
      <c r="B15" s="7" t="str">
        <f t="shared" ref="B15" si="2">+_xlfn.CONCAT(""""&amp;B4&amp;""",")</f>
        <v>"ms@mymail.com",</v>
      </c>
      <c r="C15" s="39" t="str">
        <f t="shared" ref="C15:C20" si="3">_xlfn.CONCAT(F4&amp;",")</f>
        <v>"04/03/2023",</v>
      </c>
      <c r="D15" s="39" t="str">
        <f t="shared" ref="D15:D20" si="4">_xlfn.CONCAT(G4&amp;",")</f>
        <v>"31/07/2024",</v>
      </c>
      <c r="E15" s="7" t="str">
        <f t="shared" ref="E15:E20" si="5">+_xlfn.CONCAT(H4&amp;",")</f>
        <v>25,</v>
      </c>
      <c r="F15" s="38">
        <f t="shared" ref="F15:F20" si="6">+I4</f>
        <v>30</v>
      </c>
    </row>
    <row r="16" spans="1:9" s="7" customFormat="1" x14ac:dyDescent="0.3">
      <c r="A16" s="7" t="str">
        <f t="shared" si="1"/>
        <v>"A0002",</v>
      </c>
      <c r="B16" s="7" t="str">
        <f t="shared" ref="B16" si="7">+_xlfn.CONCAT(""""&amp;B5&amp;""",")</f>
        <v>"xf@mymail.com",</v>
      </c>
      <c r="C16" s="39" t="str">
        <f t="shared" si="3"/>
        <v>"05/06/2023",</v>
      </c>
      <c r="D16" s="39" t="str">
        <f t="shared" si="4"/>
        <v>"29/04/2024",</v>
      </c>
      <c r="E16" s="7" t="str">
        <f t="shared" si="5"/>
        <v>20,</v>
      </c>
      <c r="F16" s="38">
        <f t="shared" si="6"/>
        <v>100</v>
      </c>
    </row>
    <row r="17" spans="1:6" s="7" customFormat="1" x14ac:dyDescent="0.3">
      <c r="A17" s="7" t="str">
        <f t="shared" si="1"/>
        <v>"A0002",</v>
      </c>
      <c r="B17" s="7" t="str">
        <f t="shared" ref="B17" si="8">+_xlfn.CONCAT(""""&amp;B6&amp;""",")</f>
        <v>"nel.m@mymail.com",</v>
      </c>
      <c r="C17" s="39" t="str">
        <f t="shared" si="3"/>
        <v>"06/06/2023",</v>
      </c>
      <c r="D17" s="39" t="str">
        <f t="shared" si="4"/>
        <v>"29/04/2024",</v>
      </c>
      <c r="E17" s="7" t="str">
        <f t="shared" si="5"/>
        <v>20,</v>
      </c>
      <c r="F17" s="38">
        <f t="shared" si="6"/>
        <v>100</v>
      </c>
    </row>
    <row r="18" spans="1:6" s="7" customFormat="1" x14ac:dyDescent="0.3">
      <c r="A18" s="7" t="str">
        <f t="shared" si="1"/>
        <v>"A0002",</v>
      </c>
      <c r="B18" s="7" t="str">
        <f t="shared" ref="B18" si="9">+_xlfn.CONCAT(""""&amp;B7&amp;""",")</f>
        <v>"zb@mymail.com",</v>
      </c>
      <c r="C18" s="39" t="str">
        <f t="shared" si="3"/>
        <v>"07/06/2023",</v>
      </c>
      <c r="D18" s="39" t="str">
        <f t="shared" si="4"/>
        <v>"29/04/2024",</v>
      </c>
      <c r="E18" s="7" t="str">
        <f t="shared" si="5"/>
        <v>20,</v>
      </c>
      <c r="F18" s="38">
        <f t="shared" si="6"/>
        <v>100</v>
      </c>
    </row>
    <row r="19" spans="1:6" s="7" customFormat="1" x14ac:dyDescent="0.3">
      <c r="A19" s="7" t="str">
        <f t="shared" si="1"/>
        <v>"A0666",</v>
      </c>
      <c r="B19" s="7" t="str">
        <f t="shared" ref="B19" si="10">+_xlfn.CONCAT(""""&amp;B8&amp;""",")</f>
        <v>"to.f@mymail.com",</v>
      </c>
      <c r="C19" s="39" t="str">
        <f t="shared" si="3"/>
        <v>"10/03/2023",</v>
      </c>
      <c r="D19" s="39" t="str">
        <f t="shared" si="4"/>
        <v>"29/04/2024",</v>
      </c>
      <c r="E19" s="7" t="str">
        <f t="shared" si="5"/>
        <v>20,</v>
      </c>
      <c r="F19" s="38">
        <f t="shared" si="6"/>
        <v>100</v>
      </c>
    </row>
    <row r="20" spans="1:6" s="7" customFormat="1" x14ac:dyDescent="0.3">
      <c r="A20" s="7" t="str">
        <f t="shared" si="1"/>
        <v>"A0666",</v>
      </c>
      <c r="B20" s="7" t="str">
        <f t="shared" ref="B20" si="11">+_xlfn.CONCAT(""""&amp;B9&amp;""",")</f>
        <v>"tdc@mymail.com",</v>
      </c>
      <c r="C20" s="39" t="str">
        <f t="shared" si="3"/>
        <v>"11/03/2023",</v>
      </c>
      <c r="D20" s="39" t="str">
        <f t="shared" si="4"/>
        <v>"29/04/2024",</v>
      </c>
      <c r="E20" s="7" t="str">
        <f t="shared" si="5"/>
        <v>20,</v>
      </c>
      <c r="F20" s="38">
        <f t="shared" si="6"/>
        <v>100</v>
      </c>
    </row>
    <row r="21" spans="1:6" s="7" customFormat="1" x14ac:dyDescent="0.3"/>
    <row r="22" spans="1:6" s="7" customFormat="1" x14ac:dyDescent="0.3">
      <c r="A22" s="7" t="str">
        <f>+_xlfn.CONCAT(A14&amp;B14&amp;C14&amp;D14&amp;E14&amp;F14)</f>
        <v>"A0001","js@mymail.com","03/03/2023","31/07/2024",25,20</v>
      </c>
    </row>
    <row r="23" spans="1:6" s="7" customFormat="1" x14ac:dyDescent="0.3">
      <c r="A23" s="7" t="str">
        <f t="shared" ref="A23:A27" si="12">+_xlfn.CONCAT(A15&amp;B15&amp;C15&amp;D15&amp;E15&amp;F15)</f>
        <v>"A0001","ms@mymail.com","04/03/2023","31/07/2024",25,30</v>
      </c>
    </row>
    <row r="24" spans="1:6" s="7" customFormat="1" x14ac:dyDescent="0.3">
      <c r="A24" s="7" t="str">
        <f t="shared" si="12"/>
        <v>"A0002","xf@mymail.com","05/06/2023","29/04/2024",20,100</v>
      </c>
    </row>
    <row r="25" spans="1:6" s="7" customFormat="1" x14ac:dyDescent="0.3">
      <c r="A25" s="7" t="str">
        <f t="shared" si="12"/>
        <v>"A0002","nel.m@mymail.com","06/06/2023","29/04/2024",20,100</v>
      </c>
    </row>
    <row r="26" spans="1:6" s="7" customFormat="1" x14ac:dyDescent="0.3">
      <c r="A26" s="7" t="str">
        <f t="shared" si="12"/>
        <v>"A0002","zb@mymail.com","07/06/2023","29/04/2024",20,100</v>
      </c>
    </row>
    <row r="27" spans="1:6" s="7" customFormat="1" x14ac:dyDescent="0.3">
      <c r="A27" s="7" t="str">
        <f t="shared" si="12"/>
        <v>"A0666","to.f@mymail.com","10/03/2023","29/04/2024",20,100</v>
      </c>
    </row>
    <row r="28" spans="1:6" s="7" customFormat="1" x14ac:dyDescent="0.3">
      <c r="A28" s="7" t="str">
        <f>+_xlfn.CONCAT(A20&amp;B20&amp;C20&amp;D20&amp;E20&amp;F20)</f>
        <v>"A0666","tdc@mymail.com","11/03/2023","29/04/2024",20,100</v>
      </c>
    </row>
    <row r="29" spans="1:6" s="7" customFormat="1" x14ac:dyDescent="0.3"/>
    <row r="30" spans="1:6" s="7" customFormat="1" x14ac:dyDescent="0.3"/>
    <row r="31" spans="1:6" s="7" customFormat="1" x14ac:dyDescent="0.3"/>
    <row r="32" spans="1:6" s="7" customFormat="1" x14ac:dyDescent="0.3"/>
    <row r="33" s="7" customFormat="1" x14ac:dyDescent="0.3"/>
    <row r="34" s="7" customFormat="1" x14ac:dyDescent="0.3"/>
    <row r="35" s="7" customFormat="1" x14ac:dyDescent="0.3"/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0EFA-CF7D-4833-BF32-8108BF33B7D5}">
  <sheetPr>
    <tabColor theme="7" tint="0.39997558519241921"/>
  </sheetPr>
  <dimension ref="A1:R13"/>
  <sheetViews>
    <sheetView tabSelected="1" workbookViewId="0">
      <selection activeCell="A14" sqref="A14"/>
    </sheetView>
  </sheetViews>
  <sheetFormatPr defaultRowHeight="14.4" x14ac:dyDescent="0.3"/>
  <cols>
    <col min="1" max="1" width="11.6640625" bestFit="1" customWidth="1"/>
    <col min="2" max="2" width="14.109375" customWidth="1"/>
    <col min="3" max="3" width="10.5546875" bestFit="1" customWidth="1"/>
    <col min="9" max="9" width="11.44140625" bestFit="1" customWidth="1"/>
    <col min="18" max="18" width="11" customWidth="1"/>
  </cols>
  <sheetData>
    <row r="1" spans="1:18" ht="19.8" x14ac:dyDescent="0.4">
      <c r="L1" s="40" t="s">
        <v>350</v>
      </c>
      <c r="M1" s="20"/>
      <c r="N1" s="20"/>
      <c r="O1" s="20"/>
      <c r="P1" s="20"/>
      <c r="Q1" s="20"/>
      <c r="R1" s="20"/>
    </row>
    <row r="2" spans="1:18" x14ac:dyDescent="0.3">
      <c r="A2" s="1" t="s">
        <v>78</v>
      </c>
      <c r="B2" s="1" t="s">
        <v>11</v>
      </c>
      <c r="C2" s="1" t="s">
        <v>53</v>
      </c>
      <c r="I2" s="1" t="s">
        <v>79</v>
      </c>
    </row>
    <row r="3" spans="1:18" x14ac:dyDescent="0.3">
      <c r="A3" s="24" t="s">
        <v>64</v>
      </c>
      <c r="B3" s="24" t="s">
        <v>80</v>
      </c>
      <c r="C3" s="41">
        <v>44209</v>
      </c>
      <c r="I3" t="s">
        <v>80</v>
      </c>
    </row>
    <row r="4" spans="1:18" x14ac:dyDescent="0.3">
      <c r="A4" s="24" t="s">
        <v>64</v>
      </c>
      <c r="B4" s="24" t="s">
        <v>81</v>
      </c>
      <c r="C4" s="41">
        <v>44256</v>
      </c>
      <c r="I4" t="s">
        <v>81</v>
      </c>
    </row>
    <row r="5" spans="1:18" x14ac:dyDescent="0.3">
      <c r="A5" s="24" t="s">
        <v>64</v>
      </c>
      <c r="B5" s="24" t="s">
        <v>82</v>
      </c>
      <c r="C5" s="41">
        <v>44277</v>
      </c>
      <c r="I5" t="s">
        <v>82</v>
      </c>
    </row>
    <row r="6" spans="1:18" x14ac:dyDescent="0.3">
      <c r="A6" s="24" t="s">
        <v>64</v>
      </c>
      <c r="B6" s="24" t="s">
        <v>83</v>
      </c>
      <c r="C6" s="41">
        <v>44312</v>
      </c>
      <c r="I6" t="s">
        <v>83</v>
      </c>
    </row>
    <row r="7" spans="1:18" x14ac:dyDescent="0.3">
      <c r="A7" s="26" t="s">
        <v>64</v>
      </c>
      <c r="B7" s="26" t="s">
        <v>84</v>
      </c>
      <c r="C7" s="27">
        <v>44408</v>
      </c>
      <c r="I7" t="s">
        <v>85</v>
      </c>
    </row>
    <row r="8" spans="1:18" x14ac:dyDescent="0.3">
      <c r="A8" s="24" t="s">
        <v>86</v>
      </c>
      <c r="B8" s="24" t="s">
        <v>80</v>
      </c>
      <c r="C8" s="41">
        <v>44317</v>
      </c>
      <c r="I8" t="s">
        <v>87</v>
      </c>
    </row>
    <row r="9" spans="1:18" x14ac:dyDescent="0.3">
      <c r="A9" s="24" t="s">
        <v>86</v>
      </c>
      <c r="B9" s="24" t="s">
        <v>81</v>
      </c>
      <c r="C9" s="41">
        <v>44347</v>
      </c>
      <c r="I9" t="s">
        <v>84</v>
      </c>
    </row>
    <row r="10" spans="1:18" x14ac:dyDescent="0.3">
      <c r="A10" s="24" t="s">
        <v>86</v>
      </c>
      <c r="B10" s="24" t="s">
        <v>82</v>
      </c>
      <c r="C10" s="41">
        <v>44354</v>
      </c>
    </row>
    <row r="11" spans="1:18" x14ac:dyDescent="0.3">
      <c r="A11" s="24" t="s">
        <v>86</v>
      </c>
      <c r="B11" s="24" t="s">
        <v>83</v>
      </c>
      <c r="C11" s="41">
        <v>44438</v>
      </c>
    </row>
    <row r="12" spans="1:18" x14ac:dyDescent="0.3">
      <c r="A12" s="24" t="s">
        <v>86</v>
      </c>
      <c r="B12" s="24" t="s">
        <v>85</v>
      </c>
      <c r="C12" s="41">
        <v>44627</v>
      </c>
    </row>
    <row r="13" spans="1:18" x14ac:dyDescent="0.3">
      <c r="A13" s="26" t="s">
        <v>86</v>
      </c>
      <c r="B13" s="26" t="s">
        <v>84</v>
      </c>
      <c r="C13" s="27">
        <v>44680</v>
      </c>
    </row>
  </sheetData>
  <phoneticPr fontId="2" type="noConversion"/>
  <dataValidations count="1">
    <dataValidation type="list" allowBlank="1" showInputMessage="1" showErrorMessage="1" sqref="B3:B41" xr:uid="{73D34017-9CD0-4E12-A9C4-C867F725941F}">
      <formula1>$I$3:$I$9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6BB3-299C-4678-A47D-5C50E17155FF}">
  <dimension ref="A1"/>
  <sheetViews>
    <sheetView topLeftCell="C1" workbookViewId="0">
      <selection activeCell="I7" sqref="I7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CEF3-4F99-4CE5-B31F-511FA523F4D9}">
  <dimension ref="A1:M100"/>
  <sheetViews>
    <sheetView workbookViewId="0">
      <selection activeCell="K18" sqref="K18"/>
    </sheetView>
  </sheetViews>
  <sheetFormatPr defaultRowHeight="14.4" x14ac:dyDescent="0.3"/>
  <cols>
    <col min="1" max="1" width="29.44140625" customWidth="1"/>
    <col min="3" max="3" width="11.88671875" customWidth="1"/>
    <col min="4" max="4" width="15.109375" customWidth="1"/>
    <col min="5" max="5" width="17.88671875" customWidth="1"/>
  </cols>
  <sheetData>
    <row r="1" spans="1:13" x14ac:dyDescent="0.3">
      <c r="A1" s="1" t="s">
        <v>78</v>
      </c>
      <c r="B1" s="1" t="s">
        <v>92</v>
      </c>
      <c r="C1" s="1" t="s">
        <v>94</v>
      </c>
      <c r="D1" s="1" t="s">
        <v>228</v>
      </c>
      <c r="E1" s="1" t="s">
        <v>229</v>
      </c>
      <c r="M1" s="1" t="s">
        <v>11</v>
      </c>
    </row>
    <row r="2" spans="1:13" x14ac:dyDescent="0.3">
      <c r="A2" s="3" t="s">
        <v>64</v>
      </c>
      <c r="B2" t="s">
        <v>95</v>
      </c>
      <c r="C2" t="s">
        <v>97</v>
      </c>
      <c r="D2" s="2">
        <v>44215</v>
      </c>
      <c r="E2">
        <v>3</v>
      </c>
      <c r="M2" t="s">
        <v>97</v>
      </c>
    </row>
    <row r="3" spans="1:13" x14ac:dyDescent="0.3">
      <c r="A3" s="3" t="s">
        <v>64</v>
      </c>
      <c r="B3" t="s">
        <v>98</v>
      </c>
      <c r="C3" t="s">
        <v>97</v>
      </c>
      <c r="D3" s="2">
        <v>44215</v>
      </c>
      <c r="E3">
        <v>2</v>
      </c>
      <c r="M3" t="s">
        <v>96</v>
      </c>
    </row>
    <row r="4" spans="1:13" x14ac:dyDescent="0.3">
      <c r="A4" s="3" t="s">
        <v>64</v>
      </c>
      <c r="B4" t="s">
        <v>99</v>
      </c>
      <c r="C4" t="s">
        <v>97</v>
      </c>
      <c r="D4" s="2">
        <v>44215</v>
      </c>
      <c r="E4">
        <v>1</v>
      </c>
      <c r="M4" t="s">
        <v>101</v>
      </c>
    </row>
    <row r="5" spans="1:13" x14ac:dyDescent="0.3">
      <c r="A5" s="3" t="s">
        <v>64</v>
      </c>
      <c r="B5" t="s">
        <v>102</v>
      </c>
      <c r="C5" t="s">
        <v>97</v>
      </c>
      <c r="D5" s="2">
        <v>44215</v>
      </c>
      <c r="E5">
        <v>4</v>
      </c>
    </row>
    <row r="6" spans="1:13" x14ac:dyDescent="0.3">
      <c r="A6" s="3" t="s">
        <v>64</v>
      </c>
      <c r="B6" t="s">
        <v>104</v>
      </c>
      <c r="C6" t="s">
        <v>97</v>
      </c>
      <c r="D6" s="2">
        <v>44215</v>
      </c>
      <c r="E6">
        <v>5</v>
      </c>
    </row>
    <row r="7" spans="1:13" x14ac:dyDescent="0.3">
      <c r="A7" s="3" t="s">
        <v>64</v>
      </c>
      <c r="B7" t="s">
        <v>106</v>
      </c>
      <c r="C7" t="s">
        <v>97</v>
      </c>
      <c r="D7" s="2">
        <v>44215</v>
      </c>
      <c r="E7">
        <v>6</v>
      </c>
    </row>
    <row r="8" spans="1:13" x14ac:dyDescent="0.3">
      <c r="A8" s="3" t="s">
        <v>64</v>
      </c>
      <c r="B8" t="s">
        <v>108</v>
      </c>
      <c r="C8" t="s">
        <v>97</v>
      </c>
      <c r="D8" s="2">
        <v>44215</v>
      </c>
      <c r="E8">
        <v>7</v>
      </c>
    </row>
    <row r="9" spans="1:13" x14ac:dyDescent="0.3">
      <c r="A9" s="3" t="s">
        <v>64</v>
      </c>
      <c r="B9" t="s">
        <v>110</v>
      </c>
      <c r="C9" t="s">
        <v>97</v>
      </c>
      <c r="D9" s="2">
        <v>44215</v>
      </c>
      <c r="E9">
        <v>8</v>
      </c>
    </row>
    <row r="10" spans="1:13" x14ac:dyDescent="0.3">
      <c r="A10" s="3" t="s">
        <v>64</v>
      </c>
      <c r="B10" t="s">
        <v>112</v>
      </c>
      <c r="C10" t="s">
        <v>97</v>
      </c>
      <c r="D10" s="2">
        <v>44215</v>
      </c>
      <c r="E10">
        <v>9</v>
      </c>
    </row>
    <row r="11" spans="1:13" x14ac:dyDescent="0.3">
      <c r="A11" s="3" t="s">
        <v>64</v>
      </c>
      <c r="B11" t="s">
        <v>114</v>
      </c>
      <c r="C11" t="s">
        <v>97</v>
      </c>
      <c r="D11" s="2">
        <v>44215</v>
      </c>
      <c r="E11">
        <v>10</v>
      </c>
    </row>
    <row r="12" spans="1:13" x14ac:dyDescent="0.3">
      <c r="A12" t="s">
        <v>64</v>
      </c>
      <c r="B12" t="s">
        <v>95</v>
      </c>
      <c r="C12" t="s">
        <v>96</v>
      </c>
      <c r="D12" s="2">
        <v>44288</v>
      </c>
    </row>
    <row r="13" spans="1:13" x14ac:dyDescent="0.3">
      <c r="A13" t="s">
        <v>64</v>
      </c>
      <c r="B13" t="s">
        <v>98</v>
      </c>
      <c r="C13" t="s">
        <v>96</v>
      </c>
      <c r="D13" s="2">
        <v>44288</v>
      </c>
    </row>
    <row r="14" spans="1:13" x14ac:dyDescent="0.3">
      <c r="A14" t="s">
        <v>64</v>
      </c>
      <c r="B14" t="s">
        <v>99</v>
      </c>
      <c r="C14" t="s">
        <v>96</v>
      </c>
      <c r="D14" s="2">
        <v>44288</v>
      </c>
    </row>
    <row r="15" spans="1:13" x14ac:dyDescent="0.3">
      <c r="A15" t="s">
        <v>64</v>
      </c>
      <c r="B15" t="s">
        <v>102</v>
      </c>
      <c r="C15" t="s">
        <v>96</v>
      </c>
      <c r="D15" s="2">
        <v>44288</v>
      </c>
    </row>
    <row r="16" spans="1:13" x14ac:dyDescent="0.3">
      <c r="A16" t="s">
        <v>64</v>
      </c>
      <c r="B16" t="s">
        <v>104</v>
      </c>
      <c r="C16" t="s">
        <v>96</v>
      </c>
      <c r="D16" s="2">
        <v>44288</v>
      </c>
    </row>
    <row r="17" spans="1:5" x14ac:dyDescent="0.3">
      <c r="A17" t="s">
        <v>64</v>
      </c>
      <c r="B17" t="s">
        <v>106</v>
      </c>
      <c r="C17" t="s">
        <v>97</v>
      </c>
      <c r="D17" s="2">
        <v>44288</v>
      </c>
      <c r="E17">
        <v>1</v>
      </c>
    </row>
    <row r="18" spans="1:5" x14ac:dyDescent="0.3">
      <c r="A18" t="s">
        <v>64</v>
      </c>
      <c r="B18" t="s">
        <v>108</v>
      </c>
      <c r="C18" t="s">
        <v>101</v>
      </c>
      <c r="D18" s="2">
        <v>44288</v>
      </c>
    </row>
    <row r="19" spans="1:5" x14ac:dyDescent="0.3">
      <c r="A19" t="s">
        <v>64</v>
      </c>
      <c r="B19" t="s">
        <v>110</v>
      </c>
      <c r="C19" t="s">
        <v>97</v>
      </c>
      <c r="D19" s="2">
        <v>44288</v>
      </c>
      <c r="E19">
        <v>2</v>
      </c>
    </row>
    <row r="20" spans="1:5" x14ac:dyDescent="0.3">
      <c r="A20" t="s">
        <v>64</v>
      </c>
      <c r="B20" t="s">
        <v>112</v>
      </c>
      <c r="C20" t="s">
        <v>97</v>
      </c>
      <c r="D20" s="2">
        <v>44288</v>
      </c>
      <c r="E20">
        <v>3</v>
      </c>
    </row>
    <row r="21" spans="1:5" x14ac:dyDescent="0.3">
      <c r="A21" t="s">
        <v>64</v>
      </c>
      <c r="B21" t="s">
        <v>114</v>
      </c>
      <c r="C21" t="s">
        <v>97</v>
      </c>
      <c r="D21" s="2">
        <v>44288</v>
      </c>
      <c r="E21">
        <v>4</v>
      </c>
    </row>
    <row r="22" spans="1:5" x14ac:dyDescent="0.3">
      <c r="A22" t="s">
        <v>64</v>
      </c>
      <c r="B22" t="s">
        <v>116</v>
      </c>
      <c r="C22" t="s">
        <v>97</v>
      </c>
      <c r="D22" s="2">
        <v>44288</v>
      </c>
      <c r="E22">
        <v>5</v>
      </c>
    </row>
    <row r="23" spans="1:5" x14ac:dyDescent="0.3">
      <c r="A23" t="s">
        <v>64</v>
      </c>
      <c r="B23" t="s">
        <v>118</v>
      </c>
      <c r="C23" t="s">
        <v>97</v>
      </c>
      <c r="D23" s="2">
        <v>44288</v>
      </c>
      <c r="E23">
        <v>6</v>
      </c>
    </row>
    <row r="24" spans="1:5" x14ac:dyDescent="0.3">
      <c r="A24" t="s">
        <v>64</v>
      </c>
      <c r="B24" t="s">
        <v>120</v>
      </c>
      <c r="C24" t="s">
        <v>97</v>
      </c>
      <c r="D24" s="2">
        <v>44288</v>
      </c>
      <c r="E24">
        <v>7</v>
      </c>
    </row>
    <row r="25" spans="1:5" x14ac:dyDescent="0.3">
      <c r="A25" t="s">
        <v>64</v>
      </c>
      <c r="B25" t="s">
        <v>122</v>
      </c>
      <c r="C25" t="s">
        <v>97</v>
      </c>
      <c r="D25" s="2">
        <v>44288</v>
      </c>
      <c r="E25">
        <v>8</v>
      </c>
    </row>
    <row r="26" spans="1:5" x14ac:dyDescent="0.3">
      <c r="A26" t="s">
        <v>64</v>
      </c>
      <c r="B26" t="s">
        <v>124</v>
      </c>
      <c r="C26" t="s">
        <v>97</v>
      </c>
      <c r="D26" s="2">
        <v>44288</v>
      </c>
      <c r="E26">
        <v>9</v>
      </c>
    </row>
    <row r="27" spans="1:5" x14ac:dyDescent="0.3">
      <c r="A27" t="s">
        <v>64</v>
      </c>
      <c r="B27" t="s">
        <v>126</v>
      </c>
      <c r="C27" t="s">
        <v>97</v>
      </c>
      <c r="D27" s="2">
        <v>44288</v>
      </c>
      <c r="E27">
        <v>10</v>
      </c>
    </row>
    <row r="28" spans="1:5" x14ac:dyDescent="0.3">
      <c r="A28" t="s">
        <v>64</v>
      </c>
      <c r="B28" t="s">
        <v>128</v>
      </c>
      <c r="C28" t="s">
        <v>97</v>
      </c>
      <c r="D28" s="2">
        <v>44288</v>
      </c>
      <c r="E28">
        <v>11</v>
      </c>
    </row>
    <row r="29" spans="1:5" x14ac:dyDescent="0.3">
      <c r="A29" t="s">
        <v>64</v>
      </c>
      <c r="B29" t="s">
        <v>130</v>
      </c>
      <c r="C29" t="s">
        <v>97</v>
      </c>
      <c r="D29" s="2">
        <v>44288</v>
      </c>
      <c r="E29">
        <v>12</v>
      </c>
    </row>
    <row r="30" spans="1:5" x14ac:dyDescent="0.3">
      <c r="A30" t="s">
        <v>64</v>
      </c>
      <c r="B30" t="s">
        <v>132</v>
      </c>
      <c r="C30" t="s">
        <v>97</v>
      </c>
      <c r="D30" s="2">
        <v>44288</v>
      </c>
      <c r="E30">
        <v>13</v>
      </c>
    </row>
    <row r="31" spans="1:5" x14ac:dyDescent="0.3">
      <c r="A31" t="s">
        <v>64</v>
      </c>
      <c r="B31" t="s">
        <v>134</v>
      </c>
      <c r="C31" t="s">
        <v>97</v>
      </c>
      <c r="D31" s="2">
        <v>44288</v>
      </c>
      <c r="E31">
        <v>14</v>
      </c>
    </row>
    <row r="32" spans="1:5" x14ac:dyDescent="0.3">
      <c r="A32" s="3" t="s">
        <v>64</v>
      </c>
      <c r="B32" t="s">
        <v>106</v>
      </c>
      <c r="C32" t="s">
        <v>96</v>
      </c>
      <c r="D32" s="2">
        <v>44309</v>
      </c>
    </row>
    <row r="33" spans="1:5" x14ac:dyDescent="0.3">
      <c r="A33" s="3" t="s">
        <v>64</v>
      </c>
      <c r="B33" t="s">
        <v>110</v>
      </c>
      <c r="C33" t="s">
        <v>96</v>
      </c>
      <c r="D33" s="2">
        <v>44309</v>
      </c>
    </row>
    <row r="34" spans="1:5" x14ac:dyDescent="0.3">
      <c r="A34" s="3" t="s">
        <v>64</v>
      </c>
      <c r="B34" t="s">
        <v>112</v>
      </c>
      <c r="C34" t="s">
        <v>96</v>
      </c>
      <c r="D34" s="2">
        <v>44309</v>
      </c>
    </row>
    <row r="35" spans="1:5" x14ac:dyDescent="0.3">
      <c r="A35" s="3" t="s">
        <v>64</v>
      </c>
      <c r="B35" t="s">
        <v>116</v>
      </c>
      <c r="C35" t="s">
        <v>96</v>
      </c>
      <c r="D35" s="2">
        <v>44309</v>
      </c>
    </row>
    <row r="36" spans="1:5" x14ac:dyDescent="0.3">
      <c r="A36" s="3" t="s">
        <v>64</v>
      </c>
      <c r="B36" t="s">
        <v>118</v>
      </c>
      <c r="C36" t="s">
        <v>96</v>
      </c>
      <c r="D36" s="2">
        <v>44309</v>
      </c>
    </row>
    <row r="37" spans="1:5" x14ac:dyDescent="0.3">
      <c r="A37" s="3" t="s">
        <v>64</v>
      </c>
      <c r="B37" t="s">
        <v>120</v>
      </c>
      <c r="C37" t="s">
        <v>96</v>
      </c>
      <c r="D37" s="2">
        <v>44309</v>
      </c>
    </row>
    <row r="38" spans="1:5" x14ac:dyDescent="0.3">
      <c r="A38" s="3" t="s">
        <v>64</v>
      </c>
      <c r="B38" t="s">
        <v>114</v>
      </c>
      <c r="C38" t="s">
        <v>97</v>
      </c>
      <c r="D38" s="2">
        <v>44309</v>
      </c>
      <c r="E38">
        <v>11</v>
      </c>
    </row>
    <row r="39" spans="1:5" x14ac:dyDescent="0.3">
      <c r="A39" s="3" t="s">
        <v>64</v>
      </c>
      <c r="B39" t="s">
        <v>122</v>
      </c>
      <c r="C39" t="s">
        <v>97</v>
      </c>
      <c r="D39" s="2">
        <v>44309</v>
      </c>
      <c r="E39">
        <v>1</v>
      </c>
    </row>
    <row r="40" spans="1:5" x14ac:dyDescent="0.3">
      <c r="A40" s="3" t="s">
        <v>64</v>
      </c>
      <c r="B40" t="s">
        <v>124</v>
      </c>
      <c r="C40" t="s">
        <v>97</v>
      </c>
      <c r="D40" s="2">
        <v>44309</v>
      </c>
      <c r="E40">
        <v>2</v>
      </c>
    </row>
    <row r="41" spans="1:5" x14ac:dyDescent="0.3">
      <c r="A41" s="3" t="s">
        <v>64</v>
      </c>
      <c r="B41" t="s">
        <v>126</v>
      </c>
      <c r="C41" t="s">
        <v>97</v>
      </c>
      <c r="D41" s="2">
        <v>44309</v>
      </c>
      <c r="E41">
        <v>7</v>
      </c>
    </row>
    <row r="42" spans="1:5" x14ac:dyDescent="0.3">
      <c r="A42" s="3" t="s">
        <v>64</v>
      </c>
      <c r="B42" t="s">
        <v>128</v>
      </c>
      <c r="C42" t="s">
        <v>97</v>
      </c>
      <c r="D42" s="2">
        <v>44309</v>
      </c>
      <c r="E42">
        <v>8</v>
      </c>
    </row>
    <row r="43" spans="1:5" x14ac:dyDescent="0.3">
      <c r="A43" s="3" t="s">
        <v>64</v>
      </c>
      <c r="B43" t="s">
        <v>130</v>
      </c>
      <c r="C43" t="s">
        <v>97</v>
      </c>
      <c r="D43" s="2">
        <v>44309</v>
      </c>
      <c r="E43">
        <v>9</v>
      </c>
    </row>
    <row r="44" spans="1:5" x14ac:dyDescent="0.3">
      <c r="A44" s="3" t="s">
        <v>64</v>
      </c>
      <c r="B44" t="s">
        <v>132</v>
      </c>
      <c r="C44" t="s">
        <v>97</v>
      </c>
      <c r="D44" s="2">
        <v>44309</v>
      </c>
      <c r="E44">
        <v>10</v>
      </c>
    </row>
    <row r="45" spans="1:5" x14ac:dyDescent="0.3">
      <c r="A45" s="3" t="s">
        <v>64</v>
      </c>
      <c r="B45" t="s">
        <v>134</v>
      </c>
      <c r="C45" t="s">
        <v>97</v>
      </c>
      <c r="D45" s="2">
        <v>44309</v>
      </c>
      <c r="E45">
        <v>3</v>
      </c>
    </row>
    <row r="46" spans="1:5" x14ac:dyDescent="0.3">
      <c r="A46" s="3" t="s">
        <v>64</v>
      </c>
      <c r="B46" t="s">
        <v>136</v>
      </c>
      <c r="C46" t="s">
        <v>97</v>
      </c>
      <c r="D46" s="2">
        <v>44309</v>
      </c>
      <c r="E46">
        <v>4</v>
      </c>
    </row>
    <row r="47" spans="1:5" x14ac:dyDescent="0.3">
      <c r="A47" s="3" t="s">
        <v>64</v>
      </c>
      <c r="B47" t="s">
        <v>138</v>
      </c>
      <c r="C47" t="s">
        <v>97</v>
      </c>
      <c r="D47" s="2">
        <v>44309</v>
      </c>
      <c r="E47">
        <v>12</v>
      </c>
    </row>
    <row r="48" spans="1:5" x14ac:dyDescent="0.3">
      <c r="A48" s="3" t="s">
        <v>64</v>
      </c>
      <c r="B48" t="s">
        <v>140</v>
      </c>
      <c r="C48" t="s">
        <v>97</v>
      </c>
      <c r="D48" s="2">
        <v>44309</v>
      </c>
      <c r="E48">
        <v>13</v>
      </c>
    </row>
    <row r="49" spans="1:5" x14ac:dyDescent="0.3">
      <c r="A49" s="3" t="s">
        <v>64</v>
      </c>
      <c r="B49" t="s">
        <v>142</v>
      </c>
      <c r="C49" t="s">
        <v>97</v>
      </c>
      <c r="D49" s="2">
        <v>44309</v>
      </c>
      <c r="E49">
        <v>14</v>
      </c>
    </row>
    <row r="50" spans="1:5" x14ac:dyDescent="0.3">
      <c r="A50" s="3" t="s">
        <v>64</v>
      </c>
      <c r="B50" t="s">
        <v>144</v>
      </c>
      <c r="C50" t="s">
        <v>97</v>
      </c>
      <c r="D50" s="2">
        <v>44309</v>
      </c>
      <c r="E50">
        <v>5</v>
      </c>
    </row>
    <row r="51" spans="1:5" x14ac:dyDescent="0.3">
      <c r="A51" s="3" t="s">
        <v>64</v>
      </c>
      <c r="B51" t="s">
        <v>146</v>
      </c>
      <c r="C51" t="s">
        <v>97</v>
      </c>
      <c r="D51" s="2">
        <v>44309</v>
      </c>
      <c r="E51">
        <v>6</v>
      </c>
    </row>
    <row r="52" spans="1:5" x14ac:dyDescent="0.3">
      <c r="A52" s="3" t="s">
        <v>64</v>
      </c>
      <c r="B52" t="s">
        <v>148</v>
      </c>
      <c r="C52" t="s">
        <v>97</v>
      </c>
      <c r="D52" s="2">
        <v>44309</v>
      </c>
      <c r="E52">
        <v>15</v>
      </c>
    </row>
    <row r="53" spans="1:5" x14ac:dyDescent="0.3">
      <c r="A53" s="3" t="s">
        <v>64</v>
      </c>
      <c r="B53" t="s">
        <v>150</v>
      </c>
      <c r="C53" t="s">
        <v>97</v>
      </c>
      <c r="D53" s="2">
        <v>44309</v>
      </c>
      <c r="E53">
        <v>16</v>
      </c>
    </row>
    <row r="54" spans="1:5" x14ac:dyDescent="0.3">
      <c r="A54" s="3" t="s">
        <v>64</v>
      </c>
      <c r="B54" t="s">
        <v>152</v>
      </c>
      <c r="C54" t="s">
        <v>97</v>
      </c>
      <c r="D54" s="2">
        <v>44309</v>
      </c>
      <c r="E54">
        <v>17</v>
      </c>
    </row>
    <row r="55" spans="1:5" x14ac:dyDescent="0.3">
      <c r="A55" s="3" t="s">
        <v>64</v>
      </c>
      <c r="B55" t="s">
        <v>154</v>
      </c>
      <c r="C55" t="s">
        <v>97</v>
      </c>
      <c r="D55" s="2">
        <v>44309</v>
      </c>
      <c r="E55">
        <v>18</v>
      </c>
    </row>
    <row r="56" spans="1:5" x14ac:dyDescent="0.3">
      <c r="A56" t="s">
        <v>64</v>
      </c>
      <c r="B56" t="s">
        <v>122</v>
      </c>
      <c r="C56" t="s">
        <v>96</v>
      </c>
      <c r="D56" s="2">
        <v>44323</v>
      </c>
    </row>
    <row r="57" spans="1:5" x14ac:dyDescent="0.3">
      <c r="A57" t="s">
        <v>64</v>
      </c>
      <c r="B57" t="s">
        <v>124</v>
      </c>
      <c r="C57" t="s">
        <v>96</v>
      </c>
      <c r="D57" s="2">
        <v>44323</v>
      </c>
    </row>
    <row r="58" spans="1:5" x14ac:dyDescent="0.3">
      <c r="A58" t="s">
        <v>64</v>
      </c>
      <c r="B58" t="s">
        <v>134</v>
      </c>
      <c r="C58" t="s">
        <v>96</v>
      </c>
      <c r="D58" s="2">
        <v>44323</v>
      </c>
    </row>
    <row r="59" spans="1:5" x14ac:dyDescent="0.3">
      <c r="A59" t="s">
        <v>64</v>
      </c>
      <c r="B59" t="s">
        <v>136</v>
      </c>
      <c r="C59" t="s">
        <v>96</v>
      </c>
      <c r="D59" s="2">
        <v>44323</v>
      </c>
    </row>
    <row r="60" spans="1:5" x14ac:dyDescent="0.3">
      <c r="A60" t="s">
        <v>64</v>
      </c>
      <c r="B60" t="s">
        <v>144</v>
      </c>
      <c r="C60" t="s">
        <v>96</v>
      </c>
      <c r="D60" s="2">
        <v>44323</v>
      </c>
    </row>
    <row r="61" spans="1:5" x14ac:dyDescent="0.3">
      <c r="A61" t="s">
        <v>64</v>
      </c>
      <c r="B61" t="s">
        <v>114</v>
      </c>
      <c r="C61" t="s">
        <v>101</v>
      </c>
      <c r="D61" s="2">
        <v>44323</v>
      </c>
    </row>
    <row r="62" spans="1:5" x14ac:dyDescent="0.3">
      <c r="A62" t="s">
        <v>64</v>
      </c>
      <c r="B62" t="s">
        <v>126</v>
      </c>
      <c r="C62" t="s">
        <v>97</v>
      </c>
      <c r="D62" s="2">
        <v>44323</v>
      </c>
      <c r="E62">
        <v>2</v>
      </c>
    </row>
    <row r="63" spans="1:5" x14ac:dyDescent="0.3">
      <c r="A63" t="s">
        <v>64</v>
      </c>
      <c r="B63" t="s">
        <v>128</v>
      </c>
      <c r="C63" t="s">
        <v>97</v>
      </c>
      <c r="D63" s="2">
        <v>44323</v>
      </c>
      <c r="E63">
        <v>1</v>
      </c>
    </row>
    <row r="64" spans="1:5" x14ac:dyDescent="0.3">
      <c r="A64" t="s">
        <v>64</v>
      </c>
      <c r="B64" t="s">
        <v>130</v>
      </c>
      <c r="C64" t="s">
        <v>97</v>
      </c>
      <c r="D64" s="2">
        <v>44323</v>
      </c>
      <c r="E64">
        <v>3</v>
      </c>
    </row>
    <row r="65" spans="1:5" x14ac:dyDescent="0.3">
      <c r="A65" t="s">
        <v>64</v>
      </c>
      <c r="B65" t="s">
        <v>132</v>
      </c>
      <c r="C65" t="s">
        <v>97</v>
      </c>
      <c r="D65" s="2">
        <v>44323</v>
      </c>
      <c r="E65">
        <v>4</v>
      </c>
    </row>
    <row r="66" spans="1:5" x14ac:dyDescent="0.3">
      <c r="A66" t="s">
        <v>64</v>
      </c>
      <c r="B66" t="s">
        <v>138</v>
      </c>
      <c r="C66" t="s">
        <v>97</v>
      </c>
      <c r="D66" s="2">
        <v>44323</v>
      </c>
      <c r="E66">
        <v>5</v>
      </c>
    </row>
    <row r="67" spans="1:5" x14ac:dyDescent="0.3">
      <c r="A67" t="s">
        <v>64</v>
      </c>
      <c r="B67" t="s">
        <v>140</v>
      </c>
      <c r="C67" t="s">
        <v>97</v>
      </c>
      <c r="D67" s="2">
        <v>44323</v>
      </c>
      <c r="E67">
        <v>6</v>
      </c>
    </row>
    <row r="68" spans="1:5" x14ac:dyDescent="0.3">
      <c r="A68" t="s">
        <v>64</v>
      </c>
      <c r="B68" t="s">
        <v>142</v>
      </c>
      <c r="C68" t="s">
        <v>97</v>
      </c>
      <c r="D68" s="2">
        <v>44323</v>
      </c>
      <c r="E68">
        <v>7</v>
      </c>
    </row>
    <row r="69" spans="1:5" x14ac:dyDescent="0.3">
      <c r="A69" t="s">
        <v>64</v>
      </c>
      <c r="B69" t="s">
        <v>148</v>
      </c>
      <c r="C69" t="s">
        <v>97</v>
      </c>
      <c r="D69" s="2">
        <v>44323</v>
      </c>
      <c r="E69">
        <v>8</v>
      </c>
    </row>
    <row r="70" spans="1:5" x14ac:dyDescent="0.3">
      <c r="A70" t="s">
        <v>64</v>
      </c>
      <c r="B70" t="s">
        <v>146</v>
      </c>
      <c r="C70" t="s">
        <v>97</v>
      </c>
      <c r="D70" s="2">
        <v>44323</v>
      </c>
      <c r="E70">
        <v>9</v>
      </c>
    </row>
    <row r="71" spans="1:5" x14ac:dyDescent="0.3">
      <c r="A71" t="s">
        <v>64</v>
      </c>
      <c r="B71" t="s">
        <v>150</v>
      </c>
      <c r="C71" t="s">
        <v>97</v>
      </c>
      <c r="D71" s="2">
        <v>44323</v>
      </c>
      <c r="E71">
        <v>10</v>
      </c>
    </row>
    <row r="72" spans="1:5" x14ac:dyDescent="0.3">
      <c r="A72" t="s">
        <v>64</v>
      </c>
      <c r="B72" t="s">
        <v>152</v>
      </c>
      <c r="C72" t="s">
        <v>97</v>
      </c>
      <c r="D72" s="2">
        <v>44323</v>
      </c>
      <c r="E72">
        <v>11</v>
      </c>
    </row>
    <row r="73" spans="1:5" x14ac:dyDescent="0.3">
      <c r="A73" t="s">
        <v>64</v>
      </c>
      <c r="B73" t="s">
        <v>154</v>
      </c>
      <c r="C73" t="s">
        <v>97</v>
      </c>
      <c r="D73" s="2">
        <v>44323</v>
      </c>
      <c r="E73">
        <v>12</v>
      </c>
    </row>
    <row r="74" spans="1:5" x14ac:dyDescent="0.3">
      <c r="A74" s="3" t="s">
        <v>64</v>
      </c>
      <c r="B74" t="s">
        <v>126</v>
      </c>
      <c r="C74" t="s">
        <v>96</v>
      </c>
      <c r="D74" s="2">
        <v>44337</v>
      </c>
    </row>
    <row r="75" spans="1:5" x14ac:dyDescent="0.3">
      <c r="A75" s="3" t="s">
        <v>64</v>
      </c>
      <c r="B75" t="s">
        <v>128</v>
      </c>
      <c r="C75" t="s">
        <v>96</v>
      </c>
      <c r="D75" s="2">
        <v>44337</v>
      </c>
    </row>
    <row r="76" spans="1:5" x14ac:dyDescent="0.3">
      <c r="A76" s="3" t="s">
        <v>64</v>
      </c>
      <c r="B76" t="s">
        <v>130</v>
      </c>
      <c r="C76" t="s">
        <v>96</v>
      </c>
      <c r="D76" s="2">
        <v>44337</v>
      </c>
    </row>
    <row r="77" spans="1:5" x14ac:dyDescent="0.3">
      <c r="A77" s="3" t="s">
        <v>64</v>
      </c>
      <c r="B77" t="s">
        <v>132</v>
      </c>
      <c r="C77" t="s">
        <v>96</v>
      </c>
      <c r="D77" s="2">
        <v>44337</v>
      </c>
    </row>
    <row r="78" spans="1:5" x14ac:dyDescent="0.3">
      <c r="A78" s="3" t="s">
        <v>64</v>
      </c>
      <c r="B78" t="s">
        <v>138</v>
      </c>
      <c r="C78" t="s">
        <v>97</v>
      </c>
      <c r="D78" s="2">
        <v>44337</v>
      </c>
      <c r="E78">
        <v>1</v>
      </c>
    </row>
    <row r="79" spans="1:5" x14ac:dyDescent="0.3">
      <c r="A79" s="3" t="s">
        <v>64</v>
      </c>
      <c r="B79" t="s">
        <v>140</v>
      </c>
      <c r="C79" t="s">
        <v>97</v>
      </c>
      <c r="D79" s="2">
        <v>44337</v>
      </c>
      <c r="E79">
        <v>2</v>
      </c>
    </row>
    <row r="80" spans="1:5" x14ac:dyDescent="0.3">
      <c r="A80" s="3" t="s">
        <v>64</v>
      </c>
      <c r="B80" t="s">
        <v>142</v>
      </c>
      <c r="C80" t="s">
        <v>97</v>
      </c>
      <c r="D80" s="2">
        <v>44337</v>
      </c>
      <c r="E80">
        <v>3</v>
      </c>
    </row>
    <row r="81" spans="1:5" x14ac:dyDescent="0.3">
      <c r="A81" s="3" t="s">
        <v>64</v>
      </c>
      <c r="B81" t="s">
        <v>146</v>
      </c>
      <c r="C81" t="s">
        <v>97</v>
      </c>
      <c r="D81" s="2">
        <v>44337</v>
      </c>
      <c r="E81">
        <v>4</v>
      </c>
    </row>
    <row r="82" spans="1:5" x14ac:dyDescent="0.3">
      <c r="A82" s="3" t="s">
        <v>64</v>
      </c>
      <c r="B82" t="s">
        <v>148</v>
      </c>
      <c r="C82" t="s">
        <v>97</v>
      </c>
      <c r="D82" s="2">
        <v>44337</v>
      </c>
      <c r="E82">
        <v>5</v>
      </c>
    </row>
    <row r="83" spans="1:5" x14ac:dyDescent="0.3">
      <c r="A83" s="3" t="s">
        <v>64</v>
      </c>
      <c r="B83" t="s">
        <v>150</v>
      </c>
      <c r="C83" t="s">
        <v>97</v>
      </c>
      <c r="D83" s="2">
        <v>44337</v>
      </c>
      <c r="E83">
        <v>6</v>
      </c>
    </row>
    <row r="84" spans="1:5" x14ac:dyDescent="0.3">
      <c r="A84" s="3" t="s">
        <v>64</v>
      </c>
      <c r="B84" t="s">
        <v>152</v>
      </c>
      <c r="C84" t="s">
        <v>97</v>
      </c>
      <c r="D84" s="2">
        <v>44337</v>
      </c>
      <c r="E84">
        <v>7</v>
      </c>
    </row>
    <row r="85" spans="1:5" x14ac:dyDescent="0.3">
      <c r="A85" s="3" t="s">
        <v>64</v>
      </c>
      <c r="B85" t="s">
        <v>154</v>
      </c>
      <c r="C85" t="s">
        <v>97</v>
      </c>
      <c r="D85" s="2">
        <v>44337</v>
      </c>
      <c r="E85">
        <v>8</v>
      </c>
    </row>
    <row r="86" spans="1:5" x14ac:dyDescent="0.3">
      <c r="A86" t="s">
        <v>64</v>
      </c>
      <c r="B86" t="s">
        <v>138</v>
      </c>
      <c r="C86" t="s">
        <v>96</v>
      </c>
      <c r="D86" s="2">
        <v>44351</v>
      </c>
    </row>
    <row r="87" spans="1:5" x14ac:dyDescent="0.3">
      <c r="A87" t="s">
        <v>64</v>
      </c>
      <c r="B87" t="s">
        <v>140</v>
      </c>
      <c r="C87" t="s">
        <v>96</v>
      </c>
      <c r="D87" s="2">
        <v>44351</v>
      </c>
    </row>
    <row r="88" spans="1:5" x14ac:dyDescent="0.3">
      <c r="A88" t="s">
        <v>64</v>
      </c>
      <c r="B88" t="s">
        <v>142</v>
      </c>
      <c r="C88" t="s">
        <v>96</v>
      </c>
      <c r="D88" s="2">
        <v>44351</v>
      </c>
    </row>
    <row r="89" spans="1:5" x14ac:dyDescent="0.3">
      <c r="A89" t="s">
        <v>64</v>
      </c>
      <c r="B89" t="s">
        <v>146</v>
      </c>
      <c r="C89" t="s">
        <v>96</v>
      </c>
      <c r="D89" s="2">
        <v>44351</v>
      </c>
    </row>
    <row r="90" spans="1:5" x14ac:dyDescent="0.3">
      <c r="A90" t="s">
        <v>64</v>
      </c>
      <c r="B90" t="s">
        <v>154</v>
      </c>
      <c r="C90" t="s">
        <v>97</v>
      </c>
      <c r="D90" s="2">
        <v>44351</v>
      </c>
      <c r="E90">
        <v>1</v>
      </c>
    </row>
    <row r="91" spans="1:5" x14ac:dyDescent="0.3">
      <c r="A91" t="s">
        <v>64</v>
      </c>
      <c r="B91" t="s">
        <v>152</v>
      </c>
      <c r="C91" t="s">
        <v>97</v>
      </c>
      <c r="D91" s="2">
        <v>44351</v>
      </c>
      <c r="E91">
        <v>2</v>
      </c>
    </row>
    <row r="92" spans="1:5" x14ac:dyDescent="0.3">
      <c r="A92" t="s">
        <v>64</v>
      </c>
      <c r="B92" t="s">
        <v>150</v>
      </c>
      <c r="C92" t="s">
        <v>97</v>
      </c>
      <c r="D92" s="2">
        <v>44351</v>
      </c>
      <c r="E92">
        <v>3</v>
      </c>
    </row>
    <row r="93" spans="1:5" x14ac:dyDescent="0.3">
      <c r="A93" t="s">
        <v>64</v>
      </c>
      <c r="B93" t="s">
        <v>148</v>
      </c>
      <c r="C93" t="s">
        <v>97</v>
      </c>
      <c r="D93" s="2">
        <v>44351</v>
      </c>
      <c r="E93">
        <v>4</v>
      </c>
    </row>
    <row r="94" spans="1:5" x14ac:dyDescent="0.3">
      <c r="A94" s="3" t="s">
        <v>64</v>
      </c>
      <c r="B94" t="s">
        <v>148</v>
      </c>
      <c r="C94" t="s">
        <v>96</v>
      </c>
      <c r="D94" s="2">
        <v>44365</v>
      </c>
    </row>
    <row r="95" spans="1:5" x14ac:dyDescent="0.3">
      <c r="A95" s="3" t="s">
        <v>64</v>
      </c>
      <c r="B95" t="s">
        <v>150</v>
      </c>
      <c r="C95" t="s">
        <v>97</v>
      </c>
      <c r="D95" s="2">
        <v>44365</v>
      </c>
      <c r="E95">
        <v>1</v>
      </c>
    </row>
    <row r="96" spans="1:5" x14ac:dyDescent="0.3">
      <c r="A96" s="3" t="s">
        <v>64</v>
      </c>
      <c r="B96" t="s">
        <v>152</v>
      </c>
      <c r="C96" t="s">
        <v>97</v>
      </c>
      <c r="D96" s="2">
        <v>44365</v>
      </c>
      <c r="E96">
        <v>2</v>
      </c>
    </row>
    <row r="97" spans="1:5" x14ac:dyDescent="0.3">
      <c r="A97" s="3" t="s">
        <v>64</v>
      </c>
      <c r="B97" t="s">
        <v>154</v>
      </c>
      <c r="C97" t="s">
        <v>97</v>
      </c>
      <c r="D97" s="2">
        <v>44365</v>
      </c>
      <c r="E97">
        <v>3</v>
      </c>
    </row>
    <row r="98" spans="1:5" x14ac:dyDescent="0.3">
      <c r="A98" t="s">
        <v>64</v>
      </c>
      <c r="B98" t="s">
        <v>150</v>
      </c>
      <c r="C98" t="s">
        <v>96</v>
      </c>
      <c r="D98" s="2">
        <v>44407</v>
      </c>
    </row>
    <row r="99" spans="1:5" x14ac:dyDescent="0.3">
      <c r="A99" t="s">
        <v>64</v>
      </c>
      <c r="B99" t="s">
        <v>152</v>
      </c>
      <c r="C99" t="s">
        <v>96</v>
      </c>
      <c r="D99" s="2">
        <v>44407</v>
      </c>
    </row>
    <row r="100" spans="1:5" x14ac:dyDescent="0.3">
      <c r="A100" t="s">
        <v>64</v>
      </c>
      <c r="B100" t="s">
        <v>154</v>
      </c>
      <c r="C100" t="s">
        <v>96</v>
      </c>
      <c r="D100" s="2">
        <v>44407</v>
      </c>
    </row>
  </sheetData>
  <sortState xmlns:xlrd2="http://schemas.microsoft.com/office/spreadsheetml/2017/richdata2" ref="B94:B97">
    <sortCondition ref="B94:B97"/>
  </sortState>
  <phoneticPr fontId="2" type="noConversion"/>
  <dataValidations count="1">
    <dataValidation type="list" allowBlank="1" showInputMessage="1" showErrorMessage="1" sqref="J22:J31 C2:C100" xr:uid="{1BB72D78-EA1A-461C-AE25-0582C36D7E86}">
      <formula1>$M$2:$M$4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123-B6B8-4C37-9FBC-A6CD32606951}">
  <dimension ref="A1:N35"/>
  <sheetViews>
    <sheetView workbookViewId="0">
      <selection activeCell="J24" sqref="J24"/>
    </sheetView>
  </sheetViews>
  <sheetFormatPr defaultRowHeight="14.4" x14ac:dyDescent="0.3"/>
  <cols>
    <col min="1" max="1" width="11.6640625" bestFit="1" customWidth="1"/>
    <col min="2" max="2" width="12.6640625" bestFit="1" customWidth="1"/>
    <col min="4" max="4" width="9.6640625" bestFit="1" customWidth="1"/>
    <col min="5" max="5" width="10.33203125" bestFit="1" customWidth="1"/>
    <col min="14" max="14" width="11.109375" customWidth="1"/>
  </cols>
  <sheetData>
    <row r="1" spans="1:14" x14ac:dyDescent="0.3">
      <c r="A1" s="1" t="s">
        <v>78</v>
      </c>
      <c r="B1" s="1" t="s">
        <v>91</v>
      </c>
      <c r="C1" s="1" t="s">
        <v>92</v>
      </c>
      <c r="D1" s="1" t="s">
        <v>230</v>
      </c>
      <c r="N1" s="1" t="s">
        <v>231</v>
      </c>
    </row>
    <row r="2" spans="1:14" x14ac:dyDescent="0.3">
      <c r="A2" t="s">
        <v>64</v>
      </c>
      <c r="B2">
        <v>1</v>
      </c>
      <c r="C2" t="s">
        <v>95</v>
      </c>
      <c r="D2" t="s">
        <v>232</v>
      </c>
      <c r="N2" t="s">
        <v>232</v>
      </c>
    </row>
    <row r="3" spans="1:14" x14ac:dyDescent="0.3">
      <c r="A3" t="s">
        <v>64</v>
      </c>
      <c r="B3">
        <v>1</v>
      </c>
      <c r="C3" t="s">
        <v>98</v>
      </c>
      <c r="D3" t="s">
        <v>232</v>
      </c>
      <c r="N3" t="s">
        <v>233</v>
      </c>
    </row>
    <row r="4" spans="1:14" x14ac:dyDescent="0.3">
      <c r="A4" t="s">
        <v>64</v>
      </c>
      <c r="B4">
        <v>1</v>
      </c>
      <c r="C4" t="s">
        <v>99</v>
      </c>
      <c r="D4" t="s">
        <v>232</v>
      </c>
      <c r="N4" t="s">
        <v>234</v>
      </c>
    </row>
    <row r="5" spans="1:14" x14ac:dyDescent="0.3">
      <c r="A5" t="s">
        <v>64</v>
      </c>
      <c r="B5">
        <v>1</v>
      </c>
      <c r="C5" t="s">
        <v>102</v>
      </c>
      <c r="D5" t="s">
        <v>232</v>
      </c>
    </row>
    <row r="6" spans="1:14" x14ac:dyDescent="0.3">
      <c r="A6" t="s">
        <v>64</v>
      </c>
      <c r="B6">
        <v>1</v>
      </c>
      <c r="C6" t="s">
        <v>104</v>
      </c>
      <c r="D6" t="s">
        <v>232</v>
      </c>
    </row>
    <row r="7" spans="1:14" x14ac:dyDescent="0.3">
      <c r="A7" t="s">
        <v>64</v>
      </c>
      <c r="B7">
        <v>2</v>
      </c>
      <c r="C7" t="s">
        <v>106</v>
      </c>
      <c r="D7" t="s">
        <v>232</v>
      </c>
    </row>
    <row r="8" spans="1:14" x14ac:dyDescent="0.3">
      <c r="A8" t="s">
        <v>64</v>
      </c>
      <c r="B8">
        <v>2</v>
      </c>
      <c r="C8" t="s">
        <v>110</v>
      </c>
      <c r="D8" t="s">
        <v>233</v>
      </c>
    </row>
    <row r="9" spans="1:14" x14ac:dyDescent="0.3">
      <c r="A9" t="s">
        <v>64</v>
      </c>
      <c r="B9">
        <v>2</v>
      </c>
      <c r="C9" t="s">
        <v>112</v>
      </c>
      <c r="D9" t="s">
        <v>234</v>
      </c>
    </row>
    <row r="10" spans="1:14" x14ac:dyDescent="0.3">
      <c r="A10" t="s">
        <v>64</v>
      </c>
      <c r="B10">
        <v>3</v>
      </c>
      <c r="C10" t="s">
        <v>110</v>
      </c>
      <c r="D10" t="s">
        <v>232</v>
      </c>
    </row>
    <row r="11" spans="1:14" x14ac:dyDescent="0.3">
      <c r="A11" t="s">
        <v>64</v>
      </c>
      <c r="B11">
        <v>3</v>
      </c>
      <c r="C11" t="s">
        <v>112</v>
      </c>
      <c r="D11" t="s">
        <v>232</v>
      </c>
    </row>
    <row r="12" spans="1:14" x14ac:dyDescent="0.3">
      <c r="A12" t="s">
        <v>64</v>
      </c>
      <c r="B12">
        <v>3</v>
      </c>
      <c r="C12" t="s">
        <v>116</v>
      </c>
      <c r="D12" t="s">
        <v>232</v>
      </c>
    </row>
    <row r="13" spans="1:14" x14ac:dyDescent="0.3">
      <c r="A13" t="s">
        <v>64</v>
      </c>
      <c r="B13">
        <v>3</v>
      </c>
      <c r="C13" t="s">
        <v>118</v>
      </c>
      <c r="D13" t="s">
        <v>234</v>
      </c>
    </row>
    <row r="14" spans="1:14" x14ac:dyDescent="0.3">
      <c r="A14" t="s">
        <v>64</v>
      </c>
      <c r="B14">
        <v>3</v>
      </c>
      <c r="C14" t="s">
        <v>120</v>
      </c>
      <c r="D14" t="s">
        <v>232</v>
      </c>
    </row>
    <row r="15" spans="1:14" x14ac:dyDescent="0.3">
      <c r="A15" t="s">
        <v>64</v>
      </c>
      <c r="B15">
        <v>4</v>
      </c>
      <c r="C15" t="s">
        <v>122</v>
      </c>
      <c r="D15" t="s">
        <v>232</v>
      </c>
    </row>
    <row r="16" spans="1:14" x14ac:dyDescent="0.3">
      <c r="A16" t="s">
        <v>64</v>
      </c>
      <c r="B16">
        <v>4</v>
      </c>
      <c r="C16" t="s">
        <v>124</v>
      </c>
      <c r="D16" t="s">
        <v>232</v>
      </c>
    </row>
    <row r="17" spans="1:4" x14ac:dyDescent="0.3">
      <c r="A17" t="s">
        <v>64</v>
      </c>
      <c r="B17">
        <v>4</v>
      </c>
      <c r="C17" t="s">
        <v>134</v>
      </c>
      <c r="D17" t="s">
        <v>232</v>
      </c>
    </row>
    <row r="18" spans="1:4" x14ac:dyDescent="0.3">
      <c r="A18" t="s">
        <v>64</v>
      </c>
      <c r="B18">
        <v>4</v>
      </c>
      <c r="C18" t="s">
        <v>136</v>
      </c>
      <c r="D18" t="s">
        <v>232</v>
      </c>
    </row>
    <row r="19" spans="1:4" x14ac:dyDescent="0.3">
      <c r="A19" t="s">
        <v>64</v>
      </c>
      <c r="B19">
        <v>4</v>
      </c>
      <c r="C19" t="s">
        <v>144</v>
      </c>
      <c r="D19" t="s">
        <v>232</v>
      </c>
    </row>
    <row r="20" spans="1:4" x14ac:dyDescent="0.3">
      <c r="A20" t="s">
        <v>64</v>
      </c>
      <c r="B20">
        <v>4</v>
      </c>
      <c r="C20" t="s">
        <v>146</v>
      </c>
      <c r="D20" t="s">
        <v>234</v>
      </c>
    </row>
    <row r="21" spans="1:4" x14ac:dyDescent="0.3">
      <c r="A21" t="s">
        <v>64</v>
      </c>
      <c r="B21">
        <v>5</v>
      </c>
      <c r="C21" t="s">
        <v>126</v>
      </c>
      <c r="D21" t="s">
        <v>232</v>
      </c>
    </row>
    <row r="22" spans="1:4" x14ac:dyDescent="0.3">
      <c r="A22" t="s">
        <v>64</v>
      </c>
      <c r="B22">
        <v>5</v>
      </c>
      <c r="C22" t="s">
        <v>128</v>
      </c>
      <c r="D22" t="s">
        <v>232</v>
      </c>
    </row>
    <row r="23" spans="1:4" x14ac:dyDescent="0.3">
      <c r="A23" t="s">
        <v>64</v>
      </c>
      <c r="B23">
        <v>5</v>
      </c>
      <c r="C23" t="s">
        <v>130</v>
      </c>
      <c r="D23" t="s">
        <v>232</v>
      </c>
    </row>
    <row r="24" spans="1:4" x14ac:dyDescent="0.3">
      <c r="A24" t="s">
        <v>64</v>
      </c>
      <c r="B24">
        <v>5</v>
      </c>
      <c r="C24" t="s">
        <v>132</v>
      </c>
      <c r="D24" t="s">
        <v>232</v>
      </c>
    </row>
    <row r="25" spans="1:4" x14ac:dyDescent="0.3">
      <c r="A25" t="s">
        <v>64</v>
      </c>
      <c r="B25">
        <v>6</v>
      </c>
      <c r="C25" t="s">
        <v>138</v>
      </c>
      <c r="D25" t="s">
        <v>232</v>
      </c>
    </row>
    <row r="26" spans="1:4" x14ac:dyDescent="0.3">
      <c r="A26" t="s">
        <v>64</v>
      </c>
      <c r="B26">
        <v>6</v>
      </c>
      <c r="C26" t="s">
        <v>140</v>
      </c>
      <c r="D26" t="s">
        <v>232</v>
      </c>
    </row>
    <row r="27" spans="1:4" x14ac:dyDescent="0.3">
      <c r="A27" t="s">
        <v>64</v>
      </c>
      <c r="B27">
        <v>6</v>
      </c>
      <c r="C27" t="s">
        <v>142</v>
      </c>
      <c r="D27" t="s">
        <v>232</v>
      </c>
    </row>
    <row r="28" spans="1:4" x14ac:dyDescent="0.3">
      <c r="A28" t="s">
        <v>64</v>
      </c>
      <c r="B28">
        <v>6</v>
      </c>
      <c r="C28" t="s">
        <v>146</v>
      </c>
      <c r="D28" t="s">
        <v>232</v>
      </c>
    </row>
    <row r="29" spans="1:4" x14ac:dyDescent="0.3">
      <c r="A29" t="s">
        <v>64</v>
      </c>
      <c r="B29">
        <v>7</v>
      </c>
      <c r="C29" t="s">
        <v>148</v>
      </c>
      <c r="D29" t="s">
        <v>232</v>
      </c>
    </row>
    <row r="30" spans="1:4" x14ac:dyDescent="0.3">
      <c r="A30" t="s">
        <v>64</v>
      </c>
      <c r="B30">
        <v>7</v>
      </c>
      <c r="C30" t="s">
        <v>150</v>
      </c>
      <c r="D30" t="s">
        <v>233</v>
      </c>
    </row>
    <row r="31" spans="1:4" x14ac:dyDescent="0.3">
      <c r="A31" t="s">
        <v>64</v>
      </c>
      <c r="B31">
        <v>7</v>
      </c>
      <c r="C31" t="s">
        <v>152</v>
      </c>
      <c r="D31" t="s">
        <v>233</v>
      </c>
    </row>
    <row r="32" spans="1:4" x14ac:dyDescent="0.3">
      <c r="A32" t="s">
        <v>64</v>
      </c>
      <c r="B32">
        <v>7</v>
      </c>
      <c r="C32" t="s">
        <v>154</v>
      </c>
      <c r="D32" t="s">
        <v>234</v>
      </c>
    </row>
    <row r="33" spans="1:4" x14ac:dyDescent="0.3">
      <c r="A33" t="s">
        <v>64</v>
      </c>
      <c r="B33">
        <v>8</v>
      </c>
      <c r="C33" t="s">
        <v>150</v>
      </c>
      <c r="D33" t="s">
        <v>232</v>
      </c>
    </row>
    <row r="34" spans="1:4" x14ac:dyDescent="0.3">
      <c r="A34" t="s">
        <v>64</v>
      </c>
      <c r="B34">
        <v>8</v>
      </c>
      <c r="C34" t="s">
        <v>152</v>
      </c>
      <c r="D34" t="s">
        <v>232</v>
      </c>
    </row>
    <row r="35" spans="1:4" x14ac:dyDescent="0.3">
      <c r="A35" t="s">
        <v>64</v>
      </c>
      <c r="B35">
        <v>8</v>
      </c>
      <c r="C35" t="s">
        <v>154</v>
      </c>
      <c r="D35" t="s">
        <v>232</v>
      </c>
    </row>
  </sheetData>
  <phoneticPr fontId="2" type="noConversion"/>
  <dataValidations count="1">
    <dataValidation type="list" allowBlank="1" showInputMessage="1" showErrorMessage="1" sqref="D2:D51" xr:uid="{79DA52CD-0C61-417D-8FEF-A313399E1F98}">
      <formula1>$N$2:$N$4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ABF8-7926-40AA-B3CA-5B2E5FFD92CA}">
  <dimension ref="A1:W8"/>
  <sheetViews>
    <sheetView workbookViewId="0">
      <selection activeCell="E1" sqref="E1"/>
    </sheetView>
  </sheetViews>
  <sheetFormatPr defaultRowHeight="14.4" x14ac:dyDescent="0.3"/>
  <cols>
    <col min="8" max="8" width="11" bestFit="1" customWidth="1"/>
    <col min="9" max="9" width="12.109375" customWidth="1"/>
    <col min="10" max="10" width="14" bestFit="1" customWidth="1"/>
    <col min="11" max="11" width="11" bestFit="1" customWidth="1"/>
    <col min="12" max="13" width="10.33203125" bestFit="1" customWidth="1"/>
    <col min="14" max="14" width="15.88671875" bestFit="1" customWidth="1"/>
    <col min="21" max="21" width="18.5546875" bestFit="1" customWidth="1"/>
  </cols>
  <sheetData>
    <row r="1" spans="1:23" x14ac:dyDescent="0.3">
      <c r="A1" t="s">
        <v>235</v>
      </c>
      <c r="B1" t="s">
        <v>236</v>
      </c>
      <c r="C1" t="s">
        <v>237</v>
      </c>
      <c r="D1" t="s">
        <v>41</v>
      </c>
      <c r="E1" t="s">
        <v>238</v>
      </c>
      <c r="F1" t="s">
        <v>239</v>
      </c>
      <c r="G1" t="s">
        <v>58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  <c r="N1" t="s">
        <v>246</v>
      </c>
      <c r="U1" t="s">
        <v>247</v>
      </c>
      <c r="W1" t="s">
        <v>79</v>
      </c>
    </row>
    <row r="2" spans="1:23" x14ac:dyDescent="0.3">
      <c r="U2" t="s">
        <v>248</v>
      </c>
      <c r="W2" t="s">
        <v>80</v>
      </c>
    </row>
    <row r="3" spans="1:23" x14ac:dyDescent="0.3">
      <c r="U3" t="s">
        <v>249</v>
      </c>
      <c r="W3" t="s">
        <v>250</v>
      </c>
    </row>
    <row r="4" spans="1:23" x14ac:dyDescent="0.3">
      <c r="U4" t="s">
        <v>251</v>
      </c>
      <c r="W4" t="s">
        <v>96</v>
      </c>
    </row>
    <row r="5" spans="1:23" x14ac:dyDescent="0.3">
      <c r="U5" t="s">
        <v>252</v>
      </c>
      <c r="W5" t="s">
        <v>253</v>
      </c>
    </row>
    <row r="6" spans="1:23" x14ac:dyDescent="0.3">
      <c r="U6" t="s">
        <v>254</v>
      </c>
      <c r="W6" t="s">
        <v>101</v>
      </c>
    </row>
    <row r="7" spans="1:23" x14ac:dyDescent="0.3">
      <c r="U7" t="s">
        <v>255</v>
      </c>
    </row>
    <row r="8" spans="1:23" x14ac:dyDescent="0.3">
      <c r="U8" t="s">
        <v>256</v>
      </c>
    </row>
  </sheetData>
  <dataValidations count="2">
    <dataValidation type="list" allowBlank="1" showInputMessage="1" showErrorMessage="1" sqref="I2" xr:uid="{88F44C03-2567-48F4-94BE-987D9ABFC2FA}">
      <formula1>$U$2:$U$8</formula1>
    </dataValidation>
    <dataValidation type="list" allowBlank="1" showInputMessage="1" showErrorMessage="1" sqref="L2" xr:uid="{696A665D-241B-497B-B8E2-E8B2084B4E1D}">
      <formula1>$W$2:$W$6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836243B3C47804EAF5FFDD9F066FCC7" ma:contentTypeVersion="10" ma:contentTypeDescription="Criar um novo documento." ma:contentTypeScope="" ma:versionID="f0f453371c6fc1c6fe83d80eac58daf3">
  <xsd:schema xmlns:xsd="http://www.w3.org/2001/XMLSchema" xmlns:xs="http://www.w3.org/2001/XMLSchema" xmlns:p="http://schemas.microsoft.com/office/2006/metadata/properties" xmlns:ns2="6aca1daf-af28-46f8-bd7f-7c486cf57d75" xmlns:ns3="a1e3ca88-8ae5-4fd0-ba37-40ce669fcbb0" targetNamespace="http://schemas.microsoft.com/office/2006/metadata/properties" ma:root="true" ma:fieldsID="dbfc37a55851f7c642207c4ccf437e3a" ns2:_="" ns3:_="">
    <xsd:import namespace="6aca1daf-af28-46f8-bd7f-7c486cf57d75"/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a1daf-af28-46f8-bd7f-7c486cf57d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EAF4CE-5C55-41AC-946B-5BEC082284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BAEF64-26FC-4AE1-8677-93128EBF9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ca1daf-af28-46f8-bd7f-7c486cf57d75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2A2396-49F4-45F5-9D44-9C3125763C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Users</vt:lpstr>
      <vt:lpstr>GlobalRoles</vt:lpstr>
      <vt:lpstr>Projects</vt:lpstr>
      <vt:lpstr>ProjectBacklog</vt:lpstr>
      <vt:lpstr>ProjectSprints</vt:lpstr>
      <vt:lpstr>ProjectTeams</vt:lpstr>
      <vt:lpstr>ProjectStatus</vt:lpstr>
      <vt:lpstr>Folha1</vt:lpstr>
      <vt:lpstr>BacklogUSStatus</vt:lpstr>
      <vt:lpstr>SprintBacklog</vt:lpstr>
      <vt:lpstr>SprintTasks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Angelo Martins</dc:creator>
  <cp:keywords/>
  <dc:description/>
  <cp:lastModifiedBy>Daniel Torres</cp:lastModifiedBy>
  <cp:revision/>
  <dcterms:created xsi:type="dcterms:W3CDTF">2022-05-18T16:45:43Z</dcterms:created>
  <dcterms:modified xsi:type="dcterms:W3CDTF">2022-06-07T13:49:20Z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