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t0089861_wf_uct_ac_za1/Documents/BalekaSpine/Final Design/BalekaSpineSolidworks/"/>
    </mc:Choice>
  </mc:AlternateContent>
  <xr:revisionPtr revIDLastSave="1661" documentId="8_{E5E5AA0A-C563-4C70-99C3-4142C8B6D64B}" xr6:coauthVersionLast="47" xr6:coauthVersionMax="47" xr10:uidLastSave="{94C72B68-FC90-4BDA-BE5D-C30C8E85077F}"/>
  <bookViews>
    <workbookView xWindow="-108" yWindow="-108" windowWidth="23256" windowHeight="12456" activeTab="2" xr2:uid="{53988BBC-1332-4F22-AA7D-1075918B5360}"/>
  </bookViews>
  <sheets>
    <sheet name="Supplied" sheetId="1" r:id="rId1"/>
    <sheet name="MechEng" sheetId="3" r:id="rId2"/>
    <sheet name="Combin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4" l="1"/>
  <c r="K30" i="4"/>
  <c r="K13" i="4"/>
  <c r="H12" i="4"/>
  <c r="H11" i="4"/>
  <c r="H10" i="4"/>
  <c r="H9" i="4"/>
  <c r="H8" i="4"/>
  <c r="H4" i="4"/>
  <c r="H7" i="4"/>
  <c r="H6" i="4"/>
  <c r="H5" i="4"/>
  <c r="G5" i="3"/>
  <c r="G6" i="3"/>
  <c r="G7" i="3"/>
  <c r="G8" i="3"/>
  <c r="G9" i="3"/>
  <c r="G11" i="3"/>
  <c r="G12" i="3"/>
  <c r="G4" i="3"/>
  <c r="D42" i="1"/>
  <c r="D43" i="1"/>
  <c r="D44" i="1"/>
  <c r="D45" i="1"/>
  <c r="D46" i="1"/>
  <c r="D47" i="1"/>
  <c r="D48" i="1"/>
  <c r="D49" i="1"/>
  <c r="D50" i="1"/>
  <c r="D51" i="1"/>
  <c r="D41" i="1"/>
  <c r="D30" i="1"/>
  <c r="D31" i="1"/>
  <c r="D29" i="1"/>
  <c r="D21" i="1"/>
  <c r="D22" i="1"/>
  <c r="D23" i="1"/>
  <c r="D24" i="1"/>
  <c r="D25" i="1"/>
  <c r="D26" i="1"/>
  <c r="D27" i="1"/>
  <c r="D28" i="1"/>
  <c r="D20" i="1"/>
  <c r="K10" i="1"/>
  <c r="K7" i="1"/>
  <c r="K8" i="1"/>
  <c r="K6" i="1"/>
  <c r="K9" i="1"/>
  <c r="K11" i="1"/>
  <c r="K12" i="1"/>
  <c r="K13" i="1"/>
  <c r="J5" i="1"/>
  <c r="K5" i="1" s="1"/>
  <c r="D55" i="1" l="1"/>
  <c r="D32" i="1"/>
  <c r="K14" i="1"/>
</calcChain>
</file>

<file path=xl/sharedStrings.xml><?xml version="1.0" encoding="utf-8"?>
<sst xmlns="http://schemas.openxmlformats.org/spreadsheetml/2006/main" count="418" uniqueCount="262">
  <si>
    <t>BOM</t>
  </si>
  <si>
    <t xml:space="preserve">Part </t>
  </si>
  <si>
    <t>Manufacturer</t>
  </si>
  <si>
    <t>Part No.</t>
  </si>
  <si>
    <t>Quantity</t>
  </si>
  <si>
    <t>Price</t>
  </si>
  <si>
    <t>Total Price</t>
  </si>
  <si>
    <t>PHS 5</t>
  </si>
  <si>
    <t>IKO</t>
  </si>
  <si>
    <t>Manufacturer Supplied</t>
  </si>
  <si>
    <t>TOTAL</t>
  </si>
  <si>
    <t>Contitech</t>
  </si>
  <si>
    <t>450 5M 15</t>
  </si>
  <si>
    <t>Datasheet</t>
  </si>
  <si>
    <t>https://www.ikont.co.jp/global_data/download/pdf_catalog/cat5502dPHS.pdf</t>
  </si>
  <si>
    <t>https://docs.rs-online.com/6f9c/0900766b803c5d9d.pdf</t>
  </si>
  <si>
    <t>Supplier</t>
  </si>
  <si>
    <t>Supplier link</t>
  </si>
  <si>
    <t>https://za.rs-online.com/web/p/timing-belts/4750355</t>
  </si>
  <si>
    <t>RS-Components</t>
  </si>
  <si>
    <t>BMG</t>
  </si>
  <si>
    <t>M5 Rod End Bearing, female, RH</t>
  </si>
  <si>
    <t>https://bmgworld.net/bmg/en/ZAR/All-Categories/Bearings/Plain/Rod-Ends/Female-Thread/PHS-5/p/PHS%205</t>
  </si>
  <si>
    <t>M5 Bolts</t>
  </si>
  <si>
    <t>Topfast</t>
  </si>
  <si>
    <t>Tente Swivel Castor Wheel, 40kg Capacity, 50mm Wheel</t>
  </si>
  <si>
    <t>https://za.rs-online.com/web/p/castor-wheels/1721108?gb=s</t>
  </si>
  <si>
    <t>NSK</t>
  </si>
  <si>
    <t>6000 DDU</t>
  </si>
  <si>
    <t xml:space="preserve">Tente </t>
  </si>
  <si>
    <t>Material</t>
  </si>
  <si>
    <t xml:space="preserve">Quantity </t>
  </si>
  <si>
    <t>5M Timing belt: 450 long, 15 wide, 90T</t>
  </si>
  <si>
    <t>Status</t>
  </si>
  <si>
    <t>Ordered</t>
  </si>
  <si>
    <t>6001 2RS</t>
  </si>
  <si>
    <t>https://bmgworld.net/bmg/en/ZAR/All-Categories/Bearings/Ball/Deep-Groove/Single-Row/6002-DDU/p/6002%20DDU</t>
  </si>
  <si>
    <t>6002 2RS</t>
  </si>
  <si>
    <t>6003 2RS</t>
  </si>
  <si>
    <t>https://bmgworld.net/bmg/en/ZAR/All-Categories/Bearings/Ball/Deep-Groove/Single-Row/6003-DDU/p/6003%20DDU</t>
  </si>
  <si>
    <t>6002 DDU</t>
  </si>
  <si>
    <t>6003 DDU</t>
  </si>
  <si>
    <t>M3 Shoulder</t>
  </si>
  <si>
    <t xml:space="preserve">M4 </t>
  </si>
  <si>
    <t>Part</t>
  </si>
  <si>
    <t>BLKS-M007-Roll-Motor-Couple</t>
  </si>
  <si>
    <t>BLKS-M004-Pulley_bearing_seat</t>
  </si>
  <si>
    <t>BLKS-M003-Universal_joint_male</t>
  </si>
  <si>
    <t>BLKS-M002-Diff_shaft</t>
  </si>
  <si>
    <t>BLKS-M001-Diff_shaft_bearing_seat</t>
  </si>
  <si>
    <t>BLKS-M008-Universal_joint_female</t>
  </si>
  <si>
    <t>BLKS_M009-Universal_joint_shaft</t>
  </si>
  <si>
    <t>Yield Strength</t>
  </si>
  <si>
    <t>Safety Factor</t>
  </si>
  <si>
    <t xml:space="preserve">Max Stress Expected </t>
  </si>
  <si>
    <t>Verification (Matlab or Solidworks)</t>
  </si>
  <si>
    <t>Machining</t>
  </si>
  <si>
    <t>AISI316</t>
  </si>
  <si>
    <t>ÀISI316</t>
  </si>
  <si>
    <t>Stress Analysis</t>
  </si>
  <si>
    <t>Fits</t>
  </si>
  <si>
    <t>Alignment</t>
  </si>
  <si>
    <t>Tolerances</t>
  </si>
  <si>
    <t>Comments</t>
  </si>
  <si>
    <t>T_max = 38Nm</t>
  </si>
  <si>
    <t>Spring Pin (4x35)</t>
  </si>
  <si>
    <t>6002-2RSH</t>
  </si>
  <si>
    <t>Socket Head Shoulder (SHS) 4x30</t>
  </si>
  <si>
    <t>15mm Circlip</t>
  </si>
  <si>
    <t>6001-2RSH</t>
  </si>
  <si>
    <t>Socket Head Cap Screw (SHCS) 4x12</t>
  </si>
  <si>
    <t>Socket Button Head Cap Screw (SBHCS) 4x8</t>
  </si>
  <si>
    <t>SHS 4x15</t>
  </si>
  <si>
    <t>M4 Nut Nylock</t>
  </si>
  <si>
    <t>SHS 4x8</t>
  </si>
  <si>
    <t>Spring Pin (3x28)</t>
  </si>
  <si>
    <t>SHCS 4x30</t>
  </si>
  <si>
    <t>SBHCS 4x12</t>
  </si>
  <si>
    <t>SBHCS 4x16</t>
  </si>
  <si>
    <t>SHCS 4x20</t>
  </si>
  <si>
    <t>17mm Circlip</t>
  </si>
  <si>
    <t>6000 -2RSH DGBB</t>
  </si>
  <si>
    <t>10mm Circlip</t>
  </si>
  <si>
    <t>6003-2RSH-DGBB</t>
  </si>
  <si>
    <t xml:space="preserve">Part Name </t>
  </si>
  <si>
    <t>TOPFAST</t>
  </si>
  <si>
    <t>Total</t>
  </si>
  <si>
    <t>M5 Rod End Bearing, Female, RH</t>
  </si>
  <si>
    <t>loctite</t>
  </si>
  <si>
    <t xml:space="preserve">Communica </t>
  </si>
  <si>
    <t xml:space="preserve">Bearing puller </t>
  </si>
  <si>
    <t xml:space="preserve">XT60 </t>
  </si>
  <si>
    <t>lab wire  &lt;7</t>
  </si>
  <si>
    <t>Mumbos</t>
  </si>
  <si>
    <t>50L</t>
  </si>
  <si>
    <t>Soldering iron nibs</t>
  </si>
  <si>
    <t xml:space="preserve">2.5mm steel drill bit </t>
  </si>
  <si>
    <t>Jigsaw blades</t>
  </si>
  <si>
    <t>BLKS-M005-Roll_Bearing_6003</t>
  </si>
  <si>
    <t>BLKS-M006-Roll_bearing_6002</t>
  </si>
  <si>
    <t>AL-5083-H116</t>
  </si>
  <si>
    <t>SW</t>
  </si>
  <si>
    <t>Matlab</t>
  </si>
  <si>
    <t>T_max = 25 Nm</t>
  </si>
  <si>
    <t xml:space="preserve">Checked </t>
  </si>
  <si>
    <t>Y</t>
  </si>
  <si>
    <t>T_max = 25 Nm. This bearing seat experiences the largest loads. All other bearings seats assume similar stresses</t>
  </si>
  <si>
    <t>N/A</t>
  </si>
  <si>
    <t>Assumes transmits torque like a key and is limited by shear strength. See Matlab script</t>
  </si>
  <si>
    <t>T_max = 38Nm. This applies a somewhat arbitrary shear stress concentration factor to account for the step introduced by the D-section and stresses are likely to be lower.</t>
  </si>
  <si>
    <t>R</t>
  </si>
  <si>
    <t>Manufactured</t>
  </si>
  <si>
    <t>PART NUMBER</t>
  </si>
  <si>
    <t>DESCRIPTION</t>
  </si>
  <si>
    <t>QTY</t>
  </si>
  <si>
    <t>BLKS-M002</t>
  </si>
  <si>
    <t>Diff_shaft</t>
  </si>
  <si>
    <t>MechEng</t>
  </si>
  <si>
    <t>Matlab, Macsteel</t>
  </si>
  <si>
    <t>AISI-316</t>
  </si>
  <si>
    <t>BLKS-M003</t>
  </si>
  <si>
    <t>Universal Joint Male</t>
  </si>
  <si>
    <t>BLKS-M004</t>
  </si>
  <si>
    <t>Pulley Bearing Seat</t>
  </si>
  <si>
    <t>BLKS-M001</t>
  </si>
  <si>
    <t>DIff Shaft Bearing Seat</t>
  </si>
  <si>
    <t>BLKS-M005</t>
  </si>
  <si>
    <t>Roll 6003 Seat</t>
  </si>
  <si>
    <t>BLKS-M006</t>
  </si>
  <si>
    <t>Roll 6002 Bearing Seat</t>
  </si>
  <si>
    <t>BLKS-M007</t>
  </si>
  <si>
    <t>Roll Motor Couple</t>
  </si>
  <si>
    <t>BLKS-M008</t>
  </si>
  <si>
    <t>Universal Joint Female</t>
  </si>
  <si>
    <t>BLKS-M009</t>
  </si>
  <si>
    <t>Universal Joint Shaft</t>
  </si>
  <si>
    <t xml:space="preserve">Sheet Metal </t>
  </si>
  <si>
    <t>BLKS-SM001</t>
  </si>
  <si>
    <t>Diff back plate</t>
  </si>
  <si>
    <t>Fabrinox</t>
  </si>
  <si>
    <t>BLKS-SM004</t>
  </si>
  <si>
    <t>Control Arm w Slot</t>
  </si>
  <si>
    <t>Differential Body Rib</t>
  </si>
  <si>
    <t>BLKS-SM002</t>
  </si>
  <si>
    <t>BLKS-SM003</t>
  </si>
  <si>
    <t>BLKS-SM005</t>
  </si>
  <si>
    <t>Roll Plate</t>
  </si>
  <si>
    <t>BLKS-SM006</t>
  </si>
  <si>
    <t>Roll U-Plate</t>
  </si>
  <si>
    <t>BLKS-SM007</t>
  </si>
  <si>
    <t>Roll Support Plate</t>
  </si>
  <si>
    <t>BLKS-SM008</t>
  </si>
  <si>
    <t>Jockey Plate</t>
  </si>
  <si>
    <t>Printing</t>
  </si>
  <si>
    <t>Control Rod End Back</t>
  </si>
  <si>
    <t>Control Rod End Front</t>
  </si>
  <si>
    <t>BLKS-P002</t>
  </si>
  <si>
    <t>Roll Motor Spacer</t>
  </si>
  <si>
    <t>Universal Joint Rod End</t>
  </si>
  <si>
    <t>Supplied</t>
  </si>
  <si>
    <t xml:space="preserve">Topfast </t>
  </si>
  <si>
    <t>A</t>
  </si>
  <si>
    <t>a_15_unstressed</t>
  </si>
  <si>
    <t>AM-M4-N</t>
  </si>
  <si>
    <t>SHS4-8</t>
  </si>
  <si>
    <t>a_17_unstressed</t>
  </si>
  <si>
    <t>a_10_unstressed</t>
  </si>
  <si>
    <t>PHS 5 Body</t>
  </si>
  <si>
    <t>BLKS-SM009</t>
  </si>
  <si>
    <t>Heim Rod Turnbuckle</t>
  </si>
  <si>
    <t>Differential Side Plate Left 
Rib</t>
  </si>
  <si>
    <t>Diff Side Plate Shaft Right 
Rib</t>
  </si>
  <si>
    <t>Coiled Spring Pin 
Metric HD-4x35-St</t>
  </si>
  <si>
    <t>skf_bearing_6002-
2rsh_2_01</t>
  </si>
  <si>
    <t>skf_bearing_6001-
2rsh_2_01</t>
  </si>
  <si>
    <t>B18.3.1M - 4 x 0.7 
x 12 Hex SHCS -- 
12NHX</t>
  </si>
  <si>
    <t>B18.3.4M - 4 x 0.7 
x 8 SBHCS --N</t>
  </si>
  <si>
    <t>Coiled Spring Pin 
Metric HD-3x28-St</t>
  </si>
  <si>
    <t>B18.3.1M - 4 x 0.7 
x 30 Hex SHCS -- 
20NHX</t>
  </si>
  <si>
    <t>skf_bearing_6003-
2rsh_2_01</t>
  </si>
  <si>
    <t>B18.3.4M - 4 x 0.7 
x 16 SBHCS --N</t>
  </si>
  <si>
    <t>B18.3.1M - 4 x 0.7 
x 35 Hex SHCS -- 
20NHX</t>
  </si>
  <si>
    <t>skf_bearing_6000-
2rsh_2_01</t>
  </si>
  <si>
    <t>B18.3.1M - 4 x 0.7 
x 20 Hex SHCS -- 
20NHX</t>
  </si>
  <si>
    <t>B18.3.1M - 5 x 0.8 
x 20 Hex SHCS -- 
20NHX</t>
  </si>
  <si>
    <t>SUPPLIER</t>
  </si>
  <si>
    <t>STATUS</t>
  </si>
  <si>
    <t>STRESS</t>
  </si>
  <si>
    <t>MAX STRESS</t>
  </si>
  <si>
    <t>YIELD STRESS</t>
  </si>
  <si>
    <t>SAFETY FACTOR</t>
  </si>
  <si>
    <t>SOURCE</t>
  </si>
  <si>
    <t>AL6082</t>
  </si>
  <si>
    <t>BLKS-P003</t>
  </si>
  <si>
    <t>BLKS-P007</t>
  </si>
  <si>
    <t>BLKS-P005</t>
  </si>
  <si>
    <t>BLKS-P004</t>
  </si>
  <si>
    <t>Diff Motor Pulley (-PT-48T-
15W-12B)</t>
  </si>
  <si>
    <t>Differential Shaft Pulley (PT-48T-
5M-15W-12B)</t>
  </si>
  <si>
    <t>BLKS-P001</t>
  </si>
  <si>
    <t>BLKS-S001</t>
  </si>
  <si>
    <t>O</t>
  </si>
  <si>
    <t>PLA</t>
  </si>
  <si>
    <t>PA-CF</t>
  </si>
  <si>
    <t>BLKS-SM010</t>
  </si>
  <si>
    <t>Roll Plate Frame</t>
  </si>
  <si>
    <t>BLKS-SM011</t>
  </si>
  <si>
    <t>Motor Guard</t>
  </si>
  <si>
    <t>MATERIAL</t>
  </si>
  <si>
    <t>Ready, needs to be checked</t>
  </si>
  <si>
    <t>C</t>
  </si>
  <si>
    <t>Checked</t>
  </si>
  <si>
    <t>Arrived</t>
  </si>
  <si>
    <t>COMMENTS</t>
  </si>
  <si>
    <t>Found in experimental space</t>
  </si>
  <si>
    <t>RED</t>
  </si>
  <si>
    <t>GREEN</t>
  </si>
  <si>
    <t>BLUE</t>
  </si>
  <si>
    <t>YELLOW</t>
  </si>
  <si>
    <t>PRICE (QTY X PPU)</t>
  </si>
  <si>
    <t>AL5182</t>
  </si>
  <si>
    <t>Vulcan</t>
  </si>
  <si>
    <t>Experimental space</t>
  </si>
  <si>
    <t>BLKS-SM012</t>
  </si>
  <si>
    <t>BLKS-SM013</t>
  </si>
  <si>
    <t>BLKS-SM014</t>
  </si>
  <si>
    <t>Tail Pitch Back</t>
  </si>
  <si>
    <t>Tail Pitch Front</t>
  </si>
  <si>
    <t>Tail Roll</t>
  </si>
  <si>
    <t>BLKS-P008</t>
  </si>
  <si>
    <t>Tail Pitch Spacer</t>
  </si>
  <si>
    <t>BLK-001</t>
  </si>
  <si>
    <t>Top Plate</t>
  </si>
  <si>
    <t>Al5182</t>
  </si>
  <si>
    <t>4mm thickness</t>
  </si>
  <si>
    <t>Check Surface finish, bend radius, material. Change 6mm to 5.8</t>
  </si>
  <si>
    <t>Stainless Steel</t>
  </si>
  <si>
    <t>Moduasm</t>
  </si>
  <si>
    <t xml:space="preserve">Moduasm </t>
  </si>
  <si>
    <t>2020 V-Slot 3mtr Black </t>
  </si>
  <si>
    <t>T NUT PG15 PG20</t>
  </si>
  <si>
    <t>Coiled Spring Pin, Heavy Duty, 4 mm x 35 mm, Steel</t>
  </si>
  <si>
    <t>SKF 6002-2RSH Deep Groove Ball Bearing</t>
  </si>
  <si>
    <t>SKF 6001-2RSH Deep Groove Ball Bearing</t>
  </si>
  <si>
    <t>M4 x 12 mm Hex Socket Head Cap Screw</t>
  </si>
  <si>
    <t>M4 x 8 mm Socket Button Head Cap Screw</t>
  </si>
  <si>
    <t>M4 Aluminium Spacer/Nut</t>
  </si>
  <si>
    <t>Socket Head Shoulder Screw</t>
  </si>
  <si>
    <t>Coiled Spring Pin, Heavy Duty, 3 mm x 28 mm, Steel</t>
  </si>
  <si>
    <t>M4 x 30 mm Hex Socket Head Cap Screw</t>
  </si>
  <si>
    <t>SKF 6003-2RSH Deep Groove Ball Bearing</t>
  </si>
  <si>
    <t>M4 x 16 mm Socket Button Head Cap Screw</t>
  </si>
  <si>
    <t>M4 x 35 mm Hex Socket Head Cap Screw</t>
  </si>
  <si>
    <t>SKF 6000-2RSH Deep Groove Ball Bearing</t>
  </si>
  <si>
    <t>M4 x 20 mm Hex Socket Head Cap Screw</t>
  </si>
  <si>
    <t>PHS5 Female Rod End Bearing Body</t>
  </si>
  <si>
    <t>M5 x 20 mm Hex Socket Head Cap Screw</t>
  </si>
  <si>
    <t>20x20 Aluminium V-Slot Extrusion, 3 m, Black Anodised</t>
  </si>
  <si>
    <t>T-Nut for 20x20 Extrusion Profile</t>
  </si>
  <si>
    <t>15mm External Circlip</t>
  </si>
  <si>
    <t>17mm External Circlip</t>
  </si>
  <si>
    <t>10mm External Circlip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</si>
</sst>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Century Gothic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4" fillId="0" borderId="0" xfId="1"/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/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1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mgworld.net/bmg/en/ZAR/All-Categories/Bearings/Ball/Deep-Groove/Single-Row/6003-DDU/p/6003%20DDU" TargetMode="External"/><Relationship Id="rId1" Type="http://schemas.openxmlformats.org/officeDocument/2006/relationships/hyperlink" Target="https://bmgworld.net/bmg/en/ZAR/All-Categories/Bearings/Ball/Deep-Groove/Single-Row/6003-DDU/p/6003%20D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B373-ACEE-4EF0-ADDE-88B8FBBC83EA}">
  <dimension ref="A2:K84"/>
  <sheetViews>
    <sheetView topLeftCell="A50" zoomScale="85" zoomScaleNormal="85" workbookViewId="0">
      <selection activeCell="H78" sqref="H78"/>
    </sheetView>
  </sheetViews>
  <sheetFormatPr defaultRowHeight="14.4" x14ac:dyDescent="0.3"/>
  <cols>
    <col min="1" max="1" width="16.5546875" customWidth="1"/>
    <col min="2" max="2" width="27.109375" customWidth="1"/>
    <col min="3" max="3" width="14.6640625" customWidth="1"/>
    <col min="4" max="5" width="15.77734375" customWidth="1"/>
    <col min="6" max="6" width="17.33203125" customWidth="1"/>
    <col min="7" max="7" width="13" customWidth="1"/>
    <col min="8" max="8" width="12.44140625" customWidth="1"/>
    <col min="9" max="9" width="7.6640625" bestFit="1" customWidth="1"/>
    <col min="10" max="10" width="10.21875" customWidth="1"/>
    <col min="11" max="11" width="12.44140625" customWidth="1"/>
  </cols>
  <sheetData>
    <row r="2" spans="1:11" ht="23.4" x14ac:dyDescent="0.3">
      <c r="F2" s="2" t="s">
        <v>0</v>
      </c>
    </row>
    <row r="3" spans="1:11" ht="18" x14ac:dyDescent="0.3">
      <c r="F3" s="3" t="s">
        <v>9</v>
      </c>
    </row>
    <row r="4" spans="1:11" x14ac:dyDescent="0.3">
      <c r="A4" s="1" t="s">
        <v>1</v>
      </c>
      <c r="B4" s="1" t="s">
        <v>33</v>
      </c>
      <c r="C4" s="1" t="s">
        <v>16</v>
      </c>
      <c r="D4" s="1" t="s">
        <v>17</v>
      </c>
      <c r="E4" s="1"/>
      <c r="F4" s="1" t="s">
        <v>2</v>
      </c>
      <c r="G4" s="1" t="s">
        <v>3</v>
      </c>
      <c r="H4" s="1" t="s">
        <v>13</v>
      </c>
      <c r="I4" s="1" t="s">
        <v>4</v>
      </c>
      <c r="J4" s="1" t="s">
        <v>5</v>
      </c>
      <c r="K4" s="1" t="s">
        <v>6</v>
      </c>
    </row>
    <row r="5" spans="1:11" x14ac:dyDescent="0.3">
      <c r="A5" t="s">
        <v>21</v>
      </c>
      <c r="C5" t="s">
        <v>20</v>
      </c>
      <c r="D5" t="s">
        <v>22</v>
      </c>
      <c r="F5" t="s">
        <v>8</v>
      </c>
      <c r="G5" t="s">
        <v>7</v>
      </c>
      <c r="H5" t="s">
        <v>14</v>
      </c>
      <c r="I5">
        <v>4</v>
      </c>
      <c r="J5" s="4">
        <f>115.128*1.15</f>
        <v>132.3972</v>
      </c>
      <c r="K5" s="4">
        <f>I5*J5</f>
        <v>529.58879999999999</v>
      </c>
    </row>
    <row r="6" spans="1:11" x14ac:dyDescent="0.3">
      <c r="A6" t="s">
        <v>32</v>
      </c>
      <c r="B6" t="s">
        <v>34</v>
      </c>
      <c r="C6" t="s">
        <v>19</v>
      </c>
      <c r="D6" t="s">
        <v>18</v>
      </c>
      <c r="F6" t="s">
        <v>11</v>
      </c>
      <c r="G6" t="s">
        <v>12</v>
      </c>
      <c r="H6" t="s">
        <v>15</v>
      </c>
      <c r="I6">
        <v>2</v>
      </c>
      <c r="J6" s="4">
        <v>264.48</v>
      </c>
      <c r="K6" s="4">
        <f t="shared" ref="K6:K13" si="0">I6*J6</f>
        <v>528.96</v>
      </c>
    </row>
    <row r="7" spans="1:11" x14ac:dyDescent="0.3">
      <c r="A7" t="s">
        <v>35</v>
      </c>
      <c r="C7" t="s">
        <v>20</v>
      </c>
      <c r="D7" t="s">
        <v>36</v>
      </c>
      <c r="F7" t="s">
        <v>27</v>
      </c>
      <c r="G7" t="s">
        <v>28</v>
      </c>
      <c r="I7">
        <v>2</v>
      </c>
      <c r="J7" s="4">
        <v>51.94</v>
      </c>
      <c r="K7" s="4">
        <f t="shared" si="0"/>
        <v>103.88</v>
      </c>
    </row>
    <row r="8" spans="1:11" x14ac:dyDescent="0.3">
      <c r="A8" t="s">
        <v>37</v>
      </c>
      <c r="C8" t="s">
        <v>20</v>
      </c>
      <c r="D8" s="6" t="s">
        <v>39</v>
      </c>
      <c r="E8" s="6"/>
      <c r="F8" t="s">
        <v>27</v>
      </c>
      <c r="G8" t="s">
        <v>40</v>
      </c>
      <c r="I8">
        <v>2</v>
      </c>
      <c r="J8" s="4">
        <v>57.54</v>
      </c>
      <c r="K8" s="4">
        <f t="shared" si="0"/>
        <v>115.08</v>
      </c>
    </row>
    <row r="9" spans="1:11" x14ac:dyDescent="0.3">
      <c r="A9" t="s">
        <v>38</v>
      </c>
      <c r="C9" t="s">
        <v>20</v>
      </c>
      <c r="D9" s="6" t="s">
        <v>39</v>
      </c>
      <c r="E9" s="6"/>
      <c r="F9" t="s">
        <v>27</v>
      </c>
      <c r="G9" t="s">
        <v>41</v>
      </c>
      <c r="I9">
        <v>2</v>
      </c>
      <c r="J9" s="4">
        <v>59.35</v>
      </c>
      <c r="K9" s="4">
        <f t="shared" si="0"/>
        <v>118.7</v>
      </c>
    </row>
    <row r="10" spans="1:11" x14ac:dyDescent="0.3">
      <c r="A10" t="s">
        <v>25</v>
      </c>
      <c r="C10" t="s">
        <v>19</v>
      </c>
      <c r="D10" t="s">
        <v>26</v>
      </c>
      <c r="F10" t="s">
        <v>29</v>
      </c>
      <c r="I10">
        <v>1</v>
      </c>
      <c r="J10" s="4">
        <v>165.05</v>
      </c>
      <c r="K10" s="4">
        <f t="shared" si="0"/>
        <v>165.05</v>
      </c>
    </row>
    <row r="11" spans="1:11" x14ac:dyDescent="0.3">
      <c r="A11" t="s">
        <v>42</v>
      </c>
      <c r="C11" t="s">
        <v>24</v>
      </c>
      <c r="I11">
        <v>5</v>
      </c>
      <c r="J11" s="4">
        <v>20</v>
      </c>
      <c r="K11" s="4">
        <f t="shared" si="0"/>
        <v>100</v>
      </c>
    </row>
    <row r="12" spans="1:11" x14ac:dyDescent="0.3">
      <c r="A12" t="s">
        <v>43</v>
      </c>
      <c r="C12" t="s">
        <v>24</v>
      </c>
      <c r="I12">
        <v>50</v>
      </c>
      <c r="J12" s="4">
        <v>0.5</v>
      </c>
      <c r="K12" s="4">
        <f t="shared" si="0"/>
        <v>25</v>
      </c>
    </row>
    <row r="13" spans="1:11" x14ac:dyDescent="0.3">
      <c r="A13" t="s">
        <v>23</v>
      </c>
      <c r="C13" t="s">
        <v>24</v>
      </c>
      <c r="I13">
        <v>15</v>
      </c>
      <c r="J13" s="4">
        <v>1</v>
      </c>
      <c r="K13" s="4">
        <f t="shared" si="0"/>
        <v>15</v>
      </c>
    </row>
    <row r="14" spans="1:11" x14ac:dyDescent="0.3">
      <c r="J14" s="5" t="s">
        <v>10</v>
      </c>
      <c r="K14" s="4">
        <f>SUM(K5:K13)</f>
        <v>1701.2588000000001</v>
      </c>
    </row>
    <row r="18" spans="1:5" x14ac:dyDescent="0.3">
      <c r="B18" s="18" t="s">
        <v>20</v>
      </c>
    </row>
    <row r="19" spans="1:5" x14ac:dyDescent="0.3">
      <c r="A19" s="5" t="s">
        <v>84</v>
      </c>
      <c r="B19" s="5" t="s">
        <v>4</v>
      </c>
      <c r="C19" s="5" t="s">
        <v>5</v>
      </c>
      <c r="D19" s="5" t="s">
        <v>86</v>
      </c>
      <c r="E19" s="5"/>
    </row>
    <row r="20" spans="1:5" x14ac:dyDescent="0.3">
      <c r="A20" t="s">
        <v>75</v>
      </c>
      <c r="B20">
        <v>1</v>
      </c>
      <c r="C20">
        <v>2</v>
      </c>
      <c r="D20">
        <f>C20*B20</f>
        <v>2</v>
      </c>
    </row>
    <row r="21" spans="1:5" x14ac:dyDescent="0.3">
      <c r="A21" t="s">
        <v>65</v>
      </c>
      <c r="B21">
        <v>1</v>
      </c>
      <c r="D21">
        <f t="shared" ref="D21:D31" si="1">C21*B21</f>
        <v>0</v>
      </c>
    </row>
    <row r="22" spans="1:5" x14ac:dyDescent="0.3">
      <c r="A22" t="s">
        <v>69</v>
      </c>
      <c r="B22">
        <v>2</v>
      </c>
      <c r="C22">
        <v>51.94</v>
      </c>
      <c r="D22">
        <f t="shared" si="1"/>
        <v>103.88</v>
      </c>
    </row>
    <row r="23" spans="1:5" x14ac:dyDescent="0.3">
      <c r="A23" t="s">
        <v>66</v>
      </c>
      <c r="B23">
        <v>3</v>
      </c>
      <c r="C23">
        <v>57.54</v>
      </c>
      <c r="D23">
        <f t="shared" si="1"/>
        <v>172.62</v>
      </c>
    </row>
    <row r="24" spans="1:5" x14ac:dyDescent="0.3">
      <c r="A24" t="s">
        <v>81</v>
      </c>
      <c r="B24">
        <v>2</v>
      </c>
      <c r="C24">
        <v>59.35</v>
      </c>
      <c r="D24">
        <f t="shared" si="1"/>
        <v>118.7</v>
      </c>
    </row>
    <row r="25" spans="1:5" x14ac:dyDescent="0.3">
      <c r="A25" t="s">
        <v>83</v>
      </c>
      <c r="B25">
        <v>1</v>
      </c>
      <c r="D25">
        <f t="shared" si="1"/>
        <v>0</v>
      </c>
    </row>
    <row r="26" spans="1:5" x14ac:dyDescent="0.3">
      <c r="A26" t="s">
        <v>80</v>
      </c>
      <c r="B26">
        <v>1</v>
      </c>
      <c r="D26">
        <f t="shared" si="1"/>
        <v>0</v>
      </c>
    </row>
    <row r="27" spans="1:5" x14ac:dyDescent="0.3">
      <c r="A27" t="s">
        <v>68</v>
      </c>
      <c r="B27">
        <v>2</v>
      </c>
      <c r="D27">
        <f t="shared" si="1"/>
        <v>0</v>
      </c>
    </row>
    <row r="28" spans="1:5" x14ac:dyDescent="0.3">
      <c r="A28" t="s">
        <v>82</v>
      </c>
      <c r="B28">
        <v>2</v>
      </c>
      <c r="D28">
        <f t="shared" si="1"/>
        <v>0</v>
      </c>
    </row>
    <row r="29" spans="1:5" x14ac:dyDescent="0.3">
      <c r="A29" t="s">
        <v>87</v>
      </c>
      <c r="B29">
        <v>4</v>
      </c>
      <c r="C29">
        <v>132.4</v>
      </c>
      <c r="D29">
        <f t="shared" si="1"/>
        <v>529.6</v>
      </c>
    </row>
    <row r="30" spans="1:5" x14ac:dyDescent="0.3">
      <c r="A30" t="s">
        <v>90</v>
      </c>
      <c r="D30">
        <f t="shared" si="1"/>
        <v>0</v>
      </c>
    </row>
    <row r="31" spans="1:5" x14ac:dyDescent="0.3">
      <c r="D31">
        <f t="shared" si="1"/>
        <v>0</v>
      </c>
    </row>
    <row r="32" spans="1:5" x14ac:dyDescent="0.3">
      <c r="C32" t="s">
        <v>10</v>
      </c>
      <c r="D32">
        <f>SUM(D20:D31)</f>
        <v>926.8</v>
      </c>
    </row>
    <row r="39" spans="1:5" x14ac:dyDescent="0.3">
      <c r="B39" s="18" t="s">
        <v>85</v>
      </c>
    </row>
    <row r="40" spans="1:5" x14ac:dyDescent="0.3">
      <c r="A40" s="5" t="s">
        <v>84</v>
      </c>
      <c r="B40" s="5" t="s">
        <v>31</v>
      </c>
      <c r="C40" s="5" t="s">
        <v>5</v>
      </c>
      <c r="D40" s="5" t="s">
        <v>86</v>
      </c>
      <c r="E40" s="5"/>
    </row>
    <row r="41" spans="1:5" x14ac:dyDescent="0.3">
      <c r="A41" t="s">
        <v>67</v>
      </c>
      <c r="B41">
        <v>2</v>
      </c>
      <c r="C41">
        <v>10</v>
      </c>
      <c r="D41">
        <f>C41*B41</f>
        <v>20</v>
      </c>
    </row>
    <row r="42" spans="1:5" x14ac:dyDescent="0.3">
      <c r="A42" t="s">
        <v>70</v>
      </c>
      <c r="B42">
        <v>24</v>
      </c>
      <c r="C42">
        <v>2</v>
      </c>
      <c r="D42">
        <f t="shared" ref="D42:D51" si="2">C42*B42</f>
        <v>48</v>
      </c>
    </row>
    <row r="43" spans="1:5" x14ac:dyDescent="0.3">
      <c r="A43" t="s">
        <v>71</v>
      </c>
      <c r="B43">
        <v>24</v>
      </c>
      <c r="C43">
        <v>5</v>
      </c>
      <c r="D43">
        <f t="shared" si="2"/>
        <v>120</v>
      </c>
    </row>
    <row r="44" spans="1:5" x14ac:dyDescent="0.3">
      <c r="A44" t="s">
        <v>73</v>
      </c>
      <c r="B44">
        <v>48</v>
      </c>
      <c r="C44">
        <v>1</v>
      </c>
      <c r="D44">
        <f t="shared" si="2"/>
        <v>48</v>
      </c>
    </row>
    <row r="45" spans="1:5" x14ac:dyDescent="0.3">
      <c r="A45" t="s">
        <v>72</v>
      </c>
      <c r="B45">
        <v>2</v>
      </c>
      <c r="C45">
        <v>10</v>
      </c>
      <c r="D45">
        <f t="shared" si="2"/>
        <v>20</v>
      </c>
    </row>
    <row r="46" spans="1:5" x14ac:dyDescent="0.3">
      <c r="A46" t="s">
        <v>74</v>
      </c>
      <c r="B46">
        <v>6</v>
      </c>
      <c r="C46">
        <v>10</v>
      </c>
      <c r="D46">
        <f t="shared" si="2"/>
        <v>60</v>
      </c>
    </row>
    <row r="47" spans="1:5" x14ac:dyDescent="0.3">
      <c r="A47" t="s">
        <v>76</v>
      </c>
      <c r="B47">
        <v>6</v>
      </c>
      <c r="C47">
        <v>5</v>
      </c>
      <c r="D47">
        <f t="shared" si="2"/>
        <v>30</v>
      </c>
    </row>
    <row r="48" spans="1:5" x14ac:dyDescent="0.3">
      <c r="A48" t="s">
        <v>77</v>
      </c>
      <c r="B48">
        <v>8</v>
      </c>
      <c r="C48">
        <v>5</v>
      </c>
      <c r="D48">
        <f t="shared" si="2"/>
        <v>40</v>
      </c>
    </row>
    <row r="49" spans="1:4" x14ac:dyDescent="0.3">
      <c r="A49" t="s">
        <v>78</v>
      </c>
      <c r="B49">
        <v>3</v>
      </c>
      <c r="C49">
        <v>5</v>
      </c>
      <c r="D49">
        <f t="shared" si="2"/>
        <v>15</v>
      </c>
    </row>
    <row r="50" spans="1:4" x14ac:dyDescent="0.3">
      <c r="A50" t="s">
        <v>79</v>
      </c>
      <c r="B50">
        <v>8</v>
      </c>
      <c r="C50">
        <v>2</v>
      </c>
      <c r="D50">
        <f t="shared" si="2"/>
        <v>16</v>
      </c>
    </row>
    <row r="51" spans="1:4" x14ac:dyDescent="0.3">
      <c r="A51" t="s">
        <v>79</v>
      </c>
      <c r="B51">
        <v>3</v>
      </c>
      <c r="C51">
        <v>2</v>
      </c>
      <c r="D51">
        <f t="shared" si="2"/>
        <v>6</v>
      </c>
    </row>
    <row r="52" spans="1:4" x14ac:dyDescent="0.3">
      <c r="A52" t="s">
        <v>88</v>
      </c>
    </row>
    <row r="53" spans="1:4" x14ac:dyDescent="0.3">
      <c r="A53" t="s">
        <v>96</v>
      </c>
    </row>
    <row r="54" spans="1:4" x14ac:dyDescent="0.3">
      <c r="A54" t="s">
        <v>97</v>
      </c>
    </row>
    <row r="55" spans="1:4" x14ac:dyDescent="0.3">
      <c r="C55" t="s">
        <v>10</v>
      </c>
      <c r="D55">
        <f>SUM(D41:D51)</f>
        <v>423</v>
      </c>
    </row>
    <row r="57" spans="1:4" x14ac:dyDescent="0.3">
      <c r="B57" t="s">
        <v>89</v>
      </c>
    </row>
    <row r="58" spans="1:4" x14ac:dyDescent="0.3">
      <c r="A58" t="s">
        <v>92</v>
      </c>
    </row>
    <row r="59" spans="1:4" x14ac:dyDescent="0.3">
      <c r="A59" t="s">
        <v>91</v>
      </c>
    </row>
    <row r="60" spans="1:4" x14ac:dyDescent="0.3">
      <c r="A60" t="s">
        <v>95</v>
      </c>
    </row>
    <row r="65" spans="1:4" x14ac:dyDescent="0.3">
      <c r="B65" t="s">
        <v>93</v>
      </c>
    </row>
    <row r="66" spans="1:4" x14ac:dyDescent="0.3">
      <c r="A66" t="s">
        <v>94</v>
      </c>
    </row>
    <row r="71" spans="1:4" x14ac:dyDescent="0.3">
      <c r="A71" s="21"/>
      <c r="B71" s="21"/>
      <c r="C71" s="22"/>
      <c r="D71" s="22"/>
    </row>
    <row r="72" spans="1:4" x14ac:dyDescent="0.3">
      <c r="A72" s="21"/>
      <c r="B72" s="21"/>
      <c r="C72" s="22"/>
      <c r="D72" s="22"/>
    </row>
    <row r="73" spans="1:4" x14ac:dyDescent="0.3">
      <c r="A73" s="21"/>
      <c r="B73" s="21"/>
      <c r="C73" s="22"/>
      <c r="D73" s="22"/>
    </row>
    <row r="74" spans="1:4" x14ac:dyDescent="0.3">
      <c r="A74" s="21"/>
      <c r="B74" s="21"/>
      <c r="C74" s="22"/>
      <c r="D74" s="22"/>
    </row>
    <row r="75" spans="1:4" x14ac:dyDescent="0.3">
      <c r="A75" s="21"/>
      <c r="B75" s="21"/>
      <c r="C75" s="22"/>
      <c r="D75" s="22"/>
    </row>
    <row r="76" spans="1:4" x14ac:dyDescent="0.3">
      <c r="A76" s="21"/>
      <c r="B76" s="21"/>
      <c r="C76" s="22"/>
      <c r="D76" s="22"/>
    </row>
    <row r="77" spans="1:4" x14ac:dyDescent="0.3">
      <c r="A77" s="21"/>
      <c r="B77" s="21"/>
      <c r="C77" s="22"/>
      <c r="D77" s="22"/>
    </row>
    <row r="78" spans="1:4" x14ac:dyDescent="0.3">
      <c r="A78" s="21"/>
      <c r="B78" s="21"/>
      <c r="C78" s="22"/>
      <c r="D78" s="22"/>
    </row>
    <row r="79" spans="1:4" x14ac:dyDescent="0.3">
      <c r="A79" s="21"/>
      <c r="B79" s="21"/>
      <c r="C79" s="22"/>
      <c r="D79" s="22"/>
    </row>
    <row r="80" spans="1:4" x14ac:dyDescent="0.3">
      <c r="A80" s="21"/>
      <c r="B80" s="21"/>
      <c r="C80" s="22"/>
      <c r="D80" s="22"/>
    </row>
    <row r="81" spans="1:4" x14ac:dyDescent="0.3">
      <c r="A81" s="21"/>
      <c r="B81" s="21"/>
      <c r="C81" s="22"/>
      <c r="D81" s="22"/>
    </row>
    <row r="82" spans="1:4" x14ac:dyDescent="0.3">
      <c r="A82" s="21"/>
      <c r="B82" s="21"/>
      <c r="C82" s="22"/>
      <c r="D82" s="22"/>
    </row>
    <row r="83" spans="1:4" x14ac:dyDescent="0.3">
      <c r="A83" s="21"/>
      <c r="B83" s="21"/>
      <c r="C83" s="22"/>
      <c r="D83" s="22"/>
    </row>
    <row r="84" spans="1:4" x14ac:dyDescent="0.3">
      <c r="A84" s="21"/>
      <c r="B84" s="21"/>
      <c r="C84" s="22"/>
      <c r="D84" s="22"/>
    </row>
  </sheetData>
  <conditionalFormatting sqref="A71:D84">
    <cfRule type="expression" dxfId="15" priority="1">
      <formula>A71="A"</formula>
    </cfRule>
    <cfRule type="expression" dxfId="14" priority="2">
      <formula>A71="O"</formula>
    </cfRule>
    <cfRule type="expression" dxfId="13" priority="3">
      <formula>A71="C"</formula>
    </cfRule>
    <cfRule type="expression" dxfId="12" priority="4">
      <formula>A71="R"</formula>
    </cfRule>
  </conditionalFormatting>
  <hyperlinks>
    <hyperlink ref="D8" r:id="rId1" xr:uid="{8C4BB140-ADFE-47AB-8889-98B03C67168E}"/>
    <hyperlink ref="D9" r:id="rId2" xr:uid="{2284D3F0-118E-4EFC-868E-66BEF09792A6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2726-6B43-434C-8A0E-DE984D6CA219}">
  <dimension ref="A1:K14"/>
  <sheetViews>
    <sheetView zoomScaleNormal="100" workbookViewId="0">
      <selection activeCell="F24" sqref="F24"/>
    </sheetView>
  </sheetViews>
  <sheetFormatPr defaultRowHeight="14.4" x14ac:dyDescent="0.3"/>
  <cols>
    <col min="2" max="2" width="35" customWidth="1"/>
    <col min="3" max="3" width="9.33203125" customWidth="1"/>
    <col min="4" max="4" width="12.6640625" bestFit="1" customWidth="1"/>
    <col min="5" max="5" width="9.5546875" customWidth="1"/>
    <col min="6" max="6" width="9.88671875" bestFit="1" customWidth="1"/>
    <col min="7" max="7" width="7.21875" bestFit="1" customWidth="1"/>
    <col min="8" max="9" width="17.21875" customWidth="1"/>
    <col min="11" max="11" width="10.33203125" customWidth="1"/>
  </cols>
  <sheetData>
    <row r="1" spans="1:11" ht="18.600000000000001" thickBot="1" x14ac:dyDescent="0.4">
      <c r="E1" s="31" t="s">
        <v>59</v>
      </c>
      <c r="F1" s="32"/>
      <c r="G1" s="32"/>
      <c r="H1" s="33"/>
      <c r="I1" s="17"/>
      <c r="J1" s="31" t="s">
        <v>62</v>
      </c>
      <c r="K1" s="33"/>
    </row>
    <row r="2" spans="1:11" ht="43.8" thickBot="1" x14ac:dyDescent="0.35">
      <c r="A2" t="s">
        <v>104</v>
      </c>
      <c r="B2" s="8" t="s">
        <v>44</v>
      </c>
      <c r="C2" s="9" t="s">
        <v>31</v>
      </c>
      <c r="D2" s="10" t="s">
        <v>30</v>
      </c>
      <c r="E2" s="11" t="s">
        <v>52</v>
      </c>
      <c r="F2" s="12" t="s">
        <v>54</v>
      </c>
      <c r="G2" s="12" t="s">
        <v>53</v>
      </c>
      <c r="H2" s="13" t="s">
        <v>55</v>
      </c>
      <c r="I2" s="14" t="s">
        <v>63</v>
      </c>
      <c r="J2" s="16" t="s">
        <v>60</v>
      </c>
      <c r="K2" s="15" t="s">
        <v>61</v>
      </c>
    </row>
    <row r="3" spans="1:11" ht="18" x14ac:dyDescent="0.35">
      <c r="B3" s="34" t="s">
        <v>56</v>
      </c>
      <c r="C3" s="34"/>
      <c r="D3" s="34"/>
      <c r="E3" s="34"/>
      <c r="F3" s="34"/>
      <c r="G3" s="34"/>
      <c r="H3" s="34"/>
      <c r="I3" s="34"/>
      <c r="J3" s="34"/>
      <c r="K3" s="35"/>
    </row>
    <row r="4" spans="1:11" x14ac:dyDescent="0.3">
      <c r="A4" t="s">
        <v>110</v>
      </c>
      <c r="B4" s="7" t="s">
        <v>49</v>
      </c>
      <c r="C4" s="7">
        <v>2</v>
      </c>
      <c r="D4" s="7" t="s">
        <v>57</v>
      </c>
      <c r="E4" s="7">
        <v>220</v>
      </c>
      <c r="F4" s="7">
        <v>10</v>
      </c>
      <c r="G4" s="7">
        <f>E4/F4</f>
        <v>22</v>
      </c>
      <c r="H4" s="7" t="s">
        <v>101</v>
      </c>
      <c r="I4" s="7" t="s">
        <v>106</v>
      </c>
      <c r="J4" s="7"/>
      <c r="K4" s="7"/>
    </row>
    <row r="5" spans="1:11" x14ac:dyDescent="0.3">
      <c r="A5" t="s">
        <v>110</v>
      </c>
      <c r="B5" s="7" t="s">
        <v>48</v>
      </c>
      <c r="C5" s="7">
        <v>1</v>
      </c>
      <c r="D5" s="7" t="s">
        <v>57</v>
      </c>
      <c r="E5" s="7">
        <v>220</v>
      </c>
      <c r="F5" s="7">
        <v>151</v>
      </c>
      <c r="G5" s="7">
        <f t="shared" ref="G5:G12" si="0">E5/F5</f>
        <v>1.4569536423841059</v>
      </c>
      <c r="H5" s="7" t="s">
        <v>102</v>
      </c>
      <c r="I5" s="7" t="s">
        <v>103</v>
      </c>
      <c r="J5" s="7"/>
      <c r="K5" s="7"/>
    </row>
    <row r="6" spans="1:11" x14ac:dyDescent="0.3">
      <c r="A6" t="s">
        <v>110</v>
      </c>
      <c r="B6" s="7" t="s">
        <v>47</v>
      </c>
      <c r="C6" s="7">
        <v>1</v>
      </c>
      <c r="D6" s="7" t="s">
        <v>100</v>
      </c>
      <c r="E6" s="7">
        <v>228</v>
      </c>
      <c r="F6" s="7">
        <v>59</v>
      </c>
      <c r="G6" s="7">
        <f t="shared" si="0"/>
        <v>3.8644067796610169</v>
      </c>
      <c r="H6" s="7" t="s">
        <v>101</v>
      </c>
      <c r="I6" s="7" t="s">
        <v>64</v>
      </c>
      <c r="J6" s="7"/>
      <c r="K6" s="7"/>
    </row>
    <row r="7" spans="1:11" x14ac:dyDescent="0.3">
      <c r="A7" t="s">
        <v>110</v>
      </c>
      <c r="B7" s="7" t="s">
        <v>46</v>
      </c>
      <c r="C7" s="7">
        <v>2</v>
      </c>
      <c r="D7" s="7" t="s">
        <v>58</v>
      </c>
      <c r="E7" s="7">
        <v>220</v>
      </c>
      <c r="F7" s="7">
        <v>10</v>
      </c>
      <c r="G7" s="7">
        <f t="shared" si="0"/>
        <v>22</v>
      </c>
      <c r="H7" s="7"/>
      <c r="I7" s="7"/>
      <c r="J7" s="7"/>
      <c r="K7" s="7"/>
    </row>
    <row r="8" spans="1:11" x14ac:dyDescent="0.3">
      <c r="A8" t="s">
        <v>110</v>
      </c>
      <c r="B8" s="7" t="s">
        <v>98</v>
      </c>
      <c r="C8" s="7">
        <v>1</v>
      </c>
      <c r="D8" s="7" t="s">
        <v>57</v>
      </c>
      <c r="E8" s="7">
        <v>220</v>
      </c>
      <c r="F8" s="7">
        <v>10</v>
      </c>
      <c r="G8" s="7">
        <f t="shared" si="0"/>
        <v>22</v>
      </c>
      <c r="H8" s="7"/>
      <c r="I8" s="7"/>
      <c r="J8" s="7"/>
      <c r="K8" s="7"/>
    </row>
    <row r="9" spans="1:11" x14ac:dyDescent="0.3">
      <c r="A9" t="s">
        <v>110</v>
      </c>
      <c r="B9" s="7" t="s">
        <v>99</v>
      </c>
      <c r="C9" s="7">
        <v>1</v>
      </c>
      <c r="D9" s="7" t="s">
        <v>57</v>
      </c>
      <c r="E9" s="7">
        <v>220</v>
      </c>
      <c r="F9" s="7">
        <v>10</v>
      </c>
      <c r="G9" s="7">
        <f t="shared" si="0"/>
        <v>22</v>
      </c>
      <c r="H9" s="7"/>
      <c r="I9" s="7"/>
      <c r="J9" s="7"/>
      <c r="K9" s="7"/>
    </row>
    <row r="10" spans="1:11" x14ac:dyDescent="0.3">
      <c r="A10" t="s">
        <v>110</v>
      </c>
      <c r="B10" s="7" t="s">
        <v>45</v>
      </c>
      <c r="C10" s="7">
        <v>1</v>
      </c>
      <c r="D10" s="7" t="s">
        <v>57</v>
      </c>
      <c r="E10" s="7">
        <v>220</v>
      </c>
      <c r="F10" s="7" t="s">
        <v>107</v>
      </c>
      <c r="G10" s="7">
        <v>2.7</v>
      </c>
      <c r="H10" s="7" t="s">
        <v>101</v>
      </c>
      <c r="I10" s="7" t="s">
        <v>108</v>
      </c>
      <c r="J10" s="7"/>
      <c r="K10" s="7"/>
    </row>
    <row r="11" spans="1:11" x14ac:dyDescent="0.3">
      <c r="A11" t="s">
        <v>105</v>
      </c>
      <c r="B11" s="7" t="s">
        <v>50</v>
      </c>
      <c r="C11" s="7">
        <v>1</v>
      </c>
      <c r="D11" s="7" t="s">
        <v>100</v>
      </c>
      <c r="E11" s="7">
        <v>228</v>
      </c>
      <c r="F11" s="7">
        <v>198</v>
      </c>
      <c r="G11" s="7">
        <f t="shared" si="0"/>
        <v>1.1515151515151516</v>
      </c>
      <c r="H11" s="7" t="s">
        <v>102</v>
      </c>
      <c r="I11" s="7" t="s">
        <v>109</v>
      </c>
      <c r="J11" s="7"/>
      <c r="K11" s="7"/>
    </row>
    <row r="12" spans="1:11" x14ac:dyDescent="0.3">
      <c r="A12" t="s">
        <v>110</v>
      </c>
      <c r="B12" s="7" t="s">
        <v>51</v>
      </c>
      <c r="C12" s="7">
        <v>1</v>
      </c>
      <c r="D12" s="7" t="s">
        <v>57</v>
      </c>
      <c r="E12" s="7">
        <v>220</v>
      </c>
      <c r="F12" s="7">
        <v>111</v>
      </c>
      <c r="G12" s="7">
        <f t="shared" si="0"/>
        <v>1.9819819819819819</v>
      </c>
      <c r="H12" t="s">
        <v>102</v>
      </c>
      <c r="I12" s="7" t="s">
        <v>64</v>
      </c>
      <c r="J12" s="7"/>
      <c r="K12" s="7"/>
    </row>
    <row r="13" spans="1:1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</row>
  </sheetData>
  <mergeCells count="3">
    <mergeCell ref="E1:H1"/>
    <mergeCell ref="J1:K1"/>
    <mergeCell ref="B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EEAE-3121-474B-82D7-DE5AF424803D}">
  <dimension ref="A1:P73"/>
  <sheetViews>
    <sheetView tabSelected="1" zoomScaleNormal="100" workbookViewId="0">
      <pane ySplit="2" topLeftCell="A54" activePane="bottomLeft" state="frozen"/>
      <selection pane="bottomLeft" activeCell="A41" sqref="A41:D62"/>
    </sheetView>
  </sheetViews>
  <sheetFormatPr defaultRowHeight="14.4" x14ac:dyDescent="0.3"/>
  <cols>
    <col min="1" max="1" width="17.44140625" customWidth="1"/>
    <col min="2" max="2" width="48.33203125" customWidth="1"/>
    <col min="3" max="3" width="11" bestFit="1" customWidth="1"/>
    <col min="4" max="4" width="16.21875" customWidth="1"/>
    <col min="5" max="5" width="13" bestFit="1" customWidth="1"/>
    <col min="6" max="6" width="8.77734375" bestFit="1" customWidth="1"/>
    <col min="8" max="8" width="9.33203125" customWidth="1"/>
    <col min="9" max="9" width="17.88671875" customWidth="1"/>
    <col min="10" max="11" width="12.88671875" customWidth="1"/>
    <col min="12" max="12" width="23.109375" customWidth="1"/>
    <col min="13" max="13" width="15.44140625" customWidth="1"/>
  </cols>
  <sheetData>
    <row r="1" spans="1:16" ht="27.6" customHeight="1" thickBot="1" x14ac:dyDescent="0.35">
      <c r="A1" s="42" t="s">
        <v>112</v>
      </c>
      <c r="B1" s="42" t="s">
        <v>113</v>
      </c>
      <c r="C1" s="42" t="s">
        <v>114</v>
      </c>
      <c r="D1" s="42" t="s">
        <v>185</v>
      </c>
      <c r="E1" s="42" t="s">
        <v>186</v>
      </c>
      <c r="F1" s="36" t="s">
        <v>187</v>
      </c>
      <c r="G1" s="37"/>
      <c r="H1" s="37"/>
      <c r="I1" s="38"/>
      <c r="J1" s="42" t="s">
        <v>208</v>
      </c>
      <c r="K1" s="42" t="s">
        <v>219</v>
      </c>
      <c r="L1" s="42" t="s">
        <v>213</v>
      </c>
      <c r="M1" s="19"/>
    </row>
    <row r="2" spans="1:16" ht="28.2" thickBot="1" x14ac:dyDescent="0.35">
      <c r="A2" s="43"/>
      <c r="B2" s="43"/>
      <c r="C2" s="43"/>
      <c r="D2" s="43"/>
      <c r="E2" s="43"/>
      <c r="F2" s="27" t="s">
        <v>188</v>
      </c>
      <c r="G2" s="25" t="s">
        <v>189</v>
      </c>
      <c r="H2" s="25" t="s">
        <v>190</v>
      </c>
      <c r="I2" s="26" t="s">
        <v>191</v>
      </c>
      <c r="J2" s="43"/>
      <c r="K2" s="43"/>
      <c r="L2" s="43"/>
    </row>
    <row r="3" spans="1:16" ht="21.6" thickBot="1" x14ac:dyDescent="0.45">
      <c r="A3" s="39" t="s">
        <v>111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</row>
    <row r="4" spans="1:16" x14ac:dyDescent="0.3">
      <c r="A4" s="23" t="s">
        <v>124</v>
      </c>
      <c r="B4" s="23" t="s">
        <v>125</v>
      </c>
      <c r="C4" s="21">
        <v>2</v>
      </c>
      <c r="D4" s="21" t="s">
        <v>117</v>
      </c>
      <c r="E4" s="21" t="s">
        <v>161</v>
      </c>
      <c r="F4" s="21">
        <v>10</v>
      </c>
      <c r="G4" s="21">
        <v>220</v>
      </c>
      <c r="H4" s="24">
        <f t="shared" ref="H4:H12" si="0">G4/F4</f>
        <v>22</v>
      </c>
      <c r="I4" s="22" t="s">
        <v>101</v>
      </c>
      <c r="J4" s="23" t="s">
        <v>57</v>
      </c>
      <c r="K4" s="23"/>
      <c r="N4" t="s">
        <v>110</v>
      </c>
      <c r="O4" t="s">
        <v>209</v>
      </c>
      <c r="P4" t="s">
        <v>215</v>
      </c>
    </row>
    <row r="5" spans="1:16" x14ac:dyDescent="0.3">
      <c r="A5" s="23" t="s">
        <v>115</v>
      </c>
      <c r="B5" s="23" t="s">
        <v>116</v>
      </c>
      <c r="C5" s="21">
        <v>1</v>
      </c>
      <c r="D5" s="21" t="s">
        <v>117</v>
      </c>
      <c r="E5" s="21" t="s">
        <v>161</v>
      </c>
      <c r="F5" s="21">
        <v>151</v>
      </c>
      <c r="G5" s="21">
        <v>220</v>
      </c>
      <c r="H5" s="24">
        <f t="shared" si="0"/>
        <v>1.4569536423841059</v>
      </c>
      <c r="I5" s="24" t="s">
        <v>118</v>
      </c>
      <c r="J5" s="23" t="s">
        <v>119</v>
      </c>
      <c r="K5" s="23"/>
      <c r="N5" t="s">
        <v>210</v>
      </c>
      <c r="O5" t="s">
        <v>211</v>
      </c>
      <c r="P5" t="s">
        <v>216</v>
      </c>
    </row>
    <row r="6" spans="1:16" x14ac:dyDescent="0.3">
      <c r="A6" s="23" t="s">
        <v>120</v>
      </c>
      <c r="B6" s="23" t="s">
        <v>121</v>
      </c>
      <c r="C6" s="21">
        <v>1</v>
      </c>
      <c r="D6" s="21" t="s">
        <v>117</v>
      </c>
      <c r="E6" s="21" t="s">
        <v>161</v>
      </c>
      <c r="F6" s="21">
        <v>59</v>
      </c>
      <c r="G6" s="21">
        <v>250</v>
      </c>
      <c r="H6" s="24">
        <f t="shared" si="0"/>
        <v>4.2372881355932206</v>
      </c>
      <c r="I6" s="22" t="s">
        <v>101</v>
      </c>
      <c r="J6" s="23" t="s">
        <v>192</v>
      </c>
      <c r="K6" s="23"/>
      <c r="N6" t="s">
        <v>201</v>
      </c>
      <c r="O6" t="s">
        <v>34</v>
      </c>
      <c r="P6" t="s">
        <v>217</v>
      </c>
    </row>
    <row r="7" spans="1:16" x14ac:dyDescent="0.3">
      <c r="A7" s="23" t="s">
        <v>122</v>
      </c>
      <c r="B7" s="23" t="s">
        <v>123</v>
      </c>
      <c r="C7" s="21">
        <v>2</v>
      </c>
      <c r="D7" s="21" t="s">
        <v>117</v>
      </c>
      <c r="E7" s="21" t="s">
        <v>161</v>
      </c>
      <c r="F7" s="21">
        <v>10</v>
      </c>
      <c r="G7" s="21">
        <v>220</v>
      </c>
      <c r="H7" s="24">
        <f t="shared" si="0"/>
        <v>22</v>
      </c>
      <c r="I7" s="22" t="s">
        <v>101</v>
      </c>
      <c r="J7" s="23" t="s">
        <v>119</v>
      </c>
      <c r="K7" s="23"/>
      <c r="N7" t="s">
        <v>161</v>
      </c>
      <c r="O7" t="s">
        <v>212</v>
      </c>
      <c r="P7" t="s">
        <v>218</v>
      </c>
    </row>
    <row r="8" spans="1:16" x14ac:dyDescent="0.3">
      <c r="A8" s="23" t="s">
        <v>126</v>
      </c>
      <c r="B8" s="23" t="s">
        <v>127</v>
      </c>
      <c r="C8" s="21">
        <v>1</v>
      </c>
      <c r="D8" s="21" t="s">
        <v>117</v>
      </c>
      <c r="E8" s="21" t="s">
        <v>161</v>
      </c>
      <c r="F8" s="21">
        <v>10</v>
      </c>
      <c r="G8" s="21">
        <v>220</v>
      </c>
      <c r="H8" s="24">
        <f t="shared" si="0"/>
        <v>22</v>
      </c>
      <c r="I8" s="22" t="s">
        <v>101</v>
      </c>
      <c r="J8" s="23" t="s">
        <v>119</v>
      </c>
      <c r="K8" s="23"/>
    </row>
    <row r="9" spans="1:16" x14ac:dyDescent="0.3">
      <c r="A9" s="23" t="s">
        <v>128</v>
      </c>
      <c r="B9" s="23" t="s">
        <v>129</v>
      </c>
      <c r="C9" s="21">
        <v>1</v>
      </c>
      <c r="D9" s="21" t="s">
        <v>117</v>
      </c>
      <c r="E9" s="21" t="s">
        <v>161</v>
      </c>
      <c r="F9" s="21">
        <v>10</v>
      </c>
      <c r="G9" s="21">
        <v>220</v>
      </c>
      <c r="H9" s="24">
        <f t="shared" si="0"/>
        <v>22</v>
      </c>
      <c r="I9" s="22" t="s">
        <v>101</v>
      </c>
      <c r="J9" s="23" t="s">
        <v>119</v>
      </c>
      <c r="K9" s="23"/>
    </row>
    <row r="10" spans="1:16" x14ac:dyDescent="0.3">
      <c r="A10" s="23" t="s">
        <v>130</v>
      </c>
      <c r="B10" s="23" t="s">
        <v>131</v>
      </c>
      <c r="C10" s="21">
        <v>1</v>
      </c>
      <c r="D10" s="21" t="s">
        <v>117</v>
      </c>
      <c r="E10" s="21" t="s">
        <v>161</v>
      </c>
      <c r="F10" s="21">
        <v>140</v>
      </c>
      <c r="G10" s="21">
        <v>220</v>
      </c>
      <c r="H10" s="24">
        <f t="shared" si="0"/>
        <v>1.5714285714285714</v>
      </c>
      <c r="I10" s="22" t="s">
        <v>101</v>
      </c>
      <c r="J10" s="23" t="s">
        <v>119</v>
      </c>
      <c r="K10" s="23"/>
    </row>
    <row r="11" spans="1:16" x14ac:dyDescent="0.3">
      <c r="A11" s="23" t="s">
        <v>132</v>
      </c>
      <c r="B11" s="23" t="s">
        <v>133</v>
      </c>
      <c r="C11" s="21">
        <v>1</v>
      </c>
      <c r="D11" s="21" t="s">
        <v>117</v>
      </c>
      <c r="E11" s="21" t="s">
        <v>161</v>
      </c>
      <c r="F11" s="21">
        <v>198</v>
      </c>
      <c r="G11" s="21">
        <v>250</v>
      </c>
      <c r="H11" s="24">
        <f t="shared" si="0"/>
        <v>1.2626262626262625</v>
      </c>
      <c r="I11" s="23" t="s">
        <v>102</v>
      </c>
      <c r="J11" s="23" t="s">
        <v>192</v>
      </c>
      <c r="K11" s="23"/>
    </row>
    <row r="12" spans="1:16" x14ac:dyDescent="0.3">
      <c r="A12" s="23" t="s">
        <v>134</v>
      </c>
      <c r="B12" s="23" t="s">
        <v>135</v>
      </c>
      <c r="C12" s="21">
        <v>1</v>
      </c>
      <c r="D12" s="21" t="s">
        <v>117</v>
      </c>
      <c r="E12" s="21" t="s">
        <v>161</v>
      </c>
      <c r="F12" s="21">
        <v>111</v>
      </c>
      <c r="G12" s="21">
        <v>220</v>
      </c>
      <c r="H12" s="24">
        <f t="shared" si="0"/>
        <v>1.9819819819819819</v>
      </c>
      <c r="I12" s="22" t="s">
        <v>102</v>
      </c>
      <c r="J12" s="23" t="s">
        <v>119</v>
      </c>
      <c r="K12" s="23"/>
    </row>
    <row r="13" spans="1:16" ht="15" thickBot="1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>
        <f>SUM(K4:K12)</f>
        <v>0</v>
      </c>
      <c r="L13" s="22"/>
    </row>
    <row r="14" spans="1:16" ht="21.6" thickBot="1" x14ac:dyDescent="0.45">
      <c r="A14" s="39" t="s">
        <v>136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1"/>
    </row>
    <row r="15" spans="1:16" ht="43.2" x14ac:dyDescent="0.3">
      <c r="A15" s="23" t="s">
        <v>137</v>
      </c>
      <c r="B15" s="23" t="s">
        <v>138</v>
      </c>
      <c r="C15" s="21">
        <v>1</v>
      </c>
      <c r="D15" s="21" t="s">
        <v>221</v>
      </c>
      <c r="E15" s="21" t="s">
        <v>161</v>
      </c>
      <c r="F15" s="21"/>
      <c r="G15" s="21"/>
      <c r="H15" s="22"/>
      <c r="I15" s="22"/>
      <c r="J15" s="23" t="s">
        <v>220</v>
      </c>
      <c r="K15" s="23"/>
      <c r="L15" s="30" t="s">
        <v>235</v>
      </c>
    </row>
    <row r="16" spans="1:16" ht="27.6" x14ac:dyDescent="0.3">
      <c r="A16" s="23" t="s">
        <v>143</v>
      </c>
      <c r="B16" s="23" t="s">
        <v>170</v>
      </c>
      <c r="C16" s="21">
        <v>1</v>
      </c>
      <c r="D16" s="21" t="s">
        <v>221</v>
      </c>
      <c r="E16" s="21" t="s">
        <v>161</v>
      </c>
      <c r="F16" s="21"/>
      <c r="G16" s="21"/>
      <c r="H16" s="22"/>
      <c r="I16" s="22"/>
      <c r="J16" s="23" t="s">
        <v>220</v>
      </c>
      <c r="K16" s="23"/>
    </row>
    <row r="17" spans="1:12" ht="27.6" x14ac:dyDescent="0.3">
      <c r="A17" s="23" t="s">
        <v>144</v>
      </c>
      <c r="B17" s="23" t="s">
        <v>171</v>
      </c>
      <c r="C17" s="21">
        <v>1</v>
      </c>
      <c r="D17" s="21" t="s">
        <v>221</v>
      </c>
      <c r="E17" s="21" t="s">
        <v>161</v>
      </c>
      <c r="F17" s="21"/>
      <c r="G17" s="21"/>
      <c r="H17" s="22"/>
      <c r="I17" s="22"/>
      <c r="J17" s="23" t="s">
        <v>220</v>
      </c>
      <c r="K17" s="23"/>
    </row>
    <row r="18" spans="1:12" x14ac:dyDescent="0.3">
      <c r="A18" s="23" t="s">
        <v>140</v>
      </c>
      <c r="B18" s="23" t="s">
        <v>141</v>
      </c>
      <c r="C18" s="21">
        <v>2</v>
      </c>
      <c r="D18" s="21" t="s">
        <v>139</v>
      </c>
      <c r="E18" s="21" t="s">
        <v>161</v>
      </c>
      <c r="F18" s="21"/>
      <c r="G18" s="21"/>
      <c r="H18" s="22"/>
      <c r="I18" s="22"/>
      <c r="J18" s="23" t="s">
        <v>192</v>
      </c>
      <c r="K18" s="23"/>
    </row>
    <row r="19" spans="1:12" x14ac:dyDescent="0.3">
      <c r="A19" s="23" t="s">
        <v>145</v>
      </c>
      <c r="B19" s="23" t="s">
        <v>146</v>
      </c>
      <c r="C19" s="21">
        <v>1</v>
      </c>
      <c r="D19" s="21" t="s">
        <v>221</v>
      </c>
      <c r="E19" s="21" t="s">
        <v>161</v>
      </c>
      <c r="F19" s="21"/>
      <c r="G19" s="21"/>
      <c r="H19" s="22"/>
      <c r="I19" s="22"/>
      <c r="J19" s="23" t="s">
        <v>220</v>
      </c>
      <c r="K19" s="23"/>
    </row>
    <row r="20" spans="1:12" x14ac:dyDescent="0.3">
      <c r="A20" s="23" t="s">
        <v>147</v>
      </c>
      <c r="B20" s="23" t="s">
        <v>148</v>
      </c>
      <c r="C20" s="21">
        <v>1</v>
      </c>
      <c r="D20" s="21" t="s">
        <v>221</v>
      </c>
      <c r="E20" s="21" t="s">
        <v>161</v>
      </c>
      <c r="F20" s="21"/>
      <c r="G20" s="21"/>
      <c r="H20" s="22"/>
      <c r="I20" s="22"/>
      <c r="J20" s="23" t="s">
        <v>220</v>
      </c>
      <c r="K20" s="23"/>
    </row>
    <row r="21" spans="1:12" x14ac:dyDescent="0.3">
      <c r="A21" s="23" t="s">
        <v>149</v>
      </c>
      <c r="B21" s="23" t="s">
        <v>150</v>
      </c>
      <c r="C21" s="21">
        <v>1</v>
      </c>
      <c r="D21" s="21" t="s">
        <v>221</v>
      </c>
      <c r="E21" s="21" t="s">
        <v>161</v>
      </c>
      <c r="F21" s="21"/>
      <c r="G21" s="21"/>
      <c r="H21" s="22"/>
      <c r="I21" s="22"/>
      <c r="J21" s="23" t="s">
        <v>220</v>
      </c>
      <c r="K21" s="23"/>
    </row>
    <row r="22" spans="1:12" x14ac:dyDescent="0.3">
      <c r="A22" s="23" t="s">
        <v>151</v>
      </c>
      <c r="B22" s="23" t="s">
        <v>152</v>
      </c>
      <c r="C22" s="21">
        <v>1</v>
      </c>
      <c r="D22" s="21" t="s">
        <v>221</v>
      </c>
      <c r="E22" s="21" t="s">
        <v>161</v>
      </c>
      <c r="F22" s="21"/>
      <c r="G22" s="21"/>
      <c r="H22" s="22"/>
      <c r="I22" s="22"/>
      <c r="J22" s="23" t="s">
        <v>220</v>
      </c>
      <c r="K22" s="23"/>
    </row>
    <row r="23" spans="1:12" x14ac:dyDescent="0.3">
      <c r="A23" s="23" t="s">
        <v>168</v>
      </c>
      <c r="B23" s="23" t="s">
        <v>142</v>
      </c>
      <c r="C23" s="21">
        <v>1</v>
      </c>
      <c r="D23" s="21" t="s">
        <v>221</v>
      </c>
      <c r="E23" s="21" t="s">
        <v>201</v>
      </c>
      <c r="F23" s="21"/>
      <c r="G23" s="21"/>
      <c r="H23" s="22"/>
      <c r="I23" s="22"/>
      <c r="J23" s="23" t="s">
        <v>220</v>
      </c>
      <c r="K23" s="23"/>
    </row>
    <row r="24" spans="1:12" x14ac:dyDescent="0.3">
      <c r="A24" s="23" t="s">
        <v>204</v>
      </c>
      <c r="B24" s="23" t="s">
        <v>205</v>
      </c>
      <c r="C24" s="21">
        <v>1</v>
      </c>
      <c r="D24" s="21" t="s">
        <v>221</v>
      </c>
      <c r="E24" s="21" t="s">
        <v>161</v>
      </c>
      <c r="F24" s="21"/>
      <c r="G24" s="21"/>
      <c r="H24" s="22"/>
      <c r="I24" s="22"/>
      <c r="J24" s="22" t="s">
        <v>236</v>
      </c>
      <c r="K24" s="22"/>
      <c r="L24" s="23"/>
    </row>
    <row r="25" spans="1:12" x14ac:dyDescent="0.3">
      <c r="A25" s="23" t="s">
        <v>206</v>
      </c>
      <c r="B25" s="23" t="s">
        <v>207</v>
      </c>
      <c r="C25" s="21">
        <v>1</v>
      </c>
      <c r="D25" s="21" t="s">
        <v>221</v>
      </c>
      <c r="E25" s="21" t="s">
        <v>161</v>
      </c>
      <c r="F25" s="21"/>
      <c r="G25" s="21"/>
      <c r="H25" s="22"/>
      <c r="I25" s="22"/>
      <c r="J25" s="22" t="s">
        <v>220</v>
      </c>
      <c r="K25" s="22"/>
      <c r="L25" s="23"/>
    </row>
    <row r="26" spans="1:12" x14ac:dyDescent="0.3">
      <c r="A26" s="23" t="s">
        <v>223</v>
      </c>
      <c r="B26" s="23" t="s">
        <v>226</v>
      </c>
      <c r="C26" s="21">
        <v>1</v>
      </c>
      <c r="D26" s="21" t="s">
        <v>221</v>
      </c>
      <c r="E26" s="21" t="s">
        <v>161</v>
      </c>
      <c r="F26" s="21"/>
      <c r="G26" s="21"/>
      <c r="H26" s="22"/>
      <c r="I26" s="22"/>
      <c r="J26" s="22" t="s">
        <v>220</v>
      </c>
      <c r="K26" s="22"/>
      <c r="L26" s="23"/>
    </row>
    <row r="27" spans="1:12" x14ac:dyDescent="0.3">
      <c r="A27" s="23" t="s">
        <v>224</v>
      </c>
      <c r="B27" s="23" t="s">
        <v>227</v>
      </c>
      <c r="C27" s="21">
        <v>1</v>
      </c>
      <c r="D27" s="21" t="s">
        <v>221</v>
      </c>
      <c r="E27" s="21" t="s">
        <v>161</v>
      </c>
      <c r="F27" s="21"/>
      <c r="G27" s="21"/>
      <c r="H27" s="22"/>
      <c r="I27" s="22"/>
      <c r="J27" s="22" t="s">
        <v>220</v>
      </c>
      <c r="K27" s="22"/>
      <c r="L27" s="23"/>
    </row>
    <row r="28" spans="1:12" x14ac:dyDescent="0.3">
      <c r="A28" s="23" t="s">
        <v>225</v>
      </c>
      <c r="B28" s="23" t="s">
        <v>228</v>
      </c>
      <c r="C28" s="21">
        <v>1</v>
      </c>
      <c r="D28" s="21" t="s">
        <v>221</v>
      </c>
      <c r="E28" s="21" t="s">
        <v>161</v>
      </c>
      <c r="F28" s="21"/>
      <c r="G28" s="21"/>
      <c r="H28" s="22"/>
      <c r="I28" s="22"/>
      <c r="J28" s="22" t="s">
        <v>220</v>
      </c>
      <c r="K28" s="22"/>
      <c r="L28" s="23"/>
    </row>
    <row r="29" spans="1:12" x14ac:dyDescent="0.3">
      <c r="A29" s="23" t="s">
        <v>231</v>
      </c>
      <c r="B29" s="23" t="s">
        <v>232</v>
      </c>
      <c r="C29" s="21">
        <v>1</v>
      </c>
      <c r="D29" s="21" t="s">
        <v>221</v>
      </c>
      <c r="E29" s="21" t="s">
        <v>161</v>
      </c>
      <c r="F29" s="21"/>
      <c r="G29" s="21"/>
      <c r="H29" s="22"/>
      <c r="I29" s="22"/>
      <c r="J29" s="22" t="s">
        <v>233</v>
      </c>
      <c r="K29" s="22"/>
      <c r="L29" s="23" t="s">
        <v>234</v>
      </c>
    </row>
    <row r="30" spans="1:12" ht="15" thickBot="1" x14ac:dyDescent="0.35">
      <c r="A30" s="23"/>
      <c r="B30" s="23"/>
      <c r="C30" s="21"/>
      <c r="D30" s="21"/>
      <c r="E30" s="21"/>
      <c r="F30" s="21"/>
      <c r="G30" s="21"/>
      <c r="H30" s="22"/>
      <c r="I30" s="22"/>
      <c r="J30" s="22"/>
      <c r="K30" s="22">
        <f>SUM(K15:K25)</f>
        <v>0</v>
      </c>
      <c r="L30" s="23"/>
    </row>
    <row r="31" spans="1:12" ht="21.6" thickBot="1" x14ac:dyDescent="0.45">
      <c r="A31" s="39" t="s">
        <v>153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1"/>
    </row>
    <row r="32" spans="1:12" ht="27.6" x14ac:dyDescent="0.3">
      <c r="A32" s="23" t="s">
        <v>199</v>
      </c>
      <c r="B32" s="23" t="s">
        <v>198</v>
      </c>
      <c r="C32" s="21">
        <v>2</v>
      </c>
      <c r="D32" s="21"/>
      <c r="E32" s="21"/>
      <c r="F32" s="21"/>
      <c r="G32" s="21"/>
      <c r="H32" s="22"/>
      <c r="I32" s="22"/>
      <c r="J32" s="23" t="s">
        <v>202</v>
      </c>
      <c r="K32" s="23"/>
    </row>
    <row r="33" spans="1:13" ht="27.6" x14ac:dyDescent="0.3">
      <c r="A33" s="23" t="s">
        <v>156</v>
      </c>
      <c r="B33" s="23" t="s">
        <v>197</v>
      </c>
      <c r="C33" s="21">
        <v>2</v>
      </c>
      <c r="D33" s="21"/>
      <c r="E33" s="21"/>
      <c r="F33" s="21"/>
      <c r="G33" s="21"/>
      <c r="H33" s="22"/>
      <c r="I33" s="22"/>
      <c r="J33" s="23" t="s">
        <v>202</v>
      </c>
      <c r="K33" s="23"/>
    </row>
    <row r="34" spans="1:13" x14ac:dyDescent="0.3">
      <c r="A34" s="23" t="s">
        <v>193</v>
      </c>
      <c r="B34" s="23" t="s">
        <v>158</v>
      </c>
      <c r="C34" s="21">
        <v>1</v>
      </c>
      <c r="D34" s="21"/>
      <c r="E34" s="21"/>
      <c r="F34" s="21"/>
      <c r="G34" s="21"/>
      <c r="H34" s="22"/>
      <c r="I34" s="22"/>
      <c r="J34" s="23" t="s">
        <v>203</v>
      </c>
      <c r="K34" s="23"/>
    </row>
    <row r="35" spans="1:13" x14ac:dyDescent="0.3">
      <c r="A35" s="23" t="s">
        <v>196</v>
      </c>
      <c r="B35" s="23" t="s">
        <v>154</v>
      </c>
      <c r="C35" s="21">
        <v>2</v>
      </c>
      <c r="D35" s="21"/>
      <c r="E35" s="21"/>
      <c r="F35" s="21"/>
      <c r="G35" s="21"/>
      <c r="H35" s="22"/>
      <c r="I35" s="22"/>
      <c r="J35" s="23" t="s">
        <v>203</v>
      </c>
      <c r="K35" s="23"/>
    </row>
    <row r="36" spans="1:13" x14ac:dyDescent="0.3">
      <c r="A36" s="23" t="s">
        <v>195</v>
      </c>
      <c r="B36" s="23" t="s">
        <v>155</v>
      </c>
      <c r="C36" s="21">
        <v>2</v>
      </c>
      <c r="D36" s="21"/>
      <c r="E36" s="21"/>
      <c r="F36" s="21"/>
      <c r="G36" s="21"/>
      <c r="H36" s="22"/>
      <c r="I36" s="22"/>
      <c r="J36" s="23" t="s">
        <v>203</v>
      </c>
      <c r="K36" s="23"/>
    </row>
    <row r="37" spans="1:13" x14ac:dyDescent="0.3">
      <c r="A37" s="23" t="s">
        <v>194</v>
      </c>
      <c r="B37" s="23" t="s">
        <v>157</v>
      </c>
      <c r="C37" s="21">
        <v>1</v>
      </c>
      <c r="D37" s="21"/>
      <c r="E37" s="22"/>
      <c r="F37" s="22"/>
      <c r="G37" s="22"/>
      <c r="H37" s="22"/>
      <c r="I37" s="22"/>
      <c r="J37" s="22" t="s">
        <v>202</v>
      </c>
      <c r="K37" s="22"/>
    </row>
    <row r="38" spans="1:13" x14ac:dyDescent="0.3">
      <c r="A38" s="23" t="s">
        <v>229</v>
      </c>
      <c r="B38" s="23" t="s">
        <v>230</v>
      </c>
      <c r="C38" s="21">
        <v>1</v>
      </c>
      <c r="D38" s="21"/>
      <c r="E38" s="22"/>
      <c r="F38" s="22"/>
      <c r="G38" s="22"/>
      <c r="H38" s="22"/>
      <c r="I38" s="22"/>
      <c r="J38" s="22" t="s">
        <v>202</v>
      </c>
      <c r="K38" s="22"/>
    </row>
    <row r="39" spans="1:13" ht="15" thickBot="1" x14ac:dyDescent="0.35">
      <c r="A39" s="23"/>
      <c r="B39" s="23"/>
      <c r="C39" s="21"/>
      <c r="D39" s="21"/>
      <c r="E39" s="22"/>
      <c r="F39" s="22"/>
      <c r="G39" s="22"/>
      <c r="H39" s="22"/>
      <c r="I39" s="22"/>
      <c r="J39" s="22"/>
      <c r="K39" s="22"/>
      <c r="L39" s="22"/>
    </row>
    <row r="40" spans="1:13" ht="21.6" thickBot="1" x14ac:dyDescent="0.45">
      <c r="A40" s="39" t="s">
        <v>159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1"/>
    </row>
    <row r="41" spans="1:13" x14ac:dyDescent="0.3">
      <c r="A41" s="23" t="s">
        <v>200</v>
      </c>
      <c r="B41" s="44" t="s">
        <v>169</v>
      </c>
      <c r="C41" s="29">
        <v>2</v>
      </c>
      <c r="D41" s="22" t="s">
        <v>222</v>
      </c>
      <c r="E41" s="28" t="s">
        <v>161</v>
      </c>
      <c r="F41" s="22"/>
      <c r="G41" s="22"/>
      <c r="H41" s="22"/>
      <c r="I41" s="22"/>
      <c r="J41" s="22"/>
      <c r="K41" s="22">
        <v>0</v>
      </c>
      <c r="L41" s="22" t="s">
        <v>214</v>
      </c>
    </row>
    <row r="42" spans="1:13" ht="27.6" x14ac:dyDescent="0.3">
      <c r="A42" s="23" t="s">
        <v>172</v>
      </c>
      <c r="B42" s="44" t="s">
        <v>241</v>
      </c>
      <c r="C42" s="21">
        <v>3</v>
      </c>
      <c r="D42" s="21" t="s">
        <v>160</v>
      </c>
      <c r="E42" s="21" t="s">
        <v>161</v>
      </c>
      <c r="F42" s="21"/>
      <c r="G42" s="21"/>
      <c r="H42" s="22"/>
      <c r="I42" s="22"/>
      <c r="J42" s="22"/>
      <c r="K42" s="22">
        <v>8.8800000000000008</v>
      </c>
      <c r="L42" s="23"/>
    </row>
    <row r="43" spans="1:13" ht="27.6" x14ac:dyDescent="0.3">
      <c r="A43" s="23" t="s">
        <v>173</v>
      </c>
      <c r="B43" s="44" t="s">
        <v>242</v>
      </c>
      <c r="C43" s="21">
        <v>3</v>
      </c>
      <c r="D43" s="21" t="s">
        <v>20</v>
      </c>
      <c r="E43" s="21" t="s">
        <v>161</v>
      </c>
      <c r="F43" s="21"/>
      <c r="G43" s="21"/>
      <c r="H43" s="22"/>
      <c r="I43" s="22"/>
      <c r="J43" s="22"/>
      <c r="K43" s="22"/>
      <c r="L43" s="23"/>
    </row>
    <row r="44" spans="1:13" x14ac:dyDescent="0.3">
      <c r="A44" s="23" t="s">
        <v>162</v>
      </c>
      <c r="B44" s="44" t="s">
        <v>259</v>
      </c>
      <c r="C44" s="21">
        <v>2</v>
      </c>
      <c r="D44" s="21" t="s">
        <v>20</v>
      </c>
      <c r="E44" s="21" t="s">
        <v>161</v>
      </c>
      <c r="F44" s="21"/>
      <c r="G44" s="21"/>
      <c r="H44" s="22"/>
      <c r="I44" s="22"/>
      <c r="J44" s="22"/>
      <c r="K44" s="22"/>
      <c r="L44" s="22"/>
      <c r="M44" s="20"/>
    </row>
    <row r="45" spans="1:13" ht="27.6" x14ac:dyDescent="0.3">
      <c r="A45" s="23" t="s">
        <v>174</v>
      </c>
      <c r="B45" s="44" t="s">
        <v>243</v>
      </c>
      <c r="C45" s="21">
        <v>2</v>
      </c>
      <c r="D45" s="21" t="s">
        <v>20</v>
      </c>
      <c r="E45" s="21" t="s">
        <v>161</v>
      </c>
      <c r="F45" s="21"/>
      <c r="G45" s="21"/>
      <c r="H45" s="22"/>
      <c r="I45" s="22"/>
      <c r="J45" s="22"/>
      <c r="K45" s="22"/>
      <c r="L45" s="23"/>
    </row>
    <row r="46" spans="1:13" ht="41.4" x14ac:dyDescent="0.3">
      <c r="A46" s="23" t="s">
        <v>175</v>
      </c>
      <c r="B46" s="44" t="s">
        <v>244</v>
      </c>
      <c r="C46" s="21">
        <v>24</v>
      </c>
      <c r="D46" s="21" t="s">
        <v>160</v>
      </c>
      <c r="E46" s="21" t="s">
        <v>161</v>
      </c>
      <c r="F46" s="21"/>
      <c r="G46" s="21"/>
      <c r="H46" s="22"/>
      <c r="I46" s="22"/>
      <c r="J46" s="22"/>
      <c r="K46" s="22">
        <v>26.91</v>
      </c>
      <c r="L46" s="22"/>
    </row>
    <row r="47" spans="1:13" ht="27.6" x14ac:dyDescent="0.3">
      <c r="A47" s="23" t="s">
        <v>176</v>
      </c>
      <c r="B47" s="44" t="s">
        <v>245</v>
      </c>
      <c r="C47" s="21">
        <v>24</v>
      </c>
      <c r="D47" s="21" t="s">
        <v>160</v>
      </c>
      <c r="E47" s="21" t="s">
        <v>161</v>
      </c>
      <c r="F47" s="21"/>
      <c r="G47" s="21"/>
      <c r="H47" s="22"/>
      <c r="I47" s="22"/>
      <c r="J47" s="22"/>
      <c r="K47" s="22">
        <v>63.84</v>
      </c>
      <c r="L47" s="22"/>
    </row>
    <row r="48" spans="1:13" x14ac:dyDescent="0.3">
      <c r="A48" s="23" t="s">
        <v>163</v>
      </c>
      <c r="B48" s="44" t="s">
        <v>246</v>
      </c>
      <c r="C48" s="21">
        <v>38</v>
      </c>
      <c r="D48" s="29" t="s">
        <v>160</v>
      </c>
      <c r="E48" s="28" t="s">
        <v>161</v>
      </c>
      <c r="F48" s="22"/>
      <c r="G48" s="22"/>
      <c r="H48" s="22"/>
      <c r="I48" s="22"/>
      <c r="J48" s="22"/>
      <c r="K48" s="22">
        <v>41.42</v>
      </c>
      <c r="L48" s="22"/>
    </row>
    <row r="49" spans="1:12" x14ac:dyDescent="0.3">
      <c r="A49" s="23" t="s">
        <v>164</v>
      </c>
      <c r="B49" s="44" t="s">
        <v>247</v>
      </c>
      <c r="C49" s="21">
        <v>6</v>
      </c>
      <c r="D49" s="29" t="s">
        <v>160</v>
      </c>
      <c r="E49" s="28" t="s">
        <v>161</v>
      </c>
      <c r="F49" s="22"/>
      <c r="G49" s="22"/>
      <c r="H49" s="22"/>
      <c r="I49" s="22"/>
      <c r="J49" s="22"/>
      <c r="K49" s="22"/>
      <c r="L49" s="22"/>
    </row>
    <row r="50" spans="1:12" ht="27.6" x14ac:dyDescent="0.3">
      <c r="A50" s="23" t="s">
        <v>177</v>
      </c>
      <c r="B50" s="44" t="s">
        <v>248</v>
      </c>
      <c r="C50" s="21">
        <v>1</v>
      </c>
      <c r="D50" s="29" t="s">
        <v>160</v>
      </c>
      <c r="E50" s="28" t="s">
        <v>161</v>
      </c>
      <c r="F50" s="22"/>
      <c r="G50" s="22"/>
      <c r="H50" s="22"/>
      <c r="I50" s="22"/>
      <c r="J50" s="22"/>
      <c r="K50" s="22">
        <v>2.2799999999999998</v>
      </c>
      <c r="L50" s="22"/>
    </row>
    <row r="51" spans="1:12" ht="41.4" x14ac:dyDescent="0.3">
      <c r="A51" s="23" t="s">
        <v>178</v>
      </c>
      <c r="B51" s="44" t="s">
        <v>249</v>
      </c>
      <c r="C51" s="21">
        <v>6</v>
      </c>
      <c r="D51" s="29" t="s">
        <v>160</v>
      </c>
      <c r="E51" s="28" t="s">
        <v>161</v>
      </c>
      <c r="F51" s="22"/>
      <c r="G51" s="22"/>
      <c r="H51" s="22"/>
      <c r="I51" s="22"/>
      <c r="J51" s="22"/>
      <c r="K51" s="22"/>
      <c r="L51" s="22"/>
    </row>
    <row r="52" spans="1:12" ht="27.6" x14ac:dyDescent="0.3">
      <c r="A52" s="23" t="s">
        <v>179</v>
      </c>
      <c r="B52" s="44" t="s">
        <v>250</v>
      </c>
      <c r="C52" s="21">
        <v>1</v>
      </c>
      <c r="D52" s="29" t="s">
        <v>20</v>
      </c>
      <c r="E52" s="28" t="s">
        <v>161</v>
      </c>
      <c r="F52" s="22"/>
      <c r="G52" s="22"/>
      <c r="H52" s="22"/>
      <c r="I52" s="22"/>
      <c r="J52" s="22"/>
      <c r="K52" s="22"/>
      <c r="L52" s="22"/>
    </row>
    <row r="53" spans="1:12" ht="27.6" x14ac:dyDescent="0.3">
      <c r="A53" s="23" t="s">
        <v>180</v>
      </c>
      <c r="B53" s="44" t="s">
        <v>251</v>
      </c>
      <c r="C53" s="21">
        <v>3</v>
      </c>
      <c r="D53" s="29" t="s">
        <v>160</v>
      </c>
      <c r="E53" s="28" t="s">
        <v>161</v>
      </c>
      <c r="F53" s="22"/>
      <c r="G53" s="22"/>
      <c r="H53" s="22"/>
      <c r="I53" s="22"/>
      <c r="J53" s="22"/>
      <c r="K53" s="22"/>
      <c r="L53" s="22"/>
    </row>
    <row r="54" spans="1:12" ht="41.4" x14ac:dyDescent="0.3">
      <c r="A54" s="23" t="s">
        <v>181</v>
      </c>
      <c r="B54" s="44" t="s">
        <v>252</v>
      </c>
      <c r="C54" s="21">
        <v>8</v>
      </c>
      <c r="D54" s="29" t="s">
        <v>160</v>
      </c>
      <c r="E54" s="28" t="s">
        <v>161</v>
      </c>
      <c r="F54" s="22"/>
      <c r="G54" s="22"/>
      <c r="H54" s="22"/>
      <c r="I54" s="22"/>
      <c r="J54" s="22"/>
      <c r="K54" s="22"/>
      <c r="L54" s="22"/>
    </row>
    <row r="55" spans="1:12" x14ac:dyDescent="0.3">
      <c r="A55" s="23" t="s">
        <v>165</v>
      </c>
      <c r="B55" s="44" t="s">
        <v>260</v>
      </c>
      <c r="C55" s="21">
        <v>1</v>
      </c>
      <c r="D55" s="29" t="s">
        <v>20</v>
      </c>
      <c r="E55" s="28" t="s">
        <v>161</v>
      </c>
      <c r="F55" s="22"/>
      <c r="G55" s="22"/>
      <c r="H55" s="22"/>
      <c r="I55" s="22"/>
      <c r="J55" s="22"/>
      <c r="K55" s="22"/>
      <c r="L55" s="22"/>
    </row>
    <row r="56" spans="1:12" ht="27.6" x14ac:dyDescent="0.3">
      <c r="A56" s="23" t="s">
        <v>182</v>
      </c>
      <c r="B56" s="44" t="s">
        <v>253</v>
      </c>
      <c r="C56" s="21">
        <v>2</v>
      </c>
      <c r="D56" s="29" t="s">
        <v>20</v>
      </c>
      <c r="E56" s="28" t="s">
        <v>161</v>
      </c>
      <c r="F56" s="22"/>
      <c r="G56" s="22"/>
      <c r="H56" s="22"/>
      <c r="I56" s="22"/>
      <c r="J56" s="22"/>
      <c r="K56" s="22"/>
      <c r="L56" s="22"/>
    </row>
    <row r="57" spans="1:12" x14ac:dyDescent="0.3">
      <c r="A57" s="23" t="s">
        <v>166</v>
      </c>
      <c r="B57" s="44" t="s">
        <v>261</v>
      </c>
      <c r="C57" s="21">
        <v>2</v>
      </c>
      <c r="D57" s="29" t="s">
        <v>20</v>
      </c>
      <c r="E57" s="28" t="s">
        <v>161</v>
      </c>
      <c r="F57" s="22"/>
      <c r="G57" s="22"/>
      <c r="H57" s="22"/>
      <c r="I57" s="22"/>
      <c r="J57" s="22"/>
      <c r="K57" s="22"/>
      <c r="L57" s="22"/>
    </row>
    <row r="58" spans="1:12" ht="41.4" x14ac:dyDescent="0.3">
      <c r="A58" s="23" t="s">
        <v>183</v>
      </c>
      <c r="B58" s="44" t="s">
        <v>254</v>
      </c>
      <c r="C58" s="21">
        <v>3</v>
      </c>
      <c r="D58" s="29" t="s">
        <v>160</v>
      </c>
      <c r="E58" s="28" t="s">
        <v>161</v>
      </c>
      <c r="F58" s="22"/>
      <c r="G58" s="22"/>
      <c r="H58" s="22"/>
      <c r="I58" s="22"/>
      <c r="J58" s="22"/>
      <c r="K58" s="22"/>
      <c r="L58" s="22"/>
    </row>
    <row r="59" spans="1:12" x14ac:dyDescent="0.3">
      <c r="A59" s="23" t="s">
        <v>167</v>
      </c>
      <c r="B59" s="44" t="s">
        <v>255</v>
      </c>
      <c r="C59" s="21">
        <v>4</v>
      </c>
      <c r="D59" s="29" t="s">
        <v>20</v>
      </c>
      <c r="E59" s="28" t="s">
        <v>161</v>
      </c>
      <c r="F59" s="22"/>
      <c r="G59" s="22"/>
      <c r="H59" s="22"/>
      <c r="I59" s="22"/>
      <c r="J59" s="22"/>
      <c r="K59" s="22"/>
      <c r="L59" s="22"/>
    </row>
    <row r="60" spans="1:12" ht="41.4" x14ac:dyDescent="0.3">
      <c r="A60" s="23" t="s">
        <v>184</v>
      </c>
      <c r="B60" s="44" t="s">
        <v>256</v>
      </c>
      <c r="C60" s="21">
        <v>4</v>
      </c>
      <c r="D60" s="29" t="s">
        <v>160</v>
      </c>
      <c r="E60" s="28" t="s">
        <v>161</v>
      </c>
      <c r="F60" s="22"/>
      <c r="G60" s="22"/>
      <c r="H60" s="22"/>
      <c r="I60" s="22"/>
      <c r="J60" s="22"/>
      <c r="K60" s="22"/>
      <c r="L60" s="22"/>
    </row>
    <row r="61" spans="1:12" x14ac:dyDescent="0.3">
      <c r="A61" s="22" t="s">
        <v>239</v>
      </c>
      <c r="B61" s="44" t="s">
        <v>257</v>
      </c>
      <c r="C61" s="28">
        <v>4</v>
      </c>
      <c r="D61" s="22" t="s">
        <v>237</v>
      </c>
      <c r="E61" s="29" t="s">
        <v>161</v>
      </c>
      <c r="F61" s="22"/>
      <c r="G61" s="22"/>
      <c r="H61" s="22"/>
      <c r="I61" s="22"/>
      <c r="J61" s="22"/>
      <c r="K61" s="22">
        <f>SUM(K41:K60)</f>
        <v>143.33000000000001</v>
      </c>
      <c r="L61" s="22"/>
    </row>
    <row r="62" spans="1:12" x14ac:dyDescent="0.3">
      <c r="A62" t="s">
        <v>240</v>
      </c>
      <c r="B62" s="44" t="s">
        <v>258</v>
      </c>
      <c r="C62" s="21">
        <v>2</v>
      </c>
      <c r="D62" s="29" t="s">
        <v>238</v>
      </c>
      <c r="E62" s="28" t="s">
        <v>161</v>
      </c>
    </row>
    <row r="66" spans="1:3" x14ac:dyDescent="0.3">
      <c r="A66" s="23"/>
      <c r="B66" s="23"/>
      <c r="C66" s="21"/>
    </row>
    <row r="67" spans="1:3" x14ac:dyDescent="0.3">
      <c r="A67" s="23"/>
      <c r="B67" s="23"/>
      <c r="C67" s="21"/>
    </row>
    <row r="68" spans="1:3" x14ac:dyDescent="0.3">
      <c r="A68" s="23"/>
      <c r="B68" s="23"/>
      <c r="C68" s="21"/>
    </row>
    <row r="69" spans="1:3" x14ac:dyDescent="0.3">
      <c r="A69" s="23"/>
      <c r="B69" s="23"/>
      <c r="C69" s="21"/>
    </row>
    <row r="70" spans="1:3" x14ac:dyDescent="0.3">
      <c r="A70" s="23"/>
      <c r="B70" s="23"/>
      <c r="C70" s="21"/>
    </row>
    <row r="71" spans="1:3" x14ac:dyDescent="0.3">
      <c r="A71" s="23"/>
      <c r="B71" s="23"/>
      <c r="C71" s="21"/>
    </row>
    <row r="72" spans="1:3" x14ac:dyDescent="0.3">
      <c r="A72" s="23"/>
      <c r="B72" s="23"/>
      <c r="C72" s="21"/>
    </row>
    <row r="73" spans="1:3" x14ac:dyDescent="0.3">
      <c r="A73" s="23"/>
      <c r="B73" s="23"/>
      <c r="C73" s="21"/>
    </row>
  </sheetData>
  <mergeCells count="13">
    <mergeCell ref="F1:I1"/>
    <mergeCell ref="A3:L3"/>
    <mergeCell ref="A14:L14"/>
    <mergeCell ref="A31:L31"/>
    <mergeCell ref="A40:L40"/>
    <mergeCell ref="A1:A2"/>
    <mergeCell ref="B1:B2"/>
    <mergeCell ref="C1:C2"/>
    <mergeCell ref="D1:D2"/>
    <mergeCell ref="E1:E2"/>
    <mergeCell ref="J1:J2"/>
    <mergeCell ref="L1:L2"/>
    <mergeCell ref="K1:K2"/>
  </mergeCells>
  <phoneticPr fontId="9" type="noConversion"/>
  <conditionalFormatting sqref="A1:L16 F17:L20 A17:E29 F21:K21 F22:L29 A30:L65 A66:C73 D66:L76">
    <cfRule type="expression" dxfId="3" priority="9">
      <formula>A1="A"</formula>
    </cfRule>
    <cfRule type="expression" dxfId="2" priority="10">
      <formula>A1="O"</formula>
    </cfRule>
    <cfRule type="expression" dxfId="1" priority="11">
      <formula>A1="C"</formula>
    </cfRule>
    <cfRule type="expression" dxfId="0" priority="12">
      <formula>A1="R"</formula>
    </cfRule>
  </conditionalFormatting>
  <conditionalFormatting sqref="D77:D78">
    <cfRule type="expression" dxfId="7" priority="1">
      <formula>D77="A"</formula>
    </cfRule>
    <cfRule type="expression" dxfId="6" priority="2">
      <formula>D77="O"</formula>
    </cfRule>
    <cfRule type="expression" dxfId="5" priority="3">
      <formula>D77="C"</formula>
    </cfRule>
    <cfRule type="expression" dxfId="4" priority="4">
      <formula>D77="R"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Supplied</vt:lpstr>
      <vt:lpstr>MechEng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Claro</dc:creator>
  <cp:lastModifiedBy>Dino Claro</cp:lastModifiedBy>
  <dcterms:created xsi:type="dcterms:W3CDTF">2025-04-03T08:40:36Z</dcterms:created>
  <dcterms:modified xsi:type="dcterms:W3CDTF">2025-08-13T23:43:19Z</dcterms:modified>
</cp:coreProperties>
</file>