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alpaco\class\6_Python_Stat\1기\"/>
    </mc:Choice>
  </mc:AlternateContent>
  <xr:revisionPtr revIDLastSave="0" documentId="13_ncr:1_{02847E66-9DD5-4B0C-B5B0-6FF5A50CC521}" xr6:coauthVersionLast="47" xr6:coauthVersionMax="47" xr10:uidLastSave="{00000000-0000-0000-0000-000000000000}"/>
  <bookViews>
    <workbookView xWindow="-156" yWindow="0" windowWidth="9900" windowHeight="11664" firstSheet="12" activeTab="19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</sheets>
  <definedNames>
    <definedName name="_xlnm._FilterDatabase" localSheetId="6" hidden="1">Sheet7!$A$1:$A$6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9" l="1"/>
  <c r="B6" i="19"/>
  <c r="C7" i="19"/>
  <c r="D7" i="19"/>
  <c r="C6" i="19"/>
  <c r="D6" i="19"/>
  <c r="F3" i="18"/>
  <c r="F4" i="18"/>
  <c r="F2" i="18"/>
  <c r="B5" i="18"/>
  <c r="E2" i="18"/>
  <c r="C5" i="18"/>
  <c r="D5" i="18"/>
  <c r="E3" i="18"/>
  <c r="E4" i="18"/>
  <c r="B10" i="17"/>
  <c r="B8" i="17"/>
  <c r="D8" i="17"/>
  <c r="D2" i="17"/>
  <c r="D3" i="17"/>
  <c r="D4" i="17"/>
  <c r="D5" i="17"/>
  <c r="D6" i="17"/>
  <c r="D7" i="17"/>
  <c r="B8" i="16"/>
  <c r="C8" i="16"/>
  <c r="D8" i="16"/>
  <c r="B7" i="16"/>
  <c r="C7" i="16"/>
  <c r="D7" i="16"/>
  <c r="C14" i="14" a="1"/>
  <c r="C14" i="14" s="1"/>
  <c r="B14" i="14"/>
  <c r="D14" i="14"/>
  <c r="B13" i="14"/>
  <c r="C13" i="14"/>
  <c r="D13" i="14"/>
  <c r="B12" i="14"/>
  <c r="C12" i="14"/>
  <c r="D12" i="14"/>
  <c r="C17" i="14" l="1"/>
  <c r="C16" i="14"/>
  <c r="C15" i="14"/>
  <c r="C8" i="11" l="1" a="1"/>
  <c r="C9" i="11" s="1"/>
  <c r="C5" i="11"/>
  <c r="C4" i="11"/>
  <c r="C3" i="11"/>
  <c r="C2" i="11"/>
  <c r="C7" i="9"/>
  <c r="C4" i="9"/>
  <c r="C3" i="9"/>
  <c r="C2" i="9"/>
  <c r="B5" i="8"/>
  <c r="C3" i="8"/>
  <c r="C2" i="8"/>
  <c r="H5" i="7"/>
  <c r="H4" i="7"/>
  <c r="C4" i="7"/>
  <c r="C8" i="11" l="1"/>
  <c r="C11" i="11"/>
  <c r="C10" i="11"/>
  <c r="B14" i="5"/>
  <c r="B13" i="5"/>
  <c r="C10" i="5"/>
  <c r="B10" i="5"/>
  <c r="C3" i="5"/>
  <c r="C4" i="5"/>
  <c r="C5" i="5"/>
  <c r="C6" i="5"/>
  <c r="C7" i="5"/>
  <c r="C8" i="5"/>
  <c r="C9" i="5"/>
  <c r="C2" i="5"/>
  <c r="C5" i="4"/>
  <c r="C2" i="4"/>
  <c r="C3" i="4"/>
  <c r="C4" i="4"/>
  <c r="B4" i="4"/>
  <c r="B2" i="4"/>
  <c r="B3" i="4" s="1"/>
  <c r="B8" i="3" l="1"/>
  <c r="B7" i="3"/>
  <c r="B6" i="3"/>
  <c r="F11" i="1"/>
  <c r="P3" i="1"/>
  <c r="P4" i="1"/>
  <c r="P5" i="1"/>
  <c r="P6" i="1"/>
  <c r="P7" i="1"/>
  <c r="P8" i="1"/>
  <c r="P2" i="1"/>
</calcChain>
</file>

<file path=xl/sharedStrings.xml><?xml version="1.0" encoding="utf-8"?>
<sst xmlns="http://schemas.openxmlformats.org/spreadsheetml/2006/main" count="269" uniqueCount="175">
  <si>
    <t>이름</t>
    <phoneticPr fontId="1" type="noConversion"/>
  </si>
  <si>
    <t>전공</t>
    <phoneticPr fontId="1" type="noConversion"/>
  </si>
  <si>
    <t>나이</t>
    <phoneticPr fontId="1" type="noConversion"/>
  </si>
  <si>
    <t>기술통계</t>
    <phoneticPr fontId="1" type="noConversion"/>
  </si>
  <si>
    <t>Richard</t>
    <phoneticPr fontId="1" type="noConversion"/>
  </si>
  <si>
    <t>Sara</t>
    <phoneticPr fontId="1" type="noConversion"/>
  </si>
  <si>
    <t>Andrea</t>
    <phoneticPr fontId="1" type="noConversion"/>
  </si>
  <si>
    <t>Steven</t>
    <phoneticPr fontId="1" type="noConversion"/>
  </si>
  <si>
    <t>Jordan</t>
    <phoneticPr fontId="1" type="noConversion"/>
  </si>
  <si>
    <t>Pam</t>
    <phoneticPr fontId="1" type="noConversion"/>
  </si>
  <si>
    <t>Michael</t>
    <phoneticPr fontId="1" type="noConversion"/>
  </si>
  <si>
    <t>Liz</t>
    <phoneticPr fontId="1" type="noConversion"/>
  </si>
  <si>
    <t>Nicole</t>
    <phoneticPr fontId="1" type="noConversion"/>
  </si>
  <si>
    <t>Mike</t>
    <phoneticPr fontId="1" type="noConversion"/>
  </si>
  <si>
    <t>Kent</t>
    <phoneticPr fontId="1" type="noConversion"/>
  </si>
  <si>
    <t>Elizabeth</t>
    <phoneticPr fontId="1" type="noConversion"/>
  </si>
  <si>
    <t>Bill</t>
    <phoneticPr fontId="1" type="noConversion"/>
  </si>
  <si>
    <t>Hadley</t>
    <phoneticPr fontId="1" type="noConversion"/>
  </si>
  <si>
    <t>Buffy</t>
    <phoneticPr fontId="1" type="noConversion"/>
  </si>
  <si>
    <t>Chip</t>
    <phoneticPr fontId="1" type="noConversion"/>
  </si>
  <si>
    <t>Homer</t>
    <phoneticPr fontId="1" type="noConversion"/>
  </si>
  <si>
    <t>Margaret</t>
    <phoneticPr fontId="1" type="noConversion"/>
  </si>
  <si>
    <t>Courtney</t>
    <phoneticPr fontId="1" type="noConversion"/>
  </si>
  <si>
    <t>Leonard</t>
    <phoneticPr fontId="1" type="noConversion"/>
  </si>
  <si>
    <t>Jeffrey</t>
    <phoneticPr fontId="1" type="noConversion"/>
  </si>
  <si>
    <t>Emily</t>
    <phoneticPr fontId="1" type="noConversion"/>
  </si>
  <si>
    <t>교육학</t>
    <phoneticPr fontId="2" type="noConversion"/>
  </si>
  <si>
    <t>심리학</t>
    <phoneticPr fontId="2" type="noConversion"/>
  </si>
  <si>
    <t>화학</t>
    <phoneticPr fontId="2" type="noConversion"/>
  </si>
  <si>
    <t>간호학</t>
    <phoneticPr fontId="2" type="noConversion"/>
  </si>
  <si>
    <t>역사학</t>
    <phoneticPr fontId="2" type="noConversion"/>
  </si>
  <si>
    <t>영어영문학</t>
    <phoneticPr fontId="2" type="noConversion"/>
  </si>
  <si>
    <t>스페인어</t>
    <phoneticPr fontId="2" type="noConversion"/>
  </si>
  <si>
    <t>최빈값</t>
  </si>
  <si>
    <t>최빈값</t>
    <phoneticPr fontId="1" type="noConversion"/>
  </si>
  <si>
    <t>범주형 변수</t>
    <phoneticPr fontId="1" type="noConversion"/>
  </si>
  <si>
    <t>교육학</t>
    <phoneticPr fontId="1" type="noConversion"/>
  </si>
  <si>
    <t>심리학</t>
    <phoneticPr fontId="1" type="noConversion"/>
  </si>
  <si>
    <t>화학</t>
    <phoneticPr fontId="1" type="noConversion"/>
  </si>
  <si>
    <t>간호학</t>
    <phoneticPr fontId="1" type="noConversion"/>
  </si>
  <si>
    <t>역사학</t>
    <phoneticPr fontId="1" type="noConversion"/>
  </si>
  <si>
    <t>영어영문학</t>
    <phoneticPr fontId="1" type="noConversion"/>
  </si>
  <si>
    <t>스페인어</t>
    <phoneticPr fontId="1" type="noConversion"/>
  </si>
  <si>
    <t>빈도</t>
    <phoneticPr fontId="1" type="noConversion"/>
  </si>
  <si>
    <t>평균</t>
  </si>
  <si>
    <t>평균</t>
    <phoneticPr fontId="1" type="noConversion"/>
  </si>
  <si>
    <t>연속형 변수</t>
    <phoneticPr fontId="1" type="noConversion"/>
  </si>
  <si>
    <t>SUM(G3:O3)</t>
    <phoneticPr fontId="1" type="noConversion"/>
  </si>
  <si>
    <t>AVERAGE(C2:C23)</t>
  </si>
  <si>
    <t>연평균 고객수</t>
    <phoneticPr fontId="1" type="noConversion"/>
  </si>
  <si>
    <t>지역</t>
    <phoneticPr fontId="1" type="noConversion"/>
  </si>
  <si>
    <t>종로지점</t>
    <phoneticPr fontId="1" type="noConversion"/>
  </si>
  <si>
    <t>강남지점</t>
    <phoneticPr fontId="1" type="noConversion"/>
  </si>
  <si>
    <t>홍대지점</t>
    <phoneticPr fontId="1" type="noConversion"/>
  </si>
  <si>
    <t>(2150+1534+3564)/3</t>
  </si>
  <si>
    <t>AVERAGE(B2:B4)</t>
  </si>
  <si>
    <t>SUM(B2:B4)/COUNT(B2:B4)</t>
    <phoneticPr fontId="1" type="noConversion"/>
  </si>
  <si>
    <t>x</t>
    <phoneticPr fontId="1" type="noConversion"/>
  </si>
  <si>
    <t>AVERAGE(A2:A4)</t>
  </si>
  <si>
    <t>B2</t>
    <phoneticPr fontId="1" type="noConversion"/>
  </si>
  <si>
    <t>B3</t>
  </si>
  <si>
    <t>평균(x bar)</t>
    <phoneticPr fontId="1" type="noConversion"/>
  </si>
  <si>
    <t>편차(dev)</t>
    <phoneticPr fontId="1" type="noConversion"/>
  </si>
  <si>
    <t>A2-B2</t>
  </si>
  <si>
    <t>SUM(C2:C4)</t>
  </si>
  <si>
    <t>점수</t>
    <phoneticPr fontId="1" type="noConversion"/>
  </si>
  <si>
    <t>점수*빈도</t>
    <phoneticPr fontId="1" type="noConversion"/>
  </si>
  <si>
    <t>A2*B2</t>
  </si>
  <si>
    <t>합</t>
  </si>
  <si>
    <t>합</t>
    <phoneticPr fontId="1" type="noConversion"/>
  </si>
  <si>
    <t>SUM(B2:B9)</t>
  </si>
  <si>
    <t>SUM(C2:C9)</t>
  </si>
  <si>
    <t>가중평균</t>
    <phoneticPr fontId="1" type="noConversion"/>
  </si>
  <si>
    <t>C10/B10</t>
  </si>
  <si>
    <t>산술평균</t>
    <phoneticPr fontId="1" type="noConversion"/>
  </si>
  <si>
    <t>AVERAGE(A2:A9)</t>
    <phoneticPr fontId="1" type="noConversion"/>
  </si>
  <si>
    <t>가구소득</t>
  </si>
  <si>
    <t>가구소득</t>
    <phoneticPr fontId="1" type="noConversion"/>
  </si>
  <si>
    <t>중앙값</t>
  </si>
  <si>
    <t>중앙값</t>
    <phoneticPr fontId="1" type="noConversion"/>
  </si>
  <si>
    <t>MEDIAN(A2:A6)</t>
  </si>
  <si>
    <t>AVERAGE(E4:E5)</t>
  </si>
  <si>
    <t>MEDIAN(E2:E7)</t>
  </si>
  <si>
    <t>MEDIAN(A2:A7)</t>
  </si>
  <si>
    <t>AVERAGE(A2:A7)</t>
    <phoneticPr fontId="1" type="noConversion"/>
  </si>
  <si>
    <t>이상치 제외하고 평균</t>
    <phoneticPr fontId="1" type="noConversion"/>
  </si>
  <si>
    <t>이상치</t>
    <phoneticPr fontId="1" type="noConversion"/>
  </si>
  <si>
    <t>AVERAGE(A2:A6)</t>
  </si>
  <si>
    <t>정당</t>
    <phoneticPr fontId="1" type="noConversion"/>
  </si>
  <si>
    <t>1=민주당</t>
    <phoneticPr fontId="1" type="noConversion"/>
  </si>
  <si>
    <t>2=공화당</t>
    <phoneticPr fontId="1" type="noConversion"/>
  </si>
  <si>
    <t>3=무소속</t>
    <phoneticPr fontId="1" type="noConversion"/>
  </si>
  <si>
    <t>COUNTIF(A2:A20,1)</t>
  </si>
  <si>
    <t>COUNTIF(A2:A20,2)</t>
  </si>
  <si>
    <t>COUNTIF(A2:A20,3)</t>
    <phoneticPr fontId="1" type="noConversion"/>
  </si>
  <si>
    <t>함수로 찾기</t>
    <phoneticPr fontId="1" type="noConversion"/>
  </si>
  <si>
    <t>MODE.SNGL(A2:A20)</t>
  </si>
  <si>
    <t>머리색</t>
    <phoneticPr fontId="2" type="noConversion"/>
  </si>
  <si>
    <t>1=빨간머리</t>
    <phoneticPr fontId="1" type="noConversion"/>
  </si>
  <si>
    <t>2=금색머리</t>
    <phoneticPr fontId="1" type="noConversion"/>
  </si>
  <si>
    <t>3=검정머리</t>
    <phoneticPr fontId="1" type="noConversion"/>
  </si>
  <si>
    <t>4=갈색머리</t>
    <phoneticPr fontId="1" type="noConversion"/>
  </si>
  <si>
    <t>MODE.MULT(A2:A25)</t>
    <phoneticPr fontId="1" type="noConversion"/>
  </si>
  <si>
    <t>셀을 여러 개 선택한 후에 함수 입력, ctrl + shift +enter</t>
    <phoneticPr fontId="1" type="noConversion"/>
  </si>
  <si>
    <t>표준 오차</t>
  </si>
  <si>
    <t>표준 편차</t>
  </si>
  <si>
    <t>분산</t>
  </si>
  <si>
    <t>첨도</t>
  </si>
  <si>
    <t>왜도</t>
  </si>
  <si>
    <t>범위</t>
  </si>
  <si>
    <t>최소값</t>
  </si>
  <si>
    <t>최대값</t>
  </si>
  <si>
    <t>관측수</t>
  </si>
  <si>
    <t>점수1</t>
    <phoneticPr fontId="2" type="noConversion"/>
  </si>
  <si>
    <t>점수2</t>
    <phoneticPr fontId="2" type="noConversion"/>
  </si>
  <si>
    <t>점수3</t>
    <phoneticPr fontId="2" type="noConversion"/>
  </si>
  <si>
    <t>AVERAGE(B2:B11)</t>
  </si>
  <si>
    <t>MEDIAN(B2:B11)</t>
  </si>
  <si>
    <t>MODE.SNGL(B2:B11)</t>
  </si>
  <si>
    <t>MODE.MULT(C2:C11)</t>
  </si>
  <si>
    <t>요일</t>
    <phoneticPr fontId="5" type="noConversion"/>
  </si>
  <si>
    <r>
      <t>1</t>
    </r>
    <r>
      <rPr>
        <sz val="11"/>
        <color theme="1"/>
        <rFont val="돋움"/>
        <family val="3"/>
        <charset val="129"/>
      </rPr>
      <t>반</t>
    </r>
    <phoneticPr fontId="5" type="noConversion"/>
  </si>
  <si>
    <r>
      <t>2</t>
    </r>
    <r>
      <rPr>
        <sz val="11"/>
        <color theme="1"/>
        <rFont val="돋움"/>
        <family val="3"/>
        <charset val="129"/>
      </rPr>
      <t>반</t>
    </r>
    <phoneticPr fontId="5" type="noConversion"/>
  </si>
  <si>
    <r>
      <t>3</t>
    </r>
    <r>
      <rPr>
        <sz val="11"/>
        <color theme="1"/>
        <rFont val="돋움"/>
        <family val="3"/>
        <charset val="129"/>
      </rPr>
      <t>반</t>
    </r>
    <phoneticPr fontId="5" type="noConversion"/>
  </si>
  <si>
    <t>월요일</t>
    <phoneticPr fontId="5" type="noConversion"/>
  </si>
  <si>
    <t>화요일</t>
    <phoneticPr fontId="5" type="noConversion"/>
  </si>
  <si>
    <t>수요일</t>
    <phoneticPr fontId="5" type="noConversion"/>
  </si>
  <si>
    <t>목요일</t>
    <phoneticPr fontId="5" type="noConversion"/>
  </si>
  <si>
    <t>금요일</t>
    <phoneticPr fontId="5" type="noConversion"/>
  </si>
  <si>
    <t>AVERAGE(B2:B6)</t>
  </si>
  <si>
    <t>MEDIAN(B2:B6)</t>
    <phoneticPr fontId="1" type="noConversion"/>
  </si>
  <si>
    <t>버거종류</t>
    <phoneticPr fontId="1" type="noConversion"/>
  </si>
  <si>
    <t>판매수량</t>
    <phoneticPr fontId="1" type="noConversion"/>
  </si>
  <si>
    <t>단품가격</t>
    <phoneticPr fontId="1" type="noConversion"/>
  </si>
  <si>
    <t>빅 버거</t>
    <phoneticPr fontId="2" type="noConversion"/>
  </si>
  <si>
    <t>어린이 버거</t>
    <phoneticPr fontId="2" type="noConversion"/>
  </si>
  <si>
    <t>치킨 버거</t>
    <phoneticPr fontId="2" type="noConversion"/>
  </si>
  <si>
    <t>불고기 버거</t>
    <phoneticPr fontId="2" type="noConversion"/>
  </si>
  <si>
    <t>일품 버거</t>
    <phoneticPr fontId="2" type="noConversion"/>
  </si>
  <si>
    <t>핫도그</t>
    <phoneticPr fontId="2" type="noConversion"/>
  </si>
  <si>
    <t>판매금액</t>
    <phoneticPr fontId="1" type="noConversion"/>
  </si>
  <si>
    <t>B2*C2</t>
  </si>
  <si>
    <t>버거 하나당 평균 판매금액</t>
    <phoneticPr fontId="1" type="noConversion"/>
  </si>
  <si>
    <t>D8/B8</t>
  </si>
  <si>
    <t>1) 가장 많이 팔린 버거는 치킨버거</t>
    <phoneticPr fontId="1" type="noConversion"/>
  </si>
  <si>
    <t>2) 총 판매금액은 303 달러</t>
    <phoneticPr fontId="1" type="noConversion"/>
  </si>
  <si>
    <t>3) 버거 하나당 평균 판매금액은 2.55 달러</t>
    <phoneticPr fontId="1" type="noConversion"/>
  </si>
  <si>
    <t>장난감</t>
    <phoneticPr fontId="2" type="noConversion"/>
  </si>
  <si>
    <t>7월 판매</t>
    <phoneticPr fontId="2" type="noConversion"/>
  </si>
  <si>
    <t>8월 판매</t>
    <phoneticPr fontId="2" type="noConversion"/>
  </si>
  <si>
    <t>9월 판매</t>
    <phoneticPr fontId="2" type="noConversion"/>
  </si>
  <si>
    <t>슬래머</t>
    <phoneticPr fontId="2" type="noConversion"/>
  </si>
  <si>
    <t>레이더총</t>
    <phoneticPr fontId="2" type="noConversion"/>
  </si>
  <si>
    <t>감자총</t>
    <phoneticPr fontId="2" type="noConversion"/>
  </si>
  <si>
    <t>장난감평균매출액</t>
    <phoneticPr fontId="1" type="noConversion"/>
  </si>
  <si>
    <t>월 평균매출액</t>
    <phoneticPr fontId="1" type="noConversion"/>
  </si>
  <si>
    <t>AVERAGE(B2:D2)</t>
  </si>
  <si>
    <t>장남감 중앙값</t>
    <phoneticPr fontId="1" type="noConversion"/>
  </si>
  <si>
    <t>연령</t>
    <phoneticPr fontId="2" type="noConversion"/>
  </si>
  <si>
    <t>12/1 ~ 12/7</t>
    <phoneticPr fontId="2" type="noConversion"/>
  </si>
  <si>
    <t>12/8 ~ 12/14</t>
    <phoneticPr fontId="2" type="noConversion"/>
  </si>
  <si>
    <t xml:space="preserve">12/15 ~ 12/21 </t>
    <phoneticPr fontId="2" type="noConversion"/>
  </si>
  <si>
    <t>0 ~ 4 세</t>
    <phoneticPr fontId="2" type="noConversion"/>
  </si>
  <si>
    <t>5 ~ 9 세</t>
    <phoneticPr fontId="2" type="noConversion"/>
  </si>
  <si>
    <t>10 ~ 14 세</t>
    <phoneticPr fontId="2" type="noConversion"/>
  </si>
  <si>
    <t>15 ~ 19 세</t>
    <phoneticPr fontId="2" type="noConversion"/>
  </si>
  <si>
    <t>AVERAGE(B2:B5)</t>
  </si>
  <si>
    <t>MEDIAN(B2:B5)</t>
  </si>
  <si>
    <t>학생</t>
    <phoneticPr fontId="1" type="noConversion"/>
  </si>
  <si>
    <t>퐁당과자</t>
    <phoneticPr fontId="1" type="noConversion"/>
  </si>
  <si>
    <t>컵케이크</t>
    <phoneticPr fontId="1" type="noConversion"/>
  </si>
  <si>
    <t>아이싱</t>
    <phoneticPr fontId="1" type="noConversion"/>
  </si>
  <si>
    <t>조립</t>
    <phoneticPr fontId="1" type="noConversion"/>
  </si>
  <si>
    <t>질감</t>
    <phoneticPr fontId="1" type="noConversion"/>
  </si>
  <si>
    <t>퐁당과자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</si>
</sst>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24" formatCode="\$#,##0_);[Red]\(\$#,##0\)"/>
    <numFmt numFmtId="26" formatCode="\$#,##0.00_);[Red]\(\$#,##0.00\)"/>
    <numFmt numFmtId="178" formatCode="0_);[Red]\(0\)"/>
  </numFmts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scheme val="minor"/>
    </font>
    <font>
      <sz val="11"/>
      <color theme="1"/>
      <name val="돋움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/>
    </xf>
    <xf numFmtId="0" fontId="3" fillId="2" borderId="0" xfId="0" applyFont="1" applyFill="1"/>
    <xf numFmtId="0" fontId="0" fillId="2" borderId="0" xfId="0" applyFill="1"/>
    <xf numFmtId="0" fontId="0" fillId="3" borderId="0" xfId="0" applyFill="1"/>
    <xf numFmtId="0" fontId="0" fillId="0" borderId="0" xfId="0" applyAlignment="1"/>
    <xf numFmtId="0" fontId="0" fillId="0" borderId="0" xfId="0" applyFill="1" applyBorder="1" applyAlignment="1"/>
    <xf numFmtId="0" fontId="0" fillId="0" borderId="1" xfId="0" applyFill="1" applyBorder="1" applyAlignment="1"/>
    <xf numFmtId="0" fontId="0" fillId="0" borderId="2" xfId="0" applyFont="1" applyFill="1" applyBorder="1" applyAlignment="1">
      <alignment horizontal="centerContinuous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26" fontId="0" fillId="0" borderId="0" xfId="0" applyNumberFormat="1" applyAlignment="1">
      <alignment vertical="center"/>
    </xf>
    <xf numFmtId="0" fontId="0" fillId="2" borderId="0" xfId="0" applyFill="1" applyAlignment="1">
      <alignment vertical="center"/>
    </xf>
    <xf numFmtId="26" fontId="0" fillId="2" borderId="0" xfId="0" applyNumberFormat="1" applyFill="1" applyAlignment="1">
      <alignment vertical="center"/>
    </xf>
    <xf numFmtId="26" fontId="0" fillId="0" borderId="0" xfId="0" applyNumberFormat="1"/>
    <xf numFmtId="26" fontId="0" fillId="2" borderId="0" xfId="0" applyNumberFormat="1" applyFill="1"/>
    <xf numFmtId="178" fontId="0" fillId="2" borderId="0" xfId="0" applyNumberFormat="1" applyFill="1"/>
    <xf numFmtId="0" fontId="0" fillId="0" borderId="0" xfId="0" applyFill="1"/>
    <xf numFmtId="24" fontId="0" fillId="0" borderId="0" xfId="0" applyNumberFormat="1" applyAlignment="1">
      <alignment vertical="center"/>
    </xf>
    <xf numFmtId="24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3"/>
  <sheetViews>
    <sheetView workbookViewId="0">
      <selection activeCell="C2" sqref="C2:C23"/>
    </sheetView>
  </sheetViews>
  <sheetFormatPr defaultRowHeight="17.399999999999999" x14ac:dyDescent="0.4"/>
  <sheetData>
    <row r="1" spans="1:18" x14ac:dyDescent="0.4">
      <c r="A1" t="s">
        <v>0</v>
      </c>
      <c r="B1" t="s">
        <v>1</v>
      </c>
      <c r="C1" t="s">
        <v>2</v>
      </c>
      <c r="E1" t="s">
        <v>3</v>
      </c>
      <c r="F1" t="s">
        <v>34</v>
      </c>
      <c r="G1" t="s">
        <v>1</v>
      </c>
      <c r="H1" t="s">
        <v>35</v>
      </c>
      <c r="P1" t="s">
        <v>43</v>
      </c>
    </row>
    <row r="2" spans="1:18" x14ac:dyDescent="0.4">
      <c r="A2" s="1" t="s">
        <v>4</v>
      </c>
      <c r="B2" s="1" t="s">
        <v>26</v>
      </c>
      <c r="C2" s="1">
        <v>19</v>
      </c>
      <c r="F2" t="s">
        <v>36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P2">
        <f>SUM(G2:O2)</f>
        <v>6</v>
      </c>
    </row>
    <row r="3" spans="1:18" x14ac:dyDescent="0.4">
      <c r="A3" s="1" t="s">
        <v>5</v>
      </c>
      <c r="B3" s="1" t="s">
        <v>27</v>
      </c>
      <c r="C3" s="1">
        <v>18</v>
      </c>
      <c r="F3" s="2" t="s">
        <v>37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 s="3">
        <f>SUM(G3:O3)</f>
        <v>9</v>
      </c>
      <c r="Q3" t="s">
        <v>34</v>
      </c>
      <c r="R3" t="s">
        <v>47</v>
      </c>
    </row>
    <row r="4" spans="1:18" x14ac:dyDescent="0.4">
      <c r="A4" s="1" t="s">
        <v>6</v>
      </c>
      <c r="B4" s="1" t="s">
        <v>26</v>
      </c>
      <c r="C4" s="1">
        <v>19</v>
      </c>
      <c r="F4" t="s">
        <v>38</v>
      </c>
      <c r="G4">
        <v>1</v>
      </c>
      <c r="H4">
        <v>1</v>
      </c>
      <c r="P4">
        <f t="shared" ref="P3:P8" si="0">SUM(G4:O4)</f>
        <v>2</v>
      </c>
    </row>
    <row r="5" spans="1:18" x14ac:dyDescent="0.4">
      <c r="A5" s="1" t="s">
        <v>7</v>
      </c>
      <c r="B5" s="1" t="s">
        <v>27</v>
      </c>
      <c r="C5" s="1">
        <v>21</v>
      </c>
      <c r="F5" t="s">
        <v>39</v>
      </c>
      <c r="G5">
        <v>1</v>
      </c>
      <c r="P5">
        <f t="shared" si="0"/>
        <v>1</v>
      </c>
    </row>
    <row r="6" spans="1:18" x14ac:dyDescent="0.4">
      <c r="A6" s="1" t="s">
        <v>8</v>
      </c>
      <c r="B6" s="1" t="s">
        <v>26</v>
      </c>
      <c r="C6" s="1">
        <v>20</v>
      </c>
      <c r="F6" t="s">
        <v>40</v>
      </c>
      <c r="G6">
        <v>1</v>
      </c>
      <c r="P6">
        <f t="shared" si="0"/>
        <v>1</v>
      </c>
    </row>
    <row r="7" spans="1:18" x14ac:dyDescent="0.4">
      <c r="A7" s="1" t="s">
        <v>9</v>
      </c>
      <c r="B7" s="1" t="s">
        <v>26</v>
      </c>
      <c r="C7" s="1">
        <v>24</v>
      </c>
      <c r="F7" t="s">
        <v>41</v>
      </c>
      <c r="G7">
        <v>1</v>
      </c>
      <c r="H7">
        <v>1</v>
      </c>
      <c r="P7">
        <f t="shared" si="0"/>
        <v>2</v>
      </c>
    </row>
    <row r="8" spans="1:18" x14ac:dyDescent="0.4">
      <c r="A8" s="1" t="s">
        <v>10</v>
      </c>
      <c r="B8" s="1" t="s">
        <v>27</v>
      </c>
      <c r="C8" s="1">
        <v>21</v>
      </c>
      <c r="F8" t="s">
        <v>42</v>
      </c>
      <c r="G8">
        <v>1</v>
      </c>
      <c r="P8">
        <f t="shared" si="0"/>
        <v>1</v>
      </c>
    </row>
    <row r="9" spans="1:18" x14ac:dyDescent="0.4">
      <c r="A9" s="1" t="s">
        <v>11</v>
      </c>
      <c r="B9" s="1" t="s">
        <v>27</v>
      </c>
      <c r="C9" s="1">
        <v>19</v>
      </c>
    </row>
    <row r="10" spans="1:18" x14ac:dyDescent="0.4">
      <c r="A10" s="1" t="s">
        <v>12</v>
      </c>
      <c r="B10" s="1" t="s">
        <v>28</v>
      </c>
      <c r="C10" s="1">
        <v>19</v>
      </c>
      <c r="F10" t="s">
        <v>45</v>
      </c>
      <c r="G10" t="s">
        <v>2</v>
      </c>
      <c r="H10" t="s">
        <v>46</v>
      </c>
    </row>
    <row r="11" spans="1:18" x14ac:dyDescent="0.4">
      <c r="A11" s="1" t="s">
        <v>13</v>
      </c>
      <c r="B11" s="1" t="s">
        <v>29</v>
      </c>
      <c r="C11" s="1">
        <v>20</v>
      </c>
      <c r="F11">
        <f>AVERAGE(C2:C23)</f>
        <v>20.272727272727273</v>
      </c>
    </row>
    <row r="12" spans="1:18" x14ac:dyDescent="0.4">
      <c r="A12" s="1" t="s">
        <v>14</v>
      </c>
      <c r="B12" s="1" t="s">
        <v>30</v>
      </c>
      <c r="C12" s="1">
        <v>18</v>
      </c>
      <c r="F12" t="s">
        <v>48</v>
      </c>
    </row>
    <row r="13" spans="1:18" x14ac:dyDescent="0.4">
      <c r="A13" s="1" t="s">
        <v>15</v>
      </c>
      <c r="B13" s="1" t="s">
        <v>31</v>
      </c>
      <c r="C13" s="1">
        <v>21</v>
      </c>
    </row>
    <row r="14" spans="1:18" x14ac:dyDescent="0.4">
      <c r="A14" s="1" t="s">
        <v>16</v>
      </c>
      <c r="B14" s="1" t="s">
        <v>27</v>
      </c>
      <c r="C14" s="1">
        <v>22</v>
      </c>
    </row>
    <row r="15" spans="1:18" x14ac:dyDescent="0.4">
      <c r="A15" s="1" t="s">
        <v>17</v>
      </c>
      <c r="B15" s="1" t="s">
        <v>27</v>
      </c>
      <c r="C15" s="1">
        <v>23</v>
      </c>
    </row>
    <row r="16" spans="1:18" x14ac:dyDescent="0.4">
      <c r="A16" s="1" t="s">
        <v>18</v>
      </c>
      <c r="B16" s="1" t="s">
        <v>26</v>
      </c>
      <c r="C16" s="1">
        <v>21</v>
      </c>
    </row>
    <row r="17" spans="1:3" x14ac:dyDescent="0.4">
      <c r="A17" s="1" t="s">
        <v>19</v>
      </c>
      <c r="B17" s="1" t="s">
        <v>26</v>
      </c>
      <c r="C17" s="1">
        <v>19</v>
      </c>
    </row>
    <row r="18" spans="1:3" x14ac:dyDescent="0.4">
      <c r="A18" s="1" t="s">
        <v>20</v>
      </c>
      <c r="B18" s="1" t="s">
        <v>27</v>
      </c>
      <c r="C18" s="1">
        <v>18</v>
      </c>
    </row>
    <row r="19" spans="1:3" x14ac:dyDescent="0.4">
      <c r="A19" s="1" t="s">
        <v>21</v>
      </c>
      <c r="B19" s="1" t="s">
        <v>31</v>
      </c>
      <c r="C19" s="1">
        <v>22</v>
      </c>
    </row>
    <row r="20" spans="1:3" x14ac:dyDescent="0.4">
      <c r="A20" s="1" t="s">
        <v>22</v>
      </c>
      <c r="B20" s="1" t="s">
        <v>27</v>
      </c>
      <c r="C20" s="1">
        <v>24</v>
      </c>
    </row>
    <row r="21" spans="1:3" x14ac:dyDescent="0.4">
      <c r="A21" s="1" t="s">
        <v>23</v>
      </c>
      <c r="B21" s="1" t="s">
        <v>27</v>
      </c>
      <c r="C21" s="1">
        <v>21</v>
      </c>
    </row>
    <row r="22" spans="1:3" x14ac:dyDescent="0.4">
      <c r="A22" s="1" t="s">
        <v>24</v>
      </c>
      <c r="B22" s="1" t="s">
        <v>28</v>
      </c>
      <c r="C22" s="1">
        <v>18</v>
      </c>
    </row>
    <row r="23" spans="1:3" x14ac:dyDescent="0.4">
      <c r="A23" s="1" t="s">
        <v>25</v>
      </c>
      <c r="B23" s="1" t="s">
        <v>32</v>
      </c>
      <c r="C23" s="1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41BF2-67A3-4261-B610-F1FF2ADDA71A}">
  <dimension ref="A1:V3"/>
  <sheetViews>
    <sheetView workbookViewId="0">
      <selection activeCell="A3" sqref="A3:V3"/>
    </sheetView>
  </sheetViews>
  <sheetFormatPr defaultRowHeight="17.399999999999999" x14ac:dyDescent="0.4"/>
  <sheetData>
    <row r="1" spans="1:22" x14ac:dyDescent="0.4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</row>
    <row r="2" spans="1:22" x14ac:dyDescent="0.4">
      <c r="A2" s="1" t="s">
        <v>26</v>
      </c>
      <c r="B2" s="1" t="s">
        <v>27</v>
      </c>
      <c r="C2" s="1" t="s">
        <v>26</v>
      </c>
      <c r="D2" s="1" t="s">
        <v>27</v>
      </c>
      <c r="E2" s="1" t="s">
        <v>26</v>
      </c>
      <c r="F2" s="1" t="s">
        <v>26</v>
      </c>
      <c r="G2" s="1" t="s">
        <v>27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27</v>
      </c>
      <c r="N2" s="1" t="s">
        <v>27</v>
      </c>
      <c r="O2" s="1" t="s">
        <v>26</v>
      </c>
      <c r="P2" s="1" t="s">
        <v>26</v>
      </c>
      <c r="Q2" s="1" t="s">
        <v>27</v>
      </c>
      <c r="R2" s="1" t="s">
        <v>31</v>
      </c>
      <c r="S2" s="1" t="s">
        <v>27</v>
      </c>
      <c r="T2" s="1" t="s">
        <v>27</v>
      </c>
      <c r="U2" s="1" t="s">
        <v>28</v>
      </c>
      <c r="V2" s="1" t="s">
        <v>32</v>
      </c>
    </row>
    <row r="3" spans="1:22" x14ac:dyDescent="0.4">
      <c r="A3" s="1">
        <v>19</v>
      </c>
      <c r="B3" s="1">
        <v>18</v>
      </c>
      <c r="C3" s="1">
        <v>19</v>
      </c>
      <c r="D3" s="1">
        <v>21</v>
      </c>
      <c r="E3" s="1">
        <v>20</v>
      </c>
      <c r="F3" s="1">
        <v>24</v>
      </c>
      <c r="G3" s="1">
        <v>21</v>
      </c>
      <c r="H3" s="1">
        <v>19</v>
      </c>
      <c r="I3" s="1">
        <v>19</v>
      </c>
      <c r="J3" s="1">
        <v>20</v>
      </c>
      <c r="K3" s="1">
        <v>18</v>
      </c>
      <c r="L3" s="1">
        <v>21</v>
      </c>
      <c r="M3" s="1">
        <v>22</v>
      </c>
      <c r="N3" s="1">
        <v>23</v>
      </c>
      <c r="O3" s="1">
        <v>21</v>
      </c>
      <c r="P3" s="1">
        <v>19</v>
      </c>
      <c r="Q3" s="1">
        <v>18</v>
      </c>
      <c r="R3" s="1">
        <v>22</v>
      </c>
      <c r="S3" s="1">
        <v>24</v>
      </c>
      <c r="T3" s="1">
        <v>21</v>
      </c>
      <c r="U3" s="1">
        <v>18</v>
      </c>
      <c r="V3" s="1">
        <v>19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8E448-8FED-4E71-95A3-E41E0A264521}">
  <dimension ref="A1:C8"/>
  <sheetViews>
    <sheetView workbookViewId="0">
      <selection activeCell="A9" sqref="A9"/>
    </sheetView>
  </sheetViews>
  <sheetFormatPr defaultRowHeight="17.399999999999999" x14ac:dyDescent="0.4"/>
  <cols>
    <col min="2" max="2" width="13.8984375" customWidth="1"/>
  </cols>
  <sheetData>
    <row r="1" spans="1:3" x14ac:dyDescent="0.4">
      <c r="A1" t="s">
        <v>50</v>
      </c>
      <c r="B1" t="s">
        <v>49</v>
      </c>
    </row>
    <row r="2" spans="1:3" x14ac:dyDescent="0.4">
      <c r="A2" t="s">
        <v>51</v>
      </c>
      <c r="B2">
        <v>2150</v>
      </c>
    </row>
    <row r="3" spans="1:3" x14ac:dyDescent="0.4">
      <c r="A3" t="s">
        <v>52</v>
      </c>
      <c r="B3">
        <v>1534</v>
      </c>
    </row>
    <row r="4" spans="1:3" x14ac:dyDescent="0.4">
      <c r="A4" t="s">
        <v>53</v>
      </c>
      <c r="B4">
        <v>3564</v>
      </c>
    </row>
    <row r="6" spans="1:3" x14ac:dyDescent="0.4">
      <c r="A6" t="s">
        <v>45</v>
      </c>
      <c r="B6">
        <f>(2150+1534+3564)/3</f>
        <v>2416</v>
      </c>
      <c r="C6" t="s">
        <v>54</v>
      </c>
    </row>
    <row r="7" spans="1:3" x14ac:dyDescent="0.4">
      <c r="B7">
        <f>AVERAGE(B2:B4)</f>
        <v>2416</v>
      </c>
      <c r="C7" t="s">
        <v>55</v>
      </c>
    </row>
    <row r="8" spans="1:3" x14ac:dyDescent="0.4">
      <c r="B8">
        <f>SUM(B2:B4)/COUNT(B2:B4)</f>
        <v>2416</v>
      </c>
      <c r="C8" t="s">
        <v>56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9FB88-2550-42F8-AA06-06E68871823B}">
  <dimension ref="A1:D8"/>
  <sheetViews>
    <sheetView zoomScale="140" zoomScaleNormal="140" workbookViewId="0">
      <selection activeCell="C5" sqref="C5"/>
    </sheetView>
  </sheetViews>
  <sheetFormatPr defaultRowHeight="17.399999999999999" x14ac:dyDescent="0.4"/>
  <cols>
    <col min="2" max="2" width="10.796875" customWidth="1"/>
  </cols>
  <sheetData>
    <row r="1" spans="1:4" x14ac:dyDescent="0.4">
      <c r="A1" t="s">
        <v>57</v>
      </c>
      <c r="B1" t="s">
        <v>61</v>
      </c>
      <c r="C1" t="s">
        <v>62</v>
      </c>
    </row>
    <row r="2" spans="1:4" x14ac:dyDescent="0.4">
      <c r="A2">
        <v>3</v>
      </c>
      <c r="B2">
        <f>AVERAGE(A2:A4)</f>
        <v>4</v>
      </c>
      <c r="C2">
        <f>A2-B2</f>
        <v>-1</v>
      </c>
      <c r="D2" t="s">
        <v>63</v>
      </c>
    </row>
    <row r="3" spans="1:4" x14ac:dyDescent="0.4">
      <c r="A3">
        <v>4</v>
      </c>
      <c r="B3">
        <f>B2</f>
        <v>4</v>
      </c>
      <c r="C3">
        <f t="shared" ref="C3:C4" si="0">A3-B3</f>
        <v>0</v>
      </c>
    </row>
    <row r="4" spans="1:4" x14ac:dyDescent="0.4">
      <c r="A4">
        <v>5</v>
      </c>
      <c r="B4">
        <f>B3</f>
        <v>4</v>
      </c>
      <c r="C4">
        <f t="shared" si="0"/>
        <v>1</v>
      </c>
    </row>
    <row r="5" spans="1:4" x14ac:dyDescent="0.4">
      <c r="C5" s="3">
        <f>SUM(C2:C4)</f>
        <v>0</v>
      </c>
      <c r="D5" t="s">
        <v>64</v>
      </c>
    </row>
    <row r="6" spans="1:4" x14ac:dyDescent="0.4">
      <c r="B6" t="s">
        <v>58</v>
      </c>
    </row>
    <row r="7" spans="1:4" x14ac:dyDescent="0.4">
      <c r="B7" t="s">
        <v>59</v>
      </c>
    </row>
    <row r="8" spans="1:4" x14ac:dyDescent="0.4">
      <c r="B8" t="s">
        <v>60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D343C-655C-49C9-91BD-10089B5F35B1}">
  <dimension ref="A1:D14"/>
  <sheetViews>
    <sheetView zoomScale="140" zoomScaleNormal="140" workbookViewId="0">
      <selection activeCell="A15" sqref="A15"/>
    </sheetView>
  </sheetViews>
  <sheetFormatPr defaultRowHeight="17.399999999999999" x14ac:dyDescent="0.4"/>
  <cols>
    <col min="2" max="2" width="10.59765625" customWidth="1"/>
  </cols>
  <sheetData>
    <row r="1" spans="1:4" x14ac:dyDescent="0.4">
      <c r="A1" t="s">
        <v>65</v>
      </c>
      <c r="B1" t="s">
        <v>43</v>
      </c>
      <c r="C1" t="s">
        <v>66</v>
      </c>
    </row>
    <row r="2" spans="1:4" x14ac:dyDescent="0.4">
      <c r="A2">
        <v>97</v>
      </c>
      <c r="B2">
        <v>4</v>
      </c>
      <c r="C2">
        <f>A2*B2</f>
        <v>388</v>
      </c>
      <c r="D2" t="s">
        <v>67</v>
      </c>
    </row>
    <row r="3" spans="1:4" x14ac:dyDescent="0.4">
      <c r="A3">
        <v>94</v>
      </c>
      <c r="B3">
        <v>11</v>
      </c>
      <c r="C3">
        <f t="shared" ref="C3:C9" si="0">A3*B3</f>
        <v>1034</v>
      </c>
    </row>
    <row r="4" spans="1:4" x14ac:dyDescent="0.4">
      <c r="A4">
        <v>92</v>
      </c>
      <c r="B4">
        <v>12</v>
      </c>
      <c r="C4">
        <f t="shared" si="0"/>
        <v>1104</v>
      </c>
    </row>
    <row r="5" spans="1:4" x14ac:dyDescent="0.4">
      <c r="A5">
        <v>91</v>
      </c>
      <c r="B5">
        <v>21</v>
      </c>
      <c r="C5">
        <f t="shared" si="0"/>
        <v>1911</v>
      </c>
    </row>
    <row r="6" spans="1:4" x14ac:dyDescent="0.4">
      <c r="A6">
        <v>90</v>
      </c>
      <c r="B6">
        <v>30</v>
      </c>
      <c r="C6">
        <f t="shared" si="0"/>
        <v>2700</v>
      </c>
    </row>
    <row r="7" spans="1:4" x14ac:dyDescent="0.4">
      <c r="A7">
        <v>89</v>
      </c>
      <c r="B7">
        <v>12</v>
      </c>
      <c r="C7">
        <f t="shared" si="0"/>
        <v>1068</v>
      </c>
    </row>
    <row r="8" spans="1:4" x14ac:dyDescent="0.4">
      <c r="A8">
        <v>78</v>
      </c>
      <c r="B8">
        <v>9</v>
      </c>
      <c r="C8">
        <f t="shared" si="0"/>
        <v>702</v>
      </c>
    </row>
    <row r="9" spans="1:4" x14ac:dyDescent="0.4">
      <c r="A9">
        <v>60</v>
      </c>
      <c r="B9">
        <v>1</v>
      </c>
      <c r="C9">
        <f t="shared" si="0"/>
        <v>60</v>
      </c>
    </row>
    <row r="10" spans="1:4" x14ac:dyDescent="0.4">
      <c r="A10" t="s">
        <v>69</v>
      </c>
      <c r="B10">
        <f>SUM(B2:B9)</f>
        <v>100</v>
      </c>
      <c r="C10">
        <f>SUM(C2:C9)</f>
        <v>8967</v>
      </c>
    </row>
    <row r="11" spans="1:4" x14ac:dyDescent="0.4">
      <c r="B11" t="s">
        <v>70</v>
      </c>
      <c r="C11" t="s">
        <v>71</v>
      </c>
    </row>
    <row r="13" spans="1:4" x14ac:dyDescent="0.4">
      <c r="A13" t="s">
        <v>72</v>
      </c>
      <c r="B13" s="3">
        <f>C10/B10</f>
        <v>89.67</v>
      </c>
      <c r="C13" t="s">
        <v>73</v>
      </c>
    </row>
    <row r="14" spans="1:4" x14ac:dyDescent="0.4">
      <c r="A14" t="s">
        <v>74</v>
      </c>
      <c r="B14">
        <f>AVERAGE(A2:A9)</f>
        <v>86.375</v>
      </c>
      <c r="C14" t="s">
        <v>75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7BA61-C0B8-4D78-B245-1032F35228A1}">
  <dimension ref="A1:H2"/>
  <sheetViews>
    <sheetView workbookViewId="0">
      <selection activeCell="A2" sqref="A2:H2"/>
    </sheetView>
  </sheetViews>
  <sheetFormatPr defaultRowHeight="17.399999999999999" x14ac:dyDescent="0.4"/>
  <sheetData>
    <row r="1" spans="1:8" x14ac:dyDescent="0.4">
      <c r="A1">
        <v>97</v>
      </c>
      <c r="B1">
        <v>94</v>
      </c>
      <c r="C1">
        <v>92</v>
      </c>
      <c r="D1">
        <v>91</v>
      </c>
      <c r="E1">
        <v>90</v>
      </c>
      <c r="F1">
        <v>89</v>
      </c>
      <c r="G1">
        <v>78</v>
      </c>
      <c r="H1">
        <v>60</v>
      </c>
    </row>
    <row r="2" spans="1:8" x14ac:dyDescent="0.4">
      <c r="A2">
        <v>4</v>
      </c>
      <c r="B2">
        <v>11</v>
      </c>
      <c r="C2">
        <v>12</v>
      </c>
      <c r="D2">
        <v>21</v>
      </c>
      <c r="E2">
        <v>30</v>
      </c>
      <c r="F2">
        <v>12</v>
      </c>
      <c r="G2">
        <v>9</v>
      </c>
      <c r="H2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008C8-4720-467B-9AEA-2754DE80C6AE}">
  <dimension ref="A1:I7"/>
  <sheetViews>
    <sheetView topLeftCell="C1" zoomScale="140" zoomScaleNormal="140" workbookViewId="0">
      <selection activeCell="E1" sqref="E1:E7"/>
    </sheetView>
  </sheetViews>
  <sheetFormatPr defaultRowHeight="17.399999999999999" x14ac:dyDescent="0.4"/>
  <sheetData>
    <row r="1" spans="1:9" x14ac:dyDescent="0.4">
      <c r="A1" t="s">
        <v>77</v>
      </c>
      <c r="E1" t="s">
        <v>77</v>
      </c>
    </row>
    <row r="2" spans="1:9" x14ac:dyDescent="0.4">
      <c r="A2">
        <v>25500</v>
      </c>
      <c r="E2">
        <v>25500</v>
      </c>
      <c r="F2">
        <v>1</v>
      </c>
    </row>
    <row r="3" spans="1:9" x14ac:dyDescent="0.4">
      <c r="A3">
        <v>32456</v>
      </c>
      <c r="E3">
        <v>32456</v>
      </c>
      <c r="F3">
        <v>2</v>
      </c>
    </row>
    <row r="4" spans="1:9" x14ac:dyDescent="0.4">
      <c r="A4" s="3">
        <v>37668</v>
      </c>
      <c r="B4" t="s">
        <v>79</v>
      </c>
      <c r="C4">
        <f>MEDIAN(A2:A6)</f>
        <v>37668</v>
      </c>
      <c r="E4">
        <v>34500</v>
      </c>
      <c r="F4">
        <v>3</v>
      </c>
      <c r="G4" t="s">
        <v>79</v>
      </c>
      <c r="H4">
        <f>AVERAGE(E4:E5)</f>
        <v>36084</v>
      </c>
      <c r="I4" t="s">
        <v>81</v>
      </c>
    </row>
    <row r="5" spans="1:9" x14ac:dyDescent="0.4">
      <c r="A5">
        <v>54365</v>
      </c>
      <c r="C5" t="s">
        <v>80</v>
      </c>
      <c r="E5">
        <v>37668</v>
      </c>
      <c r="F5">
        <v>4</v>
      </c>
      <c r="H5">
        <f>MEDIAN(E2:E7)</f>
        <v>36084</v>
      </c>
    </row>
    <row r="6" spans="1:9" x14ac:dyDescent="0.4">
      <c r="A6">
        <v>135456</v>
      </c>
      <c r="E6">
        <v>54365</v>
      </c>
      <c r="F6">
        <v>5</v>
      </c>
      <c r="H6" t="s">
        <v>82</v>
      </c>
    </row>
    <row r="7" spans="1:9" x14ac:dyDescent="0.4">
      <c r="E7">
        <v>135456</v>
      </c>
      <c r="F7">
        <v>6</v>
      </c>
    </row>
  </sheetData>
  <autoFilter ref="A1:A6" xr:uid="{4B0008C8-4720-467B-9AEA-2754DE80C6AE}">
    <sortState xmlns:xlrd2="http://schemas.microsoft.com/office/spreadsheetml/2017/richdata2" ref="A2:A6">
      <sortCondition ref="A1:A6"/>
    </sortState>
  </autoFilter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69850-BE28-4B44-9995-06F5991EF4C0}">
  <dimension ref="A1:D7"/>
  <sheetViews>
    <sheetView zoomScale="140" zoomScaleNormal="140" workbookViewId="0">
      <selection activeCell="C7" sqref="C7"/>
    </sheetView>
  </sheetViews>
  <sheetFormatPr defaultRowHeight="17.399999999999999" x14ac:dyDescent="0.4"/>
  <sheetData>
    <row r="1" spans="1:4" x14ac:dyDescent="0.4">
      <c r="A1" t="s">
        <v>77</v>
      </c>
    </row>
    <row r="2" spans="1:4" x14ac:dyDescent="0.4">
      <c r="A2">
        <v>25500</v>
      </c>
      <c r="B2" t="s">
        <v>79</v>
      </c>
      <c r="C2" s="3">
        <f>MEDIAN(A2:A7)</f>
        <v>36084</v>
      </c>
      <c r="D2" t="s">
        <v>83</v>
      </c>
    </row>
    <row r="3" spans="1:4" x14ac:dyDescent="0.4">
      <c r="A3">
        <v>32456</v>
      </c>
      <c r="B3" t="s">
        <v>45</v>
      </c>
      <c r="C3">
        <f>AVERAGE(A2:A7)</f>
        <v>53324.166666666664</v>
      </c>
      <c r="D3" t="s">
        <v>84</v>
      </c>
    </row>
    <row r="4" spans="1:4" x14ac:dyDescent="0.4">
      <c r="A4">
        <v>34500</v>
      </c>
      <c r="B4" t="s">
        <v>85</v>
      </c>
    </row>
    <row r="5" spans="1:4" x14ac:dyDescent="0.4">
      <c r="A5">
        <v>37668</v>
      </c>
      <c r="B5" s="3">
        <f>AVERAGE(A2:A6)</f>
        <v>36897.800000000003</v>
      </c>
      <c r="C5" t="s">
        <v>87</v>
      </c>
    </row>
    <row r="6" spans="1:4" x14ac:dyDescent="0.4">
      <c r="A6">
        <v>54365</v>
      </c>
    </row>
    <row r="7" spans="1:4" x14ac:dyDescent="0.4">
      <c r="A7" s="4">
        <v>135456</v>
      </c>
      <c r="B7" t="s">
        <v>86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C3F4F-7C45-4470-BEA8-E1B1F5EFE5C9}">
  <dimension ref="A1:D20"/>
  <sheetViews>
    <sheetView zoomScale="140" zoomScaleNormal="140" workbookViewId="0">
      <selection activeCell="A2" sqref="A2:A20"/>
    </sheetView>
  </sheetViews>
  <sheetFormatPr defaultRowHeight="17.399999999999999" x14ac:dyDescent="0.4"/>
  <sheetData>
    <row r="1" spans="1:4" x14ac:dyDescent="0.4">
      <c r="A1" t="s">
        <v>88</v>
      </c>
    </row>
    <row r="2" spans="1:4" x14ac:dyDescent="0.4">
      <c r="A2">
        <v>1</v>
      </c>
      <c r="B2" s="3" t="s">
        <v>89</v>
      </c>
      <c r="C2" s="3">
        <f>COUNTIF(A2:A20,1)</f>
        <v>9</v>
      </c>
      <c r="D2" t="s">
        <v>92</v>
      </c>
    </row>
    <row r="3" spans="1:4" x14ac:dyDescent="0.4">
      <c r="A3">
        <v>2</v>
      </c>
      <c r="B3" t="s">
        <v>90</v>
      </c>
      <c r="C3">
        <f>COUNTIF(A2:A20,2)</f>
        <v>7</v>
      </c>
      <c r="D3" t="s">
        <v>93</v>
      </c>
    </row>
    <row r="4" spans="1:4" x14ac:dyDescent="0.4">
      <c r="A4">
        <v>3</v>
      </c>
      <c r="B4" t="s">
        <v>91</v>
      </c>
      <c r="C4">
        <f>COUNTIF(A2:A20,3)</f>
        <v>3</v>
      </c>
      <c r="D4" t="s">
        <v>94</v>
      </c>
    </row>
    <row r="5" spans="1:4" x14ac:dyDescent="0.4">
      <c r="A5">
        <v>3</v>
      </c>
    </row>
    <row r="6" spans="1:4" x14ac:dyDescent="0.4">
      <c r="A6">
        <v>3</v>
      </c>
      <c r="B6" t="s">
        <v>95</v>
      </c>
    </row>
    <row r="7" spans="1:4" x14ac:dyDescent="0.4">
      <c r="A7">
        <v>2</v>
      </c>
      <c r="B7" t="s">
        <v>34</v>
      </c>
      <c r="C7">
        <f>_xlfn.MODE.SNGL(A2:A20)</f>
        <v>1</v>
      </c>
    </row>
    <row r="8" spans="1:4" x14ac:dyDescent="0.4">
      <c r="A8">
        <v>2</v>
      </c>
      <c r="C8" t="s">
        <v>96</v>
      </c>
    </row>
    <row r="9" spans="1:4" x14ac:dyDescent="0.4">
      <c r="A9">
        <v>1</v>
      </c>
    </row>
    <row r="10" spans="1:4" x14ac:dyDescent="0.4">
      <c r="A10">
        <v>1</v>
      </c>
    </row>
    <row r="11" spans="1:4" x14ac:dyDescent="0.4">
      <c r="A11">
        <v>1</v>
      </c>
    </row>
    <row r="12" spans="1:4" x14ac:dyDescent="0.4">
      <c r="A12">
        <v>1</v>
      </c>
    </row>
    <row r="13" spans="1:4" x14ac:dyDescent="0.4">
      <c r="A13">
        <v>1</v>
      </c>
    </row>
    <row r="14" spans="1:4" x14ac:dyDescent="0.4">
      <c r="A14">
        <v>2</v>
      </c>
    </row>
    <row r="15" spans="1:4" x14ac:dyDescent="0.4">
      <c r="A15">
        <v>2</v>
      </c>
    </row>
    <row r="16" spans="1:4" x14ac:dyDescent="0.4">
      <c r="A16">
        <v>2</v>
      </c>
    </row>
    <row r="17" spans="1:1" x14ac:dyDescent="0.4">
      <c r="A17">
        <v>2</v>
      </c>
    </row>
    <row r="18" spans="1:1" x14ac:dyDescent="0.4">
      <c r="A18">
        <v>1</v>
      </c>
    </row>
    <row r="19" spans="1:1" x14ac:dyDescent="0.4">
      <c r="A19">
        <v>1</v>
      </c>
    </row>
    <row r="20" spans="1:1" x14ac:dyDescent="0.4">
      <c r="A20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EA8DD-9932-40F7-BF82-53BC382E578D}">
  <dimension ref="A1:S1"/>
  <sheetViews>
    <sheetView workbookViewId="0">
      <selection sqref="A1:S1"/>
    </sheetView>
  </sheetViews>
  <sheetFormatPr defaultRowHeight="17.399999999999999" x14ac:dyDescent="0.4"/>
  <sheetData>
    <row r="1" spans="1:19" x14ac:dyDescent="0.4">
      <c r="A1">
        <v>1</v>
      </c>
      <c r="B1">
        <v>2</v>
      </c>
      <c r="C1">
        <v>3</v>
      </c>
      <c r="D1">
        <v>3</v>
      </c>
      <c r="E1">
        <v>3</v>
      </c>
      <c r="F1">
        <v>2</v>
      </c>
      <c r="G1">
        <v>2</v>
      </c>
      <c r="H1">
        <v>1</v>
      </c>
      <c r="I1">
        <v>1</v>
      </c>
      <c r="J1">
        <v>1</v>
      </c>
      <c r="K1">
        <v>1</v>
      </c>
      <c r="L1">
        <v>1</v>
      </c>
      <c r="M1">
        <v>2</v>
      </c>
      <c r="N1">
        <v>2</v>
      </c>
      <c r="O1">
        <v>2</v>
      </c>
      <c r="P1">
        <v>2</v>
      </c>
      <c r="Q1">
        <v>1</v>
      </c>
      <c r="R1">
        <v>1</v>
      </c>
      <c r="S1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9F5DC-9E48-45F2-8878-1EE731A736A4}">
  <dimension ref="A1:D25"/>
  <sheetViews>
    <sheetView zoomScale="140" zoomScaleNormal="140" workbookViewId="0">
      <selection activeCell="A2" sqref="A2:A25"/>
    </sheetView>
  </sheetViews>
  <sheetFormatPr defaultRowHeight="17.399999999999999" x14ac:dyDescent="0.4"/>
  <cols>
    <col min="2" max="2" width="11.296875" customWidth="1"/>
  </cols>
  <sheetData>
    <row r="1" spans="1:4" x14ac:dyDescent="0.4">
      <c r="A1" s="1" t="s">
        <v>97</v>
      </c>
    </row>
    <row r="2" spans="1:4" x14ac:dyDescent="0.4">
      <c r="A2" s="1">
        <v>1</v>
      </c>
      <c r="B2" t="s">
        <v>98</v>
      </c>
      <c r="C2">
        <f>COUNTIF(A2:A25,1)</f>
        <v>3</v>
      </c>
    </row>
    <row r="3" spans="1:4" x14ac:dyDescent="0.4">
      <c r="A3" s="1">
        <v>1</v>
      </c>
      <c r="B3" t="s">
        <v>99</v>
      </c>
      <c r="C3">
        <f>COUNTIF(A2:A25,2)</f>
        <v>5</v>
      </c>
    </row>
    <row r="4" spans="1:4" x14ac:dyDescent="0.4">
      <c r="A4" s="1">
        <v>1</v>
      </c>
      <c r="B4" s="3" t="s">
        <v>100</v>
      </c>
      <c r="C4" s="3">
        <f>COUNTIF(A2:A25,3)</f>
        <v>8</v>
      </c>
    </row>
    <row r="5" spans="1:4" x14ac:dyDescent="0.4">
      <c r="A5" s="1">
        <v>2</v>
      </c>
      <c r="B5" s="3" t="s">
        <v>101</v>
      </c>
      <c r="C5" s="3">
        <f>COUNTIF(A2:A25,4)</f>
        <v>8</v>
      </c>
    </row>
    <row r="6" spans="1:4" x14ac:dyDescent="0.4">
      <c r="A6" s="1">
        <v>2</v>
      </c>
    </row>
    <row r="7" spans="1:4" x14ac:dyDescent="0.4">
      <c r="A7" s="1">
        <v>2</v>
      </c>
      <c r="B7" t="s">
        <v>95</v>
      </c>
    </row>
    <row r="8" spans="1:4" x14ac:dyDescent="0.4">
      <c r="A8" s="1">
        <v>2</v>
      </c>
      <c r="B8" t="s">
        <v>34</v>
      </c>
      <c r="C8">
        <f t="array" ref="C8:C11">_xlfn.MODE.MULT(A2:A25)</f>
        <v>3</v>
      </c>
      <c r="D8" t="s">
        <v>102</v>
      </c>
    </row>
    <row r="9" spans="1:4" x14ac:dyDescent="0.4">
      <c r="A9" s="1">
        <v>2</v>
      </c>
      <c r="C9">
        <v>4</v>
      </c>
      <c r="D9" s="5" t="s">
        <v>103</v>
      </c>
    </row>
    <row r="10" spans="1:4" x14ac:dyDescent="0.4">
      <c r="A10" s="1">
        <v>3</v>
      </c>
      <c r="C10" t="e">
        <v>#N/A</v>
      </c>
    </row>
    <row r="11" spans="1:4" x14ac:dyDescent="0.4">
      <c r="A11" s="1">
        <v>3</v>
      </c>
      <c r="C11" t="e">
        <v>#N/A</v>
      </c>
    </row>
    <row r="12" spans="1:4" x14ac:dyDescent="0.4">
      <c r="A12" s="1">
        <v>3</v>
      </c>
    </row>
    <row r="13" spans="1:4" x14ac:dyDescent="0.4">
      <c r="A13" s="1">
        <v>3</v>
      </c>
    </row>
    <row r="14" spans="1:4" x14ac:dyDescent="0.4">
      <c r="A14" s="1">
        <v>3</v>
      </c>
    </row>
    <row r="15" spans="1:4" x14ac:dyDescent="0.4">
      <c r="A15" s="1">
        <v>3</v>
      </c>
    </row>
    <row r="16" spans="1:4" x14ac:dyDescent="0.4">
      <c r="A16" s="1">
        <v>3</v>
      </c>
    </row>
    <row r="17" spans="1:1" x14ac:dyDescent="0.4">
      <c r="A17" s="1">
        <v>3</v>
      </c>
    </row>
    <row r="18" spans="1:1" x14ac:dyDescent="0.4">
      <c r="A18" s="1">
        <v>4</v>
      </c>
    </row>
    <row r="19" spans="1:1" x14ac:dyDescent="0.4">
      <c r="A19" s="1">
        <v>4</v>
      </c>
    </row>
    <row r="20" spans="1:1" x14ac:dyDescent="0.4">
      <c r="A20" s="1">
        <v>4</v>
      </c>
    </row>
    <row r="21" spans="1:1" x14ac:dyDescent="0.4">
      <c r="A21" s="1">
        <v>4</v>
      </c>
    </row>
    <row r="22" spans="1:1" x14ac:dyDescent="0.4">
      <c r="A22" s="1">
        <v>4</v>
      </c>
    </row>
    <row r="23" spans="1:1" x14ac:dyDescent="0.4">
      <c r="A23" s="1">
        <v>4</v>
      </c>
    </row>
    <row r="24" spans="1:1" x14ac:dyDescent="0.4">
      <c r="A24" s="1">
        <v>4</v>
      </c>
    </row>
    <row r="25" spans="1:1" x14ac:dyDescent="0.4">
      <c r="A25" s="1">
        <v>4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C4E07-375F-404A-A0FC-C61A123BF493}">
  <dimension ref="A1:X1"/>
  <sheetViews>
    <sheetView workbookViewId="0">
      <selection sqref="A1:X1"/>
    </sheetView>
  </sheetViews>
  <sheetFormatPr defaultRowHeight="17.399999999999999" x14ac:dyDescent="0.4"/>
  <sheetData>
    <row r="1" spans="1:24" x14ac:dyDescent="0.4">
      <c r="A1" s="1">
        <v>1</v>
      </c>
      <c r="B1" s="1">
        <v>1</v>
      </c>
      <c r="C1" s="1">
        <v>1</v>
      </c>
      <c r="D1" s="1">
        <v>2</v>
      </c>
      <c r="E1" s="1">
        <v>2</v>
      </c>
      <c r="F1" s="1">
        <v>2</v>
      </c>
      <c r="G1" s="1">
        <v>2</v>
      </c>
      <c r="H1" s="1">
        <v>2</v>
      </c>
      <c r="I1" s="1">
        <v>3</v>
      </c>
      <c r="J1" s="1">
        <v>3</v>
      </c>
      <c r="K1" s="1">
        <v>3</v>
      </c>
      <c r="L1" s="1">
        <v>3</v>
      </c>
      <c r="M1" s="1">
        <v>3</v>
      </c>
      <c r="N1" s="1">
        <v>3</v>
      </c>
      <c r="O1" s="1">
        <v>3</v>
      </c>
      <c r="P1" s="1">
        <v>3</v>
      </c>
      <c r="Q1" s="1">
        <v>4</v>
      </c>
      <c r="R1" s="1">
        <v>4</v>
      </c>
      <c r="S1" s="1">
        <v>4</v>
      </c>
      <c r="T1" s="1">
        <v>4</v>
      </c>
      <c r="U1" s="1">
        <v>4</v>
      </c>
      <c r="V1" s="1">
        <v>4</v>
      </c>
      <c r="W1" s="1">
        <v>4</v>
      </c>
      <c r="X1" s="1">
        <v>4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9EF85-F9DA-4A1C-B6AB-5C54736E21E3}">
  <dimension ref="A1:D15"/>
  <sheetViews>
    <sheetView zoomScale="140" zoomScaleNormal="140" workbookViewId="0">
      <selection activeCell="D15" sqref="D15"/>
    </sheetView>
  </sheetViews>
  <sheetFormatPr defaultRowHeight="17.399999999999999" x14ac:dyDescent="0.4"/>
  <cols>
    <col min="4" max="4" width="11.3984375" customWidth="1"/>
  </cols>
  <sheetData>
    <row r="1" spans="1:4" x14ac:dyDescent="0.4">
      <c r="A1" t="s">
        <v>77</v>
      </c>
      <c r="C1" s="8" t="s">
        <v>76</v>
      </c>
      <c r="D1" s="8"/>
    </row>
    <row r="2" spans="1:4" x14ac:dyDescent="0.4">
      <c r="A2">
        <v>25500</v>
      </c>
      <c r="C2" s="6"/>
      <c r="D2" s="6"/>
    </row>
    <row r="3" spans="1:4" x14ac:dyDescent="0.4">
      <c r="A3">
        <v>32456</v>
      </c>
      <c r="C3" s="6" t="s">
        <v>44</v>
      </c>
      <c r="D3" s="6">
        <v>53324.166666666664</v>
      </c>
    </row>
    <row r="4" spans="1:4" x14ac:dyDescent="0.4">
      <c r="A4">
        <v>34500</v>
      </c>
      <c r="C4" s="6" t="s">
        <v>104</v>
      </c>
      <c r="D4" s="6">
        <v>16887.718236273893</v>
      </c>
    </row>
    <row r="5" spans="1:4" x14ac:dyDescent="0.4">
      <c r="A5">
        <v>37668</v>
      </c>
      <c r="C5" s="6" t="s">
        <v>78</v>
      </c>
      <c r="D5" s="6">
        <v>36084</v>
      </c>
    </row>
    <row r="6" spans="1:4" x14ac:dyDescent="0.4">
      <c r="A6">
        <v>54365</v>
      </c>
      <c r="C6" s="6" t="s">
        <v>33</v>
      </c>
      <c r="D6" s="6" t="e">
        <v>#N/A</v>
      </c>
    </row>
    <row r="7" spans="1:4" x14ac:dyDescent="0.4">
      <c r="A7">
        <v>135456</v>
      </c>
      <c r="C7" s="6" t="s">
        <v>105</v>
      </c>
      <c r="D7" s="6">
        <v>41366.292598765322</v>
      </c>
    </row>
    <row r="8" spans="1:4" x14ac:dyDescent="0.4">
      <c r="C8" s="6" t="s">
        <v>106</v>
      </c>
      <c r="D8" s="6">
        <v>1711170163.3666668</v>
      </c>
    </row>
    <row r="9" spans="1:4" x14ac:dyDescent="0.4">
      <c r="C9" s="6" t="s">
        <v>107</v>
      </c>
      <c r="D9" s="6">
        <v>4.8612193274695059</v>
      </c>
    </row>
    <row r="10" spans="1:4" x14ac:dyDescent="0.4">
      <c r="C10" s="6" t="s">
        <v>108</v>
      </c>
      <c r="D10" s="6">
        <v>2.1737564620024958</v>
      </c>
    </row>
    <row r="11" spans="1:4" x14ac:dyDescent="0.4">
      <c r="C11" s="6" t="s">
        <v>109</v>
      </c>
      <c r="D11" s="6">
        <v>109956</v>
      </c>
    </row>
    <row r="12" spans="1:4" x14ac:dyDescent="0.4">
      <c r="C12" s="6" t="s">
        <v>110</v>
      </c>
      <c r="D12" s="6">
        <v>25500</v>
      </c>
    </row>
    <row r="13" spans="1:4" x14ac:dyDescent="0.4">
      <c r="C13" s="6" t="s">
        <v>111</v>
      </c>
      <c r="D13" s="6">
        <v>135456</v>
      </c>
    </row>
    <row r="14" spans="1:4" x14ac:dyDescent="0.4">
      <c r="C14" s="6" t="s">
        <v>68</v>
      </c>
      <c r="D14" s="6">
        <v>319945</v>
      </c>
    </row>
    <row r="15" spans="1:4" ht="18" thickBot="1" x14ac:dyDescent="0.45">
      <c r="C15" s="7" t="s">
        <v>112</v>
      </c>
      <c r="D15" s="7">
        <v>6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73E57-EABE-4934-AF25-0DCCA482D553}">
  <dimension ref="A1:E17"/>
  <sheetViews>
    <sheetView zoomScale="140" zoomScaleNormal="140" workbookViewId="0">
      <selection activeCell="C2" sqref="C2"/>
    </sheetView>
  </sheetViews>
  <sheetFormatPr defaultRowHeight="17.399999999999999" x14ac:dyDescent="0.4"/>
  <sheetData>
    <row r="1" spans="1:5" x14ac:dyDescent="0.4">
      <c r="B1" s="1" t="s">
        <v>113</v>
      </c>
      <c r="C1" s="1" t="s">
        <v>114</v>
      </c>
      <c r="D1" s="1" t="s">
        <v>115</v>
      </c>
    </row>
    <row r="2" spans="1:5" x14ac:dyDescent="0.4">
      <c r="B2" s="1">
        <v>3</v>
      </c>
      <c r="C2" s="1">
        <v>34</v>
      </c>
      <c r="D2" s="1">
        <v>154</v>
      </c>
    </row>
    <row r="3" spans="1:5" x14ac:dyDescent="0.4">
      <c r="B3" s="1">
        <v>7</v>
      </c>
      <c r="C3" s="1">
        <v>54</v>
      </c>
      <c r="D3" s="1">
        <v>167</v>
      </c>
    </row>
    <row r="4" spans="1:5" x14ac:dyDescent="0.4">
      <c r="B4" s="1">
        <v>5</v>
      </c>
      <c r="C4" s="1">
        <v>17</v>
      </c>
      <c r="D4" s="1">
        <v>132</v>
      </c>
    </row>
    <row r="5" spans="1:5" x14ac:dyDescent="0.4">
      <c r="B5" s="1">
        <v>4</v>
      </c>
      <c r="C5" s="1">
        <v>26</v>
      </c>
      <c r="D5" s="1">
        <v>145</v>
      </c>
    </row>
    <row r="6" spans="1:5" x14ac:dyDescent="0.4">
      <c r="B6" s="1">
        <v>5</v>
      </c>
      <c r="C6" s="1">
        <v>34</v>
      </c>
      <c r="D6" s="1">
        <v>154</v>
      </c>
    </row>
    <row r="7" spans="1:5" x14ac:dyDescent="0.4">
      <c r="B7" s="1">
        <v>6</v>
      </c>
      <c r="C7" s="1">
        <v>25</v>
      </c>
      <c r="D7" s="1">
        <v>145</v>
      </c>
    </row>
    <row r="8" spans="1:5" x14ac:dyDescent="0.4">
      <c r="B8" s="1">
        <v>7</v>
      </c>
      <c r="C8" s="1">
        <v>14</v>
      </c>
      <c r="D8" s="1">
        <v>113</v>
      </c>
    </row>
    <row r="9" spans="1:5" x14ac:dyDescent="0.4">
      <c r="B9" s="1">
        <v>8</v>
      </c>
      <c r="C9" s="1">
        <v>24</v>
      </c>
      <c r="D9" s="1">
        <v>156</v>
      </c>
    </row>
    <row r="10" spans="1:5" x14ac:dyDescent="0.4">
      <c r="B10" s="1">
        <v>6</v>
      </c>
      <c r="C10" s="1">
        <v>25</v>
      </c>
      <c r="D10" s="1">
        <v>154</v>
      </c>
    </row>
    <row r="11" spans="1:5" x14ac:dyDescent="0.4">
      <c r="B11" s="1">
        <v>5</v>
      </c>
      <c r="C11" s="1">
        <v>23</v>
      </c>
      <c r="D11" s="1">
        <v>123</v>
      </c>
    </row>
    <row r="12" spans="1:5" x14ac:dyDescent="0.4">
      <c r="A12" t="s">
        <v>45</v>
      </c>
      <c r="B12">
        <f>AVERAGE(B2:B11)</f>
        <v>5.6</v>
      </c>
      <c r="C12">
        <f t="shared" ref="C12:D12" si="0">AVERAGE(C2:C11)</f>
        <v>27.6</v>
      </c>
      <c r="D12">
        <f t="shared" si="0"/>
        <v>144.30000000000001</v>
      </c>
      <c r="E12" t="s">
        <v>116</v>
      </c>
    </row>
    <row r="13" spans="1:5" x14ac:dyDescent="0.4">
      <c r="A13" t="s">
        <v>79</v>
      </c>
      <c r="B13">
        <f>MEDIAN(B2:B11)</f>
        <v>5.5</v>
      </c>
      <c r="C13">
        <f t="shared" ref="C13:D13" si="1">MEDIAN(C2:C11)</f>
        <v>25</v>
      </c>
      <c r="D13">
        <f t="shared" si="1"/>
        <v>149.5</v>
      </c>
      <c r="E13" t="s">
        <v>117</v>
      </c>
    </row>
    <row r="14" spans="1:5" x14ac:dyDescent="0.4">
      <c r="A14" t="s">
        <v>34</v>
      </c>
      <c r="B14">
        <f>_xlfn.MODE.SNGL(B2:B11)</f>
        <v>5</v>
      </c>
      <c r="C14">
        <f t="array" ref="C14:C17">_xlfn.MODE.MULT(C2:C11)</f>
        <v>34</v>
      </c>
      <c r="D14">
        <f t="shared" ref="C14:D14" si="2">_xlfn.MODE.SNGL(D2:D11)</f>
        <v>154</v>
      </c>
      <c r="E14" t="s">
        <v>118</v>
      </c>
    </row>
    <row r="15" spans="1:5" x14ac:dyDescent="0.4">
      <c r="C15">
        <v>25</v>
      </c>
    </row>
    <row r="16" spans="1:5" x14ac:dyDescent="0.4">
      <c r="C16" t="e">
        <v>#N/A</v>
      </c>
      <c r="D16" t="s">
        <v>119</v>
      </c>
    </row>
    <row r="17" spans="3:3" x14ac:dyDescent="0.4">
      <c r="C17" t="e">
        <v>#N/A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9E021-A651-4190-9FD2-76FA78A70747}">
  <dimension ref="A1:J3"/>
  <sheetViews>
    <sheetView workbookViewId="0">
      <selection activeCell="A3" sqref="A3:J3"/>
    </sheetView>
  </sheetViews>
  <sheetFormatPr defaultRowHeight="17.399999999999999" x14ac:dyDescent="0.4"/>
  <sheetData>
    <row r="1" spans="1:10" x14ac:dyDescent="0.4">
      <c r="A1" s="1">
        <v>3</v>
      </c>
      <c r="B1" s="1">
        <v>7</v>
      </c>
      <c r="C1" s="1">
        <v>5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6</v>
      </c>
      <c r="J1" s="1">
        <v>5</v>
      </c>
    </row>
    <row r="2" spans="1:10" x14ac:dyDescent="0.4">
      <c r="A2" s="1">
        <v>34</v>
      </c>
      <c r="B2" s="1">
        <v>54</v>
      </c>
      <c r="C2" s="1">
        <v>17</v>
      </c>
      <c r="D2" s="1">
        <v>26</v>
      </c>
      <c r="E2" s="1">
        <v>34</v>
      </c>
      <c r="F2" s="1">
        <v>25</v>
      </c>
      <c r="G2" s="1">
        <v>14</v>
      </c>
      <c r="H2" s="1">
        <v>24</v>
      </c>
      <c r="I2" s="1">
        <v>25</v>
      </c>
      <c r="J2" s="1">
        <v>23</v>
      </c>
    </row>
    <row r="3" spans="1:10" x14ac:dyDescent="0.4">
      <c r="A3" s="1">
        <v>154</v>
      </c>
      <c r="B3" s="1">
        <v>167</v>
      </c>
      <c r="C3" s="1">
        <v>132</v>
      </c>
      <c r="D3" s="1">
        <v>145</v>
      </c>
      <c r="E3" s="1">
        <v>154</v>
      </c>
      <c r="F3" s="1">
        <v>145</v>
      </c>
      <c r="G3" s="1">
        <v>113</v>
      </c>
      <c r="H3" s="1">
        <v>156</v>
      </c>
      <c r="I3" s="1">
        <v>154</v>
      </c>
      <c r="J3" s="1">
        <v>123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DBF8E-BB7D-4139-AD6C-2FFF7999218D}">
  <dimension ref="A1:E8"/>
  <sheetViews>
    <sheetView zoomScale="140" zoomScaleNormal="140" workbookViewId="0">
      <selection activeCell="D7" sqref="D7"/>
    </sheetView>
  </sheetViews>
  <sheetFormatPr defaultRowHeight="17.399999999999999" x14ac:dyDescent="0.4"/>
  <sheetData>
    <row r="1" spans="1:5" x14ac:dyDescent="0.4">
      <c r="A1" s="9" t="s">
        <v>120</v>
      </c>
      <c r="B1" s="10" t="s">
        <v>121</v>
      </c>
      <c r="C1" s="10" t="s">
        <v>122</v>
      </c>
      <c r="D1" s="10" t="s">
        <v>123</v>
      </c>
    </row>
    <row r="2" spans="1:5" x14ac:dyDescent="0.4">
      <c r="A2" s="9" t="s">
        <v>124</v>
      </c>
      <c r="B2" s="10">
        <v>23</v>
      </c>
      <c r="C2" s="10">
        <v>32</v>
      </c>
      <c r="D2" s="10">
        <v>17</v>
      </c>
    </row>
    <row r="3" spans="1:5" x14ac:dyDescent="0.4">
      <c r="A3" s="9" t="s">
        <v>125</v>
      </c>
      <c r="B3" s="10">
        <v>15</v>
      </c>
      <c r="C3" s="10">
        <v>44</v>
      </c>
      <c r="D3" s="10">
        <v>12</v>
      </c>
    </row>
    <row r="4" spans="1:5" x14ac:dyDescent="0.4">
      <c r="A4" s="9" t="s">
        <v>126</v>
      </c>
      <c r="B4" s="10">
        <v>34</v>
      </c>
      <c r="C4" s="11">
        <v>15</v>
      </c>
      <c r="D4" s="10">
        <v>27</v>
      </c>
    </row>
    <row r="5" spans="1:5" x14ac:dyDescent="0.4">
      <c r="A5" s="9" t="s">
        <v>127</v>
      </c>
      <c r="B5" s="10">
        <v>32</v>
      </c>
      <c r="C5" s="10">
        <v>44</v>
      </c>
      <c r="D5" s="10">
        <v>19</v>
      </c>
    </row>
    <row r="6" spans="1:5" x14ac:dyDescent="0.4">
      <c r="A6" s="9" t="s">
        <v>128</v>
      </c>
      <c r="B6" s="10">
        <v>33</v>
      </c>
      <c r="C6" s="10">
        <v>36</v>
      </c>
      <c r="D6" s="10">
        <v>23</v>
      </c>
    </row>
    <row r="7" spans="1:5" x14ac:dyDescent="0.4">
      <c r="A7" s="9" t="s">
        <v>45</v>
      </c>
      <c r="B7" s="3">
        <f>AVERAGE(B2:B6)</f>
        <v>27.4</v>
      </c>
      <c r="C7">
        <f t="shared" ref="C7:D7" si="0">AVERAGE(C2:C6)</f>
        <v>34.200000000000003</v>
      </c>
      <c r="D7" s="3">
        <f t="shared" si="0"/>
        <v>19.600000000000001</v>
      </c>
      <c r="E7" t="s">
        <v>129</v>
      </c>
    </row>
    <row r="8" spans="1:5" x14ac:dyDescent="0.4">
      <c r="A8" s="9" t="s">
        <v>79</v>
      </c>
      <c r="B8">
        <f>MEDIAN(B2:B6)</f>
        <v>32</v>
      </c>
      <c r="C8" s="3">
        <f t="shared" ref="C8:D8" si="1">MEDIAN(C2:C6)</f>
        <v>36</v>
      </c>
      <c r="D8">
        <f t="shared" si="1"/>
        <v>19</v>
      </c>
      <c r="E8" t="s">
        <v>130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99-9F6F-4ECB-9199-FF144B728259}">
  <dimension ref="A1:E14"/>
  <sheetViews>
    <sheetView zoomScale="140" zoomScaleNormal="140" workbookViewId="0">
      <selection activeCell="A12" sqref="A12:A14"/>
    </sheetView>
  </sheetViews>
  <sheetFormatPr defaultRowHeight="17.399999999999999" x14ac:dyDescent="0.4"/>
  <cols>
    <col min="1" max="1" width="11.19921875" bestFit="1" customWidth="1"/>
  </cols>
  <sheetData>
    <row r="1" spans="1:5" x14ac:dyDescent="0.4">
      <c r="A1" t="s">
        <v>131</v>
      </c>
      <c r="B1" t="s">
        <v>132</v>
      </c>
      <c r="C1" t="s">
        <v>133</v>
      </c>
      <c r="D1" t="s">
        <v>140</v>
      </c>
    </row>
    <row r="2" spans="1:5" x14ac:dyDescent="0.4">
      <c r="A2" s="1" t="s">
        <v>134</v>
      </c>
      <c r="B2" s="1">
        <v>20</v>
      </c>
      <c r="C2" s="12">
        <v>2.95</v>
      </c>
      <c r="D2" s="15">
        <f>B2*C2</f>
        <v>59</v>
      </c>
      <c r="E2" t="s">
        <v>141</v>
      </c>
    </row>
    <row r="3" spans="1:5" x14ac:dyDescent="0.4">
      <c r="A3" s="1" t="s">
        <v>135</v>
      </c>
      <c r="B3" s="1">
        <v>18</v>
      </c>
      <c r="C3" s="12">
        <v>1.49</v>
      </c>
      <c r="D3" s="15">
        <f t="shared" ref="D3:D7" si="0">B3*C3</f>
        <v>26.82</v>
      </c>
    </row>
    <row r="4" spans="1:5" x14ac:dyDescent="0.4">
      <c r="A4" s="13" t="s">
        <v>136</v>
      </c>
      <c r="B4" s="13">
        <v>25</v>
      </c>
      <c r="C4" s="14">
        <v>3.5</v>
      </c>
      <c r="D4" s="16">
        <f t="shared" si="0"/>
        <v>87.5</v>
      </c>
    </row>
    <row r="5" spans="1:5" x14ac:dyDescent="0.4">
      <c r="A5" s="1" t="s">
        <v>137</v>
      </c>
      <c r="B5" s="1">
        <v>19</v>
      </c>
      <c r="C5" s="12">
        <v>2.95</v>
      </c>
      <c r="D5" s="15">
        <f t="shared" si="0"/>
        <v>56.050000000000004</v>
      </c>
    </row>
    <row r="6" spans="1:5" x14ac:dyDescent="0.4">
      <c r="A6" s="1" t="s">
        <v>138</v>
      </c>
      <c r="B6" s="1">
        <v>17</v>
      </c>
      <c r="C6" s="12">
        <v>1.99</v>
      </c>
      <c r="D6" s="15">
        <f t="shared" si="0"/>
        <v>33.83</v>
      </c>
    </row>
    <row r="7" spans="1:5" x14ac:dyDescent="0.4">
      <c r="A7" s="1" t="s">
        <v>139</v>
      </c>
      <c r="B7" s="1">
        <v>20</v>
      </c>
      <c r="C7" s="12">
        <v>1.99</v>
      </c>
      <c r="D7" s="15">
        <f t="shared" si="0"/>
        <v>39.799999999999997</v>
      </c>
    </row>
    <row r="8" spans="1:5" x14ac:dyDescent="0.4">
      <c r="B8" s="17">
        <f>SUM(B2:B7)</f>
        <v>119</v>
      </c>
      <c r="D8" s="16">
        <f>SUM(D2:D7)</f>
        <v>303</v>
      </c>
    </row>
    <row r="9" spans="1:5" x14ac:dyDescent="0.4">
      <c r="B9" t="s">
        <v>142</v>
      </c>
    </row>
    <row r="10" spans="1:5" x14ac:dyDescent="0.4">
      <c r="B10" s="15">
        <f>D8/B8</f>
        <v>2.5462184873949578</v>
      </c>
      <c r="D10" s="18"/>
    </row>
    <row r="11" spans="1:5" x14ac:dyDescent="0.4">
      <c r="B11" t="s">
        <v>143</v>
      </c>
    </row>
    <row r="12" spans="1:5" x14ac:dyDescent="0.4">
      <c r="A12" t="s">
        <v>144</v>
      </c>
    </row>
    <row r="13" spans="1:5" x14ac:dyDescent="0.4">
      <c r="A13" t="s">
        <v>145</v>
      </c>
    </row>
    <row r="14" spans="1:5" x14ac:dyDescent="0.4">
      <c r="A14" t="s">
        <v>146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8B971-44F9-42B7-A14A-7751B183A68F}">
  <dimension ref="A1:F6"/>
  <sheetViews>
    <sheetView zoomScale="140" zoomScaleNormal="140" workbookViewId="0">
      <selection activeCell="F1" sqref="F1"/>
    </sheetView>
  </sheetViews>
  <sheetFormatPr defaultRowHeight="17.399999999999999" x14ac:dyDescent="0.4"/>
  <cols>
    <col min="1" max="1" width="13.19921875" bestFit="1" customWidth="1"/>
    <col min="5" max="5" width="16.5" bestFit="1" customWidth="1"/>
    <col min="6" max="6" width="13.19921875" bestFit="1" customWidth="1"/>
  </cols>
  <sheetData>
    <row r="1" spans="1:6" x14ac:dyDescent="0.4">
      <c r="A1" s="1" t="s">
        <v>147</v>
      </c>
      <c r="B1" s="1" t="s">
        <v>148</v>
      </c>
      <c r="C1" s="1" t="s">
        <v>149</v>
      </c>
      <c r="D1" s="1" t="s">
        <v>150</v>
      </c>
      <c r="E1" s="1" t="s">
        <v>154</v>
      </c>
      <c r="F1" s="1" t="s">
        <v>157</v>
      </c>
    </row>
    <row r="2" spans="1:6" x14ac:dyDescent="0.4">
      <c r="A2" s="1" t="s">
        <v>151</v>
      </c>
      <c r="B2" s="19">
        <v>12345</v>
      </c>
      <c r="C2" s="19">
        <v>14453</v>
      </c>
      <c r="D2" s="19">
        <v>15435</v>
      </c>
      <c r="E2" s="20">
        <f>AVERAGE(B2:D2)</f>
        <v>14077.666666666666</v>
      </c>
      <c r="F2" s="20">
        <f>MEDIAN(B2:D2)</f>
        <v>14453</v>
      </c>
    </row>
    <row r="3" spans="1:6" x14ac:dyDescent="0.4">
      <c r="A3" s="1" t="s">
        <v>152</v>
      </c>
      <c r="B3" s="19">
        <v>31454</v>
      </c>
      <c r="C3" s="19">
        <v>34567</v>
      </c>
      <c r="D3" s="19">
        <v>29678</v>
      </c>
      <c r="E3" s="20">
        <f t="shared" ref="E3:E4" si="0">AVERAGE(B3:D3)</f>
        <v>31899.666666666668</v>
      </c>
      <c r="F3" s="20">
        <f t="shared" ref="F3:F4" si="1">MEDIAN(B3:D3)</f>
        <v>31454</v>
      </c>
    </row>
    <row r="4" spans="1:6" x14ac:dyDescent="0.4">
      <c r="A4" s="1" t="s">
        <v>153</v>
      </c>
      <c r="B4" s="19">
        <v>3253</v>
      </c>
      <c r="C4" s="19">
        <v>3121</v>
      </c>
      <c r="D4" s="19">
        <v>5131</v>
      </c>
      <c r="E4" s="20">
        <f t="shared" si="0"/>
        <v>3835</v>
      </c>
      <c r="F4" s="20">
        <f t="shared" si="1"/>
        <v>3253</v>
      </c>
    </row>
    <row r="5" spans="1:6" x14ac:dyDescent="0.4">
      <c r="A5" s="1" t="s">
        <v>155</v>
      </c>
      <c r="B5" s="20">
        <f>AVERAGE(B2:B4)</f>
        <v>15684</v>
      </c>
      <c r="C5" s="20">
        <f t="shared" ref="C5:D5" si="2">AVERAGE(C2:C4)</f>
        <v>17380.333333333332</v>
      </c>
      <c r="D5" s="20">
        <f t="shared" si="2"/>
        <v>16748</v>
      </c>
      <c r="E5" t="s">
        <v>156</v>
      </c>
    </row>
    <row r="6" spans="1:6" x14ac:dyDescent="0.4">
      <c r="B6" t="s">
        <v>55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07B5E-AE23-421A-8FCA-76EFBC4A485A}">
  <dimension ref="A1:D9"/>
  <sheetViews>
    <sheetView zoomScale="140" zoomScaleNormal="140" workbookViewId="0">
      <selection activeCell="A10" sqref="A10"/>
    </sheetView>
  </sheetViews>
  <sheetFormatPr defaultRowHeight="17.399999999999999" x14ac:dyDescent="0.4"/>
  <cols>
    <col min="1" max="1" width="11.59765625" customWidth="1"/>
    <col min="2" max="2" width="11.3984375" bestFit="1" customWidth="1"/>
    <col min="3" max="3" width="12.5" bestFit="1" customWidth="1"/>
    <col min="4" max="4" width="14.19921875" bestFit="1" customWidth="1"/>
  </cols>
  <sheetData>
    <row r="1" spans="1:4" x14ac:dyDescent="0.4">
      <c r="A1" s="1" t="s">
        <v>158</v>
      </c>
      <c r="B1" s="1" t="s">
        <v>159</v>
      </c>
      <c r="C1" s="1" t="s">
        <v>160</v>
      </c>
      <c r="D1" s="1" t="s">
        <v>161</v>
      </c>
    </row>
    <row r="2" spans="1:4" x14ac:dyDescent="0.4">
      <c r="A2" s="1" t="s">
        <v>162</v>
      </c>
      <c r="B2" s="1">
        <v>12</v>
      </c>
      <c r="C2" s="1">
        <v>14</v>
      </c>
      <c r="D2" s="1">
        <v>15</v>
      </c>
    </row>
    <row r="3" spans="1:4" x14ac:dyDescent="0.4">
      <c r="A3" s="1" t="s">
        <v>163</v>
      </c>
      <c r="B3" s="1">
        <v>15</v>
      </c>
      <c r="C3" s="1">
        <v>12</v>
      </c>
      <c r="D3" s="1">
        <v>14</v>
      </c>
    </row>
    <row r="4" spans="1:4" x14ac:dyDescent="0.4">
      <c r="A4" s="1" t="s">
        <v>164</v>
      </c>
      <c r="B4" s="1">
        <v>12</v>
      </c>
      <c r="C4" s="13">
        <v>24</v>
      </c>
      <c r="D4" s="1">
        <v>21</v>
      </c>
    </row>
    <row r="5" spans="1:4" x14ac:dyDescent="0.4">
      <c r="A5" s="1" t="s">
        <v>165</v>
      </c>
      <c r="B5" s="13">
        <v>38</v>
      </c>
      <c r="C5" s="1">
        <v>12</v>
      </c>
      <c r="D5" s="1">
        <v>19</v>
      </c>
    </row>
    <row r="6" spans="1:4" x14ac:dyDescent="0.4">
      <c r="A6" s="1" t="s">
        <v>45</v>
      </c>
      <c r="B6">
        <f>AVERAGE(B2:B5)</f>
        <v>19.25</v>
      </c>
      <c r="C6">
        <f t="shared" ref="C6:D6" si="0">AVERAGE(C2:C5)</f>
        <v>15.5</v>
      </c>
      <c r="D6" s="3">
        <f t="shared" si="0"/>
        <v>17.25</v>
      </c>
    </row>
    <row r="7" spans="1:4" x14ac:dyDescent="0.4">
      <c r="A7" s="1" t="s">
        <v>79</v>
      </c>
      <c r="B7" s="3">
        <f>MEDIAN(B2:B5)</f>
        <v>13.5</v>
      </c>
      <c r="C7" s="3">
        <f t="shared" ref="C7:D7" si="1">MEDIAN(C2:C5)</f>
        <v>13</v>
      </c>
      <c r="D7">
        <f t="shared" si="1"/>
        <v>17</v>
      </c>
    </row>
    <row r="8" spans="1:4" x14ac:dyDescent="0.4">
      <c r="B8" t="s">
        <v>166</v>
      </c>
    </row>
    <row r="9" spans="1:4" x14ac:dyDescent="0.4">
      <c r="B9" t="s">
        <v>167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F074B-93CA-4189-8215-5B0B91ADAC92}">
  <dimension ref="A1:I15"/>
  <sheetViews>
    <sheetView tabSelected="1" topLeftCell="E1" zoomScale="130" zoomScaleNormal="130" workbookViewId="0">
      <selection activeCell="E12" sqref="E12"/>
    </sheetView>
  </sheetViews>
  <sheetFormatPr defaultRowHeight="17.399999999999999" x14ac:dyDescent="0.4"/>
  <sheetData>
    <row r="1" spans="1:9" x14ac:dyDescent="0.4">
      <c r="A1" s="10" t="s">
        <v>168</v>
      </c>
      <c r="B1" s="10" t="s">
        <v>169</v>
      </c>
      <c r="C1" s="10" t="s">
        <v>170</v>
      </c>
      <c r="D1" s="10" t="s">
        <v>171</v>
      </c>
      <c r="E1" s="10" t="s">
        <v>172</v>
      </c>
      <c r="F1" s="10" t="s">
        <v>173</v>
      </c>
      <c r="H1" s="8" t="s">
        <v>174</v>
      </c>
      <c r="I1" s="8"/>
    </row>
    <row r="2" spans="1:9" x14ac:dyDescent="0.4">
      <c r="A2">
        <v>1</v>
      </c>
      <c r="B2">
        <v>1</v>
      </c>
      <c r="C2">
        <v>1</v>
      </c>
      <c r="D2">
        <v>6</v>
      </c>
      <c r="E2">
        <v>5</v>
      </c>
      <c r="F2">
        <v>3</v>
      </c>
      <c r="H2" s="6"/>
      <c r="I2" s="6"/>
    </row>
    <row r="3" spans="1:9" x14ac:dyDescent="0.4">
      <c r="A3">
        <v>2</v>
      </c>
      <c r="B3">
        <v>5</v>
      </c>
      <c r="C3">
        <v>2</v>
      </c>
      <c r="D3">
        <v>3</v>
      </c>
      <c r="E3">
        <v>2</v>
      </c>
      <c r="F3">
        <v>7</v>
      </c>
      <c r="H3" s="6" t="s">
        <v>44</v>
      </c>
      <c r="I3" s="6">
        <v>4.2</v>
      </c>
    </row>
    <row r="4" spans="1:9" x14ac:dyDescent="0.4">
      <c r="A4">
        <v>3</v>
      </c>
      <c r="B4">
        <v>7</v>
      </c>
      <c r="C4">
        <v>4</v>
      </c>
      <c r="D4">
        <v>4</v>
      </c>
      <c r="E4">
        <v>2</v>
      </c>
      <c r="F4">
        <v>1</v>
      </c>
      <c r="H4" s="6" t="s">
        <v>104</v>
      </c>
      <c r="I4" s="6">
        <v>0.72724747430904746</v>
      </c>
    </row>
    <row r="5" spans="1:9" x14ac:dyDescent="0.4">
      <c r="A5">
        <v>4</v>
      </c>
      <c r="B5">
        <v>1</v>
      </c>
      <c r="C5">
        <v>4</v>
      </c>
      <c r="D5">
        <v>3</v>
      </c>
      <c r="E5">
        <v>4</v>
      </c>
      <c r="F5">
        <v>3</v>
      </c>
      <c r="H5" s="6" t="s">
        <v>78</v>
      </c>
      <c r="I5" s="6">
        <v>5</v>
      </c>
    </row>
    <row r="6" spans="1:9" x14ac:dyDescent="0.4">
      <c r="A6">
        <v>5</v>
      </c>
      <c r="B6">
        <v>5</v>
      </c>
      <c r="C6">
        <v>5</v>
      </c>
      <c r="D6">
        <v>1</v>
      </c>
      <c r="E6">
        <v>5</v>
      </c>
      <c r="F6">
        <v>7</v>
      </c>
      <c r="H6" s="6" t="s">
        <v>33</v>
      </c>
      <c r="I6" s="6">
        <v>5</v>
      </c>
    </row>
    <row r="7" spans="1:9" x14ac:dyDescent="0.4">
      <c r="A7">
        <v>6</v>
      </c>
      <c r="B7">
        <v>6</v>
      </c>
      <c r="C7">
        <v>6</v>
      </c>
      <c r="D7">
        <v>6</v>
      </c>
      <c r="E7">
        <v>4</v>
      </c>
      <c r="F7">
        <v>5</v>
      </c>
      <c r="H7" s="6" t="s">
        <v>105</v>
      </c>
      <c r="I7" s="6">
        <v>2.2997584414213783</v>
      </c>
    </row>
    <row r="8" spans="1:9" x14ac:dyDescent="0.4">
      <c r="A8">
        <v>7</v>
      </c>
      <c r="B8">
        <v>2</v>
      </c>
      <c r="C8">
        <v>6</v>
      </c>
      <c r="D8">
        <v>3</v>
      </c>
      <c r="E8">
        <v>5</v>
      </c>
      <c r="F8">
        <v>4</v>
      </c>
      <c r="H8" s="6" t="s">
        <v>106</v>
      </c>
      <c r="I8" s="6">
        <v>5.2888888888888879</v>
      </c>
    </row>
    <row r="9" spans="1:9" x14ac:dyDescent="0.4">
      <c r="A9">
        <v>8</v>
      </c>
      <c r="B9">
        <v>5</v>
      </c>
      <c r="C9">
        <v>1</v>
      </c>
      <c r="D9">
        <v>6</v>
      </c>
      <c r="E9">
        <v>3</v>
      </c>
      <c r="F9">
        <v>6</v>
      </c>
      <c r="H9" s="6" t="s">
        <v>107</v>
      </c>
      <c r="I9" s="6">
        <v>-1.4533628577481417</v>
      </c>
    </row>
    <row r="10" spans="1:9" x14ac:dyDescent="0.4">
      <c r="A10">
        <v>9</v>
      </c>
      <c r="B10">
        <v>7</v>
      </c>
      <c r="C10">
        <v>2</v>
      </c>
      <c r="D10">
        <v>3</v>
      </c>
      <c r="E10">
        <v>5</v>
      </c>
      <c r="F10">
        <v>2</v>
      </c>
      <c r="H10" s="6" t="s">
        <v>108</v>
      </c>
      <c r="I10" s="6">
        <v>-0.3041970927609226</v>
      </c>
    </row>
    <row r="11" spans="1:9" x14ac:dyDescent="0.4">
      <c r="A11">
        <v>10</v>
      </c>
      <c r="B11">
        <v>3</v>
      </c>
      <c r="C11">
        <v>3</v>
      </c>
      <c r="D11">
        <v>5</v>
      </c>
      <c r="E11">
        <v>6</v>
      </c>
      <c r="F11">
        <v>5</v>
      </c>
      <c r="H11" s="6" t="s">
        <v>109</v>
      </c>
      <c r="I11" s="6">
        <v>6</v>
      </c>
    </row>
    <row r="12" spans="1:9" x14ac:dyDescent="0.4">
      <c r="H12" s="6" t="s">
        <v>110</v>
      </c>
      <c r="I12" s="6">
        <v>1</v>
      </c>
    </row>
    <row r="13" spans="1:9" x14ac:dyDescent="0.4">
      <c r="H13" s="6" t="s">
        <v>111</v>
      </c>
      <c r="I13" s="6">
        <v>7</v>
      </c>
    </row>
    <row r="14" spans="1:9" x14ac:dyDescent="0.4">
      <c r="H14" s="6" t="s">
        <v>68</v>
      </c>
      <c r="I14" s="6">
        <v>42</v>
      </c>
    </row>
    <row r="15" spans="1:9" ht="18" thickBot="1" x14ac:dyDescent="0.45">
      <c r="H15" s="7" t="s">
        <v>112</v>
      </c>
      <c r="I15" s="7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20</vt:i4>
      </vt:variant>
    </vt:vector>
  </HeadingPairs>
  <TitlesOfParts>
    <vt:vector size="2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2023-06-12T08:02:59Z</dcterms:modified>
</cp:coreProperties>
</file>