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zkowalski/Documents/GitHub/Adaptive-Air-Cushion/data/scaledCushion_1-2/31-05-2022/"/>
    </mc:Choice>
  </mc:AlternateContent>
  <xr:revisionPtr revIDLastSave="0" documentId="13_ncr:1_{D12C3E84-6AAF-EA46-89BA-DA60363BAF14}" xr6:coauthVersionLast="45" xr6:coauthVersionMax="45" xr10:uidLastSave="{00000000-0000-0000-0000-000000000000}"/>
  <bookViews>
    <workbookView xWindow="0" yWindow="500" windowWidth="28800" windowHeight="16180" xr2:uid="{D1EA4345-3D50-7F4C-BD15-6F7E601D8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  <c r="H4" i="1"/>
  <c r="H3" i="1"/>
  <c r="H2" i="1"/>
  <c r="I4" i="1"/>
  <c r="I3" i="1" l="1"/>
  <c r="I2" i="1"/>
  <c r="B14" i="1"/>
  <c r="B10" i="1"/>
  <c r="K3" i="1" l="1"/>
  <c r="K4" i="1"/>
  <c r="K2" i="1"/>
  <c r="J3" i="1"/>
  <c r="J4" i="1"/>
  <c r="J2" i="1"/>
</calcChain>
</file>

<file path=xl/sharedStrings.xml><?xml version="1.0" encoding="utf-8"?>
<sst xmlns="http://schemas.openxmlformats.org/spreadsheetml/2006/main" count="32" uniqueCount="28">
  <si>
    <t>movie title</t>
  </si>
  <si>
    <t>h1500_m10_vc_1</t>
  </si>
  <si>
    <t>h2500_m10_vc_1</t>
  </si>
  <si>
    <t>velocity [px/ms]</t>
  </si>
  <si>
    <t>X(t) coord [px]</t>
  </si>
  <si>
    <t>Y(t) coord [px]</t>
  </si>
  <si>
    <t>Y(t - 5) coord [px]</t>
  </si>
  <si>
    <t>t [ms]</t>
  </si>
  <si>
    <t>t- 5 [ms]</t>
  </si>
  <si>
    <t>h3500_m10_vc_1</t>
  </si>
  <si>
    <t>h [m]</t>
  </si>
  <si>
    <t>mov velocity [m/s]</t>
  </si>
  <si>
    <t>ter velocity [m/s]</t>
  </si>
  <si>
    <t>v_ter - v_mov [m/s]</t>
  </si>
  <si>
    <t>ms</t>
  </si>
  <si>
    <t>px</t>
  </si>
  <si>
    <t>mm</t>
  </si>
  <si>
    <t>len of 2 small square [px]</t>
  </si>
  <si>
    <t>len of 2 small square [mm]</t>
  </si>
  <si>
    <t>len of white square</t>
  </si>
  <si>
    <t>len of black square</t>
  </si>
  <si>
    <t>pixel2milemeterRatio [mm/px]</t>
  </si>
  <si>
    <t>=</t>
  </si>
  <si>
    <t>m</t>
  </si>
  <si>
    <t>s</t>
  </si>
  <si>
    <t>*</t>
  </si>
  <si>
    <t>small chessboard - two squares edge to edge</t>
  </si>
  <si>
    <t>diff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</si>
</sst>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38"/>
      <scheme val="minor"/>
    </font>
    <font>
      <sz val="10"/>
      <color rgb="FFA020F0"/>
      <name val="Courier"/>
      <family val="1"/>
    </font>
    <font>
      <sz val="12"/>
      <color theme="1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Font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  <xf numFmtId="0" fontId="4" fillId="4" borderId="2" applyNumberFormat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3" borderId="0" xfId="2"/>
    <xf numFmtId="0" fontId="0" fillId="2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3" fillId="4" borderId="3" xfId="3"/>
    <xf numFmtId="0" fontId="4" fillId="4" borderId="2" xfId="4"/>
    <xf numFmtId="0" fontId="5" fillId="4" borderId="3" xfId="5" applyFill="1" applyBorder="1"/>
    <xf numFmtId="0" fontId="0" fillId="0" borderId="0" xfId="0" applyAlignment="1">
      <alignment horizontal="center" vertical="center"/>
    </xf>
    <xf numFmtId="10" fontId="5" fillId="0" borderId="0" xfId="5" applyNumberFormat="1"/>
  </cellXfs>
  <cellStyles count="6">
    <cellStyle name="40% - Accent3" xfId="2" builtinId="39"/>
    <cellStyle name="Calculation" xfId="4" builtinId="22"/>
    <cellStyle name="Normal" xfId="0" builtinId="0"/>
    <cellStyle name="Note" xfId="1" builtinId="10"/>
    <cellStyle name="Output" xfId="3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2B5C-FB00-D643-81A4-8D6BC0C88B6F}">
  <dimension ref="A1:L14"/>
  <sheetViews>
    <sheetView tabSelected="1" zoomScale="94" workbookViewId="0">
      <selection activeCell="N5" sqref="N5"/>
    </sheetView>
  </sheetViews>
  <sheetFormatPr baseColWidth="10" defaultRowHeight="16" x14ac:dyDescent="0.2"/>
  <cols>
    <col min="1" max="1" width="27.33203125" bestFit="1" customWidth="1"/>
    <col min="2" max="2" width="5.6640625" bestFit="1" customWidth="1"/>
    <col min="3" max="4" width="12.83203125" bestFit="1" customWidth="1"/>
    <col min="5" max="5" width="15.5" bestFit="1" customWidth="1"/>
    <col min="6" max="6" width="6.1640625" bestFit="1" customWidth="1"/>
    <col min="7" max="7" width="8.33203125" bestFit="1" customWidth="1"/>
    <col min="8" max="8" width="14.33203125" bestFit="1" customWidth="1"/>
    <col min="9" max="9" width="16.6640625" bestFit="1" customWidth="1"/>
    <col min="10" max="10" width="15.33203125" customWidth="1"/>
    <col min="11" max="11" width="17.6640625" bestFit="1" customWidth="1"/>
    <col min="12" max="12" width="7.5" bestFit="1" customWidth="1"/>
  </cols>
  <sheetData>
    <row r="1" spans="1:12" x14ac:dyDescent="0.2">
      <c r="A1" s="2" t="s">
        <v>0</v>
      </c>
      <c r="B1" s="2" t="s">
        <v>10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11</v>
      </c>
      <c r="J1" s="2" t="s">
        <v>12</v>
      </c>
      <c r="K1" s="2" t="s">
        <v>13</v>
      </c>
      <c r="L1" s="2" t="s">
        <v>27</v>
      </c>
    </row>
    <row r="2" spans="1:12" x14ac:dyDescent="0.2">
      <c r="A2" s="1" t="s">
        <v>1</v>
      </c>
      <c r="B2">
        <v>1.5</v>
      </c>
      <c r="C2">
        <v>707</v>
      </c>
      <c r="D2">
        <v>237</v>
      </c>
      <c r="E2">
        <v>231</v>
      </c>
      <c r="F2">
        <v>466</v>
      </c>
      <c r="G2">
        <v>461</v>
      </c>
      <c r="H2">
        <f>(D2-E2)/(F2-G2)</f>
        <v>1.2</v>
      </c>
      <c r="I2" s="9">
        <f>H2*$B$14</f>
        <v>3</v>
      </c>
      <c r="J2" s="10">
        <f>ROUND(SQRT(2*9.81*B2), 2)</f>
        <v>5.42</v>
      </c>
      <c r="K2" s="11">
        <f>J2-I2</f>
        <v>2.42</v>
      </c>
      <c r="L2" s="13">
        <f>1-((J2-K2)/J2)</f>
        <v>0.44649446494464939</v>
      </c>
    </row>
    <row r="3" spans="1:12" x14ac:dyDescent="0.2">
      <c r="A3" s="1" t="s">
        <v>2</v>
      </c>
      <c r="B3">
        <v>2.5</v>
      </c>
      <c r="C3">
        <v>717</v>
      </c>
      <c r="D3">
        <v>237</v>
      </c>
      <c r="E3">
        <v>226</v>
      </c>
      <c r="F3">
        <v>698</v>
      </c>
      <c r="G3">
        <v>693</v>
      </c>
      <c r="H3">
        <f>(D3-E3)/(F3-G3)</f>
        <v>2.2000000000000002</v>
      </c>
      <c r="I3" s="9">
        <f t="shared" ref="I3:I4" si="0">H3*$B$14</f>
        <v>5.5</v>
      </c>
      <c r="J3" s="10">
        <f t="shared" ref="J3:J4" si="1">ROUND(SQRT(2*9.81*B3), 2)</f>
        <v>7</v>
      </c>
      <c r="K3" s="11">
        <f t="shared" ref="K3:K4" si="2">J3-I3</f>
        <v>1.5</v>
      </c>
      <c r="L3" s="13">
        <f t="shared" ref="L3:L4" si="3">1-((J3-K3)/J3)</f>
        <v>0.2142857142857143</v>
      </c>
    </row>
    <row r="4" spans="1:12" x14ac:dyDescent="0.2">
      <c r="A4" s="1" t="s">
        <v>9</v>
      </c>
      <c r="B4">
        <v>3.5</v>
      </c>
      <c r="C4">
        <v>651</v>
      </c>
      <c r="D4">
        <v>256</v>
      </c>
      <c r="E4">
        <v>242</v>
      </c>
      <c r="F4">
        <v>866</v>
      </c>
      <c r="G4">
        <v>861</v>
      </c>
      <c r="H4">
        <f>(D4-E4)/(F4-G4)</f>
        <v>2.8</v>
      </c>
      <c r="I4" s="9">
        <f>H4*$B$14</f>
        <v>7</v>
      </c>
      <c r="J4" s="10">
        <f t="shared" si="1"/>
        <v>8.2899999999999991</v>
      </c>
      <c r="K4" s="11">
        <f t="shared" si="2"/>
        <v>1.2899999999999991</v>
      </c>
      <c r="L4" s="13">
        <f t="shared" si="3"/>
        <v>0.15560916767189381</v>
      </c>
    </row>
    <row r="10" spans="1:12" ht="68" x14ac:dyDescent="0.2">
      <c r="A10" t="s">
        <v>17</v>
      </c>
      <c r="B10">
        <f>275-252</f>
        <v>23</v>
      </c>
      <c r="C10" s="3" t="s">
        <v>26</v>
      </c>
    </row>
    <row r="11" spans="1:12" x14ac:dyDescent="0.2">
      <c r="A11" t="s">
        <v>18</v>
      </c>
      <c r="B11">
        <v>57.5</v>
      </c>
      <c r="E11" s="6" t="s">
        <v>15</v>
      </c>
      <c r="F11" s="12" t="s">
        <v>25</v>
      </c>
      <c r="G11" s="5" t="s">
        <v>16</v>
      </c>
      <c r="H11" s="12" t="s">
        <v>22</v>
      </c>
      <c r="I11" s="8" t="s">
        <v>16</v>
      </c>
      <c r="J11" s="12" t="s">
        <v>22</v>
      </c>
      <c r="K11" s="8" t="s">
        <v>23</v>
      </c>
    </row>
    <row r="12" spans="1:12" x14ac:dyDescent="0.2">
      <c r="A12" t="s">
        <v>19</v>
      </c>
      <c r="B12">
        <v>28.2</v>
      </c>
      <c r="E12" s="7" t="s">
        <v>14</v>
      </c>
      <c r="F12" s="12"/>
      <c r="G12" t="s">
        <v>15</v>
      </c>
      <c r="H12" s="12"/>
      <c r="I12" s="4" t="s">
        <v>14</v>
      </c>
      <c r="J12" s="12"/>
      <c r="K12" s="4" t="s">
        <v>24</v>
      </c>
    </row>
    <row r="13" spans="1:12" x14ac:dyDescent="0.2">
      <c r="A13" t="s">
        <v>20</v>
      </c>
      <c r="B13">
        <v>27.9</v>
      </c>
    </row>
    <row r="14" spans="1:12" x14ac:dyDescent="0.2">
      <c r="A14" t="s">
        <v>21</v>
      </c>
      <c r="B14">
        <f>B11/B10</f>
        <v>2.5</v>
      </c>
    </row>
  </sheetData>
  <mergeCells count="3">
    <mergeCell ref="H11:H12"/>
    <mergeCell ref="J11:J12"/>
    <mergeCell ref="F11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Kowalski</dc:creator>
  <cp:lastModifiedBy>Tomasz Kowalski</cp:lastModifiedBy>
  <dcterms:created xsi:type="dcterms:W3CDTF">2022-06-29T12:45:25Z</dcterms:created>
  <dcterms:modified xsi:type="dcterms:W3CDTF">2022-06-30T15:16:34Z</dcterms:modified>
</cp:coreProperties>
</file>