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ba_academy\curso_basico_excel\"/>
    </mc:Choice>
  </mc:AlternateContent>
  <xr:revisionPtr revIDLastSave="0" documentId="13_ncr:1_{5245943D-2C9B-4E93-B9C2-3EC13A95FC6B}" xr6:coauthVersionLast="47" xr6:coauthVersionMax="47" xr10:uidLastSave="{00000000-0000-0000-0000-000000000000}"/>
  <bookViews>
    <workbookView xWindow="-120" yWindow="-120" windowWidth="29040" windowHeight="15840" activeTab="4" xr2:uid="{2E2716F7-C2B2-4184-9E2D-8C77DAB4C327}"/>
  </bookViews>
  <sheets>
    <sheet name="Exemplos" sheetId="1" r:id="rId1"/>
    <sheet name="Exercícios" sheetId="2" r:id="rId2"/>
    <sheet name="Exercícios (2)" sheetId="4" r:id="rId3"/>
    <sheet name="Execícios 3" sheetId="5" r:id="rId4"/>
    <sheet name="Exercícios 4" sheetId="6" r:id="rId5"/>
    <sheet name="Lista de Carro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7" i="6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6" i="5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8" i="4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G6" i="1"/>
  <c r="G14" i="1"/>
  <c r="G15" i="1"/>
  <c r="G13" i="1"/>
  <c r="G7" i="1"/>
  <c r="G8" i="1"/>
</calcChain>
</file>

<file path=xl/sharedStrings.xml><?xml version="1.0" encoding="utf-8"?>
<sst xmlns="http://schemas.openxmlformats.org/spreadsheetml/2006/main" count="477" uniqueCount="177">
  <si>
    <t>FUNÇÃO PROCV</t>
  </si>
  <si>
    <t>Cidade</t>
  </si>
  <si>
    <t>Estado</t>
  </si>
  <si>
    <t>Região</t>
  </si>
  <si>
    <t>Rio Branco</t>
  </si>
  <si>
    <t>Acre</t>
  </si>
  <si>
    <t>Norte</t>
  </si>
  <si>
    <t>Maceió</t>
  </si>
  <si>
    <t>Alagoas</t>
  </si>
  <si>
    <t>Nordeste</t>
  </si>
  <si>
    <t>Macapá</t>
  </si>
  <si>
    <t>Amapá</t>
  </si>
  <si>
    <t>Manaus</t>
  </si>
  <si>
    <t>Amazonas</t>
  </si>
  <si>
    <t>Salvador</t>
  </si>
  <si>
    <t>Bahia</t>
  </si>
  <si>
    <t>Fortaleza</t>
  </si>
  <si>
    <t>Ceará</t>
  </si>
  <si>
    <t>Brasília</t>
  </si>
  <si>
    <t>Distrito Federal</t>
  </si>
  <si>
    <t>Centro-Oeste</t>
  </si>
  <si>
    <t>Vitória</t>
  </si>
  <si>
    <t>Espírito Santo</t>
  </si>
  <si>
    <t>Sudeste</t>
  </si>
  <si>
    <t>Goiânia</t>
  </si>
  <si>
    <t>Goiás</t>
  </si>
  <si>
    <t>São Luís</t>
  </si>
  <si>
    <t>Maranhão</t>
  </si>
  <si>
    <t>Cuiabá</t>
  </si>
  <si>
    <t>Mato Grosso</t>
  </si>
  <si>
    <t>Campo Grande</t>
  </si>
  <si>
    <t>Mato Grosso do Sul</t>
  </si>
  <si>
    <t>Belo Horizonte</t>
  </si>
  <si>
    <t>Minas Gerais</t>
  </si>
  <si>
    <t>Belém</t>
  </si>
  <si>
    <t>Pará</t>
  </si>
  <si>
    <t>João Pessoa</t>
  </si>
  <si>
    <t>Paraíba</t>
  </si>
  <si>
    <t>Curitiba</t>
  </si>
  <si>
    <t>Paraná</t>
  </si>
  <si>
    <t>Sul</t>
  </si>
  <si>
    <t>Recife</t>
  </si>
  <si>
    <t>Pernambuco</t>
  </si>
  <si>
    <t>Teresina</t>
  </si>
  <si>
    <t>Piauí</t>
  </si>
  <si>
    <t>Rio de Janeiro</t>
  </si>
  <si>
    <t>Natal</t>
  </si>
  <si>
    <t>Rio Grande do Norte</t>
  </si>
  <si>
    <t>Porto Alegre</t>
  </si>
  <si>
    <t>Rio Grande do Sul</t>
  </si>
  <si>
    <t>Porto Velho</t>
  </si>
  <si>
    <t>Rondônia</t>
  </si>
  <si>
    <t>Boa Vista</t>
  </si>
  <si>
    <t>Roraima</t>
  </si>
  <si>
    <t>Florianópolis</t>
  </si>
  <si>
    <t>Santa Catarina</t>
  </si>
  <si>
    <t>São Paulo</t>
  </si>
  <si>
    <t>Aracaju</t>
  </si>
  <si>
    <t>Sergipe</t>
  </si>
  <si>
    <t>Palmas</t>
  </si>
  <si>
    <t>Tocantins</t>
  </si>
  <si>
    <t>ID Compra</t>
  </si>
  <si>
    <t>Cliente</t>
  </si>
  <si>
    <t>Produto</t>
  </si>
  <si>
    <t>Bandeira Cartão</t>
  </si>
  <si>
    <t>AX001</t>
  </si>
  <si>
    <t>Ax002</t>
  </si>
  <si>
    <t>AX003</t>
  </si>
  <si>
    <t>AX004</t>
  </si>
  <si>
    <t>AX005</t>
  </si>
  <si>
    <t>AX006</t>
  </si>
  <si>
    <t>AX007</t>
  </si>
  <si>
    <t>AX008</t>
  </si>
  <si>
    <t>AX009</t>
  </si>
  <si>
    <t>AX010</t>
  </si>
  <si>
    <t>AX011</t>
  </si>
  <si>
    <t>AX012</t>
  </si>
  <si>
    <t>AX013</t>
  </si>
  <si>
    <t>AX014</t>
  </si>
  <si>
    <t>AX015</t>
  </si>
  <si>
    <t>AX016</t>
  </si>
  <si>
    <t>AX017</t>
  </si>
  <si>
    <t>AX018</t>
  </si>
  <si>
    <t>AX019</t>
  </si>
  <si>
    <t>AX020</t>
  </si>
  <si>
    <t>AX021</t>
  </si>
  <si>
    <t>AX022</t>
  </si>
  <si>
    <t>AX023</t>
  </si>
  <si>
    <t>AX024</t>
  </si>
  <si>
    <t>AX025</t>
  </si>
  <si>
    <t>AX026</t>
  </si>
  <si>
    <t>AX027</t>
  </si>
  <si>
    <t>AX028</t>
  </si>
  <si>
    <t>AX029</t>
  </si>
  <si>
    <t>AX030</t>
  </si>
  <si>
    <t>Redmi Note 11</t>
  </si>
  <si>
    <t>Redmi 9A</t>
  </si>
  <si>
    <t>iPhone 13 Pro Max</t>
  </si>
  <si>
    <t>Galaxy A03</t>
  </si>
  <si>
    <t>Smart TV 50 pol</t>
  </si>
  <si>
    <t>Galaxy A13</t>
  </si>
  <si>
    <t>Lavadora</t>
  </si>
  <si>
    <t>Notebook Cor i3</t>
  </si>
  <si>
    <t>iPhone 13 Pro</t>
  </si>
  <si>
    <t>Redmi 9T</t>
  </si>
  <si>
    <t>iPhone 11</t>
  </si>
  <si>
    <t>Moto G50</t>
  </si>
  <si>
    <t>iPhone 12</t>
  </si>
  <si>
    <t>Galaxy A52</t>
  </si>
  <si>
    <t>Redmi 10C</t>
  </si>
  <si>
    <t>Smart TV 43 pol</t>
  </si>
  <si>
    <t>Galaxy A32</t>
  </si>
  <si>
    <t>Leonardo Gomes</t>
  </si>
  <si>
    <t>Vitor Andrade</t>
  </si>
  <si>
    <t>Renan Pedro</t>
  </si>
  <si>
    <t>Gabriele Silva</t>
  </si>
  <si>
    <t>Carlos Augusto</t>
  </si>
  <si>
    <t>Amanda Pereira</t>
  </si>
  <si>
    <t>Stefani Silva</t>
  </si>
  <si>
    <t>Jorge Marques</t>
  </si>
  <si>
    <t>Visa</t>
  </si>
  <si>
    <t>Mastercard</t>
  </si>
  <si>
    <t>HiperCard</t>
  </si>
  <si>
    <t>Elo</t>
  </si>
  <si>
    <t>Tabela 1. Lista de compras</t>
  </si>
  <si>
    <t>Tabela 2. Lista de clientes</t>
  </si>
  <si>
    <t>1. Prencha na coluna Bandeira Cartão da Tabela 1 o cartão correspondente de cada cliente, use a tabela 2 como apoio</t>
  </si>
  <si>
    <t>Tabela 2. Lista de Produtos</t>
  </si>
  <si>
    <t>Marca</t>
  </si>
  <si>
    <t>Xiaomi</t>
  </si>
  <si>
    <t>Apple</t>
  </si>
  <si>
    <t>Samsung</t>
  </si>
  <si>
    <t>AOC</t>
  </si>
  <si>
    <t>Electrolux</t>
  </si>
  <si>
    <t>Motorola</t>
  </si>
  <si>
    <t>1. Prencha na coluna Marca da Tabela 1 a marca correspondente de cada produto, use a tabela 2 como apoio</t>
  </si>
  <si>
    <t>Placa</t>
  </si>
  <si>
    <t>Carro</t>
  </si>
  <si>
    <t>Ano</t>
  </si>
  <si>
    <t>Cor</t>
  </si>
  <si>
    <t>Onix</t>
  </si>
  <si>
    <t>Gol</t>
  </si>
  <si>
    <t>Ka</t>
  </si>
  <si>
    <t>Palio</t>
  </si>
  <si>
    <t>HB20</t>
  </si>
  <si>
    <t>Polo</t>
  </si>
  <si>
    <t>T-Cross</t>
  </si>
  <si>
    <t>Sandero</t>
  </si>
  <si>
    <t>Chevrolet</t>
  </si>
  <si>
    <t>Volkswagen</t>
  </si>
  <si>
    <t>Ford</t>
  </si>
  <si>
    <t>Fiat</t>
  </si>
  <si>
    <t>Hyundai</t>
  </si>
  <si>
    <t>Renault</t>
  </si>
  <si>
    <t>Kwid</t>
  </si>
  <si>
    <t>KEK7D59</t>
  </si>
  <si>
    <t>PVG8S61</t>
  </si>
  <si>
    <t>ZMU4J24</t>
  </si>
  <si>
    <t>GXX5J53</t>
  </si>
  <si>
    <t>IKV4K17</t>
  </si>
  <si>
    <t>MRQ9A28</t>
  </si>
  <si>
    <t>XHH1M24</t>
  </si>
  <si>
    <t>SOV1W96</t>
  </si>
  <si>
    <t>GXT9S30</t>
  </si>
  <si>
    <t>PRETO</t>
  </si>
  <si>
    <t>BRANCO</t>
  </si>
  <si>
    <t>VERMELHO</t>
  </si>
  <si>
    <t>Lista de Carros</t>
  </si>
  <si>
    <t>Motorista</t>
  </si>
  <si>
    <t>Hora Saída</t>
  </si>
  <si>
    <t>Hora Chegada</t>
  </si>
  <si>
    <t>Consumo</t>
  </si>
  <si>
    <t>Consumo km/L</t>
  </si>
  <si>
    <t>4. Preencha a Marca e o Ano de acordo com a placa do carro</t>
  </si>
  <si>
    <t>Consumo médio</t>
  </si>
  <si>
    <t>use as tabelas da planilha Lista de Carros como apoio</t>
  </si>
  <si>
    <t>3. Prencha a coluna Carro e consumo, use a tabela que está na planilha Lista de Carros como apoio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</si>
</sst>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4" fillId="0" borderId="0" xfId="0" applyFont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/>
    </xf>
    <xf numFmtId="20" fontId="0" fillId="0" borderId="0" xfId="0" applyNumberFormat="1"/>
    <xf numFmtId="2" fontId="0" fillId="0" borderId="0" xfId="0" applyNumberFormat="1"/>
    <xf numFmtId="0" fontId="0" fillId="0" borderId="6" xfId="0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164" fontId="0" fillId="0" borderId="6" xfId="0" applyNumberFormat="1" applyBorder="1"/>
    <xf numFmtId="0" fontId="0" fillId="0" borderId="5" xfId="0" applyBorder="1"/>
    <xf numFmtId="0" fontId="4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65F4-84FD-4DA1-B91C-15464F24B799}">
  <dimension ref="B3:G32"/>
  <sheetViews>
    <sheetView showGridLines="0" workbookViewId="0">
      <selection activeCell="G13" sqref="G13"/>
    </sheetView>
  </sheetViews>
  <sheetFormatPr defaultRowHeight="15" x14ac:dyDescent="0.25"/>
  <cols>
    <col min="2" max="2" width="16.28515625" customWidth="1"/>
    <col min="3" max="3" width="18" customWidth="1"/>
    <col min="4" max="4" width="18.28515625" customWidth="1"/>
    <col min="5" max="5" width="11.42578125" bestFit="1" customWidth="1"/>
    <col min="6" max="6" width="20" bestFit="1" customWidth="1"/>
    <col min="7" max="7" width="20.42578125" customWidth="1"/>
    <col min="10" max="10" width="10.28515625" customWidth="1"/>
    <col min="11" max="12" width="10.5703125" bestFit="1" customWidth="1"/>
    <col min="13" max="13" width="15.5703125" customWidth="1"/>
  </cols>
  <sheetData>
    <row r="3" spans="2:7" ht="21" x14ac:dyDescent="0.35">
      <c r="B3" s="2" t="s">
        <v>0</v>
      </c>
    </row>
    <row r="5" spans="2:7" x14ac:dyDescent="0.25">
      <c r="B5" s="1" t="s">
        <v>1</v>
      </c>
      <c r="C5" s="1" t="s">
        <v>2</v>
      </c>
      <c r="D5" s="1" t="s">
        <v>3</v>
      </c>
      <c r="F5" s="1" t="s">
        <v>1</v>
      </c>
      <c r="G5" s="1" t="s">
        <v>2</v>
      </c>
    </row>
    <row r="6" spans="2:7" x14ac:dyDescent="0.25">
      <c r="B6" s="3" t="s">
        <v>4</v>
      </c>
      <c r="C6" s="3" t="s">
        <v>5</v>
      </c>
      <c r="D6" s="3" t="s">
        <v>6</v>
      </c>
      <c r="F6" s="3" t="s">
        <v>28</v>
      </c>
      <c r="G6" s="3" t="str">
        <f>VLOOKUP(F6,$B$5:$D$32,2,0)</f>
        <v>Mato Grosso</v>
      </c>
    </row>
    <row r="7" spans="2:7" x14ac:dyDescent="0.25">
      <c r="B7" s="3" t="s">
        <v>7</v>
      </c>
      <c r="C7" s="3" t="s">
        <v>8</v>
      </c>
      <c r="D7" s="3" t="s">
        <v>9</v>
      </c>
      <c r="F7" s="3" t="s">
        <v>46</v>
      </c>
      <c r="G7" s="3" t="str">
        <f t="shared" ref="G7:G8" si="0">VLOOKUP(F7,$B$5:$D$32,2,0)</f>
        <v>Rio Grande do Norte</v>
      </c>
    </row>
    <row r="8" spans="2:7" x14ac:dyDescent="0.25">
      <c r="B8" s="3" t="s">
        <v>10</v>
      </c>
      <c r="C8" s="3" t="s">
        <v>11</v>
      </c>
      <c r="D8" s="3" t="s">
        <v>6</v>
      </c>
      <c r="F8" s="3" t="s">
        <v>48</v>
      </c>
      <c r="G8" s="3" t="str">
        <f t="shared" si="0"/>
        <v>Rio Grande do Sul</v>
      </c>
    </row>
    <row r="9" spans="2:7" x14ac:dyDescent="0.25">
      <c r="B9" s="3" t="s">
        <v>12</v>
      </c>
      <c r="C9" s="3" t="s">
        <v>13</v>
      </c>
      <c r="D9" s="3" t="s">
        <v>6</v>
      </c>
    </row>
    <row r="10" spans="2:7" x14ac:dyDescent="0.25">
      <c r="B10" s="3" t="s">
        <v>14</v>
      </c>
      <c r="C10" s="3" t="s">
        <v>15</v>
      </c>
      <c r="D10" s="3" t="s">
        <v>9</v>
      </c>
    </row>
    <row r="11" spans="2:7" x14ac:dyDescent="0.25">
      <c r="B11" s="3" t="s">
        <v>16</v>
      </c>
      <c r="C11" s="3" t="s">
        <v>17</v>
      </c>
      <c r="D11" s="3" t="s">
        <v>9</v>
      </c>
    </row>
    <row r="12" spans="2:7" x14ac:dyDescent="0.25">
      <c r="B12" s="3" t="s">
        <v>18</v>
      </c>
      <c r="C12" s="3" t="s">
        <v>19</v>
      </c>
      <c r="D12" s="3" t="s">
        <v>20</v>
      </c>
      <c r="F12" s="1" t="s">
        <v>2</v>
      </c>
      <c r="G12" s="1" t="s">
        <v>3</v>
      </c>
    </row>
    <row r="13" spans="2:7" x14ac:dyDescent="0.25">
      <c r="B13" s="3" t="s">
        <v>21</v>
      </c>
      <c r="C13" s="3" t="s">
        <v>22</v>
      </c>
      <c r="D13" s="3" t="s">
        <v>23</v>
      </c>
      <c r="F13" s="3" t="s">
        <v>15</v>
      </c>
      <c r="G13" s="3" t="str">
        <f>VLOOKUP(F13,$C$5:$D$32,2,0)</f>
        <v>Nordeste</v>
      </c>
    </row>
    <row r="14" spans="2:7" x14ac:dyDescent="0.25">
      <c r="B14" s="3" t="s">
        <v>24</v>
      </c>
      <c r="C14" s="3" t="s">
        <v>25</v>
      </c>
      <c r="D14" s="3" t="s">
        <v>20</v>
      </c>
      <c r="F14" s="3" t="s">
        <v>39</v>
      </c>
      <c r="G14" s="3" t="str">
        <f t="shared" ref="G14:G15" si="1">VLOOKUP(F14,$C$5:$D$32,2,0)</f>
        <v>Sul</v>
      </c>
    </row>
    <row r="15" spans="2:7" x14ac:dyDescent="0.25">
      <c r="B15" s="3" t="s">
        <v>26</v>
      </c>
      <c r="C15" s="3" t="s">
        <v>27</v>
      </c>
      <c r="D15" s="3" t="s">
        <v>9</v>
      </c>
      <c r="F15" s="3" t="s">
        <v>22</v>
      </c>
      <c r="G15" s="3" t="str">
        <f t="shared" si="1"/>
        <v>Sudeste</v>
      </c>
    </row>
    <row r="16" spans="2:7" x14ac:dyDescent="0.25">
      <c r="B16" s="3" t="s">
        <v>28</v>
      </c>
      <c r="C16" s="3" t="s">
        <v>29</v>
      </c>
      <c r="D16" s="3" t="s">
        <v>20</v>
      </c>
    </row>
    <row r="17" spans="2:4" x14ac:dyDescent="0.25">
      <c r="B17" s="3" t="s">
        <v>30</v>
      </c>
      <c r="C17" s="3" t="s">
        <v>31</v>
      </c>
      <c r="D17" s="3" t="s">
        <v>20</v>
      </c>
    </row>
    <row r="18" spans="2:4" x14ac:dyDescent="0.25">
      <c r="B18" s="3" t="s">
        <v>32</v>
      </c>
      <c r="C18" s="3" t="s">
        <v>33</v>
      </c>
      <c r="D18" s="3" t="s">
        <v>23</v>
      </c>
    </row>
    <row r="19" spans="2:4" x14ac:dyDescent="0.25">
      <c r="B19" s="3" t="s">
        <v>34</v>
      </c>
      <c r="C19" s="3" t="s">
        <v>35</v>
      </c>
      <c r="D19" s="3" t="s">
        <v>6</v>
      </c>
    </row>
    <row r="20" spans="2:4" x14ac:dyDescent="0.25">
      <c r="B20" s="3" t="s">
        <v>36</v>
      </c>
      <c r="C20" s="3" t="s">
        <v>37</v>
      </c>
      <c r="D20" s="3" t="s">
        <v>9</v>
      </c>
    </row>
    <row r="21" spans="2:4" x14ac:dyDescent="0.25">
      <c r="B21" s="3" t="s">
        <v>38</v>
      </c>
      <c r="C21" s="3" t="s">
        <v>39</v>
      </c>
      <c r="D21" s="3" t="s">
        <v>40</v>
      </c>
    </row>
    <row r="22" spans="2:4" x14ac:dyDescent="0.25">
      <c r="B22" s="3" t="s">
        <v>41</v>
      </c>
      <c r="C22" s="3" t="s">
        <v>42</v>
      </c>
      <c r="D22" s="3" t="s">
        <v>9</v>
      </c>
    </row>
    <row r="23" spans="2:4" x14ac:dyDescent="0.25">
      <c r="B23" s="3" t="s">
        <v>43</v>
      </c>
      <c r="C23" s="3" t="s">
        <v>44</v>
      </c>
      <c r="D23" s="3" t="s">
        <v>9</v>
      </c>
    </row>
    <row r="24" spans="2:4" x14ac:dyDescent="0.25">
      <c r="B24" s="3" t="s">
        <v>45</v>
      </c>
      <c r="C24" s="3" t="s">
        <v>45</v>
      </c>
      <c r="D24" s="3" t="s">
        <v>23</v>
      </c>
    </row>
    <row r="25" spans="2:4" x14ac:dyDescent="0.25">
      <c r="B25" s="3" t="s">
        <v>46</v>
      </c>
      <c r="C25" s="3" t="s">
        <v>47</v>
      </c>
      <c r="D25" s="3" t="s">
        <v>9</v>
      </c>
    </row>
    <row r="26" spans="2:4" x14ac:dyDescent="0.25">
      <c r="B26" s="3" t="s">
        <v>48</v>
      </c>
      <c r="C26" s="3" t="s">
        <v>49</v>
      </c>
      <c r="D26" s="3" t="s">
        <v>40</v>
      </c>
    </row>
    <row r="27" spans="2:4" x14ac:dyDescent="0.25">
      <c r="B27" s="3" t="s">
        <v>50</v>
      </c>
      <c r="C27" s="3" t="s">
        <v>51</v>
      </c>
      <c r="D27" s="3" t="s">
        <v>6</v>
      </c>
    </row>
    <row r="28" spans="2:4" x14ac:dyDescent="0.25">
      <c r="B28" s="3" t="s">
        <v>52</v>
      </c>
      <c r="C28" s="3" t="s">
        <v>53</v>
      </c>
      <c r="D28" s="3" t="s">
        <v>6</v>
      </c>
    </row>
    <row r="29" spans="2:4" x14ac:dyDescent="0.25">
      <c r="B29" s="3" t="s">
        <v>54</v>
      </c>
      <c r="C29" s="3" t="s">
        <v>55</v>
      </c>
      <c r="D29" s="3" t="s">
        <v>40</v>
      </c>
    </row>
    <row r="30" spans="2:4" x14ac:dyDescent="0.25">
      <c r="B30" s="3" t="s">
        <v>56</v>
      </c>
      <c r="C30" s="3" t="s">
        <v>56</v>
      </c>
      <c r="D30" s="3" t="s">
        <v>23</v>
      </c>
    </row>
    <row r="31" spans="2:4" x14ac:dyDescent="0.25">
      <c r="B31" s="3" t="s">
        <v>57</v>
      </c>
      <c r="C31" s="3" t="s">
        <v>58</v>
      </c>
      <c r="D31" s="3" t="s">
        <v>9</v>
      </c>
    </row>
    <row r="32" spans="2:4" x14ac:dyDescent="0.25">
      <c r="B32" s="3" t="s">
        <v>59</v>
      </c>
      <c r="C32" s="3" t="s">
        <v>60</v>
      </c>
      <c r="D32" s="3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8975-084E-48FD-8C8C-D1A36200DBD5}">
  <dimension ref="B3:H37"/>
  <sheetViews>
    <sheetView showGridLines="0" topLeftCell="A4" workbookViewId="0">
      <selection activeCell="E8" sqref="E8"/>
    </sheetView>
  </sheetViews>
  <sheetFormatPr defaultRowHeight="15" x14ac:dyDescent="0.25"/>
  <cols>
    <col min="2" max="2" width="12.85546875" customWidth="1"/>
    <col min="3" max="3" width="17.5703125" bestFit="1" customWidth="1"/>
    <col min="4" max="4" width="17.42578125" customWidth="1"/>
    <col min="5" max="5" width="19.5703125" customWidth="1"/>
    <col min="7" max="7" width="15.85546875" customWidth="1"/>
    <col min="8" max="8" width="15.140625" bestFit="1" customWidth="1"/>
    <col min="9" max="9" width="16" bestFit="1" customWidth="1"/>
    <col min="10" max="10" width="18.85546875" customWidth="1"/>
    <col min="11" max="11" width="12.28515625" customWidth="1"/>
  </cols>
  <sheetData>
    <row r="3" spans="2:8" x14ac:dyDescent="0.25">
      <c r="B3" s="10" t="s">
        <v>126</v>
      </c>
    </row>
    <row r="6" spans="2:8" x14ac:dyDescent="0.25">
      <c r="B6" s="10" t="s">
        <v>124</v>
      </c>
      <c r="G6" s="10" t="s">
        <v>125</v>
      </c>
    </row>
    <row r="7" spans="2:8" x14ac:dyDescent="0.25">
      <c r="B7" s="7" t="s">
        <v>61</v>
      </c>
      <c r="C7" s="7" t="s">
        <v>63</v>
      </c>
      <c r="D7" s="7" t="s">
        <v>62</v>
      </c>
      <c r="E7" s="7" t="s">
        <v>64</v>
      </c>
      <c r="G7" s="5" t="s">
        <v>62</v>
      </c>
      <c r="H7" s="5" t="s">
        <v>64</v>
      </c>
    </row>
    <row r="8" spans="2:8" x14ac:dyDescent="0.25">
      <c r="B8" s="9" t="s">
        <v>65</v>
      </c>
      <c r="C8" s="9" t="s">
        <v>95</v>
      </c>
      <c r="D8" s="9" t="s">
        <v>112</v>
      </c>
      <c r="E8" s="8" t="str">
        <f>VLOOKUP(D8,$G$7:$H$15,2,0)</f>
        <v>Mastercard</v>
      </c>
      <c r="G8" s="6" t="s">
        <v>118</v>
      </c>
      <c r="H8" s="6" t="s">
        <v>120</v>
      </c>
    </row>
    <row r="9" spans="2:8" x14ac:dyDescent="0.25">
      <c r="B9" s="9" t="s">
        <v>66</v>
      </c>
      <c r="C9" s="9" t="s">
        <v>96</v>
      </c>
      <c r="D9" s="9" t="s">
        <v>115</v>
      </c>
      <c r="E9" s="8" t="str">
        <f t="shared" ref="E9:E37" si="0">VLOOKUP(D9,$G$7:$H$15,2,0)</f>
        <v>Elo</v>
      </c>
      <c r="G9" s="6" t="s">
        <v>112</v>
      </c>
      <c r="H9" s="6" t="s">
        <v>121</v>
      </c>
    </row>
    <row r="10" spans="2:8" x14ac:dyDescent="0.25">
      <c r="B10" s="9" t="s">
        <v>67</v>
      </c>
      <c r="C10" s="9" t="s">
        <v>97</v>
      </c>
      <c r="D10" s="9" t="s">
        <v>114</v>
      </c>
      <c r="E10" s="8" t="str">
        <f t="shared" si="0"/>
        <v>HiperCard</v>
      </c>
      <c r="G10" s="6" t="s">
        <v>113</v>
      </c>
      <c r="H10" s="6" t="s">
        <v>120</v>
      </c>
    </row>
    <row r="11" spans="2:8" x14ac:dyDescent="0.25">
      <c r="B11" s="9" t="s">
        <v>68</v>
      </c>
      <c r="C11" s="9" t="s">
        <v>98</v>
      </c>
      <c r="D11" s="9" t="s">
        <v>113</v>
      </c>
      <c r="E11" s="8" t="str">
        <f t="shared" si="0"/>
        <v>Visa</v>
      </c>
      <c r="G11" s="6" t="s">
        <v>114</v>
      </c>
      <c r="H11" s="6" t="s">
        <v>122</v>
      </c>
    </row>
    <row r="12" spans="2:8" x14ac:dyDescent="0.25">
      <c r="B12" s="9" t="s">
        <v>69</v>
      </c>
      <c r="C12" s="9" t="s">
        <v>99</v>
      </c>
      <c r="D12" s="9" t="s">
        <v>119</v>
      </c>
      <c r="E12" s="8" t="str">
        <f t="shared" si="0"/>
        <v>Mastercard</v>
      </c>
      <c r="G12" s="6" t="s">
        <v>115</v>
      </c>
      <c r="H12" s="6" t="s">
        <v>123</v>
      </c>
    </row>
    <row r="13" spans="2:8" x14ac:dyDescent="0.25">
      <c r="B13" s="9" t="s">
        <v>70</v>
      </c>
      <c r="C13" s="9" t="s">
        <v>100</v>
      </c>
      <c r="D13" s="9" t="s">
        <v>113</v>
      </c>
      <c r="E13" s="8" t="str">
        <f t="shared" si="0"/>
        <v>Visa</v>
      </c>
      <c r="G13" s="6" t="s">
        <v>116</v>
      </c>
      <c r="H13" s="6" t="s">
        <v>120</v>
      </c>
    </row>
    <row r="14" spans="2:8" x14ac:dyDescent="0.25">
      <c r="B14" s="9" t="s">
        <v>71</v>
      </c>
      <c r="C14" s="9" t="s">
        <v>101</v>
      </c>
      <c r="D14" s="9" t="s">
        <v>115</v>
      </c>
      <c r="E14" s="8" t="str">
        <f t="shared" si="0"/>
        <v>Elo</v>
      </c>
      <c r="G14" s="6" t="s">
        <v>117</v>
      </c>
      <c r="H14" s="6" t="s">
        <v>120</v>
      </c>
    </row>
    <row r="15" spans="2:8" x14ac:dyDescent="0.25">
      <c r="B15" s="9" t="s">
        <v>72</v>
      </c>
      <c r="C15" s="9" t="s">
        <v>102</v>
      </c>
      <c r="D15" s="9" t="s">
        <v>117</v>
      </c>
      <c r="E15" s="8" t="str">
        <f t="shared" si="0"/>
        <v>Visa</v>
      </c>
      <c r="G15" s="6" t="s">
        <v>119</v>
      </c>
      <c r="H15" s="6" t="s">
        <v>121</v>
      </c>
    </row>
    <row r="16" spans="2:8" x14ac:dyDescent="0.25">
      <c r="B16" s="9" t="s">
        <v>73</v>
      </c>
      <c r="C16" s="9" t="s">
        <v>95</v>
      </c>
      <c r="D16" s="9" t="s">
        <v>119</v>
      </c>
      <c r="E16" s="8" t="str">
        <f t="shared" si="0"/>
        <v>Mastercard</v>
      </c>
    </row>
    <row r="17" spans="2:5" x14ac:dyDescent="0.25">
      <c r="B17" s="9" t="s">
        <v>74</v>
      </c>
      <c r="C17" s="9" t="s">
        <v>103</v>
      </c>
      <c r="D17" s="9" t="s">
        <v>113</v>
      </c>
      <c r="E17" s="8" t="str">
        <f t="shared" si="0"/>
        <v>Visa</v>
      </c>
    </row>
    <row r="18" spans="2:5" x14ac:dyDescent="0.25">
      <c r="B18" s="9" t="s">
        <v>75</v>
      </c>
      <c r="C18" s="9" t="s">
        <v>104</v>
      </c>
      <c r="D18" s="9" t="s">
        <v>119</v>
      </c>
      <c r="E18" s="8" t="str">
        <f t="shared" si="0"/>
        <v>Mastercard</v>
      </c>
    </row>
    <row r="19" spans="2:5" x14ac:dyDescent="0.25">
      <c r="B19" s="9" t="s">
        <v>76</v>
      </c>
      <c r="C19" s="9" t="s">
        <v>105</v>
      </c>
      <c r="D19" s="9" t="s">
        <v>115</v>
      </c>
      <c r="E19" s="8" t="str">
        <f t="shared" si="0"/>
        <v>Elo</v>
      </c>
    </row>
    <row r="20" spans="2:5" x14ac:dyDescent="0.25">
      <c r="B20" s="9" t="s">
        <v>77</v>
      </c>
      <c r="C20" s="9" t="s">
        <v>106</v>
      </c>
      <c r="D20" s="9" t="s">
        <v>118</v>
      </c>
      <c r="E20" s="8" t="str">
        <f t="shared" si="0"/>
        <v>Visa</v>
      </c>
    </row>
    <row r="21" spans="2:5" x14ac:dyDescent="0.25">
      <c r="B21" s="9" t="s">
        <v>78</v>
      </c>
      <c r="C21" s="9" t="s">
        <v>107</v>
      </c>
      <c r="D21" s="9" t="s">
        <v>116</v>
      </c>
      <c r="E21" s="8" t="str">
        <f t="shared" si="0"/>
        <v>Visa</v>
      </c>
    </row>
    <row r="22" spans="2:5" x14ac:dyDescent="0.25">
      <c r="B22" s="9" t="s">
        <v>79</v>
      </c>
      <c r="C22" s="9" t="s">
        <v>101</v>
      </c>
      <c r="D22" s="9" t="s">
        <v>115</v>
      </c>
      <c r="E22" s="8" t="str">
        <f t="shared" si="0"/>
        <v>Elo</v>
      </c>
    </row>
    <row r="23" spans="2:5" x14ac:dyDescent="0.25">
      <c r="B23" s="9" t="s">
        <v>80</v>
      </c>
      <c r="C23" s="9" t="s">
        <v>108</v>
      </c>
      <c r="D23" s="9" t="s">
        <v>116</v>
      </c>
      <c r="E23" s="8" t="str">
        <f t="shared" si="0"/>
        <v>Visa</v>
      </c>
    </row>
    <row r="24" spans="2:5" x14ac:dyDescent="0.25">
      <c r="B24" s="9" t="s">
        <v>81</v>
      </c>
      <c r="C24" s="9" t="s">
        <v>109</v>
      </c>
      <c r="D24" s="9" t="s">
        <v>114</v>
      </c>
      <c r="E24" s="8" t="str">
        <f t="shared" si="0"/>
        <v>HiperCard</v>
      </c>
    </row>
    <row r="25" spans="2:5" x14ac:dyDescent="0.25">
      <c r="B25" s="9" t="s">
        <v>82</v>
      </c>
      <c r="C25" s="9" t="s">
        <v>96</v>
      </c>
      <c r="D25" s="9" t="s">
        <v>112</v>
      </c>
      <c r="E25" s="8" t="str">
        <f t="shared" si="0"/>
        <v>Mastercard</v>
      </c>
    </row>
    <row r="26" spans="2:5" x14ac:dyDescent="0.25">
      <c r="B26" s="9" t="s">
        <v>83</v>
      </c>
      <c r="C26" s="9" t="s">
        <v>110</v>
      </c>
      <c r="D26" s="9" t="s">
        <v>119</v>
      </c>
      <c r="E26" s="8" t="str">
        <f t="shared" si="0"/>
        <v>Mastercard</v>
      </c>
    </row>
    <row r="27" spans="2:5" x14ac:dyDescent="0.25">
      <c r="B27" s="9" t="s">
        <v>84</v>
      </c>
      <c r="C27" s="9" t="s">
        <v>111</v>
      </c>
      <c r="D27" s="9" t="s">
        <v>112</v>
      </c>
      <c r="E27" s="8" t="str">
        <f t="shared" si="0"/>
        <v>Mastercard</v>
      </c>
    </row>
    <row r="28" spans="2:5" x14ac:dyDescent="0.25">
      <c r="B28" s="9" t="s">
        <v>85</v>
      </c>
      <c r="C28" s="9" t="s">
        <v>106</v>
      </c>
      <c r="D28" s="9" t="s">
        <v>116</v>
      </c>
      <c r="E28" s="8" t="str">
        <f t="shared" si="0"/>
        <v>Visa</v>
      </c>
    </row>
    <row r="29" spans="2:5" x14ac:dyDescent="0.25">
      <c r="B29" s="9" t="s">
        <v>86</v>
      </c>
      <c r="C29" s="9" t="s">
        <v>107</v>
      </c>
      <c r="D29" s="9" t="s">
        <v>112</v>
      </c>
      <c r="E29" s="8" t="str">
        <f t="shared" si="0"/>
        <v>Mastercard</v>
      </c>
    </row>
    <row r="30" spans="2:5" x14ac:dyDescent="0.25">
      <c r="B30" s="9" t="s">
        <v>87</v>
      </c>
      <c r="C30" s="9" t="s">
        <v>101</v>
      </c>
      <c r="D30" s="9" t="s">
        <v>119</v>
      </c>
      <c r="E30" s="8" t="str">
        <f t="shared" si="0"/>
        <v>Mastercard</v>
      </c>
    </row>
    <row r="31" spans="2:5" x14ac:dyDescent="0.25">
      <c r="B31" s="9" t="s">
        <v>88</v>
      </c>
      <c r="C31" s="9" t="s">
        <v>108</v>
      </c>
      <c r="D31" s="9" t="s">
        <v>112</v>
      </c>
      <c r="E31" s="8" t="str">
        <f t="shared" si="0"/>
        <v>Mastercard</v>
      </c>
    </row>
    <row r="32" spans="2:5" x14ac:dyDescent="0.25">
      <c r="B32" s="9" t="s">
        <v>89</v>
      </c>
      <c r="C32" s="9" t="s">
        <v>109</v>
      </c>
      <c r="D32" s="9" t="s">
        <v>116</v>
      </c>
      <c r="E32" s="8" t="str">
        <f t="shared" si="0"/>
        <v>Visa</v>
      </c>
    </row>
    <row r="33" spans="2:5" x14ac:dyDescent="0.25">
      <c r="B33" s="9" t="s">
        <v>90</v>
      </c>
      <c r="C33" s="9" t="s">
        <v>96</v>
      </c>
      <c r="D33" s="9" t="s">
        <v>114</v>
      </c>
      <c r="E33" s="8" t="str">
        <f t="shared" si="0"/>
        <v>HiperCard</v>
      </c>
    </row>
    <row r="34" spans="2:5" x14ac:dyDescent="0.25">
      <c r="B34" s="9" t="s">
        <v>91</v>
      </c>
      <c r="C34" s="9" t="s">
        <v>110</v>
      </c>
      <c r="D34" s="9" t="s">
        <v>112</v>
      </c>
      <c r="E34" s="8" t="str">
        <f t="shared" si="0"/>
        <v>Mastercard</v>
      </c>
    </row>
    <row r="35" spans="2:5" x14ac:dyDescent="0.25">
      <c r="B35" s="9" t="s">
        <v>92</v>
      </c>
      <c r="C35" s="9" t="s">
        <v>111</v>
      </c>
      <c r="D35" s="9" t="s">
        <v>116</v>
      </c>
      <c r="E35" s="8" t="str">
        <f t="shared" si="0"/>
        <v>Visa</v>
      </c>
    </row>
    <row r="36" spans="2:5" x14ac:dyDescent="0.25">
      <c r="B36" s="9" t="s">
        <v>93</v>
      </c>
      <c r="C36" s="9" t="s">
        <v>109</v>
      </c>
      <c r="D36" s="9" t="s">
        <v>116</v>
      </c>
      <c r="E36" s="8" t="str">
        <f t="shared" si="0"/>
        <v>Visa</v>
      </c>
    </row>
    <row r="37" spans="2:5" x14ac:dyDescent="0.25">
      <c r="B37" s="9" t="s">
        <v>94</v>
      </c>
      <c r="C37" s="9" t="s">
        <v>96</v>
      </c>
      <c r="D37" s="9" t="s">
        <v>112</v>
      </c>
      <c r="E37" s="8" t="str">
        <f t="shared" si="0"/>
        <v>Mastercard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A4EDA-D63E-48BE-82A3-16DBFE34AB11}">
  <dimension ref="B3:H37"/>
  <sheetViews>
    <sheetView showGridLines="0" topLeftCell="A4" workbookViewId="0">
      <selection activeCell="D8" sqref="D8:D37"/>
    </sheetView>
  </sheetViews>
  <sheetFormatPr defaultRowHeight="15" x14ac:dyDescent="0.25"/>
  <cols>
    <col min="2" max="2" width="12.85546875" customWidth="1"/>
    <col min="3" max="3" width="17.5703125" bestFit="1" customWidth="1"/>
    <col min="4" max="4" width="19.5703125" customWidth="1"/>
    <col min="5" max="5" width="17.42578125" customWidth="1"/>
    <col min="7" max="7" width="20.5703125" customWidth="1"/>
    <col min="8" max="8" width="17.42578125" customWidth="1"/>
    <col min="9" max="9" width="16" bestFit="1" customWidth="1"/>
    <col min="10" max="10" width="18.85546875" customWidth="1"/>
    <col min="11" max="11" width="12.28515625" customWidth="1"/>
  </cols>
  <sheetData>
    <row r="3" spans="2:8" x14ac:dyDescent="0.25">
      <c r="B3" s="10" t="s">
        <v>135</v>
      </c>
    </row>
    <row r="6" spans="2:8" x14ac:dyDescent="0.25">
      <c r="B6" s="10" t="s">
        <v>124</v>
      </c>
      <c r="G6" s="10" t="s">
        <v>127</v>
      </c>
    </row>
    <row r="7" spans="2:8" x14ac:dyDescent="0.25">
      <c r="B7" s="7" t="s">
        <v>61</v>
      </c>
      <c r="C7" s="7" t="s">
        <v>63</v>
      </c>
      <c r="D7" s="7" t="s">
        <v>128</v>
      </c>
      <c r="E7" s="7" t="s">
        <v>62</v>
      </c>
      <c r="G7" s="5" t="s">
        <v>63</v>
      </c>
      <c r="H7" s="5" t="s">
        <v>128</v>
      </c>
    </row>
    <row r="8" spans="2:8" x14ac:dyDescent="0.25">
      <c r="B8" s="9" t="s">
        <v>65</v>
      </c>
      <c r="C8" s="9" t="s">
        <v>95</v>
      </c>
      <c r="D8" s="8" t="str">
        <f>VLOOKUP(C8,$G$7:$H$24,2,0)</f>
        <v>Xiaomi</v>
      </c>
      <c r="E8" s="9" t="s">
        <v>112</v>
      </c>
      <c r="G8" s="11" t="s">
        <v>95</v>
      </c>
      <c r="H8" s="6" t="s">
        <v>129</v>
      </c>
    </row>
    <row r="9" spans="2:8" x14ac:dyDescent="0.25">
      <c r="B9" s="9" t="s">
        <v>66</v>
      </c>
      <c r="C9" s="9" t="s">
        <v>96</v>
      </c>
      <c r="D9" s="8" t="str">
        <f t="shared" ref="D9:D37" si="0">VLOOKUP(C9,$G$7:$H$24,2,0)</f>
        <v>Xiaomi</v>
      </c>
      <c r="E9" s="9" t="s">
        <v>115</v>
      </c>
      <c r="G9" s="11" t="s">
        <v>96</v>
      </c>
      <c r="H9" s="6" t="s">
        <v>129</v>
      </c>
    </row>
    <row r="10" spans="2:8" x14ac:dyDescent="0.25">
      <c r="B10" s="9" t="s">
        <v>67</v>
      </c>
      <c r="C10" s="9" t="s">
        <v>97</v>
      </c>
      <c r="D10" s="8" t="str">
        <f t="shared" si="0"/>
        <v>Apple</v>
      </c>
      <c r="E10" s="9" t="s">
        <v>114</v>
      </c>
      <c r="G10" s="11" t="s">
        <v>97</v>
      </c>
      <c r="H10" s="6" t="s">
        <v>130</v>
      </c>
    </row>
    <row r="11" spans="2:8" x14ac:dyDescent="0.25">
      <c r="B11" s="9" t="s">
        <v>68</v>
      </c>
      <c r="C11" s="9" t="s">
        <v>98</v>
      </c>
      <c r="D11" s="8" t="str">
        <f t="shared" si="0"/>
        <v>Samsung</v>
      </c>
      <c r="E11" s="9" t="s">
        <v>113</v>
      </c>
      <c r="G11" s="11" t="s">
        <v>98</v>
      </c>
      <c r="H11" s="6" t="s">
        <v>131</v>
      </c>
    </row>
    <row r="12" spans="2:8" x14ac:dyDescent="0.25">
      <c r="B12" s="9" t="s">
        <v>69</v>
      </c>
      <c r="C12" s="9" t="s">
        <v>99</v>
      </c>
      <c r="D12" s="8" t="str">
        <f t="shared" si="0"/>
        <v>AOC</v>
      </c>
      <c r="E12" s="9" t="s">
        <v>119</v>
      </c>
      <c r="G12" s="11" t="s">
        <v>99</v>
      </c>
      <c r="H12" s="6" t="s">
        <v>132</v>
      </c>
    </row>
    <row r="13" spans="2:8" x14ac:dyDescent="0.25">
      <c r="B13" s="9" t="s">
        <v>70</v>
      </c>
      <c r="C13" s="9" t="s">
        <v>100</v>
      </c>
      <c r="D13" s="8" t="str">
        <f t="shared" si="0"/>
        <v>Samsung</v>
      </c>
      <c r="E13" s="9" t="s">
        <v>113</v>
      </c>
      <c r="G13" s="11" t="s">
        <v>100</v>
      </c>
      <c r="H13" s="6" t="s">
        <v>131</v>
      </c>
    </row>
    <row r="14" spans="2:8" x14ac:dyDescent="0.25">
      <c r="B14" s="9" t="s">
        <v>71</v>
      </c>
      <c r="C14" s="9" t="s">
        <v>101</v>
      </c>
      <c r="D14" s="8" t="str">
        <f t="shared" si="0"/>
        <v>Electrolux</v>
      </c>
      <c r="E14" s="9" t="s">
        <v>115</v>
      </c>
      <c r="G14" s="11" t="s">
        <v>101</v>
      </c>
      <c r="H14" s="6" t="s">
        <v>133</v>
      </c>
    </row>
    <row r="15" spans="2:8" x14ac:dyDescent="0.25">
      <c r="B15" s="9" t="s">
        <v>72</v>
      </c>
      <c r="C15" s="9" t="s">
        <v>102</v>
      </c>
      <c r="D15" s="8" t="str">
        <f t="shared" si="0"/>
        <v>Samsung</v>
      </c>
      <c r="E15" s="9" t="s">
        <v>117</v>
      </c>
      <c r="G15" s="11" t="s">
        <v>102</v>
      </c>
      <c r="H15" s="6" t="s">
        <v>131</v>
      </c>
    </row>
    <row r="16" spans="2:8" x14ac:dyDescent="0.25">
      <c r="B16" s="9" t="s">
        <v>73</v>
      </c>
      <c r="C16" s="9" t="s">
        <v>95</v>
      </c>
      <c r="D16" s="8" t="str">
        <f t="shared" si="0"/>
        <v>Xiaomi</v>
      </c>
      <c r="E16" s="9" t="s">
        <v>119</v>
      </c>
      <c r="G16" s="11" t="s">
        <v>103</v>
      </c>
      <c r="H16" s="6" t="s">
        <v>130</v>
      </c>
    </row>
    <row r="17" spans="2:8" x14ac:dyDescent="0.25">
      <c r="B17" s="9" t="s">
        <v>74</v>
      </c>
      <c r="C17" s="9" t="s">
        <v>103</v>
      </c>
      <c r="D17" s="8" t="str">
        <f t="shared" si="0"/>
        <v>Apple</v>
      </c>
      <c r="E17" s="9" t="s">
        <v>113</v>
      </c>
      <c r="G17" s="11" t="s">
        <v>104</v>
      </c>
      <c r="H17" s="6" t="s">
        <v>129</v>
      </c>
    </row>
    <row r="18" spans="2:8" x14ac:dyDescent="0.25">
      <c r="B18" s="9" t="s">
        <v>75</v>
      </c>
      <c r="C18" s="9" t="s">
        <v>104</v>
      </c>
      <c r="D18" s="8" t="str">
        <f t="shared" si="0"/>
        <v>Xiaomi</v>
      </c>
      <c r="E18" s="9" t="s">
        <v>119</v>
      </c>
      <c r="G18" s="11" t="s">
        <v>105</v>
      </c>
      <c r="H18" s="6" t="s">
        <v>130</v>
      </c>
    </row>
    <row r="19" spans="2:8" x14ac:dyDescent="0.25">
      <c r="B19" s="9" t="s">
        <v>76</v>
      </c>
      <c r="C19" s="9" t="s">
        <v>105</v>
      </c>
      <c r="D19" s="8" t="str">
        <f t="shared" si="0"/>
        <v>Apple</v>
      </c>
      <c r="E19" s="9" t="s">
        <v>115</v>
      </c>
      <c r="G19" s="11" t="s">
        <v>106</v>
      </c>
      <c r="H19" s="6" t="s">
        <v>134</v>
      </c>
    </row>
    <row r="20" spans="2:8" x14ac:dyDescent="0.25">
      <c r="B20" s="9" t="s">
        <v>77</v>
      </c>
      <c r="C20" s="9" t="s">
        <v>106</v>
      </c>
      <c r="D20" s="8" t="str">
        <f t="shared" si="0"/>
        <v>Motorola</v>
      </c>
      <c r="E20" s="9" t="s">
        <v>118</v>
      </c>
      <c r="G20" s="11" t="s">
        <v>107</v>
      </c>
      <c r="H20" s="6" t="s">
        <v>130</v>
      </c>
    </row>
    <row r="21" spans="2:8" x14ac:dyDescent="0.25">
      <c r="B21" s="9" t="s">
        <v>78</v>
      </c>
      <c r="C21" s="9" t="s">
        <v>107</v>
      </c>
      <c r="D21" s="8" t="str">
        <f t="shared" si="0"/>
        <v>Apple</v>
      </c>
      <c r="E21" s="9" t="s">
        <v>116</v>
      </c>
      <c r="G21" s="11" t="s">
        <v>108</v>
      </c>
      <c r="H21" s="6" t="s">
        <v>131</v>
      </c>
    </row>
    <row r="22" spans="2:8" x14ac:dyDescent="0.25">
      <c r="B22" s="9" t="s">
        <v>79</v>
      </c>
      <c r="C22" s="9" t="s">
        <v>101</v>
      </c>
      <c r="D22" s="8" t="str">
        <f t="shared" si="0"/>
        <v>Electrolux</v>
      </c>
      <c r="E22" s="9" t="s">
        <v>115</v>
      </c>
      <c r="G22" s="11" t="s">
        <v>109</v>
      </c>
      <c r="H22" s="6" t="s">
        <v>129</v>
      </c>
    </row>
    <row r="23" spans="2:8" x14ac:dyDescent="0.25">
      <c r="B23" s="9" t="s">
        <v>80</v>
      </c>
      <c r="C23" s="9" t="s">
        <v>108</v>
      </c>
      <c r="D23" s="8" t="str">
        <f t="shared" si="0"/>
        <v>Samsung</v>
      </c>
      <c r="E23" s="9" t="s">
        <v>116</v>
      </c>
      <c r="G23" s="11" t="s">
        <v>110</v>
      </c>
      <c r="H23" s="6" t="s">
        <v>132</v>
      </c>
    </row>
    <row r="24" spans="2:8" x14ac:dyDescent="0.25">
      <c r="B24" s="9" t="s">
        <v>81</v>
      </c>
      <c r="C24" s="9" t="s">
        <v>109</v>
      </c>
      <c r="D24" s="8" t="str">
        <f t="shared" si="0"/>
        <v>Xiaomi</v>
      </c>
      <c r="E24" s="9" t="s">
        <v>114</v>
      </c>
      <c r="G24" s="11" t="s">
        <v>111</v>
      </c>
      <c r="H24" s="6" t="s">
        <v>131</v>
      </c>
    </row>
    <row r="25" spans="2:8" x14ac:dyDescent="0.25">
      <c r="B25" s="9" t="s">
        <v>82</v>
      </c>
      <c r="C25" s="9" t="s">
        <v>96</v>
      </c>
      <c r="D25" s="8" t="str">
        <f t="shared" si="0"/>
        <v>Xiaomi</v>
      </c>
      <c r="E25" s="9" t="s">
        <v>112</v>
      </c>
    </row>
    <row r="26" spans="2:8" x14ac:dyDescent="0.25">
      <c r="B26" s="9" t="s">
        <v>83</v>
      </c>
      <c r="C26" s="9" t="s">
        <v>110</v>
      </c>
      <c r="D26" s="8" t="str">
        <f t="shared" si="0"/>
        <v>AOC</v>
      </c>
      <c r="E26" s="9" t="s">
        <v>119</v>
      </c>
    </row>
    <row r="27" spans="2:8" x14ac:dyDescent="0.25">
      <c r="B27" s="9" t="s">
        <v>84</v>
      </c>
      <c r="C27" s="9" t="s">
        <v>111</v>
      </c>
      <c r="D27" s="8" t="str">
        <f t="shared" si="0"/>
        <v>Samsung</v>
      </c>
      <c r="E27" s="9" t="s">
        <v>112</v>
      </c>
    </row>
    <row r="28" spans="2:8" x14ac:dyDescent="0.25">
      <c r="B28" s="9" t="s">
        <v>85</v>
      </c>
      <c r="C28" s="9" t="s">
        <v>106</v>
      </c>
      <c r="D28" s="8" t="str">
        <f t="shared" si="0"/>
        <v>Motorola</v>
      </c>
      <c r="E28" s="9" t="s">
        <v>116</v>
      </c>
    </row>
    <row r="29" spans="2:8" x14ac:dyDescent="0.25">
      <c r="B29" s="9" t="s">
        <v>86</v>
      </c>
      <c r="C29" s="9" t="s">
        <v>107</v>
      </c>
      <c r="D29" s="8" t="str">
        <f t="shared" si="0"/>
        <v>Apple</v>
      </c>
      <c r="E29" s="9" t="s">
        <v>112</v>
      </c>
    </row>
    <row r="30" spans="2:8" x14ac:dyDescent="0.25">
      <c r="B30" s="9" t="s">
        <v>87</v>
      </c>
      <c r="C30" s="9" t="s">
        <v>101</v>
      </c>
      <c r="D30" s="8" t="str">
        <f t="shared" si="0"/>
        <v>Electrolux</v>
      </c>
      <c r="E30" s="9" t="s">
        <v>119</v>
      </c>
    </row>
    <row r="31" spans="2:8" x14ac:dyDescent="0.25">
      <c r="B31" s="9" t="s">
        <v>88</v>
      </c>
      <c r="C31" s="9" t="s">
        <v>108</v>
      </c>
      <c r="D31" s="8" t="str">
        <f t="shared" si="0"/>
        <v>Samsung</v>
      </c>
      <c r="E31" s="9" t="s">
        <v>112</v>
      </c>
    </row>
    <row r="32" spans="2:8" x14ac:dyDescent="0.25">
      <c r="B32" s="9" t="s">
        <v>89</v>
      </c>
      <c r="C32" s="9" t="s">
        <v>109</v>
      </c>
      <c r="D32" s="8" t="str">
        <f t="shared" si="0"/>
        <v>Xiaomi</v>
      </c>
      <c r="E32" s="9" t="s">
        <v>116</v>
      </c>
    </row>
    <row r="33" spans="2:5" x14ac:dyDescent="0.25">
      <c r="B33" s="9" t="s">
        <v>90</v>
      </c>
      <c r="C33" s="9" t="s">
        <v>96</v>
      </c>
      <c r="D33" s="8" t="str">
        <f t="shared" si="0"/>
        <v>Xiaomi</v>
      </c>
      <c r="E33" s="9" t="s">
        <v>114</v>
      </c>
    </row>
    <row r="34" spans="2:5" x14ac:dyDescent="0.25">
      <c r="B34" s="9" t="s">
        <v>91</v>
      </c>
      <c r="C34" s="9" t="s">
        <v>110</v>
      </c>
      <c r="D34" s="8" t="str">
        <f t="shared" si="0"/>
        <v>AOC</v>
      </c>
      <c r="E34" s="9" t="s">
        <v>112</v>
      </c>
    </row>
    <row r="35" spans="2:5" x14ac:dyDescent="0.25">
      <c r="B35" s="9" t="s">
        <v>92</v>
      </c>
      <c r="C35" s="9" t="s">
        <v>111</v>
      </c>
      <c r="D35" s="8" t="str">
        <f t="shared" si="0"/>
        <v>Samsung</v>
      </c>
      <c r="E35" s="9" t="s">
        <v>116</v>
      </c>
    </row>
    <row r="36" spans="2:5" x14ac:dyDescent="0.25">
      <c r="B36" s="9" t="s">
        <v>93</v>
      </c>
      <c r="C36" s="9" t="s">
        <v>109</v>
      </c>
      <c r="D36" s="8" t="str">
        <f t="shared" si="0"/>
        <v>Xiaomi</v>
      </c>
      <c r="E36" s="9" t="s">
        <v>116</v>
      </c>
    </row>
    <row r="37" spans="2:5" x14ac:dyDescent="0.25">
      <c r="B37" s="9" t="s">
        <v>94</v>
      </c>
      <c r="C37" s="9" t="s">
        <v>96</v>
      </c>
      <c r="D37" s="8" t="str">
        <f t="shared" si="0"/>
        <v>Xiaomi</v>
      </c>
      <c r="E37" s="9" t="s">
        <v>112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ECFC-DBCF-4FCC-A96A-00FE13106794}">
  <dimension ref="B3:K28"/>
  <sheetViews>
    <sheetView showGridLines="0" workbookViewId="0">
      <selection activeCell="F6" sqref="F6"/>
    </sheetView>
  </sheetViews>
  <sheetFormatPr defaultRowHeight="15" x14ac:dyDescent="0.25"/>
  <cols>
    <col min="2" max="2" width="18.28515625" customWidth="1"/>
    <col min="3" max="3" width="11.7109375" customWidth="1"/>
    <col min="4" max="4" width="14.5703125" customWidth="1"/>
    <col min="5" max="5" width="14.7109375" customWidth="1"/>
    <col min="6" max="6" width="14.28515625" customWidth="1"/>
    <col min="7" max="7" width="14.85546875" customWidth="1"/>
    <col min="8" max="8" width="12.85546875" customWidth="1"/>
  </cols>
  <sheetData>
    <row r="3" spans="2:11" x14ac:dyDescent="0.25">
      <c r="B3" s="10" t="s">
        <v>176</v>
      </c>
    </row>
    <row r="5" spans="2:11" x14ac:dyDescent="0.25">
      <c r="B5" s="1" t="s">
        <v>168</v>
      </c>
      <c r="C5" s="1" t="s">
        <v>136</v>
      </c>
      <c r="D5" s="1" t="s">
        <v>169</v>
      </c>
      <c r="E5" s="1" t="s">
        <v>170</v>
      </c>
      <c r="F5" s="1" t="s">
        <v>137</v>
      </c>
      <c r="G5" s="1" t="s">
        <v>171</v>
      </c>
      <c r="K5" s="13"/>
    </row>
    <row r="6" spans="2:11" x14ac:dyDescent="0.25">
      <c r="B6" s="15" t="s">
        <v>112</v>
      </c>
      <c r="C6" s="16" t="s">
        <v>158</v>
      </c>
      <c r="D6" s="17">
        <v>0.85295052988727116</v>
      </c>
      <c r="E6" s="18">
        <v>0.87295052988727118</v>
      </c>
      <c r="F6" s="16" t="str">
        <f>VLOOKUP(C6,'Lista de Carros'!$B$5:$F$14,2,0)</f>
        <v>Palio</v>
      </c>
      <c r="G6" s="16">
        <f>VLOOKUP(F6,'Lista de Carros'!$J$5:$K$14,2,0)</f>
        <v>12</v>
      </c>
      <c r="J6" s="14"/>
    </row>
    <row r="7" spans="2:11" x14ac:dyDescent="0.25">
      <c r="B7" s="15" t="s">
        <v>115</v>
      </c>
      <c r="C7" s="16" t="s">
        <v>157</v>
      </c>
      <c r="D7" s="17">
        <v>0.10292525484514758</v>
      </c>
      <c r="E7" s="18">
        <v>0.12292525484514759</v>
      </c>
      <c r="F7" s="16" t="str">
        <f>VLOOKUP(C7,'Lista de Carros'!$B$5:$F$14,2,0)</f>
        <v>Ka</v>
      </c>
      <c r="G7" s="16">
        <f>VLOOKUP(F7,'Lista de Carros'!$J$5:$K$14,2,0)</f>
        <v>14</v>
      </c>
    </row>
    <row r="8" spans="2:11" x14ac:dyDescent="0.25">
      <c r="B8" s="15" t="s">
        <v>114</v>
      </c>
      <c r="C8" s="16" t="s">
        <v>155</v>
      </c>
      <c r="D8" s="17">
        <v>0.69193410452570392</v>
      </c>
      <c r="E8" s="18">
        <v>0.71193410452570394</v>
      </c>
      <c r="F8" s="16" t="str">
        <f>VLOOKUP(C8,'Lista de Carros'!$B$5:$F$14,2,0)</f>
        <v>Onix</v>
      </c>
      <c r="G8" s="16">
        <f>VLOOKUP(F8,'Lista de Carros'!$J$5:$K$14,2,0)</f>
        <v>13</v>
      </c>
    </row>
    <row r="9" spans="2:11" x14ac:dyDescent="0.25">
      <c r="B9" s="15" t="s">
        <v>113</v>
      </c>
      <c r="C9" s="16" t="s">
        <v>160</v>
      </c>
      <c r="D9" s="17">
        <v>0.52595704129560539</v>
      </c>
      <c r="E9" s="18">
        <v>0.54595704129560541</v>
      </c>
      <c r="F9" s="16" t="str">
        <f>VLOOKUP(C9,'Lista de Carros'!$B$5:$F$14,2,0)</f>
        <v>Polo</v>
      </c>
      <c r="G9" s="16">
        <f>VLOOKUP(F9,'Lista de Carros'!$J$5:$K$14,2,0)</f>
        <v>14</v>
      </c>
    </row>
    <row r="10" spans="2:11" x14ac:dyDescent="0.25">
      <c r="B10" s="15" t="s">
        <v>119</v>
      </c>
      <c r="C10" s="16" t="s">
        <v>163</v>
      </c>
      <c r="D10" s="17">
        <v>8.1294543548940168E-2</v>
      </c>
      <c r="E10" s="18">
        <v>0.10129454354894017</v>
      </c>
      <c r="F10" s="16" t="str">
        <f>VLOOKUP(C10,'Lista de Carros'!$B$5:$F$14,2,0)</f>
        <v>Kwid</v>
      </c>
      <c r="G10" s="16">
        <f>VLOOKUP(F10,'Lista de Carros'!$J$5:$K$14,2,0)</f>
        <v>11</v>
      </c>
    </row>
    <row r="11" spans="2:11" x14ac:dyDescent="0.25">
      <c r="B11" s="15" t="s">
        <v>113</v>
      </c>
      <c r="C11" s="16" t="s">
        <v>159</v>
      </c>
      <c r="D11" s="17">
        <v>6.455010614343959E-2</v>
      </c>
      <c r="E11" s="18">
        <v>8.4550106143439593E-2</v>
      </c>
      <c r="F11" s="16" t="str">
        <f>VLOOKUP(C11,'Lista de Carros'!$B$5:$F$14,2,0)</f>
        <v>HB20</v>
      </c>
      <c r="G11" s="16">
        <f>VLOOKUP(F11,'Lista de Carros'!$J$5:$K$14,2,0)</f>
        <v>15</v>
      </c>
    </row>
    <row r="12" spans="2:11" x14ac:dyDescent="0.25">
      <c r="B12" s="15" t="s">
        <v>112</v>
      </c>
      <c r="C12" s="16" t="s">
        <v>163</v>
      </c>
      <c r="D12" s="17">
        <v>0.64239991290498155</v>
      </c>
      <c r="E12" s="18">
        <v>0.66239991290498157</v>
      </c>
      <c r="F12" s="16" t="str">
        <f>VLOOKUP(C12,'Lista de Carros'!$B$5:$F$14,2,0)</f>
        <v>Kwid</v>
      </c>
      <c r="G12" s="16">
        <f>VLOOKUP(F12,'Lista de Carros'!$J$5:$K$14,2,0)</f>
        <v>11</v>
      </c>
    </row>
    <row r="13" spans="2:11" x14ac:dyDescent="0.25">
      <c r="B13" s="15" t="s">
        <v>115</v>
      </c>
      <c r="C13" s="16" t="s">
        <v>162</v>
      </c>
      <c r="D13" s="17">
        <v>0.79821118837043936</v>
      </c>
      <c r="E13" s="18">
        <v>0.81821118837043938</v>
      </c>
      <c r="F13" s="16" t="str">
        <f>VLOOKUP(C13,'Lista de Carros'!$B$5:$F$14,2,0)</f>
        <v>Sandero</v>
      </c>
      <c r="G13" s="16">
        <f>VLOOKUP(F13,'Lista de Carros'!$J$5:$K$14,2,0)</f>
        <v>14</v>
      </c>
    </row>
    <row r="14" spans="2:11" x14ac:dyDescent="0.25">
      <c r="B14" s="15" t="s">
        <v>114</v>
      </c>
      <c r="C14" s="16" t="s">
        <v>158</v>
      </c>
      <c r="D14" s="17">
        <v>0.40765092241127932</v>
      </c>
      <c r="E14" s="18">
        <v>0.42765092241127933</v>
      </c>
      <c r="F14" s="16" t="str">
        <f>VLOOKUP(C14,'Lista de Carros'!$B$5:$F$14,2,0)</f>
        <v>Palio</v>
      </c>
      <c r="G14" s="16">
        <f>VLOOKUP(F14,'Lista de Carros'!$J$5:$K$14,2,0)</f>
        <v>12</v>
      </c>
    </row>
    <row r="15" spans="2:11" x14ac:dyDescent="0.25">
      <c r="B15" s="15" t="s">
        <v>113</v>
      </c>
      <c r="C15" s="16" t="s">
        <v>156</v>
      </c>
      <c r="D15" s="17">
        <v>6.6213467656343172E-2</v>
      </c>
      <c r="E15" s="18">
        <v>8.6213467656343176E-2</v>
      </c>
      <c r="F15" s="16" t="str">
        <f>VLOOKUP(C15,'Lista de Carros'!$B$5:$F$14,2,0)</f>
        <v>Gol</v>
      </c>
      <c r="G15" s="16">
        <f>VLOOKUP(F15,'Lista de Carros'!$J$5:$K$14,2,0)</f>
        <v>12</v>
      </c>
    </row>
    <row r="16" spans="2:11" x14ac:dyDescent="0.25">
      <c r="B16" s="15" t="s">
        <v>119</v>
      </c>
      <c r="C16" s="16" t="s">
        <v>155</v>
      </c>
      <c r="D16" s="17">
        <v>8.5699774697955422E-2</v>
      </c>
      <c r="E16" s="18">
        <v>0.10569977469795543</v>
      </c>
      <c r="F16" s="16" t="str">
        <f>VLOOKUP(C16,'Lista de Carros'!$B$5:$F$14,2,0)</f>
        <v>Onix</v>
      </c>
      <c r="G16" s="16">
        <f>VLOOKUP(F16,'Lista de Carros'!$J$5:$K$14,2,0)</f>
        <v>13</v>
      </c>
    </row>
    <row r="17" spans="2:7" x14ac:dyDescent="0.25">
      <c r="B17" s="15" t="s">
        <v>113</v>
      </c>
      <c r="C17" s="16" t="s">
        <v>156</v>
      </c>
      <c r="D17" s="17">
        <v>0.81299986527301482</v>
      </c>
      <c r="E17" s="18">
        <v>0.83299986527301484</v>
      </c>
      <c r="F17" s="16" t="str">
        <f>VLOOKUP(C17,'Lista de Carros'!$B$5:$F$14,2,0)</f>
        <v>Gol</v>
      </c>
      <c r="G17" s="16">
        <f>VLOOKUP(F17,'Lista de Carros'!$J$5:$K$14,2,0)</f>
        <v>12</v>
      </c>
    </row>
    <row r="18" spans="2:7" x14ac:dyDescent="0.25">
      <c r="B18" s="15" t="s">
        <v>112</v>
      </c>
      <c r="C18" s="16" t="s">
        <v>162</v>
      </c>
      <c r="D18" s="17">
        <v>0.7218924099922488</v>
      </c>
      <c r="E18" s="18">
        <v>0.74189240999224881</v>
      </c>
      <c r="F18" s="16" t="str">
        <f>VLOOKUP(C18,'Lista de Carros'!$B$5:$F$14,2,0)</f>
        <v>Sandero</v>
      </c>
      <c r="G18" s="16">
        <f>VLOOKUP(F18,'Lista de Carros'!$J$5:$K$14,2,0)</f>
        <v>14</v>
      </c>
    </row>
    <row r="19" spans="2:7" x14ac:dyDescent="0.25">
      <c r="B19" s="15" t="s">
        <v>115</v>
      </c>
      <c r="C19" s="16" t="s">
        <v>157</v>
      </c>
      <c r="D19" s="17">
        <v>0.17183926228437463</v>
      </c>
      <c r="E19" s="18">
        <v>0.19183926228437462</v>
      </c>
      <c r="F19" s="16" t="str">
        <f>VLOOKUP(C19,'Lista de Carros'!$B$5:$F$14,2,0)</f>
        <v>Ka</v>
      </c>
      <c r="G19" s="16">
        <f>VLOOKUP(F19,'Lista de Carros'!$J$5:$K$14,2,0)</f>
        <v>14</v>
      </c>
    </row>
    <row r="20" spans="2:7" x14ac:dyDescent="0.25">
      <c r="B20" s="15" t="s">
        <v>114</v>
      </c>
      <c r="C20" s="16" t="s">
        <v>156</v>
      </c>
      <c r="D20" s="17">
        <v>0.97895221140500754</v>
      </c>
      <c r="E20" s="18">
        <v>0.99895221140500756</v>
      </c>
      <c r="F20" s="16" t="str">
        <f>VLOOKUP(C20,'Lista de Carros'!$B$5:$F$14,2,0)</f>
        <v>Gol</v>
      </c>
      <c r="G20" s="16">
        <f>VLOOKUP(F20,'Lista de Carros'!$J$5:$K$14,2,0)</f>
        <v>12</v>
      </c>
    </row>
    <row r="21" spans="2:7" x14ac:dyDescent="0.25">
      <c r="B21" s="15" t="s">
        <v>113</v>
      </c>
      <c r="C21" s="16" t="s">
        <v>156</v>
      </c>
      <c r="D21" s="17">
        <v>0.37624763654750792</v>
      </c>
      <c r="E21" s="18">
        <v>0.39624763654750794</v>
      </c>
      <c r="F21" s="16" t="str">
        <f>VLOOKUP(C21,'Lista de Carros'!$B$5:$F$14,2,0)</f>
        <v>Gol</v>
      </c>
      <c r="G21" s="16">
        <f>VLOOKUP(F21,'Lista de Carros'!$J$5:$K$14,2,0)</f>
        <v>12</v>
      </c>
    </row>
    <row r="22" spans="2:7" x14ac:dyDescent="0.25">
      <c r="B22" s="15" t="s">
        <v>119</v>
      </c>
      <c r="C22" s="16" t="s">
        <v>157</v>
      </c>
      <c r="D22" s="17">
        <v>0.20765243447361637</v>
      </c>
      <c r="E22" s="18">
        <v>0.22765243447361636</v>
      </c>
      <c r="F22" s="16" t="str">
        <f>VLOOKUP(C22,'Lista de Carros'!$B$5:$F$14,2,0)</f>
        <v>Ka</v>
      </c>
      <c r="G22" s="16">
        <f>VLOOKUP(F22,'Lista de Carros'!$J$5:$K$14,2,0)</f>
        <v>14</v>
      </c>
    </row>
    <row r="23" spans="2:7" x14ac:dyDescent="0.25">
      <c r="B23" s="15" t="s">
        <v>113</v>
      </c>
      <c r="C23" s="16" t="s">
        <v>157</v>
      </c>
      <c r="D23" s="17">
        <v>0.87388034323700614</v>
      </c>
      <c r="E23" s="18">
        <v>0.89388034323700616</v>
      </c>
      <c r="F23" s="16" t="str">
        <f>VLOOKUP(C23,'Lista de Carros'!$B$5:$F$14,2,0)</f>
        <v>Ka</v>
      </c>
      <c r="G23" s="16">
        <f>VLOOKUP(F23,'Lista de Carros'!$J$5:$K$14,2,0)</f>
        <v>14</v>
      </c>
    </row>
    <row r="24" spans="2:7" x14ac:dyDescent="0.25">
      <c r="B24" s="15" t="s">
        <v>112</v>
      </c>
      <c r="C24" s="16" t="s">
        <v>155</v>
      </c>
      <c r="D24" s="17">
        <v>0.58276559123104821</v>
      </c>
      <c r="E24" s="18">
        <v>0.60276559123104823</v>
      </c>
      <c r="F24" s="16" t="str">
        <f>VLOOKUP(C24,'Lista de Carros'!$B$5:$F$14,2,0)</f>
        <v>Onix</v>
      </c>
      <c r="G24" s="16">
        <f>VLOOKUP(F24,'Lista de Carros'!$J$5:$K$14,2,0)</f>
        <v>13</v>
      </c>
    </row>
    <row r="25" spans="2:7" x14ac:dyDescent="0.25">
      <c r="B25" s="15" t="s">
        <v>115</v>
      </c>
      <c r="C25" s="16" t="s">
        <v>158</v>
      </c>
      <c r="D25" s="17">
        <v>0.79547571770823822</v>
      </c>
      <c r="E25" s="18">
        <v>0.81547571770823823</v>
      </c>
      <c r="F25" s="16" t="str">
        <f>VLOOKUP(C25,'Lista de Carros'!$B$5:$F$14,2,0)</f>
        <v>Palio</v>
      </c>
      <c r="G25" s="16">
        <f>VLOOKUP(F25,'Lista de Carros'!$J$5:$K$14,2,0)</f>
        <v>12</v>
      </c>
    </row>
    <row r="26" spans="2:7" x14ac:dyDescent="0.25">
      <c r="B26" s="15" t="s">
        <v>114</v>
      </c>
      <c r="C26" s="16" t="s">
        <v>155</v>
      </c>
      <c r="D26" s="17">
        <v>0.41241558461934991</v>
      </c>
      <c r="E26" s="18">
        <v>0.43241558461934992</v>
      </c>
      <c r="F26" s="16" t="str">
        <f>VLOOKUP(C26,'Lista de Carros'!$B$5:$F$14,2,0)</f>
        <v>Onix</v>
      </c>
      <c r="G26" s="16">
        <f>VLOOKUP(F26,'Lista de Carros'!$J$5:$K$14,2,0)</f>
        <v>13</v>
      </c>
    </row>
    <row r="27" spans="2:7" x14ac:dyDescent="0.25">
      <c r="B27" s="15" t="s">
        <v>113</v>
      </c>
      <c r="C27" s="16" t="s">
        <v>163</v>
      </c>
      <c r="D27" s="17">
        <v>0.12579149375034282</v>
      </c>
      <c r="E27" s="18">
        <v>0.14579149375034281</v>
      </c>
      <c r="F27" s="16" t="str">
        <f>VLOOKUP(C27,'Lista de Carros'!$B$5:$F$14,2,0)</f>
        <v>Kwid</v>
      </c>
      <c r="G27" s="16">
        <f>VLOOKUP(F27,'Lista de Carros'!$J$5:$K$14,2,0)</f>
        <v>11</v>
      </c>
    </row>
    <row r="28" spans="2:7" x14ac:dyDescent="0.25">
      <c r="B28" s="15" t="s">
        <v>119</v>
      </c>
      <c r="C28" s="16" t="s">
        <v>160</v>
      </c>
      <c r="D28" s="17">
        <v>0.97328043005701292</v>
      </c>
      <c r="E28" s="18">
        <v>0.99328043005701294</v>
      </c>
      <c r="F28" s="16" t="str">
        <f>VLOOKUP(C28,'Lista de Carros'!$B$5:$F$14,2,0)</f>
        <v>Polo</v>
      </c>
      <c r="G28" s="16">
        <f>VLOOKUP(F28,'Lista de Carros'!$J$5:$K$14,2,0)</f>
        <v>14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45C6-26FC-4997-B203-37CA435812EC}">
  <dimension ref="B3:D27"/>
  <sheetViews>
    <sheetView showGridLines="0" tabSelected="1" workbookViewId="0">
      <selection activeCell="F20" sqref="F20"/>
    </sheetView>
  </sheetViews>
  <sheetFormatPr defaultRowHeight="15" x14ac:dyDescent="0.25"/>
  <cols>
    <col min="2" max="2" width="14" customWidth="1"/>
    <col min="3" max="3" width="12.140625" customWidth="1"/>
    <col min="4" max="4" width="12.5703125" customWidth="1"/>
  </cols>
  <sheetData>
    <row r="3" spans="2:4" x14ac:dyDescent="0.25">
      <c r="B3" s="10" t="s">
        <v>173</v>
      </c>
    </row>
    <row r="4" spans="2:4" x14ac:dyDescent="0.25">
      <c r="B4" s="20" t="s">
        <v>175</v>
      </c>
    </row>
    <row r="5" spans="2:4" x14ac:dyDescent="0.25">
      <c r="B5" s="10"/>
    </row>
    <row r="6" spans="2:4" x14ac:dyDescent="0.25">
      <c r="B6" s="1" t="s">
        <v>136</v>
      </c>
      <c r="C6" s="1" t="s">
        <v>128</v>
      </c>
      <c r="D6" s="1" t="s">
        <v>138</v>
      </c>
    </row>
    <row r="7" spans="2:4" x14ac:dyDescent="0.25">
      <c r="B7" s="12" t="s">
        <v>163</v>
      </c>
      <c r="C7" s="19" t="str">
        <f>VLOOKUP($B7,'Lista de Carros'!$B$5:$F$14,3,0)</f>
        <v>Renault</v>
      </c>
      <c r="D7" s="19">
        <f>VLOOKUP($B7,'Lista de Carros'!$B$5:$F$14,5,0)</f>
        <v>2019</v>
      </c>
    </row>
    <row r="8" spans="2:4" x14ac:dyDescent="0.25">
      <c r="B8" s="12" t="s">
        <v>160</v>
      </c>
      <c r="C8" s="19" t="str">
        <f>VLOOKUP($B8,'Lista de Carros'!$B$5:$F$14,3,0)</f>
        <v>Volkswagen</v>
      </c>
      <c r="D8" s="19">
        <f>VLOOKUP($B8,'Lista de Carros'!$B$5:$F$14,5,0)</f>
        <v>2018</v>
      </c>
    </row>
    <row r="9" spans="2:4" x14ac:dyDescent="0.25">
      <c r="B9" s="12" t="s">
        <v>158</v>
      </c>
      <c r="C9" s="19" t="str">
        <f>VLOOKUP($B9,'Lista de Carros'!$B$5:$F$14,3,0)</f>
        <v>Fiat</v>
      </c>
      <c r="D9" s="19">
        <f>VLOOKUP($B9,'Lista de Carros'!$B$5:$F$14,5,0)</f>
        <v>2019</v>
      </c>
    </row>
    <row r="10" spans="2:4" x14ac:dyDescent="0.25">
      <c r="B10" s="12" t="s">
        <v>161</v>
      </c>
      <c r="C10" s="19" t="str">
        <f>VLOOKUP($B10,'Lista de Carros'!$B$5:$F$14,3,0)</f>
        <v>Volkswagen</v>
      </c>
      <c r="D10" s="19">
        <f>VLOOKUP($B10,'Lista de Carros'!$B$5:$F$14,5,0)</f>
        <v>2020</v>
      </c>
    </row>
    <row r="11" spans="2:4" x14ac:dyDescent="0.25">
      <c r="B11" s="12" t="s">
        <v>155</v>
      </c>
      <c r="C11" s="19" t="str">
        <f>VLOOKUP($B11,'Lista de Carros'!$B$5:$F$14,3,0)</f>
        <v>Chevrolet</v>
      </c>
      <c r="D11" s="19">
        <f>VLOOKUP($B11,'Lista de Carros'!$B$5:$F$14,5,0)</f>
        <v>2020</v>
      </c>
    </row>
    <row r="12" spans="2:4" x14ac:dyDescent="0.25">
      <c r="B12" s="12" t="s">
        <v>157</v>
      </c>
      <c r="C12" s="19" t="str">
        <f>VLOOKUP($B12,'Lista de Carros'!$B$5:$F$14,3,0)</f>
        <v>Ford</v>
      </c>
      <c r="D12" s="19">
        <f>VLOOKUP($B12,'Lista de Carros'!$B$5:$F$14,5,0)</f>
        <v>2020</v>
      </c>
    </row>
    <row r="13" spans="2:4" x14ac:dyDescent="0.25">
      <c r="B13" s="12" t="s">
        <v>162</v>
      </c>
      <c r="C13" s="19" t="str">
        <f>VLOOKUP($B13,'Lista de Carros'!$B$5:$F$14,3,0)</f>
        <v>Renault</v>
      </c>
      <c r="D13" s="19">
        <f>VLOOKUP($B13,'Lista de Carros'!$B$5:$F$14,5,0)</f>
        <v>2018</v>
      </c>
    </row>
    <row r="14" spans="2:4" x14ac:dyDescent="0.25">
      <c r="B14" s="12" t="s">
        <v>157</v>
      </c>
      <c r="C14" s="19" t="str">
        <f>VLOOKUP($B14,'Lista de Carros'!$B$5:$F$14,3,0)</f>
        <v>Ford</v>
      </c>
      <c r="D14" s="19">
        <f>VLOOKUP($B14,'Lista de Carros'!$B$5:$F$14,5,0)</f>
        <v>2020</v>
      </c>
    </row>
    <row r="15" spans="2:4" x14ac:dyDescent="0.25">
      <c r="B15" s="12" t="s">
        <v>157</v>
      </c>
      <c r="C15" s="19" t="str">
        <f>VLOOKUP($B15,'Lista de Carros'!$B$5:$F$14,3,0)</f>
        <v>Ford</v>
      </c>
      <c r="D15" s="19">
        <f>VLOOKUP($B15,'Lista de Carros'!$B$5:$F$14,5,0)</f>
        <v>2020</v>
      </c>
    </row>
    <row r="16" spans="2:4" x14ac:dyDescent="0.25">
      <c r="B16" s="12" t="s">
        <v>157</v>
      </c>
      <c r="C16" s="19" t="str">
        <f>VLOOKUP($B16,'Lista de Carros'!$B$5:$F$14,3,0)</f>
        <v>Ford</v>
      </c>
      <c r="D16" s="19">
        <f>VLOOKUP($B16,'Lista de Carros'!$B$5:$F$14,5,0)</f>
        <v>2020</v>
      </c>
    </row>
    <row r="17" spans="2:4" x14ac:dyDescent="0.25">
      <c r="B17" s="12" t="s">
        <v>156</v>
      </c>
      <c r="C17" s="19" t="str">
        <f>VLOOKUP($B17,'Lista de Carros'!$B$5:$F$14,3,0)</f>
        <v>Volkswagen</v>
      </c>
      <c r="D17" s="19">
        <f>VLOOKUP($B17,'Lista de Carros'!$B$5:$F$14,5,0)</f>
        <v>2019</v>
      </c>
    </row>
    <row r="18" spans="2:4" x14ac:dyDescent="0.25">
      <c r="B18" s="12" t="s">
        <v>155</v>
      </c>
      <c r="C18" s="19" t="str">
        <f>VLOOKUP($B18,'Lista de Carros'!$B$5:$F$14,3,0)</f>
        <v>Chevrolet</v>
      </c>
      <c r="D18" s="19">
        <f>VLOOKUP($B18,'Lista de Carros'!$B$5:$F$14,5,0)</f>
        <v>2020</v>
      </c>
    </row>
    <row r="19" spans="2:4" x14ac:dyDescent="0.25">
      <c r="B19" s="12" t="s">
        <v>155</v>
      </c>
      <c r="C19" s="19" t="str">
        <f>VLOOKUP($B19,'Lista de Carros'!$B$5:$F$14,3,0)</f>
        <v>Chevrolet</v>
      </c>
      <c r="D19" s="19">
        <f>VLOOKUP($B19,'Lista de Carros'!$B$5:$F$14,5,0)</f>
        <v>2020</v>
      </c>
    </row>
    <row r="20" spans="2:4" x14ac:dyDescent="0.25">
      <c r="B20" s="12" t="s">
        <v>156</v>
      </c>
      <c r="C20" s="19" t="str">
        <f>VLOOKUP($B20,'Lista de Carros'!$B$5:$F$14,3,0)</f>
        <v>Volkswagen</v>
      </c>
      <c r="D20" s="19">
        <f>VLOOKUP($B20,'Lista de Carros'!$B$5:$F$14,5,0)</f>
        <v>2019</v>
      </c>
    </row>
    <row r="21" spans="2:4" x14ac:dyDescent="0.25">
      <c r="B21" s="12" t="s">
        <v>157</v>
      </c>
      <c r="C21" s="19" t="str">
        <f>VLOOKUP($B21,'Lista de Carros'!$B$5:$F$14,3,0)</f>
        <v>Ford</v>
      </c>
      <c r="D21" s="19">
        <f>VLOOKUP($B21,'Lista de Carros'!$B$5:$F$14,5,0)</f>
        <v>2020</v>
      </c>
    </row>
    <row r="22" spans="2:4" x14ac:dyDescent="0.25">
      <c r="B22" s="12" t="s">
        <v>163</v>
      </c>
      <c r="C22" s="19" t="str">
        <f>VLOOKUP($B22,'Lista de Carros'!$B$5:$F$14,3,0)</f>
        <v>Renault</v>
      </c>
      <c r="D22" s="19">
        <f>VLOOKUP($B22,'Lista de Carros'!$B$5:$F$14,5,0)</f>
        <v>2019</v>
      </c>
    </row>
    <row r="23" spans="2:4" x14ac:dyDescent="0.25">
      <c r="B23" s="12" t="s">
        <v>159</v>
      </c>
      <c r="C23" s="19" t="str">
        <f>VLOOKUP($B23,'Lista de Carros'!$B$5:$F$14,3,0)</f>
        <v>Hyundai</v>
      </c>
      <c r="D23" s="19">
        <f>VLOOKUP($B23,'Lista de Carros'!$B$5:$F$14,5,0)</f>
        <v>2021</v>
      </c>
    </row>
    <row r="24" spans="2:4" x14ac:dyDescent="0.25">
      <c r="B24" s="12" t="s">
        <v>161</v>
      </c>
      <c r="C24" s="19" t="str">
        <f>VLOOKUP($B24,'Lista de Carros'!$B$5:$F$14,3,0)</f>
        <v>Volkswagen</v>
      </c>
      <c r="D24" s="19">
        <f>VLOOKUP($B24,'Lista de Carros'!$B$5:$F$14,5,0)</f>
        <v>2020</v>
      </c>
    </row>
    <row r="25" spans="2:4" x14ac:dyDescent="0.25">
      <c r="B25" s="12" t="s">
        <v>156</v>
      </c>
      <c r="C25" s="19" t="str">
        <f>VLOOKUP($B25,'Lista de Carros'!$B$5:$F$14,3,0)</f>
        <v>Volkswagen</v>
      </c>
      <c r="D25" s="19">
        <f>VLOOKUP($B25,'Lista de Carros'!$B$5:$F$14,5,0)</f>
        <v>2019</v>
      </c>
    </row>
    <row r="26" spans="2:4" x14ac:dyDescent="0.25">
      <c r="B26" s="12" t="s">
        <v>156</v>
      </c>
      <c r="C26" s="19" t="str">
        <f>VLOOKUP($B26,'Lista de Carros'!$B$5:$F$14,3,0)</f>
        <v>Volkswagen</v>
      </c>
      <c r="D26" s="19">
        <f>VLOOKUP($B26,'Lista de Carros'!$B$5:$F$14,5,0)</f>
        <v>2019</v>
      </c>
    </row>
    <row r="27" spans="2:4" x14ac:dyDescent="0.25">
      <c r="B27" s="12" t="s">
        <v>163</v>
      </c>
      <c r="C27" s="19" t="str">
        <f>VLOOKUP($B27,'Lista de Carros'!$B$5:$F$14,3,0)</f>
        <v>Renault</v>
      </c>
      <c r="D27" s="19">
        <f>VLOOKUP($B27,'Lista de Carros'!$B$5:$F$14,5,0)</f>
        <v>2019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4D5A0-6EF7-4A11-B1F6-94985F035463}">
  <dimension ref="B3:N14"/>
  <sheetViews>
    <sheetView showGridLines="0" workbookViewId="0">
      <selection activeCell="B6" sqref="B6"/>
    </sheetView>
  </sheetViews>
  <sheetFormatPr defaultRowHeight="15" x14ac:dyDescent="0.25"/>
  <cols>
    <col min="2" max="2" width="12.85546875" customWidth="1"/>
    <col min="3" max="3" width="10.42578125" customWidth="1"/>
    <col min="4" max="4" width="14.140625" customWidth="1"/>
    <col min="5" max="5" width="13.5703125" customWidth="1"/>
    <col min="6" max="6" width="11.140625" customWidth="1"/>
    <col min="7" max="7" width="14.140625" hidden="1" customWidth="1"/>
    <col min="10" max="10" width="12.5703125" customWidth="1"/>
    <col min="11" max="11" width="14.28515625" bestFit="1" customWidth="1"/>
    <col min="14" max="14" width="11.85546875" customWidth="1"/>
  </cols>
  <sheetData>
    <row r="3" spans="2:14" x14ac:dyDescent="0.25">
      <c r="B3" s="10" t="s">
        <v>167</v>
      </c>
      <c r="J3" s="10" t="s">
        <v>174</v>
      </c>
    </row>
    <row r="5" spans="2:14" x14ac:dyDescent="0.25">
      <c r="B5" s="1" t="s">
        <v>136</v>
      </c>
      <c r="C5" s="1" t="s">
        <v>137</v>
      </c>
      <c r="D5" s="1" t="s">
        <v>128</v>
      </c>
      <c r="E5" s="1" t="s">
        <v>139</v>
      </c>
      <c r="F5" s="1" t="s">
        <v>138</v>
      </c>
      <c r="G5" s="1" t="s">
        <v>172</v>
      </c>
      <c r="J5" s="1" t="s">
        <v>137</v>
      </c>
      <c r="K5" s="1" t="s">
        <v>172</v>
      </c>
      <c r="M5" s="4"/>
      <c r="N5" s="4"/>
    </row>
    <row r="6" spans="2:14" x14ac:dyDescent="0.25">
      <c r="B6" s="12" t="s">
        <v>155</v>
      </c>
      <c r="C6" s="12" t="s">
        <v>140</v>
      </c>
      <c r="D6" s="12" t="s">
        <v>148</v>
      </c>
      <c r="E6" s="12" t="s">
        <v>164</v>
      </c>
      <c r="F6" s="12">
        <v>2020</v>
      </c>
      <c r="G6" s="12">
        <v>13</v>
      </c>
      <c r="J6" s="12" t="s">
        <v>141</v>
      </c>
      <c r="K6" s="12">
        <v>12</v>
      </c>
    </row>
    <row r="7" spans="2:14" x14ac:dyDescent="0.25">
      <c r="B7" s="12" t="s">
        <v>156</v>
      </c>
      <c r="C7" s="12" t="s">
        <v>141</v>
      </c>
      <c r="D7" s="12" t="s">
        <v>149</v>
      </c>
      <c r="E7" s="12" t="s">
        <v>165</v>
      </c>
      <c r="F7" s="12">
        <v>2019</v>
      </c>
      <c r="G7" s="12">
        <v>12</v>
      </c>
      <c r="J7" s="12" t="s">
        <v>144</v>
      </c>
      <c r="K7" s="12">
        <v>15</v>
      </c>
    </row>
    <row r="8" spans="2:14" x14ac:dyDescent="0.25">
      <c r="B8" s="12" t="s">
        <v>157</v>
      </c>
      <c r="C8" s="12" t="s">
        <v>142</v>
      </c>
      <c r="D8" s="12" t="s">
        <v>150</v>
      </c>
      <c r="E8" s="12" t="s">
        <v>164</v>
      </c>
      <c r="F8" s="12">
        <v>2020</v>
      </c>
      <c r="G8" s="12">
        <v>14</v>
      </c>
      <c r="J8" s="12" t="s">
        <v>142</v>
      </c>
      <c r="K8" s="12">
        <v>14</v>
      </c>
    </row>
    <row r="9" spans="2:14" x14ac:dyDescent="0.25">
      <c r="B9" s="12" t="s">
        <v>158</v>
      </c>
      <c r="C9" s="12" t="s">
        <v>143</v>
      </c>
      <c r="D9" s="12" t="s">
        <v>151</v>
      </c>
      <c r="E9" s="12" t="s">
        <v>164</v>
      </c>
      <c r="F9" s="12">
        <v>2019</v>
      </c>
      <c r="G9" s="12">
        <v>12</v>
      </c>
      <c r="J9" s="12" t="s">
        <v>154</v>
      </c>
      <c r="K9" s="12">
        <v>11</v>
      </c>
    </row>
    <row r="10" spans="2:14" x14ac:dyDescent="0.25">
      <c r="B10" s="12" t="s">
        <v>159</v>
      </c>
      <c r="C10" s="12" t="s">
        <v>144</v>
      </c>
      <c r="D10" s="12" t="s">
        <v>152</v>
      </c>
      <c r="E10" s="12" t="s">
        <v>165</v>
      </c>
      <c r="F10" s="12">
        <v>2021</v>
      </c>
      <c r="G10" s="12">
        <v>15</v>
      </c>
      <c r="J10" s="12" t="s">
        <v>140</v>
      </c>
      <c r="K10" s="12">
        <v>13</v>
      </c>
    </row>
    <row r="11" spans="2:14" x14ac:dyDescent="0.25">
      <c r="B11" s="12" t="s">
        <v>160</v>
      </c>
      <c r="C11" s="12" t="s">
        <v>145</v>
      </c>
      <c r="D11" s="12" t="s">
        <v>149</v>
      </c>
      <c r="E11" s="12" t="s">
        <v>166</v>
      </c>
      <c r="F11" s="12">
        <v>2018</v>
      </c>
      <c r="G11" s="12">
        <v>14</v>
      </c>
      <c r="J11" s="12" t="s">
        <v>143</v>
      </c>
      <c r="K11" s="12">
        <v>12</v>
      </c>
    </row>
    <row r="12" spans="2:14" x14ac:dyDescent="0.25">
      <c r="B12" s="12" t="s">
        <v>161</v>
      </c>
      <c r="C12" s="12" t="s">
        <v>146</v>
      </c>
      <c r="D12" s="12" t="s">
        <v>149</v>
      </c>
      <c r="E12" s="12" t="s">
        <v>166</v>
      </c>
      <c r="F12" s="12">
        <v>2020</v>
      </c>
      <c r="G12" s="12">
        <v>13</v>
      </c>
      <c r="J12" s="12" t="s">
        <v>145</v>
      </c>
      <c r="K12" s="12">
        <v>14</v>
      </c>
    </row>
    <row r="13" spans="2:14" x14ac:dyDescent="0.25">
      <c r="B13" s="12" t="s">
        <v>162</v>
      </c>
      <c r="C13" s="12" t="s">
        <v>147</v>
      </c>
      <c r="D13" s="12" t="s">
        <v>153</v>
      </c>
      <c r="E13" s="12" t="s">
        <v>165</v>
      </c>
      <c r="F13" s="12">
        <v>2018</v>
      </c>
      <c r="G13" s="12">
        <v>14</v>
      </c>
      <c r="J13" s="12" t="s">
        <v>147</v>
      </c>
      <c r="K13" s="12">
        <v>14</v>
      </c>
    </row>
    <row r="14" spans="2:14" x14ac:dyDescent="0.25">
      <c r="B14" s="12" t="s">
        <v>163</v>
      </c>
      <c r="C14" s="12" t="s">
        <v>154</v>
      </c>
      <c r="D14" s="12" t="s">
        <v>153</v>
      </c>
      <c r="E14" s="12" t="s">
        <v>165</v>
      </c>
      <c r="F14" s="12">
        <v>2019</v>
      </c>
      <c r="G14" s="12">
        <v>11</v>
      </c>
      <c r="J14" s="12" t="s">
        <v>146</v>
      </c>
      <c r="K14" s="12">
        <v>13</v>
      </c>
    </row>
  </sheetData>
  <sortState xmlns:xlrd2="http://schemas.microsoft.com/office/spreadsheetml/2017/richdata2" ref="J6:K14">
    <sortCondition ref="J9:J1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Exemplos</vt:lpstr>
      <vt:lpstr>Exercícios</vt:lpstr>
      <vt:lpstr>Exercícios (2)</vt:lpstr>
      <vt:lpstr>Execícios 3</vt:lpstr>
      <vt:lpstr>Exercícios 4</vt:lpstr>
      <vt:lpstr>Lista de 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Henrique</dc:creator>
  <cp:lastModifiedBy>Diogo Barbosa</cp:lastModifiedBy>
  <dcterms:created xsi:type="dcterms:W3CDTF">2022-10-25T18:57:23Z</dcterms:created>
  <dcterms:modified xsi:type="dcterms:W3CDTF">2023-05-02T05:01:20Z</dcterms:modified>
</cp:coreProperties>
</file>