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kramel/Documents/MestradoUSP/Application/assets/data/"/>
    </mc:Choice>
  </mc:AlternateContent>
  <xr:revisionPtr revIDLastSave="0" documentId="8_{9C615C2D-0807-8346-ACF1-B73A84A342AF}" xr6:coauthVersionLast="36" xr6:coauthVersionMax="36" xr10:uidLastSave="{00000000-0000-0000-0000-000000000000}"/>
  <bookViews>
    <workbookView xWindow="480" yWindow="960" windowWidth="25040" windowHeight="14500" xr2:uid="{A9E50FC2-4963-C74A-A349-ADC06B92D8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76" i="1" l="1"/>
  <c r="U1276" i="1" s="1"/>
  <c r="S1276" i="1"/>
  <c r="P1276" i="1" s="1"/>
  <c r="R1276" i="1"/>
  <c r="Q1276" i="1"/>
  <c r="O1276" i="1"/>
  <c r="N1276" i="1"/>
  <c r="M1276" i="1"/>
  <c r="L1276" i="1"/>
  <c r="T1275" i="1"/>
  <c r="U1275" i="1" s="1"/>
  <c r="S1275" i="1"/>
  <c r="P1275" i="1" s="1"/>
  <c r="R1275" i="1"/>
  <c r="Q1275" i="1"/>
  <c r="O1275" i="1"/>
  <c r="N1275" i="1"/>
  <c r="M1275" i="1"/>
  <c r="L1275" i="1"/>
  <c r="T1274" i="1"/>
  <c r="R1274" i="1" s="1"/>
  <c r="S1274" i="1"/>
  <c r="P1274" i="1" s="1"/>
  <c r="Q1274" i="1"/>
  <c r="O1274" i="1"/>
  <c r="N1274" i="1"/>
  <c r="M1274" i="1"/>
  <c r="L1274" i="1"/>
  <c r="T1273" i="1"/>
  <c r="R1273" i="1" s="1"/>
  <c r="S1273" i="1"/>
  <c r="P1273" i="1" s="1"/>
  <c r="Q1273" i="1"/>
  <c r="O1273" i="1"/>
  <c r="N1273" i="1"/>
  <c r="M1273" i="1"/>
  <c r="L1273" i="1"/>
  <c r="T1272" i="1"/>
  <c r="S1272" i="1"/>
  <c r="P1272" i="1" s="1"/>
  <c r="Q1272" i="1"/>
  <c r="O1272" i="1"/>
  <c r="N1272" i="1"/>
  <c r="M1272" i="1"/>
  <c r="L1272" i="1"/>
  <c r="T1271" i="1"/>
  <c r="R1271" i="1" s="1"/>
  <c r="S1271" i="1"/>
  <c r="Q1271" i="1"/>
  <c r="P1271" i="1"/>
  <c r="O1271" i="1"/>
  <c r="N1271" i="1"/>
  <c r="M1271" i="1"/>
  <c r="L1271" i="1"/>
  <c r="T1270" i="1"/>
  <c r="R1270" i="1" s="1"/>
  <c r="S1270" i="1"/>
  <c r="Q1270" i="1"/>
  <c r="P1270" i="1"/>
  <c r="O1270" i="1"/>
  <c r="N1270" i="1"/>
  <c r="M1270" i="1"/>
  <c r="L1270" i="1"/>
  <c r="T1269" i="1"/>
  <c r="R1269" i="1" s="1"/>
  <c r="S1269" i="1"/>
  <c r="P1269" i="1" s="1"/>
  <c r="Q1269" i="1"/>
  <c r="O1269" i="1"/>
  <c r="N1269" i="1"/>
  <c r="M1269" i="1"/>
  <c r="L1269" i="1"/>
  <c r="U1268" i="1"/>
  <c r="T1268" i="1"/>
  <c r="S1268" i="1"/>
  <c r="P1268" i="1" s="1"/>
  <c r="R1268" i="1"/>
  <c r="Q1268" i="1"/>
  <c r="O1268" i="1"/>
  <c r="N1268" i="1"/>
  <c r="M1268" i="1"/>
  <c r="L1268" i="1"/>
  <c r="T1267" i="1"/>
  <c r="U1267" i="1" s="1"/>
  <c r="S1267" i="1"/>
  <c r="P1267" i="1" s="1"/>
  <c r="R1267" i="1"/>
  <c r="Q1267" i="1"/>
  <c r="O1267" i="1"/>
  <c r="N1267" i="1"/>
  <c r="M1267" i="1"/>
  <c r="L1267" i="1"/>
  <c r="T1266" i="1"/>
  <c r="R1266" i="1" s="1"/>
  <c r="S1266" i="1"/>
  <c r="P1266" i="1" s="1"/>
  <c r="Q1266" i="1"/>
  <c r="O1266" i="1"/>
  <c r="N1266" i="1"/>
  <c r="M1266" i="1"/>
  <c r="L1266" i="1"/>
  <c r="T1265" i="1"/>
  <c r="R1265" i="1" s="1"/>
  <c r="S1265" i="1"/>
  <c r="P1265" i="1" s="1"/>
  <c r="Q1265" i="1"/>
  <c r="O1265" i="1"/>
  <c r="N1265" i="1"/>
  <c r="M1265" i="1"/>
  <c r="L1265" i="1"/>
  <c r="T1264" i="1"/>
  <c r="S1264" i="1"/>
  <c r="P1264" i="1" s="1"/>
  <c r="Q1264" i="1"/>
  <c r="O1264" i="1"/>
  <c r="N1264" i="1"/>
  <c r="M1264" i="1"/>
  <c r="L1264" i="1"/>
  <c r="U1263" i="1"/>
  <c r="T1263" i="1"/>
  <c r="R1263" i="1" s="1"/>
  <c r="S1263" i="1"/>
  <c r="Q1263" i="1"/>
  <c r="P1263" i="1"/>
  <c r="O1263" i="1"/>
  <c r="N1263" i="1"/>
  <c r="M1263" i="1"/>
  <c r="L1263" i="1"/>
  <c r="T1262" i="1"/>
  <c r="R1262" i="1" s="1"/>
  <c r="S1262" i="1"/>
  <c r="Q1262" i="1"/>
  <c r="P1262" i="1"/>
  <c r="O1262" i="1"/>
  <c r="N1262" i="1"/>
  <c r="M1262" i="1"/>
  <c r="L1262" i="1"/>
  <c r="T1261" i="1"/>
  <c r="R1261" i="1" s="1"/>
  <c r="S1261" i="1"/>
  <c r="P1261" i="1" s="1"/>
  <c r="Q1261" i="1"/>
  <c r="O1261" i="1"/>
  <c r="N1261" i="1"/>
  <c r="M1261" i="1"/>
  <c r="L1261" i="1"/>
  <c r="U1260" i="1"/>
  <c r="T1260" i="1"/>
  <c r="S1260" i="1"/>
  <c r="P1260" i="1" s="1"/>
  <c r="R1260" i="1"/>
  <c r="Q1260" i="1"/>
  <c r="O1260" i="1"/>
  <c r="N1260" i="1"/>
  <c r="M1260" i="1"/>
  <c r="L1260" i="1"/>
  <c r="T1259" i="1"/>
  <c r="U1259" i="1" s="1"/>
  <c r="S1259" i="1"/>
  <c r="P1259" i="1" s="1"/>
  <c r="R1259" i="1"/>
  <c r="Q1259" i="1"/>
  <c r="O1259" i="1"/>
  <c r="N1259" i="1"/>
  <c r="M1259" i="1"/>
  <c r="L1259" i="1"/>
  <c r="T1258" i="1"/>
  <c r="R1258" i="1" s="1"/>
  <c r="S1258" i="1"/>
  <c r="P1258" i="1" s="1"/>
  <c r="Q1258" i="1"/>
  <c r="O1258" i="1"/>
  <c r="N1258" i="1"/>
  <c r="M1258" i="1"/>
  <c r="L1258" i="1"/>
  <c r="T1257" i="1"/>
  <c r="R1257" i="1" s="1"/>
  <c r="S1257" i="1"/>
  <c r="P1257" i="1" s="1"/>
  <c r="Q1257" i="1"/>
  <c r="O1257" i="1"/>
  <c r="N1257" i="1"/>
  <c r="M1257" i="1"/>
  <c r="L1257" i="1"/>
  <c r="T1256" i="1"/>
  <c r="S1256" i="1"/>
  <c r="P1256" i="1" s="1"/>
  <c r="Q1256" i="1"/>
  <c r="O1256" i="1"/>
  <c r="N1256" i="1"/>
  <c r="M1256" i="1"/>
  <c r="L1256" i="1"/>
  <c r="T1255" i="1"/>
  <c r="R1255" i="1" s="1"/>
  <c r="S1255" i="1"/>
  <c r="Q1255" i="1"/>
  <c r="P1255" i="1"/>
  <c r="O1255" i="1"/>
  <c r="N1255" i="1"/>
  <c r="M1255" i="1"/>
  <c r="L1255" i="1"/>
  <c r="T1254" i="1"/>
  <c r="R1254" i="1" s="1"/>
  <c r="S1254" i="1"/>
  <c r="Q1254" i="1"/>
  <c r="P1254" i="1"/>
  <c r="O1254" i="1"/>
  <c r="N1254" i="1"/>
  <c r="M1254" i="1"/>
  <c r="L1254" i="1"/>
  <c r="T1253" i="1"/>
  <c r="R1253" i="1" s="1"/>
  <c r="S1253" i="1"/>
  <c r="P1253" i="1" s="1"/>
  <c r="Q1253" i="1"/>
  <c r="O1253" i="1"/>
  <c r="N1253" i="1"/>
  <c r="M1253" i="1"/>
  <c r="L1253" i="1"/>
  <c r="U1252" i="1"/>
  <c r="T1252" i="1"/>
  <c r="S1252" i="1"/>
  <c r="P1252" i="1" s="1"/>
  <c r="R1252" i="1"/>
  <c r="Q1252" i="1"/>
  <c r="O1252" i="1"/>
  <c r="N1252" i="1"/>
  <c r="M1252" i="1"/>
  <c r="L1252" i="1"/>
  <c r="T1251" i="1"/>
  <c r="U1251" i="1" s="1"/>
  <c r="S1251" i="1"/>
  <c r="P1251" i="1" s="1"/>
  <c r="R1251" i="1"/>
  <c r="Q1251" i="1"/>
  <c r="O1251" i="1"/>
  <c r="N1251" i="1"/>
  <c r="M1251" i="1"/>
  <c r="L1251" i="1"/>
  <c r="T1250" i="1"/>
  <c r="R1250" i="1" s="1"/>
  <c r="S1250" i="1"/>
  <c r="P1250" i="1" s="1"/>
  <c r="Q1250" i="1"/>
  <c r="O1250" i="1"/>
  <c r="N1250" i="1"/>
  <c r="M1250" i="1"/>
  <c r="L1250" i="1"/>
  <c r="T1249" i="1"/>
  <c r="R1249" i="1" s="1"/>
  <c r="S1249" i="1"/>
  <c r="P1249" i="1" s="1"/>
  <c r="Q1249" i="1"/>
  <c r="O1249" i="1"/>
  <c r="N1249" i="1"/>
  <c r="M1249" i="1"/>
  <c r="L1249" i="1"/>
  <c r="T1248" i="1"/>
  <c r="S1248" i="1"/>
  <c r="P1248" i="1" s="1"/>
  <c r="Q1248" i="1"/>
  <c r="O1248" i="1"/>
  <c r="N1248" i="1"/>
  <c r="M1248" i="1"/>
  <c r="L1248" i="1"/>
  <c r="U1247" i="1"/>
  <c r="T1247" i="1"/>
  <c r="R1247" i="1" s="1"/>
  <c r="S1247" i="1"/>
  <c r="Q1247" i="1"/>
  <c r="P1247" i="1"/>
  <c r="O1247" i="1"/>
  <c r="N1247" i="1"/>
  <c r="M1247" i="1"/>
  <c r="L1247" i="1"/>
  <c r="T1246" i="1"/>
  <c r="R1246" i="1" s="1"/>
  <c r="S1246" i="1"/>
  <c r="Q1246" i="1"/>
  <c r="P1246" i="1"/>
  <c r="O1246" i="1"/>
  <c r="N1246" i="1"/>
  <c r="M1246" i="1"/>
  <c r="L1246" i="1"/>
  <c r="T1245" i="1"/>
  <c r="R1245" i="1" s="1"/>
  <c r="S1245" i="1"/>
  <c r="P1245" i="1" s="1"/>
  <c r="Q1245" i="1"/>
  <c r="O1245" i="1"/>
  <c r="N1245" i="1"/>
  <c r="M1245" i="1"/>
  <c r="L1245" i="1"/>
  <c r="U1244" i="1"/>
  <c r="T1244" i="1"/>
  <c r="S1244" i="1"/>
  <c r="P1244" i="1" s="1"/>
  <c r="R1244" i="1"/>
  <c r="Q1244" i="1"/>
  <c r="O1244" i="1"/>
  <c r="N1244" i="1"/>
  <c r="M1244" i="1"/>
  <c r="L1244" i="1"/>
  <c r="T1243" i="1"/>
  <c r="U1243" i="1" s="1"/>
  <c r="S1243" i="1"/>
  <c r="P1243" i="1" s="1"/>
  <c r="R1243" i="1"/>
  <c r="Q1243" i="1"/>
  <c r="O1243" i="1"/>
  <c r="N1243" i="1"/>
  <c r="M1243" i="1"/>
  <c r="L1243" i="1"/>
  <c r="T1242" i="1"/>
  <c r="R1242" i="1" s="1"/>
  <c r="S1242" i="1"/>
  <c r="P1242" i="1" s="1"/>
  <c r="Q1242" i="1"/>
  <c r="O1242" i="1"/>
  <c r="N1242" i="1"/>
  <c r="M1242" i="1"/>
  <c r="L1242" i="1"/>
  <c r="T1241" i="1"/>
  <c r="R1241" i="1" s="1"/>
  <c r="S1241" i="1"/>
  <c r="P1241" i="1" s="1"/>
  <c r="Q1241" i="1"/>
  <c r="O1241" i="1"/>
  <c r="N1241" i="1"/>
  <c r="M1241" i="1"/>
  <c r="L1241" i="1"/>
  <c r="T1240" i="1"/>
  <c r="S1240" i="1"/>
  <c r="P1240" i="1" s="1"/>
  <c r="Q1240" i="1"/>
  <c r="O1240" i="1"/>
  <c r="N1240" i="1"/>
  <c r="M1240" i="1"/>
  <c r="L1240" i="1"/>
  <c r="T1239" i="1"/>
  <c r="R1239" i="1" s="1"/>
  <c r="S1239" i="1"/>
  <c r="Q1239" i="1"/>
  <c r="P1239" i="1"/>
  <c r="O1239" i="1"/>
  <c r="N1239" i="1"/>
  <c r="M1239" i="1"/>
  <c r="L1239" i="1"/>
  <c r="T1238" i="1"/>
  <c r="R1238" i="1" s="1"/>
  <c r="S1238" i="1"/>
  <c r="Q1238" i="1"/>
  <c r="P1238" i="1"/>
  <c r="O1238" i="1"/>
  <c r="N1238" i="1"/>
  <c r="M1238" i="1"/>
  <c r="L1238" i="1"/>
  <c r="T1237" i="1"/>
  <c r="R1237" i="1" s="1"/>
  <c r="S1237" i="1"/>
  <c r="P1237" i="1" s="1"/>
  <c r="Q1237" i="1"/>
  <c r="O1237" i="1"/>
  <c r="N1237" i="1"/>
  <c r="M1237" i="1"/>
  <c r="L1237" i="1"/>
  <c r="U1236" i="1"/>
  <c r="T1236" i="1"/>
  <c r="S1236" i="1"/>
  <c r="P1236" i="1" s="1"/>
  <c r="R1236" i="1"/>
  <c r="Q1236" i="1"/>
  <c r="O1236" i="1"/>
  <c r="N1236" i="1"/>
  <c r="M1236" i="1"/>
  <c r="L1236" i="1"/>
  <c r="T1235" i="1"/>
  <c r="U1235" i="1" s="1"/>
  <c r="S1235" i="1"/>
  <c r="P1235" i="1" s="1"/>
  <c r="R1235" i="1"/>
  <c r="Q1235" i="1"/>
  <c r="O1235" i="1"/>
  <c r="N1235" i="1"/>
  <c r="M1235" i="1"/>
  <c r="L1235" i="1"/>
  <c r="T1234" i="1"/>
  <c r="R1234" i="1" s="1"/>
  <c r="S1234" i="1"/>
  <c r="P1234" i="1" s="1"/>
  <c r="Q1234" i="1"/>
  <c r="O1234" i="1"/>
  <c r="N1234" i="1"/>
  <c r="M1234" i="1"/>
  <c r="L1234" i="1"/>
  <c r="T1233" i="1"/>
  <c r="R1233" i="1" s="1"/>
  <c r="S1233" i="1"/>
  <c r="P1233" i="1" s="1"/>
  <c r="Q1233" i="1"/>
  <c r="O1233" i="1"/>
  <c r="N1233" i="1"/>
  <c r="M1233" i="1"/>
  <c r="L1233" i="1"/>
  <c r="T1232" i="1"/>
  <c r="S1232" i="1"/>
  <c r="P1232" i="1" s="1"/>
  <c r="Q1232" i="1"/>
  <c r="O1232" i="1"/>
  <c r="N1232" i="1"/>
  <c r="M1232" i="1"/>
  <c r="L1232" i="1"/>
  <c r="U1231" i="1"/>
  <c r="T1231" i="1"/>
  <c r="R1231" i="1" s="1"/>
  <c r="S1231" i="1"/>
  <c r="Q1231" i="1"/>
  <c r="P1231" i="1"/>
  <c r="O1231" i="1"/>
  <c r="N1231" i="1"/>
  <c r="M1231" i="1"/>
  <c r="L1231" i="1"/>
  <c r="T1230" i="1"/>
  <c r="R1230" i="1" s="1"/>
  <c r="S1230" i="1"/>
  <c r="Q1230" i="1"/>
  <c r="P1230" i="1"/>
  <c r="O1230" i="1"/>
  <c r="N1230" i="1"/>
  <c r="M1230" i="1"/>
  <c r="L1230" i="1"/>
  <c r="T1229" i="1"/>
  <c r="R1229" i="1" s="1"/>
  <c r="S1229" i="1"/>
  <c r="P1229" i="1" s="1"/>
  <c r="Q1229" i="1"/>
  <c r="O1229" i="1"/>
  <c r="N1229" i="1"/>
  <c r="M1229" i="1"/>
  <c r="L1229" i="1"/>
  <c r="U1228" i="1"/>
  <c r="T1228" i="1"/>
  <c r="S1228" i="1"/>
  <c r="P1228" i="1" s="1"/>
  <c r="R1228" i="1"/>
  <c r="Q1228" i="1"/>
  <c r="O1228" i="1"/>
  <c r="N1228" i="1"/>
  <c r="M1228" i="1"/>
  <c r="L1228" i="1"/>
  <c r="T1227" i="1"/>
  <c r="U1227" i="1" s="1"/>
  <c r="S1227" i="1"/>
  <c r="P1227" i="1" s="1"/>
  <c r="R1227" i="1"/>
  <c r="Q1227" i="1"/>
  <c r="O1227" i="1"/>
  <c r="N1227" i="1"/>
  <c r="M1227" i="1"/>
  <c r="L1227" i="1"/>
  <c r="T1226" i="1"/>
  <c r="R1226" i="1" s="1"/>
  <c r="S1226" i="1"/>
  <c r="P1226" i="1" s="1"/>
  <c r="Q1226" i="1"/>
  <c r="O1226" i="1"/>
  <c r="N1226" i="1"/>
  <c r="M1226" i="1"/>
  <c r="L1226" i="1"/>
  <c r="T1225" i="1"/>
  <c r="R1225" i="1" s="1"/>
  <c r="S1225" i="1"/>
  <c r="P1225" i="1" s="1"/>
  <c r="Q1225" i="1"/>
  <c r="O1225" i="1"/>
  <c r="N1225" i="1"/>
  <c r="M1225" i="1"/>
  <c r="L1225" i="1"/>
  <c r="T1224" i="1"/>
  <c r="S1224" i="1"/>
  <c r="P1224" i="1" s="1"/>
  <c r="Q1224" i="1"/>
  <c r="O1224" i="1"/>
  <c r="N1224" i="1"/>
  <c r="M1224" i="1"/>
  <c r="L1224" i="1"/>
  <c r="T1223" i="1"/>
  <c r="R1223" i="1" s="1"/>
  <c r="S1223" i="1"/>
  <c r="Q1223" i="1"/>
  <c r="P1223" i="1"/>
  <c r="O1223" i="1"/>
  <c r="N1223" i="1"/>
  <c r="M1223" i="1"/>
  <c r="L1223" i="1"/>
  <c r="T1222" i="1"/>
  <c r="R1222" i="1" s="1"/>
  <c r="S1222" i="1"/>
  <c r="Q1222" i="1"/>
  <c r="P1222" i="1"/>
  <c r="O1222" i="1"/>
  <c r="N1222" i="1"/>
  <c r="M1222" i="1"/>
  <c r="L1222" i="1"/>
  <c r="T1221" i="1"/>
  <c r="R1221" i="1" s="1"/>
  <c r="S1221" i="1"/>
  <c r="P1221" i="1" s="1"/>
  <c r="Q1221" i="1"/>
  <c r="O1221" i="1"/>
  <c r="N1221" i="1"/>
  <c r="M1221" i="1"/>
  <c r="L1221" i="1"/>
  <c r="U1220" i="1"/>
  <c r="T1220" i="1"/>
  <c r="S1220" i="1"/>
  <c r="P1220" i="1" s="1"/>
  <c r="R1220" i="1"/>
  <c r="Q1220" i="1"/>
  <c r="O1220" i="1"/>
  <c r="N1220" i="1"/>
  <c r="M1220" i="1"/>
  <c r="L1220" i="1"/>
  <c r="T1219" i="1"/>
  <c r="U1219" i="1" s="1"/>
  <c r="S1219" i="1"/>
  <c r="P1219" i="1" s="1"/>
  <c r="R1219" i="1"/>
  <c r="Q1219" i="1"/>
  <c r="O1219" i="1"/>
  <c r="N1219" i="1"/>
  <c r="M1219" i="1"/>
  <c r="L1219" i="1"/>
  <c r="T1218" i="1"/>
  <c r="R1218" i="1" s="1"/>
  <c r="S1218" i="1"/>
  <c r="P1218" i="1" s="1"/>
  <c r="Q1218" i="1"/>
  <c r="O1218" i="1"/>
  <c r="N1218" i="1"/>
  <c r="M1218" i="1"/>
  <c r="L1218" i="1"/>
  <c r="T1217" i="1"/>
  <c r="R1217" i="1" s="1"/>
  <c r="S1217" i="1"/>
  <c r="P1217" i="1" s="1"/>
  <c r="Q1217" i="1"/>
  <c r="O1217" i="1"/>
  <c r="N1217" i="1"/>
  <c r="M1217" i="1"/>
  <c r="L1217" i="1"/>
  <c r="T1216" i="1"/>
  <c r="S1216" i="1"/>
  <c r="P1216" i="1" s="1"/>
  <c r="Q1216" i="1"/>
  <c r="O1216" i="1"/>
  <c r="N1216" i="1"/>
  <c r="M1216" i="1"/>
  <c r="L1216" i="1"/>
  <c r="U1215" i="1"/>
  <c r="T1215" i="1"/>
  <c r="R1215" i="1" s="1"/>
  <c r="S1215" i="1"/>
  <c r="Q1215" i="1"/>
  <c r="P1215" i="1"/>
  <c r="O1215" i="1"/>
  <c r="N1215" i="1"/>
  <c r="M1215" i="1"/>
  <c r="L1215" i="1"/>
  <c r="T1214" i="1"/>
  <c r="R1214" i="1" s="1"/>
  <c r="S1214" i="1"/>
  <c r="Q1214" i="1"/>
  <c r="P1214" i="1"/>
  <c r="O1214" i="1"/>
  <c r="N1214" i="1"/>
  <c r="M1214" i="1"/>
  <c r="L1214" i="1"/>
  <c r="T1213" i="1"/>
  <c r="R1213" i="1" s="1"/>
  <c r="S1213" i="1"/>
  <c r="P1213" i="1" s="1"/>
  <c r="Q1213" i="1"/>
  <c r="O1213" i="1"/>
  <c r="N1213" i="1"/>
  <c r="M1213" i="1"/>
  <c r="L1213" i="1"/>
  <c r="U1212" i="1"/>
  <c r="T1212" i="1"/>
  <c r="S1212" i="1"/>
  <c r="P1212" i="1" s="1"/>
  <c r="R1212" i="1"/>
  <c r="Q1212" i="1"/>
  <c r="O1212" i="1"/>
  <c r="N1212" i="1"/>
  <c r="M1212" i="1"/>
  <c r="L1212" i="1"/>
  <c r="T1211" i="1"/>
  <c r="U1211" i="1" s="1"/>
  <c r="S1211" i="1"/>
  <c r="P1211" i="1" s="1"/>
  <c r="R1211" i="1"/>
  <c r="Q1211" i="1"/>
  <c r="O1211" i="1"/>
  <c r="N1211" i="1"/>
  <c r="M1211" i="1"/>
  <c r="L1211" i="1"/>
  <c r="T1210" i="1"/>
  <c r="R1210" i="1" s="1"/>
  <c r="S1210" i="1"/>
  <c r="P1210" i="1" s="1"/>
  <c r="Q1210" i="1"/>
  <c r="O1210" i="1"/>
  <c r="N1210" i="1"/>
  <c r="M1210" i="1"/>
  <c r="L1210" i="1"/>
  <c r="T1209" i="1"/>
  <c r="R1209" i="1" s="1"/>
  <c r="S1209" i="1"/>
  <c r="P1209" i="1" s="1"/>
  <c r="Q1209" i="1"/>
  <c r="O1209" i="1"/>
  <c r="N1209" i="1"/>
  <c r="M1209" i="1"/>
  <c r="L1209" i="1"/>
  <c r="T1208" i="1"/>
  <c r="S1208" i="1"/>
  <c r="P1208" i="1" s="1"/>
  <c r="Q1208" i="1"/>
  <c r="O1208" i="1"/>
  <c r="N1208" i="1"/>
  <c r="M1208" i="1"/>
  <c r="L1208" i="1"/>
  <c r="T1207" i="1"/>
  <c r="R1207" i="1" s="1"/>
  <c r="S1207" i="1"/>
  <c r="Q1207" i="1"/>
  <c r="P1207" i="1"/>
  <c r="O1207" i="1"/>
  <c r="N1207" i="1"/>
  <c r="M1207" i="1"/>
  <c r="L1207" i="1"/>
  <c r="T1206" i="1"/>
  <c r="R1206" i="1" s="1"/>
  <c r="S1206" i="1"/>
  <c r="Q1206" i="1"/>
  <c r="P1206" i="1"/>
  <c r="O1206" i="1"/>
  <c r="N1206" i="1"/>
  <c r="M1206" i="1"/>
  <c r="L1206" i="1"/>
  <c r="T1205" i="1"/>
  <c r="R1205" i="1" s="1"/>
  <c r="S1205" i="1"/>
  <c r="P1205" i="1" s="1"/>
  <c r="Q1205" i="1"/>
  <c r="O1205" i="1"/>
  <c r="N1205" i="1"/>
  <c r="M1205" i="1"/>
  <c r="L1205" i="1"/>
  <c r="U1204" i="1"/>
  <c r="T1204" i="1"/>
  <c r="S1204" i="1"/>
  <c r="P1204" i="1" s="1"/>
  <c r="R1204" i="1"/>
  <c r="Q1204" i="1"/>
  <c r="O1204" i="1"/>
  <c r="N1204" i="1"/>
  <c r="M1204" i="1"/>
  <c r="L1204" i="1"/>
  <c r="T1203" i="1"/>
  <c r="U1203" i="1" s="1"/>
  <c r="S1203" i="1"/>
  <c r="P1203" i="1" s="1"/>
  <c r="R1203" i="1"/>
  <c r="Q1203" i="1"/>
  <c r="O1203" i="1"/>
  <c r="N1203" i="1"/>
  <c r="M1203" i="1"/>
  <c r="L1203" i="1"/>
  <c r="T1202" i="1"/>
  <c r="R1202" i="1" s="1"/>
  <c r="S1202" i="1"/>
  <c r="P1202" i="1" s="1"/>
  <c r="Q1202" i="1"/>
  <c r="O1202" i="1"/>
  <c r="N1202" i="1"/>
  <c r="M1202" i="1"/>
  <c r="L1202" i="1"/>
  <c r="T1201" i="1"/>
  <c r="R1201" i="1" s="1"/>
  <c r="S1201" i="1"/>
  <c r="P1201" i="1" s="1"/>
  <c r="Q1201" i="1"/>
  <c r="O1201" i="1"/>
  <c r="N1201" i="1"/>
  <c r="M1201" i="1"/>
  <c r="L1201" i="1"/>
  <c r="T1200" i="1"/>
  <c r="S1200" i="1"/>
  <c r="P1200" i="1" s="1"/>
  <c r="Q1200" i="1"/>
  <c r="O1200" i="1"/>
  <c r="N1200" i="1"/>
  <c r="M1200" i="1"/>
  <c r="L1200" i="1"/>
  <c r="U1199" i="1"/>
  <c r="T1199" i="1"/>
  <c r="R1199" i="1" s="1"/>
  <c r="S1199" i="1"/>
  <c r="Q1199" i="1"/>
  <c r="P1199" i="1"/>
  <c r="O1199" i="1"/>
  <c r="N1199" i="1"/>
  <c r="M1199" i="1"/>
  <c r="L1199" i="1"/>
  <c r="T1198" i="1"/>
  <c r="R1198" i="1" s="1"/>
  <c r="S1198" i="1"/>
  <c r="Q1198" i="1"/>
  <c r="P1198" i="1"/>
  <c r="O1198" i="1"/>
  <c r="N1198" i="1"/>
  <c r="M1198" i="1"/>
  <c r="L1198" i="1"/>
  <c r="T1197" i="1"/>
  <c r="R1197" i="1" s="1"/>
  <c r="S1197" i="1"/>
  <c r="P1197" i="1" s="1"/>
  <c r="Q1197" i="1"/>
  <c r="O1197" i="1"/>
  <c r="N1197" i="1"/>
  <c r="M1197" i="1"/>
  <c r="L1197" i="1"/>
  <c r="U1196" i="1"/>
  <c r="T1196" i="1"/>
  <c r="S1196" i="1"/>
  <c r="P1196" i="1" s="1"/>
  <c r="R1196" i="1"/>
  <c r="Q1196" i="1"/>
  <c r="O1196" i="1"/>
  <c r="N1196" i="1"/>
  <c r="M1196" i="1"/>
  <c r="L1196" i="1"/>
  <c r="T1195" i="1"/>
  <c r="U1195" i="1" s="1"/>
  <c r="S1195" i="1"/>
  <c r="P1195" i="1" s="1"/>
  <c r="R1195" i="1"/>
  <c r="Q1195" i="1"/>
  <c r="O1195" i="1"/>
  <c r="N1195" i="1"/>
  <c r="M1195" i="1"/>
  <c r="L1195" i="1"/>
  <c r="T1194" i="1"/>
  <c r="S1194" i="1"/>
  <c r="P1194" i="1" s="1"/>
  <c r="Q1194" i="1"/>
  <c r="O1194" i="1"/>
  <c r="N1194" i="1"/>
  <c r="M1194" i="1"/>
  <c r="L1194" i="1"/>
  <c r="T1193" i="1"/>
  <c r="R1193" i="1" s="1"/>
  <c r="S1193" i="1"/>
  <c r="P1193" i="1" s="1"/>
  <c r="Q1193" i="1"/>
  <c r="O1193" i="1"/>
  <c r="N1193" i="1"/>
  <c r="M1193" i="1"/>
  <c r="L1193" i="1"/>
  <c r="T1192" i="1"/>
  <c r="S1192" i="1"/>
  <c r="P1192" i="1" s="1"/>
  <c r="Q1192" i="1"/>
  <c r="O1192" i="1"/>
  <c r="N1192" i="1"/>
  <c r="M1192" i="1"/>
  <c r="L1192" i="1"/>
  <c r="T1191" i="1"/>
  <c r="R1191" i="1" s="1"/>
  <c r="S1191" i="1"/>
  <c r="Q1191" i="1"/>
  <c r="P1191" i="1"/>
  <c r="O1191" i="1"/>
  <c r="N1191" i="1"/>
  <c r="M1191" i="1"/>
  <c r="L1191" i="1"/>
  <c r="T1190" i="1"/>
  <c r="S1190" i="1"/>
  <c r="Q1190" i="1"/>
  <c r="P1190" i="1"/>
  <c r="O1190" i="1"/>
  <c r="N1190" i="1"/>
  <c r="M1190" i="1"/>
  <c r="L1190" i="1"/>
  <c r="T1189" i="1"/>
  <c r="R1189" i="1" s="1"/>
  <c r="S1189" i="1"/>
  <c r="P1189" i="1" s="1"/>
  <c r="Q1189" i="1"/>
  <c r="O1189" i="1"/>
  <c r="N1189" i="1"/>
  <c r="M1189" i="1"/>
  <c r="L1189" i="1"/>
  <c r="U1188" i="1"/>
  <c r="T1188" i="1"/>
  <c r="S1188" i="1"/>
  <c r="P1188" i="1" s="1"/>
  <c r="R1188" i="1"/>
  <c r="Q1188" i="1"/>
  <c r="O1188" i="1"/>
  <c r="N1188" i="1"/>
  <c r="M1188" i="1"/>
  <c r="L1188" i="1"/>
  <c r="T1187" i="1"/>
  <c r="U1187" i="1" s="1"/>
  <c r="S1187" i="1"/>
  <c r="P1187" i="1" s="1"/>
  <c r="R1187" i="1"/>
  <c r="Q1187" i="1"/>
  <c r="O1187" i="1"/>
  <c r="N1187" i="1"/>
  <c r="M1187" i="1"/>
  <c r="L1187" i="1"/>
  <c r="T1186" i="1"/>
  <c r="R1186" i="1" s="1"/>
  <c r="S1186" i="1"/>
  <c r="P1186" i="1" s="1"/>
  <c r="Q1186" i="1"/>
  <c r="O1186" i="1"/>
  <c r="N1186" i="1"/>
  <c r="M1186" i="1"/>
  <c r="L1186" i="1"/>
  <c r="T1185" i="1"/>
  <c r="S1185" i="1"/>
  <c r="P1185" i="1" s="1"/>
  <c r="Q1185" i="1"/>
  <c r="O1185" i="1"/>
  <c r="N1185" i="1"/>
  <c r="M1185" i="1"/>
  <c r="L1185" i="1"/>
  <c r="T1184" i="1"/>
  <c r="R1184" i="1" s="1"/>
  <c r="S1184" i="1"/>
  <c r="P1184" i="1" s="1"/>
  <c r="Q1184" i="1"/>
  <c r="O1184" i="1"/>
  <c r="N1184" i="1"/>
  <c r="M1184" i="1"/>
  <c r="L1184" i="1"/>
  <c r="U1183" i="1"/>
  <c r="T1183" i="1"/>
  <c r="S1183" i="1"/>
  <c r="P1183" i="1" s="1"/>
  <c r="R1183" i="1"/>
  <c r="Q1183" i="1"/>
  <c r="O1183" i="1"/>
  <c r="N1183" i="1"/>
  <c r="M1183" i="1"/>
  <c r="L1183" i="1"/>
  <c r="T1182" i="1"/>
  <c r="R1182" i="1" s="1"/>
  <c r="S1182" i="1"/>
  <c r="P1182" i="1" s="1"/>
  <c r="Q1182" i="1"/>
  <c r="O1182" i="1"/>
  <c r="N1182" i="1"/>
  <c r="M1182" i="1"/>
  <c r="L1182" i="1"/>
  <c r="T1181" i="1"/>
  <c r="S1181" i="1"/>
  <c r="P1181" i="1" s="1"/>
  <c r="Q1181" i="1"/>
  <c r="O1181" i="1"/>
  <c r="N1181" i="1"/>
  <c r="M1181" i="1"/>
  <c r="L1181" i="1"/>
  <c r="T1180" i="1"/>
  <c r="S1180" i="1"/>
  <c r="P1180" i="1" s="1"/>
  <c r="Q1180" i="1"/>
  <c r="O1180" i="1"/>
  <c r="N1180" i="1"/>
  <c r="M1180" i="1"/>
  <c r="L1180" i="1"/>
  <c r="T1179" i="1"/>
  <c r="S1179" i="1"/>
  <c r="Q1179" i="1"/>
  <c r="P1179" i="1"/>
  <c r="O1179" i="1"/>
  <c r="N1179" i="1"/>
  <c r="M1179" i="1"/>
  <c r="L1179" i="1"/>
  <c r="T1178" i="1"/>
  <c r="R1178" i="1" s="1"/>
  <c r="S1178" i="1"/>
  <c r="Q1178" i="1"/>
  <c r="P1178" i="1"/>
  <c r="O1178" i="1"/>
  <c r="N1178" i="1"/>
  <c r="M1178" i="1"/>
  <c r="L1178" i="1"/>
  <c r="T1177" i="1"/>
  <c r="S1177" i="1"/>
  <c r="Q1177" i="1"/>
  <c r="P1177" i="1"/>
  <c r="O1177" i="1"/>
  <c r="N1177" i="1"/>
  <c r="M1177" i="1"/>
  <c r="L1177" i="1"/>
  <c r="T1176" i="1"/>
  <c r="U1176" i="1" s="1"/>
  <c r="S1176" i="1"/>
  <c r="P1176" i="1" s="1"/>
  <c r="R1176" i="1"/>
  <c r="Q1176" i="1"/>
  <c r="O1176" i="1"/>
  <c r="N1176" i="1"/>
  <c r="M1176" i="1"/>
  <c r="L1176" i="1"/>
  <c r="T1175" i="1"/>
  <c r="S1175" i="1"/>
  <c r="Q1175" i="1"/>
  <c r="P1175" i="1"/>
  <c r="O1175" i="1"/>
  <c r="N1175" i="1"/>
  <c r="M1175" i="1"/>
  <c r="L1175" i="1"/>
  <c r="T1174" i="1"/>
  <c r="R1174" i="1" s="1"/>
  <c r="S1174" i="1"/>
  <c r="Q1174" i="1"/>
  <c r="P1174" i="1"/>
  <c r="O1174" i="1"/>
  <c r="N1174" i="1"/>
  <c r="M1174" i="1"/>
  <c r="L1174" i="1"/>
  <c r="T1173" i="1"/>
  <c r="S1173" i="1"/>
  <c r="Q1173" i="1"/>
  <c r="P1173" i="1"/>
  <c r="O1173" i="1"/>
  <c r="N1173" i="1"/>
  <c r="M1173" i="1"/>
  <c r="L1173" i="1"/>
  <c r="U1172" i="1"/>
  <c r="T1172" i="1"/>
  <c r="S1172" i="1"/>
  <c r="P1172" i="1" s="1"/>
  <c r="R1172" i="1"/>
  <c r="Q1172" i="1"/>
  <c r="O1172" i="1"/>
  <c r="N1172" i="1"/>
  <c r="M1172" i="1"/>
  <c r="L1172" i="1"/>
  <c r="T1171" i="1"/>
  <c r="U1171" i="1" s="1"/>
  <c r="S1171" i="1"/>
  <c r="P1171" i="1" s="1"/>
  <c r="R1171" i="1"/>
  <c r="Q1171" i="1"/>
  <c r="O1171" i="1"/>
  <c r="N1171" i="1"/>
  <c r="M1171" i="1"/>
  <c r="L1171" i="1"/>
  <c r="T1170" i="1"/>
  <c r="R1170" i="1" s="1"/>
  <c r="S1170" i="1"/>
  <c r="P1170" i="1" s="1"/>
  <c r="Q1170" i="1"/>
  <c r="O1170" i="1"/>
  <c r="N1170" i="1"/>
  <c r="M1170" i="1"/>
  <c r="L1170" i="1"/>
  <c r="T1169" i="1"/>
  <c r="S1169" i="1"/>
  <c r="P1169" i="1" s="1"/>
  <c r="Q1169" i="1"/>
  <c r="O1169" i="1"/>
  <c r="N1169" i="1"/>
  <c r="M1169" i="1"/>
  <c r="L1169" i="1"/>
  <c r="T1168" i="1"/>
  <c r="S1168" i="1"/>
  <c r="P1168" i="1" s="1"/>
  <c r="Q1168" i="1"/>
  <c r="O1168" i="1"/>
  <c r="N1168" i="1"/>
  <c r="M1168" i="1"/>
  <c r="L1168" i="1"/>
  <c r="U1167" i="1"/>
  <c r="T1167" i="1"/>
  <c r="R1167" i="1" s="1"/>
  <c r="S1167" i="1"/>
  <c r="Q1167" i="1"/>
  <c r="P1167" i="1"/>
  <c r="O1167" i="1"/>
  <c r="N1167" i="1"/>
  <c r="M1167" i="1"/>
  <c r="L1167" i="1"/>
  <c r="T1166" i="1"/>
  <c r="R1166" i="1" s="1"/>
  <c r="S1166" i="1"/>
  <c r="P1166" i="1" s="1"/>
  <c r="Q1166" i="1"/>
  <c r="O1166" i="1"/>
  <c r="N1166" i="1"/>
  <c r="M1166" i="1"/>
  <c r="L1166" i="1"/>
  <c r="T1165" i="1"/>
  <c r="U1165" i="1" s="1"/>
  <c r="S1165" i="1"/>
  <c r="Q1165" i="1"/>
  <c r="P1165" i="1"/>
  <c r="O1165" i="1"/>
  <c r="N1165" i="1"/>
  <c r="M1165" i="1"/>
  <c r="L1165" i="1"/>
  <c r="U1164" i="1"/>
  <c r="T1164" i="1"/>
  <c r="S1164" i="1"/>
  <c r="P1164" i="1" s="1"/>
  <c r="R1164" i="1"/>
  <c r="Q1164" i="1"/>
  <c r="O1164" i="1"/>
  <c r="N1164" i="1"/>
  <c r="M1164" i="1"/>
  <c r="L1164" i="1"/>
  <c r="T1163" i="1"/>
  <c r="U1163" i="1" s="1"/>
  <c r="S1163" i="1"/>
  <c r="P1163" i="1" s="1"/>
  <c r="R1163" i="1"/>
  <c r="Q1163" i="1"/>
  <c r="O1163" i="1"/>
  <c r="N1163" i="1"/>
  <c r="M1163" i="1"/>
  <c r="L1163" i="1"/>
  <c r="T1162" i="1"/>
  <c r="S1162" i="1"/>
  <c r="P1162" i="1" s="1"/>
  <c r="Q1162" i="1"/>
  <c r="O1162" i="1"/>
  <c r="N1162" i="1"/>
  <c r="M1162" i="1"/>
  <c r="L1162" i="1"/>
  <c r="T1161" i="1"/>
  <c r="U1161" i="1" s="1"/>
  <c r="S1161" i="1"/>
  <c r="P1161" i="1" s="1"/>
  <c r="Q1161" i="1"/>
  <c r="O1161" i="1"/>
  <c r="N1161" i="1"/>
  <c r="M1161" i="1"/>
  <c r="L1161" i="1"/>
  <c r="T1160" i="1"/>
  <c r="S1160" i="1"/>
  <c r="P1160" i="1" s="1"/>
  <c r="Q1160" i="1"/>
  <c r="O1160" i="1"/>
  <c r="N1160" i="1"/>
  <c r="M1160" i="1"/>
  <c r="L1160" i="1"/>
  <c r="T1159" i="1"/>
  <c r="R1159" i="1" s="1"/>
  <c r="S1159" i="1"/>
  <c r="P1159" i="1" s="1"/>
  <c r="Q1159" i="1"/>
  <c r="O1159" i="1"/>
  <c r="N1159" i="1"/>
  <c r="M1159" i="1"/>
  <c r="L1159" i="1"/>
  <c r="U1158" i="1"/>
  <c r="T1158" i="1"/>
  <c r="R1158" i="1" s="1"/>
  <c r="S1158" i="1"/>
  <c r="Q1158" i="1"/>
  <c r="P1158" i="1"/>
  <c r="O1158" i="1"/>
  <c r="N1158" i="1"/>
  <c r="M1158" i="1"/>
  <c r="L1158" i="1"/>
  <c r="T1157" i="1"/>
  <c r="U1157" i="1" s="1"/>
  <c r="S1157" i="1"/>
  <c r="Q1157" i="1"/>
  <c r="P1157" i="1"/>
  <c r="O1157" i="1"/>
  <c r="N1157" i="1"/>
  <c r="M1157" i="1"/>
  <c r="L1157" i="1"/>
  <c r="T1156" i="1"/>
  <c r="U1156" i="1" s="1"/>
  <c r="S1156" i="1"/>
  <c r="P1156" i="1" s="1"/>
  <c r="R1156" i="1"/>
  <c r="Q1156" i="1"/>
  <c r="O1156" i="1"/>
  <c r="N1156" i="1"/>
  <c r="M1156" i="1"/>
  <c r="L1156" i="1"/>
  <c r="T1155" i="1"/>
  <c r="U1155" i="1" s="1"/>
  <c r="S1155" i="1"/>
  <c r="P1155" i="1" s="1"/>
  <c r="R1155" i="1"/>
  <c r="Q1155" i="1"/>
  <c r="O1155" i="1"/>
  <c r="N1155" i="1"/>
  <c r="M1155" i="1"/>
  <c r="L1155" i="1"/>
  <c r="T1154" i="1"/>
  <c r="S1154" i="1"/>
  <c r="P1154" i="1" s="1"/>
  <c r="Q1154" i="1"/>
  <c r="O1154" i="1"/>
  <c r="N1154" i="1"/>
  <c r="M1154" i="1"/>
  <c r="L1154" i="1"/>
  <c r="T1153" i="1"/>
  <c r="U1153" i="1" s="1"/>
  <c r="S1153" i="1"/>
  <c r="P1153" i="1" s="1"/>
  <c r="Q1153" i="1"/>
  <c r="O1153" i="1"/>
  <c r="N1153" i="1"/>
  <c r="M1153" i="1"/>
  <c r="L1153" i="1"/>
  <c r="T1152" i="1"/>
  <c r="S1152" i="1"/>
  <c r="P1152" i="1" s="1"/>
  <c r="Q1152" i="1"/>
  <c r="O1152" i="1"/>
  <c r="N1152" i="1"/>
  <c r="M1152" i="1"/>
  <c r="L1152" i="1"/>
  <c r="T1151" i="1"/>
  <c r="S1151" i="1"/>
  <c r="P1151" i="1" s="1"/>
  <c r="Q1151" i="1"/>
  <c r="O1151" i="1"/>
  <c r="N1151" i="1"/>
  <c r="M1151" i="1"/>
  <c r="L1151" i="1"/>
  <c r="U1150" i="1"/>
  <c r="T1150" i="1"/>
  <c r="R1150" i="1" s="1"/>
  <c r="S1150" i="1"/>
  <c r="Q1150" i="1"/>
  <c r="P1150" i="1"/>
  <c r="O1150" i="1"/>
  <c r="N1150" i="1"/>
  <c r="M1150" i="1"/>
  <c r="L1150" i="1"/>
  <c r="T1149" i="1"/>
  <c r="U1149" i="1" s="1"/>
  <c r="S1149" i="1"/>
  <c r="Q1149" i="1"/>
  <c r="P1149" i="1"/>
  <c r="O1149" i="1"/>
  <c r="N1149" i="1"/>
  <c r="M1149" i="1"/>
  <c r="L1149" i="1"/>
  <c r="T1148" i="1"/>
  <c r="U1148" i="1" s="1"/>
  <c r="S1148" i="1"/>
  <c r="P1148" i="1" s="1"/>
  <c r="R1148" i="1"/>
  <c r="Q1148" i="1"/>
  <c r="O1148" i="1"/>
  <c r="N1148" i="1"/>
  <c r="M1148" i="1"/>
  <c r="L1148" i="1"/>
  <c r="T1147" i="1"/>
  <c r="U1147" i="1" s="1"/>
  <c r="S1147" i="1"/>
  <c r="P1147" i="1" s="1"/>
  <c r="R1147" i="1"/>
  <c r="Q1147" i="1"/>
  <c r="O1147" i="1"/>
  <c r="N1147" i="1"/>
  <c r="M1147" i="1"/>
  <c r="L1147" i="1"/>
  <c r="T1146" i="1"/>
  <c r="S1146" i="1"/>
  <c r="P1146" i="1" s="1"/>
  <c r="Q1146" i="1"/>
  <c r="O1146" i="1"/>
  <c r="N1146" i="1"/>
  <c r="M1146" i="1"/>
  <c r="L1146" i="1"/>
  <c r="T1145" i="1"/>
  <c r="U1145" i="1" s="1"/>
  <c r="S1145" i="1"/>
  <c r="P1145" i="1" s="1"/>
  <c r="Q1145" i="1"/>
  <c r="O1145" i="1"/>
  <c r="N1145" i="1"/>
  <c r="M1145" i="1"/>
  <c r="L1145" i="1"/>
  <c r="T1144" i="1"/>
  <c r="S1144" i="1"/>
  <c r="P1144" i="1" s="1"/>
  <c r="Q1144" i="1"/>
  <c r="O1144" i="1"/>
  <c r="N1144" i="1"/>
  <c r="M1144" i="1"/>
  <c r="L1144" i="1"/>
  <c r="T1143" i="1"/>
  <c r="R1143" i="1" s="1"/>
  <c r="S1143" i="1"/>
  <c r="P1143" i="1" s="1"/>
  <c r="Q1143" i="1"/>
  <c r="O1143" i="1"/>
  <c r="N1143" i="1"/>
  <c r="M1143" i="1"/>
  <c r="L1143" i="1"/>
  <c r="U1142" i="1"/>
  <c r="T1142" i="1"/>
  <c r="R1142" i="1" s="1"/>
  <c r="S1142" i="1"/>
  <c r="Q1142" i="1"/>
  <c r="P1142" i="1"/>
  <c r="O1142" i="1"/>
  <c r="N1142" i="1"/>
  <c r="M1142" i="1"/>
  <c r="L1142" i="1"/>
  <c r="T1141" i="1"/>
  <c r="U1141" i="1" s="1"/>
  <c r="S1141" i="1"/>
  <c r="Q1141" i="1"/>
  <c r="P1141" i="1"/>
  <c r="O1141" i="1"/>
  <c r="N1141" i="1"/>
  <c r="M1141" i="1"/>
  <c r="L1141" i="1"/>
  <c r="T1140" i="1"/>
  <c r="U1140" i="1" s="1"/>
  <c r="S1140" i="1"/>
  <c r="P1140" i="1" s="1"/>
  <c r="R1140" i="1"/>
  <c r="Q1140" i="1"/>
  <c r="O1140" i="1"/>
  <c r="N1140" i="1"/>
  <c r="M1140" i="1"/>
  <c r="L1140" i="1"/>
  <c r="T1139" i="1"/>
  <c r="U1139" i="1" s="1"/>
  <c r="S1139" i="1"/>
  <c r="P1139" i="1" s="1"/>
  <c r="R1139" i="1"/>
  <c r="Q1139" i="1"/>
  <c r="O1139" i="1"/>
  <c r="N1139" i="1"/>
  <c r="M1139" i="1"/>
  <c r="L1139" i="1"/>
  <c r="T1138" i="1"/>
  <c r="S1138" i="1"/>
  <c r="P1138" i="1" s="1"/>
  <c r="Q1138" i="1"/>
  <c r="O1138" i="1"/>
  <c r="N1138" i="1"/>
  <c r="M1138" i="1"/>
  <c r="L1138" i="1"/>
  <c r="T1137" i="1"/>
  <c r="U1137" i="1" s="1"/>
  <c r="S1137" i="1"/>
  <c r="P1137" i="1" s="1"/>
  <c r="Q1137" i="1"/>
  <c r="O1137" i="1"/>
  <c r="N1137" i="1"/>
  <c r="M1137" i="1"/>
  <c r="L1137" i="1"/>
  <c r="T1136" i="1"/>
  <c r="S1136" i="1"/>
  <c r="P1136" i="1" s="1"/>
  <c r="Q1136" i="1"/>
  <c r="O1136" i="1"/>
  <c r="N1136" i="1"/>
  <c r="M1136" i="1"/>
  <c r="L1136" i="1"/>
  <c r="T1135" i="1"/>
  <c r="S1135" i="1"/>
  <c r="P1135" i="1" s="1"/>
  <c r="Q1135" i="1"/>
  <c r="O1135" i="1"/>
  <c r="N1135" i="1"/>
  <c r="M1135" i="1"/>
  <c r="L1135" i="1"/>
  <c r="U1134" i="1"/>
  <c r="T1134" i="1"/>
  <c r="R1134" i="1" s="1"/>
  <c r="S1134" i="1"/>
  <c r="Q1134" i="1"/>
  <c r="P1134" i="1"/>
  <c r="O1134" i="1"/>
  <c r="N1134" i="1"/>
  <c r="M1134" i="1"/>
  <c r="L1134" i="1"/>
  <c r="T1133" i="1"/>
  <c r="U1133" i="1" s="1"/>
  <c r="S1133" i="1"/>
  <c r="Q1133" i="1"/>
  <c r="P1133" i="1"/>
  <c r="O1133" i="1"/>
  <c r="N1133" i="1"/>
  <c r="M1133" i="1"/>
  <c r="L1133" i="1"/>
  <c r="T1132" i="1"/>
  <c r="U1132" i="1" s="1"/>
  <c r="S1132" i="1"/>
  <c r="P1132" i="1" s="1"/>
  <c r="R1132" i="1"/>
  <c r="Q1132" i="1"/>
  <c r="O1132" i="1"/>
  <c r="N1132" i="1"/>
  <c r="M1132" i="1"/>
  <c r="L1132" i="1"/>
  <c r="T1131" i="1"/>
  <c r="U1131" i="1" s="1"/>
  <c r="S1131" i="1"/>
  <c r="P1131" i="1" s="1"/>
  <c r="R1131" i="1"/>
  <c r="Q1131" i="1"/>
  <c r="O1131" i="1"/>
  <c r="N1131" i="1"/>
  <c r="M1131" i="1"/>
  <c r="L1131" i="1"/>
  <c r="T1130" i="1"/>
  <c r="S1130" i="1"/>
  <c r="P1130" i="1" s="1"/>
  <c r="Q1130" i="1"/>
  <c r="O1130" i="1"/>
  <c r="N1130" i="1"/>
  <c r="M1130" i="1"/>
  <c r="L1130" i="1"/>
  <c r="T1129" i="1"/>
  <c r="U1129" i="1" s="1"/>
  <c r="S1129" i="1"/>
  <c r="P1129" i="1" s="1"/>
  <c r="Q1129" i="1"/>
  <c r="O1129" i="1"/>
  <c r="N1129" i="1"/>
  <c r="M1129" i="1"/>
  <c r="L1129" i="1"/>
  <c r="T1128" i="1"/>
  <c r="S1128" i="1"/>
  <c r="P1128" i="1" s="1"/>
  <c r="Q1128" i="1"/>
  <c r="O1128" i="1"/>
  <c r="N1128" i="1"/>
  <c r="M1128" i="1"/>
  <c r="L1128" i="1"/>
  <c r="T1127" i="1"/>
  <c r="R1127" i="1" s="1"/>
  <c r="S1127" i="1"/>
  <c r="P1127" i="1" s="1"/>
  <c r="Q1127" i="1"/>
  <c r="O1127" i="1"/>
  <c r="N1127" i="1"/>
  <c r="M1127" i="1"/>
  <c r="L1127" i="1"/>
  <c r="U1126" i="1"/>
  <c r="T1126" i="1"/>
  <c r="R1126" i="1" s="1"/>
  <c r="S1126" i="1"/>
  <c r="Q1126" i="1"/>
  <c r="P1126" i="1"/>
  <c r="O1126" i="1"/>
  <c r="N1126" i="1"/>
  <c r="M1126" i="1"/>
  <c r="L1126" i="1"/>
  <c r="T1125" i="1"/>
  <c r="U1125" i="1" s="1"/>
  <c r="S1125" i="1"/>
  <c r="Q1125" i="1"/>
  <c r="P1125" i="1"/>
  <c r="O1125" i="1"/>
  <c r="N1125" i="1"/>
  <c r="M1125" i="1"/>
  <c r="L1125" i="1"/>
  <c r="T1124" i="1"/>
  <c r="U1124" i="1" s="1"/>
  <c r="S1124" i="1"/>
  <c r="P1124" i="1" s="1"/>
  <c r="R1124" i="1"/>
  <c r="Q1124" i="1"/>
  <c r="O1124" i="1"/>
  <c r="N1124" i="1"/>
  <c r="M1124" i="1"/>
  <c r="L1124" i="1"/>
  <c r="T1123" i="1"/>
  <c r="U1123" i="1" s="1"/>
  <c r="S1123" i="1"/>
  <c r="P1123" i="1" s="1"/>
  <c r="R1123" i="1"/>
  <c r="Q1123" i="1"/>
  <c r="O1123" i="1"/>
  <c r="N1123" i="1"/>
  <c r="M1123" i="1"/>
  <c r="L1123" i="1"/>
  <c r="T1122" i="1"/>
  <c r="S1122" i="1"/>
  <c r="P1122" i="1" s="1"/>
  <c r="Q1122" i="1"/>
  <c r="O1122" i="1"/>
  <c r="N1122" i="1"/>
  <c r="M1122" i="1"/>
  <c r="L1122" i="1"/>
  <c r="T1121" i="1"/>
  <c r="U1121" i="1" s="1"/>
  <c r="S1121" i="1"/>
  <c r="P1121" i="1" s="1"/>
  <c r="Q1121" i="1"/>
  <c r="O1121" i="1"/>
  <c r="N1121" i="1"/>
  <c r="M1121" i="1"/>
  <c r="L1121" i="1"/>
  <c r="T1120" i="1"/>
  <c r="S1120" i="1"/>
  <c r="P1120" i="1" s="1"/>
  <c r="Q1120" i="1"/>
  <c r="O1120" i="1"/>
  <c r="N1120" i="1"/>
  <c r="M1120" i="1"/>
  <c r="L1120" i="1"/>
  <c r="T1119" i="1"/>
  <c r="S1119" i="1"/>
  <c r="P1119" i="1" s="1"/>
  <c r="Q1119" i="1"/>
  <c r="O1119" i="1"/>
  <c r="N1119" i="1"/>
  <c r="M1119" i="1"/>
  <c r="L1119" i="1"/>
  <c r="U1118" i="1"/>
  <c r="T1118" i="1"/>
  <c r="R1118" i="1" s="1"/>
  <c r="S1118" i="1"/>
  <c r="Q1118" i="1"/>
  <c r="P1118" i="1"/>
  <c r="O1118" i="1"/>
  <c r="N1118" i="1"/>
  <c r="M1118" i="1"/>
  <c r="L1118" i="1"/>
  <c r="T1117" i="1"/>
  <c r="U1117" i="1" s="1"/>
  <c r="S1117" i="1"/>
  <c r="Q1117" i="1"/>
  <c r="P1117" i="1"/>
  <c r="O1117" i="1"/>
  <c r="N1117" i="1"/>
  <c r="M1117" i="1"/>
  <c r="L1117" i="1"/>
  <c r="T1116" i="1"/>
  <c r="U1116" i="1" s="1"/>
  <c r="S1116" i="1"/>
  <c r="P1116" i="1" s="1"/>
  <c r="R1116" i="1"/>
  <c r="Q1116" i="1"/>
  <c r="O1116" i="1"/>
  <c r="N1116" i="1"/>
  <c r="M1116" i="1"/>
  <c r="L1116" i="1"/>
  <c r="T1115" i="1"/>
  <c r="U1115" i="1" s="1"/>
  <c r="S1115" i="1"/>
  <c r="P1115" i="1" s="1"/>
  <c r="R1115" i="1"/>
  <c r="Q1115" i="1"/>
  <c r="O1115" i="1"/>
  <c r="N1115" i="1"/>
  <c r="M1115" i="1"/>
  <c r="L1115" i="1"/>
  <c r="T1114" i="1"/>
  <c r="S1114" i="1"/>
  <c r="P1114" i="1" s="1"/>
  <c r="Q1114" i="1"/>
  <c r="O1114" i="1"/>
  <c r="N1114" i="1"/>
  <c r="M1114" i="1"/>
  <c r="L1114" i="1"/>
  <c r="T1113" i="1"/>
  <c r="U1113" i="1" s="1"/>
  <c r="S1113" i="1"/>
  <c r="P1113" i="1" s="1"/>
  <c r="Q1113" i="1"/>
  <c r="O1113" i="1"/>
  <c r="N1113" i="1"/>
  <c r="M1113" i="1"/>
  <c r="L1113" i="1"/>
  <c r="T1112" i="1"/>
  <c r="S1112" i="1"/>
  <c r="P1112" i="1" s="1"/>
  <c r="Q1112" i="1"/>
  <c r="O1112" i="1"/>
  <c r="N1112" i="1"/>
  <c r="M1112" i="1"/>
  <c r="L1112" i="1"/>
  <c r="T1111" i="1"/>
  <c r="R1111" i="1" s="1"/>
  <c r="S1111" i="1"/>
  <c r="P1111" i="1" s="1"/>
  <c r="Q1111" i="1"/>
  <c r="O1111" i="1"/>
  <c r="N1111" i="1"/>
  <c r="M1111" i="1"/>
  <c r="L1111" i="1"/>
  <c r="U1110" i="1"/>
  <c r="T1110" i="1"/>
  <c r="R1110" i="1" s="1"/>
  <c r="S1110" i="1"/>
  <c r="Q1110" i="1"/>
  <c r="P1110" i="1"/>
  <c r="O1110" i="1"/>
  <c r="N1110" i="1"/>
  <c r="M1110" i="1"/>
  <c r="L1110" i="1"/>
  <c r="T1109" i="1"/>
  <c r="U1109" i="1" s="1"/>
  <c r="S1109" i="1"/>
  <c r="Q1109" i="1"/>
  <c r="P1109" i="1"/>
  <c r="O1109" i="1"/>
  <c r="N1109" i="1"/>
  <c r="M1109" i="1"/>
  <c r="L1109" i="1"/>
  <c r="T1108" i="1"/>
  <c r="U1108" i="1" s="1"/>
  <c r="S1108" i="1"/>
  <c r="P1108" i="1" s="1"/>
  <c r="R1108" i="1"/>
  <c r="Q1108" i="1"/>
  <c r="O1108" i="1"/>
  <c r="N1108" i="1"/>
  <c r="M1108" i="1"/>
  <c r="L1108" i="1"/>
  <c r="T1107" i="1"/>
  <c r="U1107" i="1" s="1"/>
  <c r="S1107" i="1"/>
  <c r="P1107" i="1" s="1"/>
  <c r="R1107" i="1"/>
  <c r="Q1107" i="1"/>
  <c r="O1107" i="1"/>
  <c r="N1107" i="1"/>
  <c r="M1107" i="1"/>
  <c r="L1107" i="1"/>
  <c r="T1106" i="1"/>
  <c r="S1106" i="1"/>
  <c r="P1106" i="1" s="1"/>
  <c r="Q1106" i="1"/>
  <c r="O1106" i="1"/>
  <c r="N1106" i="1"/>
  <c r="M1106" i="1"/>
  <c r="L1106" i="1"/>
  <c r="T1105" i="1"/>
  <c r="U1105" i="1" s="1"/>
  <c r="S1105" i="1"/>
  <c r="Q1105" i="1"/>
  <c r="P1105" i="1"/>
  <c r="O1105" i="1"/>
  <c r="N1105" i="1"/>
  <c r="M1105" i="1"/>
  <c r="L1105" i="1"/>
  <c r="T1104" i="1"/>
  <c r="S1104" i="1"/>
  <c r="P1104" i="1" s="1"/>
  <c r="Q1104" i="1"/>
  <c r="O1104" i="1"/>
  <c r="N1104" i="1"/>
  <c r="M1104" i="1"/>
  <c r="L1104" i="1"/>
  <c r="U1103" i="1"/>
  <c r="T1103" i="1"/>
  <c r="S1103" i="1"/>
  <c r="P1103" i="1" s="1"/>
  <c r="R1103" i="1"/>
  <c r="Q1103" i="1"/>
  <c r="O1103" i="1"/>
  <c r="N1103" i="1"/>
  <c r="M1103" i="1"/>
  <c r="L1103" i="1"/>
  <c r="U1102" i="1"/>
  <c r="T1102" i="1"/>
  <c r="R1102" i="1" s="1"/>
  <c r="S1102" i="1"/>
  <c r="P1102" i="1" s="1"/>
  <c r="Q1102" i="1"/>
  <c r="O1102" i="1"/>
  <c r="N1102" i="1"/>
  <c r="M1102" i="1"/>
  <c r="L1102" i="1"/>
  <c r="T1101" i="1"/>
  <c r="U1101" i="1" s="1"/>
  <c r="S1101" i="1"/>
  <c r="P1101" i="1" s="1"/>
  <c r="Q1101" i="1"/>
  <c r="O1101" i="1"/>
  <c r="N1101" i="1"/>
  <c r="M1101" i="1"/>
  <c r="L1101" i="1"/>
  <c r="T1100" i="1"/>
  <c r="U1100" i="1" s="1"/>
  <c r="S1100" i="1"/>
  <c r="P1100" i="1" s="1"/>
  <c r="R1100" i="1"/>
  <c r="Q1100" i="1"/>
  <c r="O1100" i="1"/>
  <c r="N1100" i="1"/>
  <c r="M1100" i="1"/>
  <c r="L1100" i="1"/>
  <c r="T1099" i="1"/>
  <c r="U1099" i="1" s="1"/>
  <c r="S1099" i="1"/>
  <c r="P1099" i="1" s="1"/>
  <c r="R1099" i="1"/>
  <c r="Q1099" i="1"/>
  <c r="O1099" i="1"/>
  <c r="N1099" i="1"/>
  <c r="M1099" i="1"/>
  <c r="L1099" i="1"/>
  <c r="U1098" i="1"/>
  <c r="T1098" i="1"/>
  <c r="R1098" i="1" s="1"/>
  <c r="S1098" i="1"/>
  <c r="P1098" i="1" s="1"/>
  <c r="Q1098" i="1"/>
  <c r="O1098" i="1"/>
  <c r="N1098" i="1"/>
  <c r="M1098" i="1"/>
  <c r="L1098" i="1"/>
  <c r="T1097" i="1"/>
  <c r="U1097" i="1" s="1"/>
  <c r="S1097" i="1"/>
  <c r="P1097" i="1" s="1"/>
  <c r="Q1097" i="1"/>
  <c r="O1097" i="1"/>
  <c r="N1097" i="1"/>
  <c r="M1097" i="1"/>
  <c r="L1097" i="1"/>
  <c r="T1096" i="1"/>
  <c r="S1096" i="1"/>
  <c r="P1096" i="1" s="1"/>
  <c r="Q1096" i="1"/>
  <c r="O1096" i="1"/>
  <c r="N1096" i="1"/>
  <c r="M1096" i="1"/>
  <c r="L1096" i="1"/>
  <c r="T1095" i="1"/>
  <c r="R1095" i="1" s="1"/>
  <c r="S1095" i="1"/>
  <c r="P1095" i="1" s="1"/>
  <c r="Q1095" i="1"/>
  <c r="O1095" i="1"/>
  <c r="N1095" i="1"/>
  <c r="M1095" i="1"/>
  <c r="L1095" i="1"/>
  <c r="U1094" i="1"/>
  <c r="T1094" i="1"/>
  <c r="R1094" i="1" s="1"/>
  <c r="S1094" i="1"/>
  <c r="Q1094" i="1"/>
  <c r="P1094" i="1"/>
  <c r="O1094" i="1"/>
  <c r="N1094" i="1"/>
  <c r="M1094" i="1"/>
  <c r="L1094" i="1"/>
  <c r="T1093" i="1"/>
  <c r="S1093" i="1"/>
  <c r="Q1093" i="1"/>
  <c r="P1093" i="1"/>
  <c r="O1093" i="1"/>
  <c r="N1093" i="1"/>
  <c r="M1093" i="1"/>
  <c r="L1093" i="1"/>
  <c r="T1092" i="1"/>
  <c r="U1092" i="1" s="1"/>
  <c r="S1092" i="1"/>
  <c r="P1092" i="1" s="1"/>
  <c r="R1092" i="1"/>
  <c r="Q1092" i="1"/>
  <c r="O1092" i="1"/>
  <c r="N1092" i="1"/>
  <c r="M1092" i="1"/>
  <c r="L1092" i="1"/>
  <c r="T1091" i="1"/>
  <c r="S1091" i="1"/>
  <c r="P1091" i="1" s="1"/>
  <c r="Q1091" i="1"/>
  <c r="O1091" i="1"/>
  <c r="N1091" i="1"/>
  <c r="M1091" i="1"/>
  <c r="L1091" i="1"/>
  <c r="U1090" i="1"/>
  <c r="T1090" i="1"/>
  <c r="R1090" i="1" s="1"/>
  <c r="S1090" i="1"/>
  <c r="Q1090" i="1"/>
  <c r="P1090" i="1"/>
  <c r="O1090" i="1"/>
  <c r="N1090" i="1"/>
  <c r="M1090" i="1"/>
  <c r="L1090" i="1"/>
  <c r="T1089" i="1"/>
  <c r="S1089" i="1"/>
  <c r="Q1089" i="1"/>
  <c r="P1089" i="1"/>
  <c r="O1089" i="1"/>
  <c r="N1089" i="1"/>
  <c r="M1089" i="1"/>
  <c r="L1089" i="1"/>
  <c r="T1088" i="1"/>
  <c r="S1088" i="1"/>
  <c r="P1088" i="1" s="1"/>
  <c r="Q1088" i="1"/>
  <c r="O1088" i="1"/>
  <c r="N1088" i="1"/>
  <c r="M1088" i="1"/>
  <c r="L1088" i="1"/>
  <c r="U1087" i="1"/>
  <c r="T1087" i="1"/>
  <c r="S1087" i="1"/>
  <c r="P1087" i="1" s="1"/>
  <c r="R1087" i="1"/>
  <c r="Q1087" i="1"/>
  <c r="O1087" i="1"/>
  <c r="N1087" i="1"/>
  <c r="M1087" i="1"/>
  <c r="L1087" i="1"/>
  <c r="T1086" i="1"/>
  <c r="R1086" i="1" s="1"/>
  <c r="S1086" i="1"/>
  <c r="Q1086" i="1"/>
  <c r="P1086" i="1"/>
  <c r="O1086" i="1"/>
  <c r="N1086" i="1"/>
  <c r="M1086" i="1"/>
  <c r="L1086" i="1"/>
  <c r="T1085" i="1"/>
  <c r="S1085" i="1"/>
  <c r="Q1085" i="1"/>
  <c r="P1085" i="1"/>
  <c r="O1085" i="1"/>
  <c r="N1085" i="1"/>
  <c r="M1085" i="1"/>
  <c r="L1085" i="1"/>
  <c r="T1084" i="1"/>
  <c r="U1084" i="1" s="1"/>
  <c r="S1084" i="1"/>
  <c r="P1084" i="1" s="1"/>
  <c r="R1084" i="1"/>
  <c r="Q1084" i="1"/>
  <c r="O1084" i="1"/>
  <c r="N1084" i="1"/>
  <c r="M1084" i="1"/>
  <c r="L1084" i="1"/>
  <c r="U1083" i="1"/>
  <c r="T1083" i="1"/>
  <c r="S1083" i="1"/>
  <c r="P1083" i="1" s="1"/>
  <c r="R1083" i="1"/>
  <c r="Q1083" i="1"/>
  <c r="O1083" i="1"/>
  <c r="N1083" i="1"/>
  <c r="M1083" i="1"/>
  <c r="L1083" i="1"/>
  <c r="T1082" i="1"/>
  <c r="S1082" i="1"/>
  <c r="P1082" i="1" s="1"/>
  <c r="Q1082" i="1"/>
  <c r="O1082" i="1"/>
  <c r="N1082" i="1"/>
  <c r="M1082" i="1"/>
  <c r="L1082" i="1"/>
  <c r="T1081" i="1"/>
  <c r="S1081" i="1"/>
  <c r="P1081" i="1" s="1"/>
  <c r="Q1081" i="1"/>
  <c r="O1081" i="1"/>
  <c r="N1081" i="1"/>
  <c r="M1081" i="1"/>
  <c r="L1081" i="1"/>
  <c r="T1080" i="1"/>
  <c r="U1080" i="1" s="1"/>
  <c r="S1080" i="1"/>
  <c r="P1080" i="1" s="1"/>
  <c r="R1080" i="1"/>
  <c r="Q1080" i="1"/>
  <c r="O1080" i="1"/>
  <c r="N1080" i="1"/>
  <c r="M1080" i="1"/>
  <c r="L1080" i="1"/>
  <c r="T1079" i="1"/>
  <c r="S1079" i="1"/>
  <c r="P1079" i="1" s="1"/>
  <c r="Q1079" i="1"/>
  <c r="O1079" i="1"/>
  <c r="N1079" i="1"/>
  <c r="M1079" i="1"/>
  <c r="L1079" i="1"/>
  <c r="T1078" i="1"/>
  <c r="R1078" i="1" s="1"/>
  <c r="S1078" i="1"/>
  <c r="P1078" i="1" s="1"/>
  <c r="Q1078" i="1"/>
  <c r="O1078" i="1"/>
  <c r="N1078" i="1"/>
  <c r="M1078" i="1"/>
  <c r="L1078" i="1"/>
  <c r="T1077" i="1"/>
  <c r="S1077" i="1"/>
  <c r="P1077" i="1" s="1"/>
  <c r="Q1077" i="1"/>
  <c r="O1077" i="1"/>
  <c r="N1077" i="1"/>
  <c r="M1077" i="1"/>
  <c r="L1077" i="1"/>
  <c r="T1076" i="1"/>
  <c r="U1076" i="1" s="1"/>
  <c r="S1076" i="1"/>
  <c r="P1076" i="1" s="1"/>
  <c r="R1076" i="1"/>
  <c r="Q1076" i="1"/>
  <c r="O1076" i="1"/>
  <c r="N1076" i="1"/>
  <c r="M1076" i="1"/>
  <c r="L1076" i="1"/>
  <c r="T1075" i="1"/>
  <c r="R1075" i="1" s="1"/>
  <c r="S1075" i="1"/>
  <c r="P1075" i="1" s="1"/>
  <c r="Q1075" i="1"/>
  <c r="O1075" i="1"/>
  <c r="N1075" i="1"/>
  <c r="M1075" i="1"/>
  <c r="L1075" i="1"/>
  <c r="T1074" i="1"/>
  <c r="R1074" i="1" s="1"/>
  <c r="S1074" i="1"/>
  <c r="Q1074" i="1"/>
  <c r="P1074" i="1"/>
  <c r="O1074" i="1"/>
  <c r="N1074" i="1"/>
  <c r="M1074" i="1"/>
  <c r="L1074" i="1"/>
  <c r="T1073" i="1"/>
  <c r="S1073" i="1"/>
  <c r="P1073" i="1" s="1"/>
  <c r="Q1073" i="1"/>
  <c r="O1073" i="1"/>
  <c r="N1073" i="1"/>
  <c r="M1073" i="1"/>
  <c r="L1073" i="1"/>
  <c r="T1072" i="1"/>
  <c r="S1072" i="1"/>
  <c r="P1072" i="1" s="1"/>
  <c r="Q1072" i="1"/>
  <c r="O1072" i="1"/>
  <c r="N1072" i="1"/>
  <c r="M1072" i="1"/>
  <c r="L1072" i="1"/>
  <c r="T1071" i="1"/>
  <c r="U1071" i="1" s="1"/>
  <c r="S1071" i="1"/>
  <c r="P1071" i="1" s="1"/>
  <c r="R1071" i="1"/>
  <c r="Q1071" i="1"/>
  <c r="O1071" i="1"/>
  <c r="N1071" i="1"/>
  <c r="M1071" i="1"/>
  <c r="L1071" i="1"/>
  <c r="T1070" i="1"/>
  <c r="R1070" i="1" s="1"/>
  <c r="S1070" i="1"/>
  <c r="Q1070" i="1"/>
  <c r="P1070" i="1"/>
  <c r="O1070" i="1"/>
  <c r="N1070" i="1"/>
  <c r="M1070" i="1"/>
  <c r="L1070" i="1"/>
  <c r="T1069" i="1"/>
  <c r="S1069" i="1"/>
  <c r="Q1069" i="1"/>
  <c r="P1069" i="1"/>
  <c r="O1069" i="1"/>
  <c r="N1069" i="1"/>
  <c r="M1069" i="1"/>
  <c r="L1069" i="1"/>
  <c r="T1068" i="1"/>
  <c r="U1068" i="1" s="1"/>
  <c r="S1068" i="1"/>
  <c r="P1068" i="1" s="1"/>
  <c r="R1068" i="1"/>
  <c r="Q1068" i="1"/>
  <c r="O1068" i="1"/>
  <c r="N1068" i="1"/>
  <c r="M1068" i="1"/>
  <c r="L1068" i="1"/>
  <c r="U1067" i="1"/>
  <c r="T1067" i="1"/>
  <c r="S1067" i="1"/>
  <c r="P1067" i="1" s="1"/>
  <c r="R1067" i="1"/>
  <c r="Q1067" i="1"/>
  <c r="O1067" i="1"/>
  <c r="N1067" i="1"/>
  <c r="M1067" i="1"/>
  <c r="L1067" i="1"/>
  <c r="T1066" i="1"/>
  <c r="S1066" i="1"/>
  <c r="P1066" i="1" s="1"/>
  <c r="Q1066" i="1"/>
  <c r="O1066" i="1"/>
  <c r="N1066" i="1"/>
  <c r="M1066" i="1"/>
  <c r="L1066" i="1"/>
  <c r="T1065" i="1"/>
  <c r="S1065" i="1"/>
  <c r="P1065" i="1" s="1"/>
  <c r="Q1065" i="1"/>
  <c r="O1065" i="1"/>
  <c r="N1065" i="1"/>
  <c r="M1065" i="1"/>
  <c r="L1065" i="1"/>
  <c r="T1064" i="1"/>
  <c r="U1064" i="1" s="1"/>
  <c r="S1064" i="1"/>
  <c r="P1064" i="1" s="1"/>
  <c r="R1064" i="1"/>
  <c r="Q1064" i="1"/>
  <c r="O1064" i="1"/>
  <c r="N1064" i="1"/>
  <c r="M1064" i="1"/>
  <c r="L1064" i="1"/>
  <c r="T1063" i="1"/>
  <c r="U1063" i="1" s="1"/>
  <c r="S1063" i="1"/>
  <c r="P1063" i="1" s="1"/>
  <c r="R1063" i="1"/>
  <c r="Q1063" i="1"/>
  <c r="O1063" i="1"/>
  <c r="N1063" i="1"/>
  <c r="M1063" i="1"/>
  <c r="L1063" i="1"/>
  <c r="T1062" i="1"/>
  <c r="R1062" i="1" s="1"/>
  <c r="S1062" i="1"/>
  <c r="P1062" i="1" s="1"/>
  <c r="Q1062" i="1"/>
  <c r="O1062" i="1"/>
  <c r="N1062" i="1"/>
  <c r="M1062" i="1"/>
  <c r="L1062" i="1"/>
  <c r="U1061" i="1"/>
  <c r="T1061" i="1"/>
  <c r="R1061" i="1" s="1"/>
  <c r="S1061" i="1"/>
  <c r="Q1061" i="1"/>
  <c r="P1061" i="1"/>
  <c r="O1061" i="1"/>
  <c r="N1061" i="1"/>
  <c r="M1061" i="1"/>
  <c r="L1061" i="1"/>
  <c r="T1060" i="1"/>
  <c r="R1060" i="1" s="1"/>
  <c r="S1060" i="1"/>
  <c r="Q1060" i="1"/>
  <c r="P1060" i="1"/>
  <c r="O1060" i="1"/>
  <c r="N1060" i="1"/>
  <c r="M1060" i="1"/>
  <c r="L1060" i="1"/>
  <c r="T1059" i="1"/>
  <c r="S1059" i="1"/>
  <c r="P1059" i="1" s="1"/>
  <c r="Q1059" i="1"/>
  <c r="O1059" i="1"/>
  <c r="N1059" i="1"/>
  <c r="M1059" i="1"/>
  <c r="L1059" i="1"/>
  <c r="U1058" i="1"/>
  <c r="T1058" i="1"/>
  <c r="S1058" i="1"/>
  <c r="P1058" i="1" s="1"/>
  <c r="R1058" i="1"/>
  <c r="Q1058" i="1"/>
  <c r="O1058" i="1"/>
  <c r="N1058" i="1"/>
  <c r="M1058" i="1"/>
  <c r="L1058" i="1"/>
  <c r="T1057" i="1"/>
  <c r="R1057" i="1" s="1"/>
  <c r="S1057" i="1"/>
  <c r="Q1057" i="1"/>
  <c r="P1057" i="1"/>
  <c r="O1057" i="1"/>
  <c r="N1057" i="1"/>
  <c r="M1057" i="1"/>
  <c r="L1057" i="1"/>
  <c r="T1056" i="1"/>
  <c r="R1056" i="1" s="1"/>
  <c r="S1056" i="1"/>
  <c r="Q1056" i="1"/>
  <c r="P1056" i="1"/>
  <c r="O1056" i="1"/>
  <c r="N1056" i="1"/>
  <c r="M1056" i="1"/>
  <c r="L1056" i="1"/>
  <c r="T1055" i="1"/>
  <c r="U1055" i="1" s="1"/>
  <c r="S1055" i="1"/>
  <c r="P1055" i="1" s="1"/>
  <c r="R1055" i="1"/>
  <c r="Q1055" i="1"/>
  <c r="O1055" i="1"/>
  <c r="N1055" i="1"/>
  <c r="M1055" i="1"/>
  <c r="L1055" i="1"/>
  <c r="U1054" i="1"/>
  <c r="T1054" i="1"/>
  <c r="S1054" i="1"/>
  <c r="P1054" i="1" s="1"/>
  <c r="R1054" i="1"/>
  <c r="Q1054" i="1"/>
  <c r="O1054" i="1"/>
  <c r="N1054" i="1"/>
  <c r="M1054" i="1"/>
  <c r="L1054" i="1"/>
  <c r="T1053" i="1"/>
  <c r="R1053" i="1" s="1"/>
  <c r="S1053" i="1"/>
  <c r="P1053" i="1" s="1"/>
  <c r="Q1053" i="1"/>
  <c r="O1053" i="1"/>
  <c r="N1053" i="1"/>
  <c r="M1053" i="1"/>
  <c r="L1053" i="1"/>
  <c r="T1052" i="1"/>
  <c r="R1052" i="1" s="1"/>
  <c r="S1052" i="1"/>
  <c r="P1052" i="1" s="1"/>
  <c r="Q1052" i="1"/>
  <c r="O1052" i="1"/>
  <c r="N1052" i="1"/>
  <c r="M1052" i="1"/>
  <c r="L1052" i="1"/>
  <c r="T1051" i="1"/>
  <c r="U1051" i="1" s="1"/>
  <c r="S1051" i="1"/>
  <c r="P1051" i="1" s="1"/>
  <c r="R1051" i="1"/>
  <c r="Q1051" i="1"/>
  <c r="O1051" i="1"/>
  <c r="N1051" i="1"/>
  <c r="M1051" i="1"/>
  <c r="L1051" i="1"/>
  <c r="T1050" i="1"/>
  <c r="U1050" i="1" s="1"/>
  <c r="S1050" i="1"/>
  <c r="P1050" i="1" s="1"/>
  <c r="R1050" i="1"/>
  <c r="Q1050" i="1"/>
  <c r="O1050" i="1"/>
  <c r="N1050" i="1"/>
  <c r="M1050" i="1"/>
  <c r="L1050" i="1"/>
  <c r="T1049" i="1"/>
  <c r="R1049" i="1" s="1"/>
  <c r="S1049" i="1"/>
  <c r="P1049" i="1" s="1"/>
  <c r="Q1049" i="1"/>
  <c r="O1049" i="1"/>
  <c r="N1049" i="1"/>
  <c r="M1049" i="1"/>
  <c r="L1049" i="1"/>
  <c r="T1048" i="1"/>
  <c r="R1048" i="1" s="1"/>
  <c r="S1048" i="1"/>
  <c r="P1048" i="1" s="1"/>
  <c r="Q1048" i="1"/>
  <c r="O1048" i="1"/>
  <c r="N1048" i="1"/>
  <c r="M1048" i="1"/>
  <c r="L1048" i="1"/>
  <c r="T1047" i="1"/>
  <c r="S1047" i="1"/>
  <c r="P1047" i="1" s="1"/>
  <c r="Q1047" i="1"/>
  <c r="O1047" i="1"/>
  <c r="N1047" i="1"/>
  <c r="M1047" i="1"/>
  <c r="L1047" i="1"/>
  <c r="U1046" i="1"/>
  <c r="T1046" i="1"/>
  <c r="R1046" i="1" s="1"/>
  <c r="S1046" i="1"/>
  <c r="P1046" i="1" s="1"/>
  <c r="Q1046" i="1"/>
  <c r="O1046" i="1"/>
  <c r="N1046" i="1"/>
  <c r="M1046" i="1"/>
  <c r="L1046" i="1"/>
  <c r="T1045" i="1"/>
  <c r="R1045" i="1" s="1"/>
  <c r="S1045" i="1"/>
  <c r="Q1045" i="1"/>
  <c r="P1045" i="1"/>
  <c r="O1045" i="1"/>
  <c r="N1045" i="1"/>
  <c r="M1045" i="1"/>
  <c r="L1045" i="1"/>
  <c r="T1044" i="1"/>
  <c r="R1044" i="1" s="1"/>
  <c r="S1044" i="1"/>
  <c r="Q1044" i="1"/>
  <c r="P1044" i="1"/>
  <c r="O1044" i="1"/>
  <c r="N1044" i="1"/>
  <c r="M1044" i="1"/>
  <c r="L1044" i="1"/>
  <c r="T1043" i="1"/>
  <c r="S1043" i="1"/>
  <c r="P1043" i="1" s="1"/>
  <c r="Q1043" i="1"/>
  <c r="O1043" i="1"/>
  <c r="N1043" i="1"/>
  <c r="M1043" i="1"/>
  <c r="L1043" i="1"/>
  <c r="T1042" i="1"/>
  <c r="S1042" i="1"/>
  <c r="P1042" i="1" s="1"/>
  <c r="Q1042" i="1"/>
  <c r="O1042" i="1"/>
  <c r="N1042" i="1"/>
  <c r="M1042" i="1"/>
  <c r="L1042" i="1"/>
  <c r="T1041" i="1"/>
  <c r="R1041" i="1" s="1"/>
  <c r="S1041" i="1"/>
  <c r="Q1041" i="1"/>
  <c r="P1041" i="1"/>
  <c r="O1041" i="1"/>
  <c r="N1041" i="1"/>
  <c r="M1041" i="1"/>
  <c r="L1041" i="1"/>
  <c r="T1040" i="1"/>
  <c r="R1040" i="1" s="1"/>
  <c r="S1040" i="1"/>
  <c r="P1040" i="1" s="1"/>
  <c r="Q1040" i="1"/>
  <c r="O1040" i="1"/>
  <c r="N1040" i="1"/>
  <c r="M1040" i="1"/>
  <c r="L1040" i="1"/>
  <c r="T1039" i="1"/>
  <c r="S1039" i="1"/>
  <c r="P1039" i="1" s="1"/>
  <c r="Q1039" i="1"/>
  <c r="O1039" i="1"/>
  <c r="N1039" i="1"/>
  <c r="M1039" i="1"/>
  <c r="L1039" i="1"/>
  <c r="U1038" i="1"/>
  <c r="T1038" i="1"/>
  <c r="R1038" i="1" s="1"/>
  <c r="S1038" i="1"/>
  <c r="P1038" i="1" s="1"/>
  <c r="Q1038" i="1"/>
  <c r="O1038" i="1"/>
  <c r="N1038" i="1"/>
  <c r="M1038" i="1"/>
  <c r="L1038" i="1"/>
  <c r="T1037" i="1"/>
  <c r="R1037" i="1" s="1"/>
  <c r="S1037" i="1"/>
  <c r="Q1037" i="1"/>
  <c r="P1037" i="1"/>
  <c r="O1037" i="1"/>
  <c r="N1037" i="1"/>
  <c r="M1037" i="1"/>
  <c r="L1037" i="1"/>
  <c r="T1036" i="1"/>
  <c r="R1036" i="1" s="1"/>
  <c r="S1036" i="1"/>
  <c r="P1036" i="1" s="1"/>
  <c r="Q1036" i="1"/>
  <c r="O1036" i="1"/>
  <c r="N1036" i="1"/>
  <c r="M1036" i="1"/>
  <c r="L1036" i="1"/>
  <c r="T1035" i="1"/>
  <c r="S1035" i="1"/>
  <c r="P1035" i="1" s="1"/>
  <c r="Q1035" i="1"/>
  <c r="O1035" i="1"/>
  <c r="N1035" i="1"/>
  <c r="M1035" i="1"/>
  <c r="L1035" i="1"/>
  <c r="T1034" i="1"/>
  <c r="U1034" i="1" s="1"/>
  <c r="S1034" i="1"/>
  <c r="P1034" i="1" s="1"/>
  <c r="R1034" i="1"/>
  <c r="Q1034" i="1"/>
  <c r="O1034" i="1"/>
  <c r="N1034" i="1"/>
  <c r="M1034" i="1"/>
  <c r="L1034" i="1"/>
  <c r="T1033" i="1"/>
  <c r="R1033" i="1" s="1"/>
  <c r="S1033" i="1"/>
  <c r="Q1033" i="1"/>
  <c r="P1033" i="1"/>
  <c r="O1033" i="1"/>
  <c r="N1033" i="1"/>
  <c r="M1033" i="1"/>
  <c r="L1033" i="1"/>
  <c r="T1032" i="1"/>
  <c r="R1032" i="1" s="1"/>
  <c r="S1032" i="1"/>
  <c r="P1032" i="1" s="1"/>
  <c r="Q1032" i="1"/>
  <c r="O1032" i="1"/>
  <c r="N1032" i="1"/>
  <c r="M1032" i="1"/>
  <c r="L1032" i="1"/>
  <c r="T1031" i="1"/>
  <c r="S1031" i="1"/>
  <c r="P1031" i="1" s="1"/>
  <c r="Q1031" i="1"/>
  <c r="O1031" i="1"/>
  <c r="N1031" i="1"/>
  <c r="M1031" i="1"/>
  <c r="L1031" i="1"/>
  <c r="U1030" i="1"/>
  <c r="T1030" i="1"/>
  <c r="S1030" i="1"/>
  <c r="P1030" i="1" s="1"/>
  <c r="R1030" i="1"/>
  <c r="Q1030" i="1"/>
  <c r="O1030" i="1"/>
  <c r="N1030" i="1"/>
  <c r="M1030" i="1"/>
  <c r="L1030" i="1"/>
  <c r="T1029" i="1"/>
  <c r="R1029" i="1" s="1"/>
  <c r="S1029" i="1"/>
  <c r="Q1029" i="1"/>
  <c r="P1029" i="1"/>
  <c r="O1029" i="1"/>
  <c r="N1029" i="1"/>
  <c r="M1029" i="1"/>
  <c r="L1029" i="1"/>
  <c r="T1028" i="1"/>
  <c r="R1028" i="1" s="1"/>
  <c r="S1028" i="1"/>
  <c r="P1028" i="1" s="1"/>
  <c r="Q1028" i="1"/>
  <c r="O1028" i="1"/>
  <c r="N1028" i="1"/>
  <c r="M1028" i="1"/>
  <c r="L1028" i="1"/>
  <c r="T1027" i="1"/>
  <c r="S1027" i="1"/>
  <c r="P1027" i="1" s="1"/>
  <c r="Q1027" i="1"/>
  <c r="O1027" i="1"/>
  <c r="N1027" i="1"/>
  <c r="M1027" i="1"/>
  <c r="L1027" i="1"/>
  <c r="T1026" i="1"/>
  <c r="S1026" i="1"/>
  <c r="P1026" i="1" s="1"/>
  <c r="Q1026" i="1"/>
  <c r="O1026" i="1"/>
  <c r="N1026" i="1"/>
  <c r="M1026" i="1"/>
  <c r="L1026" i="1"/>
  <c r="T1025" i="1"/>
  <c r="R1025" i="1" s="1"/>
  <c r="S1025" i="1"/>
  <c r="Q1025" i="1"/>
  <c r="P1025" i="1"/>
  <c r="O1025" i="1"/>
  <c r="N1025" i="1"/>
  <c r="M1025" i="1"/>
  <c r="L1025" i="1"/>
  <c r="T1024" i="1"/>
  <c r="R1024" i="1" s="1"/>
  <c r="S1024" i="1"/>
  <c r="P1024" i="1" s="1"/>
  <c r="Q1024" i="1"/>
  <c r="O1024" i="1"/>
  <c r="N1024" i="1"/>
  <c r="M1024" i="1"/>
  <c r="L1024" i="1"/>
  <c r="T1023" i="1"/>
  <c r="S1023" i="1"/>
  <c r="P1023" i="1" s="1"/>
  <c r="Q1023" i="1"/>
  <c r="O1023" i="1"/>
  <c r="N1023" i="1"/>
  <c r="M1023" i="1"/>
  <c r="L1023" i="1"/>
  <c r="U1022" i="1"/>
  <c r="T1022" i="1"/>
  <c r="R1022" i="1" s="1"/>
  <c r="S1022" i="1"/>
  <c r="P1022" i="1" s="1"/>
  <c r="Q1022" i="1"/>
  <c r="O1022" i="1"/>
  <c r="N1022" i="1"/>
  <c r="M1022" i="1"/>
  <c r="L1022" i="1"/>
  <c r="T1021" i="1"/>
  <c r="R1021" i="1" s="1"/>
  <c r="S1021" i="1"/>
  <c r="Q1021" i="1"/>
  <c r="P1021" i="1"/>
  <c r="O1021" i="1"/>
  <c r="N1021" i="1"/>
  <c r="M1021" i="1"/>
  <c r="L1021" i="1"/>
  <c r="T1020" i="1"/>
  <c r="R1020" i="1" s="1"/>
  <c r="S1020" i="1"/>
  <c r="P1020" i="1" s="1"/>
  <c r="Q1020" i="1"/>
  <c r="O1020" i="1"/>
  <c r="N1020" i="1"/>
  <c r="M1020" i="1"/>
  <c r="L1020" i="1"/>
  <c r="T1019" i="1"/>
  <c r="S1019" i="1"/>
  <c r="P1019" i="1" s="1"/>
  <c r="Q1019" i="1"/>
  <c r="O1019" i="1"/>
  <c r="N1019" i="1"/>
  <c r="M1019" i="1"/>
  <c r="L1019" i="1"/>
  <c r="T1018" i="1"/>
  <c r="U1018" i="1" s="1"/>
  <c r="S1018" i="1"/>
  <c r="P1018" i="1" s="1"/>
  <c r="R1018" i="1"/>
  <c r="Q1018" i="1"/>
  <c r="O1018" i="1"/>
  <c r="N1018" i="1"/>
  <c r="M1018" i="1"/>
  <c r="L1018" i="1"/>
  <c r="T1017" i="1"/>
  <c r="R1017" i="1" s="1"/>
  <c r="S1017" i="1"/>
  <c r="Q1017" i="1"/>
  <c r="P1017" i="1"/>
  <c r="O1017" i="1"/>
  <c r="N1017" i="1"/>
  <c r="M1017" i="1"/>
  <c r="L1017" i="1"/>
  <c r="T1016" i="1"/>
  <c r="R1016" i="1" s="1"/>
  <c r="S1016" i="1"/>
  <c r="P1016" i="1" s="1"/>
  <c r="Q1016" i="1"/>
  <c r="O1016" i="1"/>
  <c r="N1016" i="1"/>
  <c r="M1016" i="1"/>
  <c r="L1016" i="1"/>
  <c r="T1015" i="1"/>
  <c r="S1015" i="1"/>
  <c r="P1015" i="1" s="1"/>
  <c r="Q1015" i="1"/>
  <c r="O1015" i="1"/>
  <c r="N1015" i="1"/>
  <c r="M1015" i="1"/>
  <c r="L1015" i="1"/>
  <c r="U1014" i="1"/>
  <c r="T1014" i="1"/>
  <c r="S1014" i="1"/>
  <c r="P1014" i="1" s="1"/>
  <c r="R1014" i="1"/>
  <c r="Q1014" i="1"/>
  <c r="O1014" i="1"/>
  <c r="N1014" i="1"/>
  <c r="M1014" i="1"/>
  <c r="L1014" i="1"/>
  <c r="T1013" i="1"/>
  <c r="R1013" i="1" s="1"/>
  <c r="S1013" i="1"/>
  <c r="Q1013" i="1"/>
  <c r="P1013" i="1"/>
  <c r="O1013" i="1"/>
  <c r="N1013" i="1"/>
  <c r="M1013" i="1"/>
  <c r="L1013" i="1"/>
  <c r="T1012" i="1"/>
  <c r="R1012" i="1" s="1"/>
  <c r="S1012" i="1"/>
  <c r="P1012" i="1" s="1"/>
  <c r="Q1012" i="1"/>
  <c r="O1012" i="1"/>
  <c r="N1012" i="1"/>
  <c r="M1012" i="1"/>
  <c r="L1012" i="1"/>
  <c r="T1011" i="1"/>
  <c r="S1011" i="1"/>
  <c r="P1011" i="1" s="1"/>
  <c r="Q1011" i="1"/>
  <c r="O1011" i="1"/>
  <c r="N1011" i="1"/>
  <c r="M1011" i="1"/>
  <c r="L1011" i="1"/>
  <c r="T1010" i="1"/>
  <c r="S1010" i="1"/>
  <c r="P1010" i="1" s="1"/>
  <c r="Q1010" i="1"/>
  <c r="O1010" i="1"/>
  <c r="N1010" i="1"/>
  <c r="M1010" i="1"/>
  <c r="L1010" i="1"/>
  <c r="T1009" i="1"/>
  <c r="R1009" i="1" s="1"/>
  <c r="S1009" i="1"/>
  <c r="Q1009" i="1"/>
  <c r="P1009" i="1"/>
  <c r="O1009" i="1"/>
  <c r="N1009" i="1"/>
  <c r="M1009" i="1"/>
  <c r="L1009" i="1"/>
  <c r="T1008" i="1"/>
  <c r="R1008" i="1" s="1"/>
  <c r="S1008" i="1"/>
  <c r="P1008" i="1" s="1"/>
  <c r="Q1008" i="1"/>
  <c r="O1008" i="1"/>
  <c r="N1008" i="1"/>
  <c r="M1008" i="1"/>
  <c r="L1008" i="1"/>
  <c r="T1007" i="1"/>
  <c r="S1007" i="1"/>
  <c r="P1007" i="1" s="1"/>
  <c r="Q1007" i="1"/>
  <c r="O1007" i="1"/>
  <c r="N1007" i="1"/>
  <c r="M1007" i="1"/>
  <c r="L1007" i="1"/>
  <c r="U1006" i="1"/>
  <c r="T1006" i="1"/>
  <c r="R1006" i="1" s="1"/>
  <c r="S1006" i="1"/>
  <c r="P1006" i="1" s="1"/>
  <c r="Q1006" i="1"/>
  <c r="O1006" i="1"/>
  <c r="N1006" i="1"/>
  <c r="M1006" i="1"/>
  <c r="L1006" i="1"/>
  <c r="T1005" i="1"/>
  <c r="R1005" i="1" s="1"/>
  <c r="S1005" i="1"/>
  <c r="Q1005" i="1"/>
  <c r="P1005" i="1"/>
  <c r="O1005" i="1"/>
  <c r="N1005" i="1"/>
  <c r="M1005" i="1"/>
  <c r="L1005" i="1"/>
  <c r="T1004" i="1"/>
  <c r="R1004" i="1" s="1"/>
  <c r="S1004" i="1"/>
  <c r="P1004" i="1" s="1"/>
  <c r="Q1004" i="1"/>
  <c r="O1004" i="1"/>
  <c r="N1004" i="1"/>
  <c r="M1004" i="1"/>
  <c r="L1004" i="1"/>
  <c r="T1003" i="1"/>
  <c r="S1003" i="1"/>
  <c r="P1003" i="1" s="1"/>
  <c r="Q1003" i="1"/>
  <c r="O1003" i="1"/>
  <c r="N1003" i="1"/>
  <c r="M1003" i="1"/>
  <c r="L1003" i="1"/>
  <c r="T1002" i="1"/>
  <c r="U1002" i="1" s="1"/>
  <c r="S1002" i="1"/>
  <c r="P1002" i="1" s="1"/>
  <c r="R1002" i="1"/>
  <c r="Q1002" i="1"/>
  <c r="O1002" i="1"/>
  <c r="N1002" i="1"/>
  <c r="M1002" i="1"/>
  <c r="L1002" i="1"/>
  <c r="T1001" i="1"/>
  <c r="R1001" i="1" s="1"/>
  <c r="S1001" i="1"/>
  <c r="Q1001" i="1"/>
  <c r="P1001" i="1"/>
  <c r="O1001" i="1"/>
  <c r="N1001" i="1"/>
  <c r="M1001" i="1"/>
  <c r="L1001" i="1"/>
  <c r="T1000" i="1"/>
  <c r="R1000" i="1" s="1"/>
  <c r="S1000" i="1"/>
  <c r="P1000" i="1" s="1"/>
  <c r="Q1000" i="1"/>
  <c r="O1000" i="1"/>
  <c r="N1000" i="1"/>
  <c r="M1000" i="1"/>
  <c r="L1000" i="1"/>
  <c r="T999" i="1"/>
  <c r="S999" i="1"/>
  <c r="P999" i="1" s="1"/>
  <c r="Q999" i="1"/>
  <c r="O999" i="1"/>
  <c r="N999" i="1"/>
  <c r="M999" i="1"/>
  <c r="L999" i="1"/>
  <c r="U998" i="1"/>
  <c r="T998" i="1"/>
  <c r="S998" i="1"/>
  <c r="P998" i="1" s="1"/>
  <c r="R998" i="1"/>
  <c r="Q998" i="1"/>
  <c r="O998" i="1"/>
  <c r="N998" i="1"/>
  <c r="M998" i="1"/>
  <c r="L998" i="1"/>
  <c r="T997" i="1"/>
  <c r="R997" i="1" s="1"/>
  <c r="S997" i="1"/>
  <c r="Q997" i="1"/>
  <c r="P997" i="1"/>
  <c r="O997" i="1"/>
  <c r="N997" i="1"/>
  <c r="M997" i="1"/>
  <c r="L997" i="1"/>
  <c r="T996" i="1"/>
  <c r="R996" i="1" s="1"/>
  <c r="S996" i="1"/>
  <c r="P996" i="1" s="1"/>
  <c r="Q996" i="1"/>
  <c r="O996" i="1"/>
  <c r="N996" i="1"/>
  <c r="M996" i="1"/>
  <c r="L996" i="1"/>
  <c r="T995" i="1"/>
  <c r="S995" i="1"/>
  <c r="P995" i="1" s="1"/>
  <c r="Q995" i="1"/>
  <c r="O995" i="1"/>
  <c r="N995" i="1"/>
  <c r="M995" i="1"/>
  <c r="L995" i="1"/>
  <c r="T994" i="1"/>
  <c r="S994" i="1"/>
  <c r="P994" i="1" s="1"/>
  <c r="Q994" i="1"/>
  <c r="O994" i="1"/>
  <c r="N994" i="1"/>
  <c r="M994" i="1"/>
  <c r="L994" i="1"/>
  <c r="T993" i="1"/>
  <c r="R993" i="1" s="1"/>
  <c r="S993" i="1"/>
  <c r="Q993" i="1"/>
  <c r="P993" i="1"/>
  <c r="O993" i="1"/>
  <c r="N993" i="1"/>
  <c r="M993" i="1"/>
  <c r="L993" i="1"/>
  <c r="T992" i="1"/>
  <c r="R992" i="1" s="1"/>
  <c r="S992" i="1"/>
  <c r="P992" i="1" s="1"/>
  <c r="Q992" i="1"/>
  <c r="O992" i="1"/>
  <c r="N992" i="1"/>
  <c r="M992" i="1"/>
  <c r="L992" i="1"/>
  <c r="T991" i="1"/>
  <c r="S991" i="1"/>
  <c r="P991" i="1" s="1"/>
  <c r="Q991" i="1"/>
  <c r="O991" i="1"/>
  <c r="N991" i="1"/>
  <c r="M991" i="1"/>
  <c r="L991" i="1"/>
  <c r="U990" i="1"/>
  <c r="T990" i="1"/>
  <c r="R990" i="1" s="1"/>
  <c r="S990" i="1"/>
  <c r="P990" i="1" s="1"/>
  <c r="Q990" i="1"/>
  <c r="O990" i="1"/>
  <c r="N990" i="1"/>
  <c r="M990" i="1"/>
  <c r="L990" i="1"/>
  <c r="T989" i="1"/>
  <c r="R989" i="1" s="1"/>
  <c r="S989" i="1"/>
  <c r="Q989" i="1"/>
  <c r="P989" i="1"/>
  <c r="O989" i="1"/>
  <c r="N989" i="1"/>
  <c r="M989" i="1"/>
  <c r="L989" i="1"/>
  <c r="T988" i="1"/>
  <c r="R988" i="1" s="1"/>
  <c r="S988" i="1"/>
  <c r="P988" i="1" s="1"/>
  <c r="Q988" i="1"/>
  <c r="O988" i="1"/>
  <c r="N988" i="1"/>
  <c r="M988" i="1"/>
  <c r="L988" i="1"/>
  <c r="T987" i="1"/>
  <c r="S987" i="1"/>
  <c r="P987" i="1" s="1"/>
  <c r="Q987" i="1"/>
  <c r="O987" i="1"/>
  <c r="N987" i="1"/>
  <c r="M987" i="1"/>
  <c r="L987" i="1"/>
  <c r="T986" i="1"/>
  <c r="U986" i="1" s="1"/>
  <c r="S986" i="1"/>
  <c r="P986" i="1" s="1"/>
  <c r="R986" i="1"/>
  <c r="Q986" i="1"/>
  <c r="O986" i="1"/>
  <c r="N986" i="1"/>
  <c r="M986" i="1"/>
  <c r="L986" i="1"/>
  <c r="T985" i="1"/>
  <c r="R985" i="1" s="1"/>
  <c r="S985" i="1"/>
  <c r="Q985" i="1"/>
  <c r="P985" i="1"/>
  <c r="O985" i="1"/>
  <c r="N985" i="1"/>
  <c r="M985" i="1"/>
  <c r="L985" i="1"/>
  <c r="T984" i="1"/>
  <c r="R984" i="1" s="1"/>
  <c r="S984" i="1"/>
  <c r="P984" i="1" s="1"/>
  <c r="Q984" i="1"/>
  <c r="O984" i="1"/>
  <c r="N984" i="1"/>
  <c r="M984" i="1"/>
  <c r="L984" i="1"/>
  <c r="T983" i="1"/>
  <c r="S983" i="1"/>
  <c r="P983" i="1" s="1"/>
  <c r="Q983" i="1"/>
  <c r="O983" i="1"/>
  <c r="N983" i="1"/>
  <c r="M983" i="1"/>
  <c r="L983" i="1"/>
  <c r="U982" i="1"/>
  <c r="T982" i="1"/>
  <c r="S982" i="1"/>
  <c r="P982" i="1" s="1"/>
  <c r="R982" i="1"/>
  <c r="Q982" i="1"/>
  <c r="O982" i="1"/>
  <c r="N982" i="1"/>
  <c r="M982" i="1"/>
  <c r="L982" i="1"/>
  <c r="T981" i="1"/>
  <c r="R981" i="1" s="1"/>
  <c r="S981" i="1"/>
  <c r="Q981" i="1"/>
  <c r="P981" i="1"/>
  <c r="O981" i="1"/>
  <c r="N981" i="1"/>
  <c r="M981" i="1"/>
  <c r="L981" i="1"/>
  <c r="T980" i="1"/>
  <c r="R980" i="1" s="1"/>
  <c r="S980" i="1"/>
  <c r="P980" i="1" s="1"/>
  <c r="Q980" i="1"/>
  <c r="O980" i="1"/>
  <c r="N980" i="1"/>
  <c r="M980" i="1"/>
  <c r="L980" i="1"/>
  <c r="T979" i="1"/>
  <c r="S979" i="1"/>
  <c r="P979" i="1" s="1"/>
  <c r="Q979" i="1"/>
  <c r="O979" i="1"/>
  <c r="N979" i="1"/>
  <c r="M979" i="1"/>
  <c r="L979" i="1"/>
  <c r="U978" i="1"/>
  <c r="T978" i="1"/>
  <c r="S978" i="1"/>
  <c r="P978" i="1" s="1"/>
  <c r="R978" i="1"/>
  <c r="Q978" i="1"/>
  <c r="O978" i="1"/>
  <c r="N978" i="1"/>
  <c r="M978" i="1"/>
  <c r="L978" i="1"/>
  <c r="T977" i="1"/>
  <c r="R977" i="1" s="1"/>
  <c r="S977" i="1"/>
  <c r="Q977" i="1"/>
  <c r="P977" i="1"/>
  <c r="O977" i="1"/>
  <c r="N977" i="1"/>
  <c r="M977" i="1"/>
  <c r="L977" i="1"/>
  <c r="T976" i="1"/>
  <c r="R976" i="1" s="1"/>
  <c r="S976" i="1"/>
  <c r="P976" i="1" s="1"/>
  <c r="Q976" i="1"/>
  <c r="O976" i="1"/>
  <c r="N976" i="1"/>
  <c r="M976" i="1"/>
  <c r="L976" i="1"/>
  <c r="T975" i="1"/>
  <c r="S975" i="1"/>
  <c r="P975" i="1" s="1"/>
  <c r="Q975" i="1"/>
  <c r="O975" i="1"/>
  <c r="N975" i="1"/>
  <c r="M975" i="1"/>
  <c r="L975" i="1"/>
  <c r="U974" i="1"/>
  <c r="T974" i="1"/>
  <c r="R974" i="1" s="1"/>
  <c r="S974" i="1"/>
  <c r="P974" i="1" s="1"/>
  <c r="Q974" i="1"/>
  <c r="O974" i="1"/>
  <c r="N974" i="1"/>
  <c r="M974" i="1"/>
  <c r="L974" i="1"/>
  <c r="T973" i="1"/>
  <c r="R973" i="1" s="1"/>
  <c r="S973" i="1"/>
  <c r="Q973" i="1"/>
  <c r="P973" i="1"/>
  <c r="O973" i="1"/>
  <c r="N973" i="1"/>
  <c r="M973" i="1"/>
  <c r="L973" i="1"/>
  <c r="T972" i="1"/>
  <c r="R972" i="1" s="1"/>
  <c r="S972" i="1"/>
  <c r="P972" i="1" s="1"/>
  <c r="Q972" i="1"/>
  <c r="O972" i="1"/>
  <c r="N972" i="1"/>
  <c r="M972" i="1"/>
  <c r="L972" i="1"/>
  <c r="T971" i="1"/>
  <c r="S971" i="1"/>
  <c r="P971" i="1" s="1"/>
  <c r="Q971" i="1"/>
  <c r="O971" i="1"/>
  <c r="N971" i="1"/>
  <c r="M971" i="1"/>
  <c r="L971" i="1"/>
  <c r="U970" i="1"/>
  <c r="T970" i="1"/>
  <c r="R970" i="1" s="1"/>
  <c r="S970" i="1"/>
  <c r="P970" i="1" s="1"/>
  <c r="Q970" i="1"/>
  <c r="O970" i="1"/>
  <c r="N970" i="1"/>
  <c r="M970" i="1"/>
  <c r="L970" i="1"/>
  <c r="T969" i="1"/>
  <c r="R969" i="1" s="1"/>
  <c r="S969" i="1"/>
  <c r="Q969" i="1"/>
  <c r="P969" i="1"/>
  <c r="O969" i="1"/>
  <c r="N969" i="1"/>
  <c r="M969" i="1"/>
  <c r="L969" i="1"/>
  <c r="T968" i="1"/>
  <c r="R968" i="1" s="1"/>
  <c r="S968" i="1"/>
  <c r="P968" i="1" s="1"/>
  <c r="Q968" i="1"/>
  <c r="O968" i="1"/>
  <c r="N968" i="1"/>
  <c r="M968" i="1"/>
  <c r="L968" i="1"/>
  <c r="T967" i="1"/>
  <c r="S967" i="1"/>
  <c r="P967" i="1" s="1"/>
  <c r="Q967" i="1"/>
  <c r="O967" i="1"/>
  <c r="N967" i="1"/>
  <c r="M967" i="1"/>
  <c r="L967" i="1"/>
  <c r="U966" i="1"/>
  <c r="T966" i="1"/>
  <c r="R966" i="1" s="1"/>
  <c r="S966" i="1"/>
  <c r="P966" i="1" s="1"/>
  <c r="Q966" i="1"/>
  <c r="O966" i="1"/>
  <c r="N966" i="1"/>
  <c r="M966" i="1"/>
  <c r="L966" i="1"/>
  <c r="T965" i="1"/>
  <c r="R965" i="1" s="1"/>
  <c r="S965" i="1"/>
  <c r="Q965" i="1"/>
  <c r="P965" i="1"/>
  <c r="O965" i="1"/>
  <c r="N965" i="1"/>
  <c r="M965" i="1"/>
  <c r="L965" i="1"/>
  <c r="T964" i="1"/>
  <c r="R964" i="1" s="1"/>
  <c r="S964" i="1"/>
  <c r="P964" i="1" s="1"/>
  <c r="Q964" i="1"/>
  <c r="O964" i="1"/>
  <c r="N964" i="1"/>
  <c r="M964" i="1"/>
  <c r="L964" i="1"/>
  <c r="T963" i="1"/>
  <c r="S963" i="1"/>
  <c r="P963" i="1" s="1"/>
  <c r="Q963" i="1"/>
  <c r="O963" i="1"/>
  <c r="N963" i="1"/>
  <c r="M963" i="1"/>
  <c r="L963" i="1"/>
  <c r="U962" i="1"/>
  <c r="T962" i="1"/>
  <c r="R962" i="1" s="1"/>
  <c r="S962" i="1"/>
  <c r="P962" i="1" s="1"/>
  <c r="Q962" i="1"/>
  <c r="O962" i="1"/>
  <c r="N962" i="1"/>
  <c r="M962" i="1"/>
  <c r="L962" i="1"/>
  <c r="T961" i="1"/>
  <c r="R961" i="1" s="1"/>
  <c r="S961" i="1"/>
  <c r="Q961" i="1"/>
  <c r="P961" i="1"/>
  <c r="O961" i="1"/>
  <c r="N961" i="1"/>
  <c r="M961" i="1"/>
  <c r="L961" i="1"/>
  <c r="T960" i="1"/>
  <c r="R960" i="1" s="1"/>
  <c r="S960" i="1"/>
  <c r="P960" i="1" s="1"/>
  <c r="Q960" i="1"/>
  <c r="O960" i="1"/>
  <c r="N960" i="1"/>
  <c r="M960" i="1"/>
  <c r="L960" i="1"/>
  <c r="T959" i="1"/>
  <c r="S959" i="1"/>
  <c r="P959" i="1" s="1"/>
  <c r="Q959" i="1"/>
  <c r="O959" i="1"/>
  <c r="N959" i="1"/>
  <c r="M959" i="1"/>
  <c r="L959" i="1"/>
  <c r="U958" i="1"/>
  <c r="T958" i="1"/>
  <c r="R958" i="1" s="1"/>
  <c r="S958" i="1"/>
  <c r="P958" i="1" s="1"/>
  <c r="Q958" i="1"/>
  <c r="O958" i="1"/>
  <c r="N958" i="1"/>
  <c r="M958" i="1"/>
  <c r="L958" i="1"/>
  <c r="T957" i="1"/>
  <c r="R957" i="1" s="1"/>
  <c r="S957" i="1"/>
  <c r="Q957" i="1"/>
  <c r="P957" i="1"/>
  <c r="O957" i="1"/>
  <c r="N957" i="1"/>
  <c r="M957" i="1"/>
  <c r="L957" i="1"/>
  <c r="T956" i="1"/>
  <c r="R956" i="1" s="1"/>
  <c r="S956" i="1"/>
  <c r="P956" i="1" s="1"/>
  <c r="Q956" i="1"/>
  <c r="O956" i="1"/>
  <c r="N956" i="1"/>
  <c r="M956" i="1"/>
  <c r="L956" i="1"/>
  <c r="T955" i="1"/>
  <c r="S955" i="1"/>
  <c r="P955" i="1" s="1"/>
  <c r="Q955" i="1"/>
  <c r="O955" i="1"/>
  <c r="N955" i="1"/>
  <c r="M955" i="1"/>
  <c r="L955" i="1"/>
  <c r="U954" i="1"/>
  <c r="T954" i="1"/>
  <c r="R954" i="1" s="1"/>
  <c r="S954" i="1"/>
  <c r="P954" i="1" s="1"/>
  <c r="Q954" i="1"/>
  <c r="O954" i="1"/>
  <c r="N954" i="1"/>
  <c r="M954" i="1"/>
  <c r="L954" i="1"/>
  <c r="T953" i="1"/>
  <c r="R953" i="1" s="1"/>
  <c r="S953" i="1"/>
  <c r="Q953" i="1"/>
  <c r="P953" i="1"/>
  <c r="O953" i="1"/>
  <c r="N953" i="1"/>
  <c r="M953" i="1"/>
  <c r="L953" i="1"/>
  <c r="T952" i="1"/>
  <c r="R952" i="1" s="1"/>
  <c r="S952" i="1"/>
  <c r="P952" i="1" s="1"/>
  <c r="Q952" i="1"/>
  <c r="O952" i="1"/>
  <c r="N952" i="1"/>
  <c r="M952" i="1"/>
  <c r="L952" i="1"/>
  <c r="T951" i="1"/>
  <c r="S951" i="1"/>
  <c r="P951" i="1" s="1"/>
  <c r="Q951" i="1"/>
  <c r="O951" i="1"/>
  <c r="N951" i="1"/>
  <c r="M951" i="1"/>
  <c r="L951" i="1"/>
  <c r="U950" i="1"/>
  <c r="T950" i="1"/>
  <c r="R950" i="1" s="1"/>
  <c r="S950" i="1"/>
  <c r="P950" i="1" s="1"/>
  <c r="Q950" i="1"/>
  <c r="O950" i="1"/>
  <c r="N950" i="1"/>
  <c r="M950" i="1"/>
  <c r="L950" i="1"/>
  <c r="T949" i="1"/>
  <c r="R949" i="1" s="1"/>
  <c r="S949" i="1"/>
  <c r="Q949" i="1"/>
  <c r="P949" i="1"/>
  <c r="O949" i="1"/>
  <c r="N949" i="1"/>
  <c r="M949" i="1"/>
  <c r="L949" i="1"/>
  <c r="T948" i="1"/>
  <c r="R948" i="1" s="1"/>
  <c r="S948" i="1"/>
  <c r="P948" i="1" s="1"/>
  <c r="Q948" i="1"/>
  <c r="O948" i="1"/>
  <c r="N948" i="1"/>
  <c r="M948" i="1"/>
  <c r="L948" i="1"/>
  <c r="T947" i="1"/>
  <c r="S947" i="1"/>
  <c r="P947" i="1" s="1"/>
  <c r="Q947" i="1"/>
  <c r="O947" i="1"/>
  <c r="N947" i="1"/>
  <c r="M947" i="1"/>
  <c r="L947" i="1"/>
  <c r="U946" i="1"/>
  <c r="T946" i="1"/>
  <c r="R946" i="1" s="1"/>
  <c r="S946" i="1"/>
  <c r="P946" i="1" s="1"/>
  <c r="Q946" i="1"/>
  <c r="O946" i="1"/>
  <c r="N946" i="1"/>
  <c r="M946" i="1"/>
  <c r="L946" i="1"/>
  <c r="T945" i="1"/>
  <c r="R945" i="1" s="1"/>
  <c r="S945" i="1"/>
  <c r="Q945" i="1"/>
  <c r="P945" i="1"/>
  <c r="O945" i="1"/>
  <c r="N945" i="1"/>
  <c r="M945" i="1"/>
  <c r="L945" i="1"/>
  <c r="T944" i="1"/>
  <c r="R944" i="1" s="1"/>
  <c r="S944" i="1"/>
  <c r="P944" i="1" s="1"/>
  <c r="Q944" i="1"/>
  <c r="O944" i="1"/>
  <c r="N944" i="1"/>
  <c r="M944" i="1"/>
  <c r="L944" i="1"/>
  <c r="T943" i="1"/>
  <c r="S943" i="1"/>
  <c r="P943" i="1" s="1"/>
  <c r="Q943" i="1"/>
  <c r="O943" i="1"/>
  <c r="N943" i="1"/>
  <c r="M943" i="1"/>
  <c r="L943" i="1"/>
  <c r="U942" i="1"/>
  <c r="T942" i="1"/>
  <c r="R942" i="1" s="1"/>
  <c r="S942" i="1"/>
  <c r="P942" i="1" s="1"/>
  <c r="Q942" i="1"/>
  <c r="O942" i="1"/>
  <c r="N942" i="1"/>
  <c r="M942" i="1"/>
  <c r="L942" i="1"/>
  <c r="T941" i="1"/>
  <c r="R941" i="1" s="1"/>
  <c r="S941" i="1"/>
  <c r="Q941" i="1"/>
  <c r="P941" i="1"/>
  <c r="O941" i="1"/>
  <c r="N941" i="1"/>
  <c r="M941" i="1"/>
  <c r="L941" i="1"/>
  <c r="T940" i="1"/>
  <c r="R940" i="1" s="1"/>
  <c r="S940" i="1"/>
  <c r="P940" i="1" s="1"/>
  <c r="Q940" i="1"/>
  <c r="O940" i="1"/>
  <c r="N940" i="1"/>
  <c r="M940" i="1"/>
  <c r="L940" i="1"/>
  <c r="T939" i="1"/>
  <c r="S939" i="1"/>
  <c r="P939" i="1" s="1"/>
  <c r="Q939" i="1"/>
  <c r="O939" i="1"/>
  <c r="N939" i="1"/>
  <c r="M939" i="1"/>
  <c r="L939" i="1"/>
  <c r="U938" i="1"/>
  <c r="T938" i="1"/>
  <c r="R938" i="1" s="1"/>
  <c r="S938" i="1"/>
  <c r="P938" i="1" s="1"/>
  <c r="Q938" i="1"/>
  <c r="O938" i="1"/>
  <c r="N938" i="1"/>
  <c r="M938" i="1"/>
  <c r="L938" i="1"/>
  <c r="T937" i="1"/>
  <c r="R937" i="1" s="1"/>
  <c r="S937" i="1"/>
  <c r="Q937" i="1"/>
  <c r="P937" i="1"/>
  <c r="O937" i="1"/>
  <c r="N937" i="1"/>
  <c r="M937" i="1"/>
  <c r="L937" i="1"/>
  <c r="T936" i="1"/>
  <c r="R936" i="1" s="1"/>
  <c r="S936" i="1"/>
  <c r="P936" i="1" s="1"/>
  <c r="Q936" i="1"/>
  <c r="O936" i="1"/>
  <c r="N936" i="1"/>
  <c r="M936" i="1"/>
  <c r="L936" i="1"/>
  <c r="T935" i="1"/>
  <c r="S935" i="1"/>
  <c r="P935" i="1" s="1"/>
  <c r="Q935" i="1"/>
  <c r="O935" i="1"/>
  <c r="N935" i="1"/>
  <c r="M935" i="1"/>
  <c r="L935" i="1"/>
  <c r="U934" i="1"/>
  <c r="T934" i="1"/>
  <c r="R934" i="1" s="1"/>
  <c r="S934" i="1"/>
  <c r="P934" i="1" s="1"/>
  <c r="Q934" i="1"/>
  <c r="O934" i="1"/>
  <c r="N934" i="1"/>
  <c r="M934" i="1"/>
  <c r="L934" i="1"/>
  <c r="T933" i="1"/>
  <c r="R933" i="1" s="1"/>
  <c r="S933" i="1"/>
  <c r="Q933" i="1"/>
  <c r="P933" i="1"/>
  <c r="O933" i="1"/>
  <c r="N933" i="1"/>
  <c r="M933" i="1"/>
  <c r="L933" i="1"/>
  <c r="T932" i="1"/>
  <c r="R932" i="1" s="1"/>
  <c r="S932" i="1"/>
  <c r="P932" i="1" s="1"/>
  <c r="Q932" i="1"/>
  <c r="O932" i="1"/>
  <c r="N932" i="1"/>
  <c r="M932" i="1"/>
  <c r="L932" i="1"/>
  <c r="T931" i="1"/>
  <c r="S931" i="1"/>
  <c r="P931" i="1" s="1"/>
  <c r="Q931" i="1"/>
  <c r="O931" i="1"/>
  <c r="N931" i="1"/>
  <c r="M931" i="1"/>
  <c r="L931" i="1"/>
  <c r="U930" i="1"/>
  <c r="T930" i="1"/>
  <c r="R930" i="1" s="1"/>
  <c r="S930" i="1"/>
  <c r="P930" i="1" s="1"/>
  <c r="Q930" i="1"/>
  <c r="O930" i="1"/>
  <c r="N930" i="1"/>
  <c r="M930" i="1"/>
  <c r="L930" i="1"/>
  <c r="T929" i="1"/>
  <c r="R929" i="1" s="1"/>
  <c r="S929" i="1"/>
  <c r="Q929" i="1"/>
  <c r="P929" i="1"/>
  <c r="O929" i="1"/>
  <c r="N929" i="1"/>
  <c r="M929" i="1"/>
  <c r="L929" i="1"/>
  <c r="T928" i="1"/>
  <c r="R928" i="1" s="1"/>
  <c r="S928" i="1"/>
  <c r="P928" i="1" s="1"/>
  <c r="Q928" i="1"/>
  <c r="O928" i="1"/>
  <c r="N928" i="1"/>
  <c r="M928" i="1"/>
  <c r="L928" i="1"/>
  <c r="T927" i="1"/>
  <c r="S927" i="1"/>
  <c r="P927" i="1" s="1"/>
  <c r="Q927" i="1"/>
  <c r="O927" i="1"/>
  <c r="N927" i="1"/>
  <c r="M927" i="1"/>
  <c r="L927" i="1"/>
  <c r="U926" i="1"/>
  <c r="T926" i="1"/>
  <c r="R926" i="1" s="1"/>
  <c r="S926" i="1"/>
  <c r="P926" i="1" s="1"/>
  <c r="Q926" i="1"/>
  <c r="O926" i="1"/>
  <c r="N926" i="1"/>
  <c r="M926" i="1"/>
  <c r="L926" i="1"/>
  <c r="T925" i="1"/>
  <c r="R925" i="1" s="1"/>
  <c r="S925" i="1"/>
  <c r="Q925" i="1"/>
  <c r="P925" i="1"/>
  <c r="O925" i="1"/>
  <c r="N925" i="1"/>
  <c r="M925" i="1"/>
  <c r="L925" i="1"/>
  <c r="T924" i="1"/>
  <c r="R924" i="1" s="1"/>
  <c r="S924" i="1"/>
  <c r="P924" i="1" s="1"/>
  <c r="Q924" i="1"/>
  <c r="O924" i="1"/>
  <c r="N924" i="1"/>
  <c r="M924" i="1"/>
  <c r="L924" i="1"/>
  <c r="T923" i="1"/>
  <c r="S923" i="1"/>
  <c r="P923" i="1" s="1"/>
  <c r="Q923" i="1"/>
  <c r="O923" i="1"/>
  <c r="N923" i="1"/>
  <c r="M923" i="1"/>
  <c r="L923" i="1"/>
  <c r="U922" i="1"/>
  <c r="T922" i="1"/>
  <c r="R922" i="1" s="1"/>
  <c r="S922" i="1"/>
  <c r="P922" i="1" s="1"/>
  <c r="Q922" i="1"/>
  <c r="O922" i="1"/>
  <c r="N922" i="1"/>
  <c r="M922" i="1"/>
  <c r="L922" i="1"/>
  <c r="T921" i="1"/>
  <c r="R921" i="1" s="1"/>
  <c r="S921" i="1"/>
  <c r="Q921" i="1"/>
  <c r="P921" i="1"/>
  <c r="O921" i="1"/>
  <c r="N921" i="1"/>
  <c r="M921" i="1"/>
  <c r="L921" i="1"/>
  <c r="T920" i="1"/>
  <c r="R920" i="1" s="1"/>
  <c r="S920" i="1"/>
  <c r="P920" i="1" s="1"/>
  <c r="Q920" i="1"/>
  <c r="O920" i="1"/>
  <c r="N920" i="1"/>
  <c r="M920" i="1"/>
  <c r="L920" i="1"/>
  <c r="T919" i="1"/>
  <c r="S919" i="1"/>
  <c r="P919" i="1" s="1"/>
  <c r="Q919" i="1"/>
  <c r="O919" i="1"/>
  <c r="N919" i="1"/>
  <c r="M919" i="1"/>
  <c r="L919" i="1"/>
  <c r="U918" i="1"/>
  <c r="T918" i="1"/>
  <c r="R918" i="1" s="1"/>
  <c r="S918" i="1"/>
  <c r="P918" i="1" s="1"/>
  <c r="Q918" i="1"/>
  <c r="O918" i="1"/>
  <c r="N918" i="1"/>
  <c r="M918" i="1"/>
  <c r="L918" i="1"/>
  <c r="T917" i="1"/>
  <c r="R917" i="1" s="1"/>
  <c r="S917" i="1"/>
  <c r="Q917" i="1"/>
  <c r="P917" i="1"/>
  <c r="O917" i="1"/>
  <c r="N917" i="1"/>
  <c r="M917" i="1"/>
  <c r="L917" i="1"/>
  <c r="T916" i="1"/>
  <c r="R916" i="1" s="1"/>
  <c r="S916" i="1"/>
  <c r="P916" i="1" s="1"/>
  <c r="Q916" i="1"/>
  <c r="O916" i="1"/>
  <c r="N916" i="1"/>
  <c r="M916" i="1"/>
  <c r="L916" i="1"/>
  <c r="T915" i="1"/>
  <c r="S915" i="1"/>
  <c r="P915" i="1" s="1"/>
  <c r="Q915" i="1"/>
  <c r="O915" i="1"/>
  <c r="N915" i="1"/>
  <c r="M915" i="1"/>
  <c r="L915" i="1"/>
  <c r="U914" i="1"/>
  <c r="T914" i="1"/>
  <c r="R914" i="1" s="1"/>
  <c r="S914" i="1"/>
  <c r="P914" i="1" s="1"/>
  <c r="Q914" i="1"/>
  <c r="O914" i="1"/>
  <c r="N914" i="1"/>
  <c r="M914" i="1"/>
  <c r="L914" i="1"/>
  <c r="T913" i="1"/>
  <c r="R913" i="1" s="1"/>
  <c r="S913" i="1"/>
  <c r="Q913" i="1"/>
  <c r="P913" i="1"/>
  <c r="O913" i="1"/>
  <c r="N913" i="1"/>
  <c r="M913" i="1"/>
  <c r="L913" i="1"/>
  <c r="T912" i="1"/>
  <c r="R912" i="1" s="1"/>
  <c r="S912" i="1"/>
  <c r="P912" i="1" s="1"/>
  <c r="Q912" i="1"/>
  <c r="O912" i="1"/>
  <c r="N912" i="1"/>
  <c r="M912" i="1"/>
  <c r="L912" i="1"/>
  <c r="T911" i="1"/>
  <c r="S911" i="1"/>
  <c r="P911" i="1" s="1"/>
  <c r="Q911" i="1"/>
  <c r="O911" i="1"/>
  <c r="N911" i="1"/>
  <c r="M911" i="1"/>
  <c r="L911" i="1"/>
  <c r="U910" i="1"/>
  <c r="T910" i="1"/>
  <c r="R910" i="1" s="1"/>
  <c r="S910" i="1"/>
  <c r="P910" i="1" s="1"/>
  <c r="Q910" i="1"/>
  <c r="O910" i="1"/>
  <c r="N910" i="1"/>
  <c r="M910" i="1"/>
  <c r="L910" i="1"/>
  <c r="T909" i="1"/>
  <c r="R909" i="1" s="1"/>
  <c r="S909" i="1"/>
  <c r="Q909" i="1"/>
  <c r="P909" i="1"/>
  <c r="O909" i="1"/>
  <c r="N909" i="1"/>
  <c r="M909" i="1"/>
  <c r="L909" i="1"/>
  <c r="T908" i="1"/>
  <c r="R908" i="1" s="1"/>
  <c r="S908" i="1"/>
  <c r="P908" i="1" s="1"/>
  <c r="Q908" i="1"/>
  <c r="O908" i="1"/>
  <c r="N908" i="1"/>
  <c r="M908" i="1"/>
  <c r="L908" i="1"/>
  <c r="T907" i="1"/>
  <c r="S907" i="1"/>
  <c r="P907" i="1" s="1"/>
  <c r="Q907" i="1"/>
  <c r="O907" i="1"/>
  <c r="N907" i="1"/>
  <c r="M907" i="1"/>
  <c r="L907" i="1"/>
  <c r="U906" i="1"/>
  <c r="T906" i="1"/>
  <c r="R906" i="1" s="1"/>
  <c r="S906" i="1"/>
  <c r="P906" i="1" s="1"/>
  <c r="Q906" i="1"/>
  <c r="O906" i="1"/>
  <c r="N906" i="1"/>
  <c r="M906" i="1"/>
  <c r="L906" i="1"/>
  <c r="T905" i="1"/>
  <c r="R905" i="1" s="1"/>
  <c r="S905" i="1"/>
  <c r="Q905" i="1"/>
  <c r="P905" i="1"/>
  <c r="O905" i="1"/>
  <c r="N905" i="1"/>
  <c r="M905" i="1"/>
  <c r="L905" i="1"/>
  <c r="T904" i="1"/>
  <c r="R904" i="1" s="1"/>
  <c r="S904" i="1"/>
  <c r="P904" i="1" s="1"/>
  <c r="Q904" i="1"/>
  <c r="O904" i="1"/>
  <c r="N904" i="1"/>
  <c r="M904" i="1"/>
  <c r="L904" i="1"/>
  <c r="T903" i="1"/>
  <c r="S903" i="1"/>
  <c r="P903" i="1" s="1"/>
  <c r="Q903" i="1"/>
  <c r="O903" i="1"/>
  <c r="N903" i="1"/>
  <c r="M903" i="1"/>
  <c r="L903" i="1"/>
  <c r="U902" i="1"/>
  <c r="T902" i="1"/>
  <c r="R902" i="1" s="1"/>
  <c r="S902" i="1"/>
  <c r="P902" i="1" s="1"/>
  <c r="Q902" i="1"/>
  <c r="O902" i="1"/>
  <c r="N902" i="1"/>
  <c r="M902" i="1"/>
  <c r="L902" i="1"/>
  <c r="T901" i="1"/>
  <c r="R901" i="1" s="1"/>
  <c r="S901" i="1"/>
  <c r="Q901" i="1"/>
  <c r="P901" i="1"/>
  <c r="O901" i="1"/>
  <c r="N901" i="1"/>
  <c r="M901" i="1"/>
  <c r="L901" i="1"/>
  <c r="T900" i="1"/>
  <c r="R900" i="1" s="1"/>
  <c r="S900" i="1"/>
  <c r="P900" i="1" s="1"/>
  <c r="Q900" i="1"/>
  <c r="O900" i="1"/>
  <c r="N900" i="1"/>
  <c r="M900" i="1"/>
  <c r="L900" i="1"/>
  <c r="T899" i="1"/>
  <c r="S899" i="1"/>
  <c r="P899" i="1" s="1"/>
  <c r="Q899" i="1"/>
  <c r="O899" i="1"/>
  <c r="N899" i="1"/>
  <c r="M899" i="1"/>
  <c r="L899" i="1"/>
  <c r="U898" i="1"/>
  <c r="T898" i="1"/>
  <c r="R898" i="1" s="1"/>
  <c r="S898" i="1"/>
  <c r="P898" i="1" s="1"/>
  <c r="Q898" i="1"/>
  <c r="O898" i="1"/>
  <c r="N898" i="1"/>
  <c r="M898" i="1"/>
  <c r="L898" i="1"/>
  <c r="T897" i="1"/>
  <c r="R897" i="1" s="1"/>
  <c r="S897" i="1"/>
  <c r="Q897" i="1"/>
  <c r="P897" i="1"/>
  <c r="O897" i="1"/>
  <c r="N897" i="1"/>
  <c r="M897" i="1"/>
  <c r="L897" i="1"/>
  <c r="T896" i="1"/>
  <c r="R896" i="1" s="1"/>
  <c r="S896" i="1"/>
  <c r="P896" i="1" s="1"/>
  <c r="Q896" i="1"/>
  <c r="O896" i="1"/>
  <c r="N896" i="1"/>
  <c r="M896" i="1"/>
  <c r="L896" i="1"/>
  <c r="T895" i="1"/>
  <c r="S895" i="1"/>
  <c r="P895" i="1" s="1"/>
  <c r="Q895" i="1"/>
  <c r="O895" i="1"/>
  <c r="N895" i="1"/>
  <c r="M895" i="1"/>
  <c r="L895" i="1"/>
  <c r="U894" i="1"/>
  <c r="T894" i="1"/>
  <c r="R894" i="1" s="1"/>
  <c r="S894" i="1"/>
  <c r="P894" i="1" s="1"/>
  <c r="Q894" i="1"/>
  <c r="O894" i="1"/>
  <c r="N894" i="1"/>
  <c r="M894" i="1"/>
  <c r="L894" i="1"/>
  <c r="T893" i="1"/>
  <c r="R893" i="1" s="1"/>
  <c r="S893" i="1"/>
  <c r="Q893" i="1"/>
  <c r="P893" i="1"/>
  <c r="O893" i="1"/>
  <c r="N893" i="1"/>
  <c r="M893" i="1"/>
  <c r="L893" i="1"/>
  <c r="T892" i="1"/>
  <c r="R892" i="1" s="1"/>
  <c r="S892" i="1"/>
  <c r="P892" i="1" s="1"/>
  <c r="Q892" i="1"/>
  <c r="O892" i="1"/>
  <c r="N892" i="1"/>
  <c r="M892" i="1"/>
  <c r="L892" i="1"/>
  <c r="T891" i="1"/>
  <c r="S891" i="1"/>
  <c r="P891" i="1" s="1"/>
  <c r="Q891" i="1"/>
  <c r="O891" i="1"/>
  <c r="N891" i="1"/>
  <c r="M891" i="1"/>
  <c r="L891" i="1"/>
  <c r="U890" i="1"/>
  <c r="T890" i="1"/>
  <c r="R890" i="1" s="1"/>
  <c r="S890" i="1"/>
  <c r="P890" i="1" s="1"/>
  <c r="Q890" i="1"/>
  <c r="O890" i="1"/>
  <c r="N890" i="1"/>
  <c r="M890" i="1"/>
  <c r="L890" i="1"/>
  <c r="T889" i="1"/>
  <c r="S889" i="1"/>
  <c r="Q889" i="1"/>
  <c r="P889" i="1"/>
  <c r="O889" i="1"/>
  <c r="N889" i="1"/>
  <c r="M889" i="1"/>
  <c r="L889" i="1"/>
  <c r="T888" i="1"/>
  <c r="R888" i="1" s="1"/>
  <c r="S888" i="1"/>
  <c r="P888" i="1" s="1"/>
  <c r="Q888" i="1"/>
  <c r="O888" i="1"/>
  <c r="N888" i="1"/>
  <c r="M888" i="1"/>
  <c r="L888" i="1"/>
  <c r="T887" i="1"/>
  <c r="S887" i="1"/>
  <c r="P887" i="1" s="1"/>
  <c r="Q887" i="1"/>
  <c r="O887" i="1"/>
  <c r="N887" i="1"/>
  <c r="M887" i="1"/>
  <c r="L887" i="1"/>
  <c r="U886" i="1"/>
  <c r="T886" i="1"/>
  <c r="R886" i="1" s="1"/>
  <c r="S886" i="1"/>
  <c r="P886" i="1" s="1"/>
  <c r="Q886" i="1"/>
  <c r="O886" i="1"/>
  <c r="N886" i="1"/>
  <c r="M886" i="1"/>
  <c r="L886" i="1"/>
  <c r="T885" i="1"/>
  <c r="S885" i="1"/>
  <c r="Q885" i="1"/>
  <c r="P885" i="1"/>
  <c r="O885" i="1"/>
  <c r="N885" i="1"/>
  <c r="M885" i="1"/>
  <c r="L885" i="1"/>
  <c r="T884" i="1"/>
  <c r="R884" i="1" s="1"/>
  <c r="S884" i="1"/>
  <c r="P884" i="1" s="1"/>
  <c r="Q884" i="1"/>
  <c r="O884" i="1"/>
  <c r="N884" i="1"/>
  <c r="M884" i="1"/>
  <c r="L884" i="1"/>
  <c r="T883" i="1"/>
  <c r="S883" i="1"/>
  <c r="P883" i="1" s="1"/>
  <c r="Q883" i="1"/>
  <c r="O883" i="1"/>
  <c r="N883" i="1"/>
  <c r="M883" i="1"/>
  <c r="L883" i="1"/>
  <c r="U882" i="1"/>
  <c r="T882" i="1"/>
  <c r="R882" i="1" s="1"/>
  <c r="S882" i="1"/>
  <c r="P882" i="1" s="1"/>
  <c r="Q882" i="1"/>
  <c r="O882" i="1"/>
  <c r="N882" i="1"/>
  <c r="M882" i="1"/>
  <c r="L882" i="1"/>
  <c r="T881" i="1"/>
  <c r="S881" i="1"/>
  <c r="Q881" i="1"/>
  <c r="P881" i="1"/>
  <c r="O881" i="1"/>
  <c r="N881" i="1"/>
  <c r="M881" i="1"/>
  <c r="L881" i="1"/>
  <c r="T880" i="1"/>
  <c r="S880" i="1"/>
  <c r="Q880" i="1"/>
  <c r="P880" i="1"/>
  <c r="O880" i="1"/>
  <c r="N880" i="1"/>
  <c r="M880" i="1"/>
  <c r="L880" i="1"/>
  <c r="T879" i="1"/>
  <c r="U879" i="1" s="1"/>
  <c r="S879" i="1"/>
  <c r="P879" i="1" s="1"/>
  <c r="Q879" i="1"/>
  <c r="O879" i="1"/>
  <c r="N879" i="1"/>
  <c r="M879" i="1"/>
  <c r="L879" i="1"/>
  <c r="U878" i="1"/>
  <c r="T878" i="1"/>
  <c r="S878" i="1"/>
  <c r="P878" i="1" s="1"/>
  <c r="R878" i="1"/>
  <c r="Q878" i="1"/>
  <c r="O878" i="1"/>
  <c r="N878" i="1"/>
  <c r="M878" i="1"/>
  <c r="L878" i="1"/>
  <c r="T877" i="1"/>
  <c r="R877" i="1" s="1"/>
  <c r="S877" i="1"/>
  <c r="Q877" i="1"/>
  <c r="P877" i="1"/>
  <c r="O877" i="1"/>
  <c r="N877" i="1"/>
  <c r="M877" i="1"/>
  <c r="L877" i="1"/>
  <c r="T876" i="1"/>
  <c r="S876" i="1"/>
  <c r="P876" i="1" s="1"/>
  <c r="Q876" i="1"/>
  <c r="O876" i="1"/>
  <c r="N876" i="1"/>
  <c r="M876" i="1"/>
  <c r="L876" i="1"/>
  <c r="T875" i="1"/>
  <c r="U875" i="1" s="1"/>
  <c r="S875" i="1"/>
  <c r="P875" i="1" s="1"/>
  <c r="Q875" i="1"/>
  <c r="O875" i="1"/>
  <c r="N875" i="1"/>
  <c r="M875" i="1"/>
  <c r="L875" i="1"/>
  <c r="U874" i="1"/>
  <c r="T874" i="1"/>
  <c r="S874" i="1"/>
  <c r="P874" i="1" s="1"/>
  <c r="R874" i="1"/>
  <c r="Q874" i="1"/>
  <c r="O874" i="1"/>
  <c r="N874" i="1"/>
  <c r="M874" i="1"/>
  <c r="L874" i="1"/>
  <c r="T873" i="1"/>
  <c r="R873" i="1" s="1"/>
  <c r="S873" i="1"/>
  <c r="Q873" i="1"/>
  <c r="P873" i="1"/>
  <c r="O873" i="1"/>
  <c r="N873" i="1"/>
  <c r="M873" i="1"/>
  <c r="L873" i="1"/>
  <c r="T872" i="1"/>
  <c r="S872" i="1"/>
  <c r="Q872" i="1"/>
  <c r="P872" i="1"/>
  <c r="O872" i="1"/>
  <c r="N872" i="1"/>
  <c r="M872" i="1"/>
  <c r="L872" i="1"/>
  <c r="T871" i="1"/>
  <c r="U871" i="1" s="1"/>
  <c r="S871" i="1"/>
  <c r="P871" i="1" s="1"/>
  <c r="R871" i="1"/>
  <c r="Q871" i="1"/>
  <c r="O871" i="1"/>
  <c r="N871" i="1"/>
  <c r="M871" i="1"/>
  <c r="L871" i="1"/>
  <c r="U870" i="1"/>
  <c r="T870" i="1"/>
  <c r="S870" i="1"/>
  <c r="P870" i="1" s="1"/>
  <c r="R870" i="1"/>
  <c r="Q870" i="1"/>
  <c r="O870" i="1"/>
  <c r="N870" i="1"/>
  <c r="M870" i="1"/>
  <c r="L870" i="1"/>
  <c r="T869" i="1"/>
  <c r="R869" i="1" s="1"/>
  <c r="S869" i="1"/>
  <c r="P869" i="1" s="1"/>
  <c r="Q869" i="1"/>
  <c r="O869" i="1"/>
  <c r="N869" i="1"/>
  <c r="M869" i="1"/>
  <c r="L869" i="1"/>
  <c r="T868" i="1"/>
  <c r="S868" i="1"/>
  <c r="P868" i="1" s="1"/>
  <c r="Q868" i="1"/>
  <c r="O868" i="1"/>
  <c r="N868" i="1"/>
  <c r="M868" i="1"/>
  <c r="L868" i="1"/>
  <c r="T867" i="1"/>
  <c r="U867" i="1" s="1"/>
  <c r="S867" i="1"/>
  <c r="P867" i="1" s="1"/>
  <c r="R867" i="1"/>
  <c r="Q867" i="1"/>
  <c r="O867" i="1"/>
  <c r="N867" i="1"/>
  <c r="M867" i="1"/>
  <c r="L867" i="1"/>
  <c r="U866" i="1"/>
  <c r="T866" i="1"/>
  <c r="S866" i="1"/>
  <c r="P866" i="1" s="1"/>
  <c r="R866" i="1"/>
  <c r="Q866" i="1"/>
  <c r="O866" i="1"/>
  <c r="N866" i="1"/>
  <c r="M866" i="1"/>
  <c r="L866" i="1"/>
  <c r="T865" i="1"/>
  <c r="R865" i="1" s="1"/>
  <c r="S865" i="1"/>
  <c r="P865" i="1" s="1"/>
  <c r="Q865" i="1"/>
  <c r="O865" i="1"/>
  <c r="N865" i="1"/>
  <c r="M865" i="1"/>
  <c r="L865" i="1"/>
  <c r="T864" i="1"/>
  <c r="S864" i="1"/>
  <c r="P864" i="1" s="1"/>
  <c r="Q864" i="1"/>
  <c r="O864" i="1"/>
  <c r="N864" i="1"/>
  <c r="M864" i="1"/>
  <c r="L864" i="1"/>
  <c r="T863" i="1"/>
  <c r="U863" i="1" s="1"/>
  <c r="S863" i="1"/>
  <c r="P863" i="1" s="1"/>
  <c r="R863" i="1"/>
  <c r="Q863" i="1"/>
  <c r="O863" i="1"/>
  <c r="N863" i="1"/>
  <c r="M863" i="1"/>
  <c r="L863" i="1"/>
  <c r="T862" i="1"/>
  <c r="S862" i="1"/>
  <c r="P862" i="1" s="1"/>
  <c r="Q862" i="1"/>
  <c r="O862" i="1"/>
  <c r="N862" i="1"/>
  <c r="M862" i="1"/>
  <c r="L862" i="1"/>
  <c r="T861" i="1"/>
  <c r="R861" i="1" s="1"/>
  <c r="S861" i="1"/>
  <c r="P861" i="1" s="1"/>
  <c r="Q861" i="1"/>
  <c r="O861" i="1"/>
  <c r="N861" i="1"/>
  <c r="M861" i="1"/>
  <c r="L861" i="1"/>
  <c r="T860" i="1"/>
  <c r="S860" i="1"/>
  <c r="P860" i="1" s="1"/>
  <c r="Q860" i="1"/>
  <c r="O860" i="1"/>
  <c r="N860" i="1"/>
  <c r="M860" i="1"/>
  <c r="L860" i="1"/>
  <c r="T859" i="1"/>
  <c r="U859" i="1" s="1"/>
  <c r="S859" i="1"/>
  <c r="P859" i="1" s="1"/>
  <c r="R859" i="1"/>
  <c r="Q859" i="1"/>
  <c r="O859" i="1"/>
  <c r="N859" i="1"/>
  <c r="M859" i="1"/>
  <c r="L859" i="1"/>
  <c r="T858" i="1"/>
  <c r="S858" i="1"/>
  <c r="P858" i="1" s="1"/>
  <c r="Q858" i="1"/>
  <c r="O858" i="1"/>
  <c r="N858" i="1"/>
  <c r="M858" i="1"/>
  <c r="L858" i="1"/>
  <c r="T857" i="1"/>
  <c r="R857" i="1" s="1"/>
  <c r="S857" i="1"/>
  <c r="P857" i="1" s="1"/>
  <c r="Q857" i="1"/>
  <c r="O857" i="1"/>
  <c r="N857" i="1"/>
  <c r="M857" i="1"/>
  <c r="L857" i="1"/>
  <c r="T856" i="1"/>
  <c r="S856" i="1"/>
  <c r="P856" i="1" s="1"/>
  <c r="Q856" i="1"/>
  <c r="O856" i="1"/>
  <c r="N856" i="1"/>
  <c r="M856" i="1"/>
  <c r="L856" i="1"/>
  <c r="T855" i="1"/>
  <c r="S855" i="1"/>
  <c r="P855" i="1" s="1"/>
  <c r="Q855" i="1"/>
  <c r="O855" i="1"/>
  <c r="N855" i="1"/>
  <c r="M855" i="1"/>
  <c r="L855" i="1"/>
  <c r="U854" i="1"/>
  <c r="T854" i="1"/>
  <c r="R854" i="1" s="1"/>
  <c r="S854" i="1"/>
  <c r="P854" i="1" s="1"/>
  <c r="Q854" i="1"/>
  <c r="O854" i="1"/>
  <c r="N854" i="1"/>
  <c r="M854" i="1"/>
  <c r="L854" i="1"/>
  <c r="T853" i="1"/>
  <c r="R853" i="1" s="1"/>
  <c r="S853" i="1"/>
  <c r="Q853" i="1"/>
  <c r="P853" i="1"/>
  <c r="O853" i="1"/>
  <c r="N853" i="1"/>
  <c r="M853" i="1"/>
  <c r="L853" i="1"/>
  <c r="T852" i="1"/>
  <c r="S852" i="1"/>
  <c r="P852" i="1" s="1"/>
  <c r="Q852" i="1"/>
  <c r="O852" i="1"/>
  <c r="N852" i="1"/>
  <c r="M852" i="1"/>
  <c r="L852" i="1"/>
  <c r="T851" i="1"/>
  <c r="S851" i="1"/>
  <c r="P851" i="1" s="1"/>
  <c r="Q851" i="1"/>
  <c r="O851" i="1"/>
  <c r="N851" i="1"/>
  <c r="M851" i="1"/>
  <c r="L851" i="1"/>
  <c r="U850" i="1"/>
  <c r="T850" i="1"/>
  <c r="R850" i="1" s="1"/>
  <c r="S850" i="1"/>
  <c r="P850" i="1" s="1"/>
  <c r="Q850" i="1"/>
  <c r="O850" i="1"/>
  <c r="N850" i="1"/>
  <c r="M850" i="1"/>
  <c r="L850" i="1"/>
  <c r="T849" i="1"/>
  <c r="R849" i="1" s="1"/>
  <c r="S849" i="1"/>
  <c r="Q849" i="1"/>
  <c r="P849" i="1"/>
  <c r="O849" i="1"/>
  <c r="N849" i="1"/>
  <c r="M849" i="1"/>
  <c r="L849" i="1"/>
  <c r="T848" i="1"/>
  <c r="R848" i="1" s="1"/>
  <c r="S848" i="1"/>
  <c r="Q848" i="1"/>
  <c r="P848" i="1"/>
  <c r="O848" i="1"/>
  <c r="N848" i="1"/>
  <c r="M848" i="1"/>
  <c r="L848" i="1"/>
  <c r="T847" i="1"/>
  <c r="R847" i="1" s="1"/>
  <c r="S847" i="1"/>
  <c r="Q847" i="1"/>
  <c r="P847" i="1"/>
  <c r="O847" i="1"/>
  <c r="N847" i="1"/>
  <c r="M847" i="1"/>
  <c r="L847" i="1"/>
  <c r="U846" i="1"/>
  <c r="T846" i="1"/>
  <c r="S846" i="1"/>
  <c r="P846" i="1" s="1"/>
  <c r="R846" i="1"/>
  <c r="Q846" i="1"/>
  <c r="O846" i="1"/>
  <c r="N846" i="1"/>
  <c r="M846" i="1"/>
  <c r="L846" i="1"/>
  <c r="T845" i="1"/>
  <c r="U845" i="1" s="1"/>
  <c r="S845" i="1"/>
  <c r="R845" i="1"/>
  <c r="Q845" i="1"/>
  <c r="P845" i="1"/>
  <c r="O845" i="1"/>
  <c r="N845" i="1"/>
  <c r="M845" i="1"/>
  <c r="L845" i="1"/>
  <c r="T844" i="1"/>
  <c r="S844" i="1"/>
  <c r="P844" i="1" s="1"/>
  <c r="Q844" i="1"/>
  <c r="O844" i="1"/>
  <c r="N844" i="1"/>
  <c r="M844" i="1"/>
  <c r="L844" i="1"/>
  <c r="T843" i="1"/>
  <c r="R843" i="1" s="1"/>
  <c r="S843" i="1"/>
  <c r="P843" i="1" s="1"/>
  <c r="Q843" i="1"/>
  <c r="O843" i="1"/>
  <c r="N843" i="1"/>
  <c r="M843" i="1"/>
  <c r="L843" i="1"/>
  <c r="T842" i="1"/>
  <c r="S842" i="1"/>
  <c r="P842" i="1" s="1"/>
  <c r="Q842" i="1"/>
  <c r="O842" i="1"/>
  <c r="N842" i="1"/>
  <c r="M842" i="1"/>
  <c r="L842" i="1"/>
  <c r="T841" i="1"/>
  <c r="S841" i="1"/>
  <c r="Q841" i="1"/>
  <c r="P841" i="1"/>
  <c r="O841" i="1"/>
  <c r="N841" i="1"/>
  <c r="M841" i="1"/>
  <c r="L841" i="1"/>
  <c r="U840" i="1"/>
  <c r="T840" i="1"/>
  <c r="R840" i="1" s="1"/>
  <c r="S840" i="1"/>
  <c r="P840" i="1" s="1"/>
  <c r="Q840" i="1"/>
  <c r="O840" i="1"/>
  <c r="N840" i="1"/>
  <c r="M840" i="1"/>
  <c r="L840" i="1"/>
  <c r="T839" i="1"/>
  <c r="R839" i="1" s="1"/>
  <c r="S839" i="1"/>
  <c r="Q839" i="1"/>
  <c r="P839" i="1"/>
  <c r="O839" i="1"/>
  <c r="N839" i="1"/>
  <c r="M839" i="1"/>
  <c r="L839" i="1"/>
  <c r="U838" i="1"/>
  <c r="T838" i="1"/>
  <c r="S838" i="1"/>
  <c r="P838" i="1" s="1"/>
  <c r="R838" i="1"/>
  <c r="Q838" i="1"/>
  <c r="O838" i="1"/>
  <c r="N838" i="1"/>
  <c r="M838" i="1"/>
  <c r="L838" i="1"/>
  <c r="T837" i="1"/>
  <c r="U837" i="1" s="1"/>
  <c r="S837" i="1"/>
  <c r="R837" i="1"/>
  <c r="Q837" i="1"/>
  <c r="P837" i="1"/>
  <c r="O837" i="1"/>
  <c r="N837" i="1"/>
  <c r="M837" i="1"/>
  <c r="L837" i="1"/>
  <c r="T836" i="1"/>
  <c r="S836" i="1"/>
  <c r="P836" i="1" s="1"/>
  <c r="Q836" i="1"/>
  <c r="O836" i="1"/>
  <c r="N836" i="1"/>
  <c r="M836" i="1"/>
  <c r="L836" i="1"/>
  <c r="T835" i="1"/>
  <c r="R835" i="1" s="1"/>
  <c r="S835" i="1"/>
  <c r="P835" i="1" s="1"/>
  <c r="Q835" i="1"/>
  <c r="O835" i="1"/>
  <c r="N835" i="1"/>
  <c r="M835" i="1"/>
  <c r="L835" i="1"/>
  <c r="T834" i="1"/>
  <c r="S834" i="1"/>
  <c r="P834" i="1" s="1"/>
  <c r="Q834" i="1"/>
  <c r="O834" i="1"/>
  <c r="N834" i="1"/>
  <c r="M834" i="1"/>
  <c r="L834" i="1"/>
  <c r="T833" i="1"/>
  <c r="S833" i="1"/>
  <c r="Q833" i="1"/>
  <c r="P833" i="1"/>
  <c r="O833" i="1"/>
  <c r="N833" i="1"/>
  <c r="M833" i="1"/>
  <c r="L833" i="1"/>
  <c r="U832" i="1"/>
  <c r="T832" i="1"/>
  <c r="R832" i="1" s="1"/>
  <c r="S832" i="1"/>
  <c r="P832" i="1" s="1"/>
  <c r="Q832" i="1"/>
  <c r="O832" i="1"/>
  <c r="N832" i="1"/>
  <c r="M832" i="1"/>
  <c r="L832" i="1"/>
  <c r="T831" i="1"/>
  <c r="R831" i="1" s="1"/>
  <c r="S831" i="1"/>
  <c r="Q831" i="1"/>
  <c r="P831" i="1"/>
  <c r="O831" i="1"/>
  <c r="N831" i="1"/>
  <c r="M831" i="1"/>
  <c r="L831" i="1"/>
  <c r="U830" i="1"/>
  <c r="T830" i="1"/>
  <c r="S830" i="1"/>
  <c r="P830" i="1" s="1"/>
  <c r="R830" i="1"/>
  <c r="Q830" i="1"/>
  <c r="O830" i="1"/>
  <c r="N830" i="1"/>
  <c r="M830" i="1"/>
  <c r="L830" i="1"/>
  <c r="T829" i="1"/>
  <c r="U829" i="1" s="1"/>
  <c r="S829" i="1"/>
  <c r="R829" i="1"/>
  <c r="Q829" i="1"/>
  <c r="P829" i="1"/>
  <c r="O829" i="1"/>
  <c r="N829" i="1"/>
  <c r="M829" i="1"/>
  <c r="L829" i="1"/>
  <c r="T828" i="1"/>
  <c r="S828" i="1"/>
  <c r="P828" i="1" s="1"/>
  <c r="Q828" i="1"/>
  <c r="O828" i="1"/>
  <c r="N828" i="1"/>
  <c r="M828" i="1"/>
  <c r="L828" i="1"/>
  <c r="T827" i="1"/>
  <c r="R827" i="1" s="1"/>
  <c r="S827" i="1"/>
  <c r="P827" i="1" s="1"/>
  <c r="Q827" i="1"/>
  <c r="O827" i="1"/>
  <c r="N827" i="1"/>
  <c r="M827" i="1"/>
  <c r="L827" i="1"/>
  <c r="T826" i="1"/>
  <c r="S826" i="1"/>
  <c r="P826" i="1" s="1"/>
  <c r="Q826" i="1"/>
  <c r="O826" i="1"/>
  <c r="N826" i="1"/>
  <c r="M826" i="1"/>
  <c r="L826" i="1"/>
  <c r="T825" i="1"/>
  <c r="S825" i="1"/>
  <c r="Q825" i="1"/>
  <c r="P825" i="1"/>
  <c r="O825" i="1"/>
  <c r="N825" i="1"/>
  <c r="M825" i="1"/>
  <c r="L825" i="1"/>
  <c r="U824" i="1"/>
  <c r="T824" i="1"/>
  <c r="R824" i="1" s="1"/>
  <c r="S824" i="1"/>
  <c r="P824" i="1" s="1"/>
  <c r="Q824" i="1"/>
  <c r="O824" i="1"/>
  <c r="N824" i="1"/>
  <c r="M824" i="1"/>
  <c r="L824" i="1"/>
  <c r="T823" i="1"/>
  <c r="R823" i="1" s="1"/>
  <c r="S823" i="1"/>
  <c r="Q823" i="1"/>
  <c r="P823" i="1"/>
  <c r="O823" i="1"/>
  <c r="N823" i="1"/>
  <c r="M823" i="1"/>
  <c r="L823" i="1"/>
  <c r="U822" i="1"/>
  <c r="T822" i="1"/>
  <c r="S822" i="1"/>
  <c r="P822" i="1" s="1"/>
  <c r="R822" i="1"/>
  <c r="Q822" i="1"/>
  <c r="O822" i="1"/>
  <c r="N822" i="1"/>
  <c r="M822" i="1"/>
  <c r="L822" i="1"/>
  <c r="T821" i="1"/>
  <c r="U821" i="1" s="1"/>
  <c r="S821" i="1"/>
  <c r="R821" i="1"/>
  <c r="Q821" i="1"/>
  <c r="P821" i="1"/>
  <c r="O821" i="1"/>
  <c r="N821" i="1"/>
  <c r="M821" i="1"/>
  <c r="L821" i="1"/>
  <c r="T820" i="1"/>
  <c r="S820" i="1"/>
  <c r="P820" i="1" s="1"/>
  <c r="Q820" i="1"/>
  <c r="O820" i="1"/>
  <c r="N820" i="1"/>
  <c r="M820" i="1"/>
  <c r="L820" i="1"/>
  <c r="T819" i="1"/>
  <c r="R819" i="1" s="1"/>
  <c r="S819" i="1"/>
  <c r="P819" i="1" s="1"/>
  <c r="Q819" i="1"/>
  <c r="O819" i="1"/>
  <c r="N819" i="1"/>
  <c r="M819" i="1"/>
  <c r="L819" i="1"/>
  <c r="T818" i="1"/>
  <c r="S818" i="1"/>
  <c r="P818" i="1" s="1"/>
  <c r="Q818" i="1"/>
  <c r="O818" i="1"/>
  <c r="N818" i="1"/>
  <c r="M818" i="1"/>
  <c r="L818" i="1"/>
  <c r="T817" i="1"/>
  <c r="S817" i="1"/>
  <c r="Q817" i="1"/>
  <c r="P817" i="1"/>
  <c r="O817" i="1"/>
  <c r="N817" i="1"/>
  <c r="M817" i="1"/>
  <c r="L817" i="1"/>
  <c r="U816" i="1"/>
  <c r="T816" i="1"/>
  <c r="R816" i="1" s="1"/>
  <c r="S816" i="1"/>
  <c r="P816" i="1" s="1"/>
  <c r="Q816" i="1"/>
  <c r="O816" i="1"/>
  <c r="N816" i="1"/>
  <c r="M816" i="1"/>
  <c r="L816" i="1"/>
  <c r="T815" i="1"/>
  <c r="R815" i="1" s="1"/>
  <c r="S815" i="1"/>
  <c r="Q815" i="1"/>
  <c r="P815" i="1"/>
  <c r="O815" i="1"/>
  <c r="N815" i="1"/>
  <c r="M815" i="1"/>
  <c r="L815" i="1"/>
  <c r="U814" i="1"/>
  <c r="T814" i="1"/>
  <c r="S814" i="1"/>
  <c r="P814" i="1" s="1"/>
  <c r="R814" i="1"/>
  <c r="Q814" i="1"/>
  <c r="O814" i="1"/>
  <c r="N814" i="1"/>
  <c r="M814" i="1"/>
  <c r="L814" i="1"/>
  <c r="T813" i="1"/>
  <c r="U813" i="1" s="1"/>
  <c r="S813" i="1"/>
  <c r="R813" i="1"/>
  <c r="Q813" i="1"/>
  <c r="P813" i="1"/>
  <c r="O813" i="1"/>
  <c r="N813" i="1"/>
  <c r="M813" i="1"/>
  <c r="L813" i="1"/>
  <c r="T812" i="1"/>
  <c r="S812" i="1"/>
  <c r="P812" i="1" s="1"/>
  <c r="Q812" i="1"/>
  <c r="O812" i="1"/>
  <c r="N812" i="1"/>
  <c r="M812" i="1"/>
  <c r="L812" i="1"/>
  <c r="T811" i="1"/>
  <c r="R811" i="1" s="1"/>
  <c r="S811" i="1"/>
  <c r="P811" i="1" s="1"/>
  <c r="Q811" i="1"/>
  <c r="O811" i="1"/>
  <c r="N811" i="1"/>
  <c r="M811" i="1"/>
  <c r="L811" i="1"/>
  <c r="T810" i="1"/>
  <c r="S810" i="1"/>
  <c r="P810" i="1" s="1"/>
  <c r="Q810" i="1"/>
  <c r="O810" i="1"/>
  <c r="N810" i="1"/>
  <c r="M810" i="1"/>
  <c r="L810" i="1"/>
  <c r="T809" i="1"/>
  <c r="S809" i="1"/>
  <c r="Q809" i="1"/>
  <c r="P809" i="1"/>
  <c r="O809" i="1"/>
  <c r="N809" i="1"/>
  <c r="M809" i="1"/>
  <c r="L809" i="1"/>
  <c r="U808" i="1"/>
  <c r="T808" i="1"/>
  <c r="R808" i="1" s="1"/>
  <c r="S808" i="1"/>
  <c r="P808" i="1" s="1"/>
  <c r="Q808" i="1"/>
  <c r="O808" i="1"/>
  <c r="N808" i="1"/>
  <c r="M808" i="1"/>
  <c r="L808" i="1"/>
  <c r="T807" i="1"/>
  <c r="R807" i="1" s="1"/>
  <c r="S807" i="1"/>
  <c r="Q807" i="1"/>
  <c r="P807" i="1"/>
  <c r="O807" i="1"/>
  <c r="N807" i="1"/>
  <c r="M807" i="1"/>
  <c r="L807" i="1"/>
  <c r="U806" i="1"/>
  <c r="T806" i="1"/>
  <c r="S806" i="1"/>
  <c r="P806" i="1" s="1"/>
  <c r="R806" i="1"/>
  <c r="Q806" i="1"/>
  <c r="O806" i="1"/>
  <c r="N806" i="1"/>
  <c r="M806" i="1"/>
  <c r="L806" i="1"/>
  <c r="T805" i="1"/>
  <c r="U805" i="1" s="1"/>
  <c r="S805" i="1"/>
  <c r="R805" i="1"/>
  <c r="Q805" i="1"/>
  <c r="P805" i="1"/>
  <c r="O805" i="1"/>
  <c r="N805" i="1"/>
  <c r="M805" i="1"/>
  <c r="L805" i="1"/>
  <c r="T804" i="1"/>
  <c r="S804" i="1"/>
  <c r="P804" i="1" s="1"/>
  <c r="Q804" i="1"/>
  <c r="O804" i="1"/>
  <c r="N804" i="1"/>
  <c r="M804" i="1"/>
  <c r="L804" i="1"/>
  <c r="T803" i="1"/>
  <c r="R803" i="1" s="1"/>
  <c r="S803" i="1"/>
  <c r="P803" i="1" s="1"/>
  <c r="Q803" i="1"/>
  <c r="O803" i="1"/>
  <c r="N803" i="1"/>
  <c r="M803" i="1"/>
  <c r="L803" i="1"/>
  <c r="T802" i="1"/>
  <c r="S802" i="1"/>
  <c r="P802" i="1" s="1"/>
  <c r="Q802" i="1"/>
  <c r="O802" i="1"/>
  <c r="N802" i="1"/>
  <c r="M802" i="1"/>
  <c r="L802" i="1"/>
  <c r="T801" i="1"/>
  <c r="S801" i="1"/>
  <c r="Q801" i="1"/>
  <c r="P801" i="1"/>
  <c r="O801" i="1"/>
  <c r="N801" i="1"/>
  <c r="M801" i="1"/>
  <c r="L801" i="1"/>
  <c r="U800" i="1"/>
  <c r="T800" i="1"/>
  <c r="R800" i="1" s="1"/>
  <c r="S800" i="1"/>
  <c r="P800" i="1" s="1"/>
  <c r="Q800" i="1"/>
  <c r="O800" i="1"/>
  <c r="N800" i="1"/>
  <c r="M800" i="1"/>
  <c r="L800" i="1"/>
  <c r="T799" i="1"/>
  <c r="R799" i="1" s="1"/>
  <c r="S799" i="1"/>
  <c r="Q799" i="1"/>
  <c r="P799" i="1"/>
  <c r="O799" i="1"/>
  <c r="N799" i="1"/>
  <c r="M799" i="1"/>
  <c r="L799" i="1"/>
  <c r="U798" i="1"/>
  <c r="T798" i="1"/>
  <c r="S798" i="1"/>
  <c r="P798" i="1" s="1"/>
  <c r="R798" i="1"/>
  <c r="Q798" i="1"/>
  <c r="O798" i="1"/>
  <c r="N798" i="1"/>
  <c r="M798" i="1"/>
  <c r="L798" i="1"/>
  <c r="T797" i="1"/>
  <c r="U797" i="1" s="1"/>
  <c r="S797" i="1"/>
  <c r="R797" i="1"/>
  <c r="Q797" i="1"/>
  <c r="P797" i="1"/>
  <c r="O797" i="1"/>
  <c r="N797" i="1"/>
  <c r="M797" i="1"/>
  <c r="L797" i="1"/>
  <c r="T796" i="1"/>
  <c r="S796" i="1"/>
  <c r="P796" i="1" s="1"/>
  <c r="Q796" i="1"/>
  <c r="O796" i="1"/>
  <c r="N796" i="1"/>
  <c r="M796" i="1"/>
  <c r="L796" i="1"/>
  <c r="T795" i="1"/>
  <c r="R795" i="1" s="1"/>
  <c r="S795" i="1"/>
  <c r="P795" i="1" s="1"/>
  <c r="Q795" i="1"/>
  <c r="O795" i="1"/>
  <c r="N795" i="1"/>
  <c r="M795" i="1"/>
  <c r="L795" i="1"/>
  <c r="T794" i="1"/>
  <c r="S794" i="1"/>
  <c r="P794" i="1" s="1"/>
  <c r="Q794" i="1"/>
  <c r="O794" i="1"/>
  <c r="N794" i="1"/>
  <c r="M794" i="1"/>
  <c r="L794" i="1"/>
  <c r="T793" i="1"/>
  <c r="S793" i="1"/>
  <c r="Q793" i="1"/>
  <c r="P793" i="1"/>
  <c r="O793" i="1"/>
  <c r="N793" i="1"/>
  <c r="M793" i="1"/>
  <c r="L793" i="1"/>
  <c r="U792" i="1"/>
  <c r="T792" i="1"/>
  <c r="R792" i="1" s="1"/>
  <c r="S792" i="1"/>
  <c r="P792" i="1" s="1"/>
  <c r="Q792" i="1"/>
  <c r="O792" i="1"/>
  <c r="N792" i="1"/>
  <c r="M792" i="1"/>
  <c r="L792" i="1"/>
  <c r="T791" i="1"/>
  <c r="R791" i="1" s="1"/>
  <c r="S791" i="1"/>
  <c r="Q791" i="1"/>
  <c r="P791" i="1"/>
  <c r="O791" i="1"/>
  <c r="N791" i="1"/>
  <c r="M791" i="1"/>
  <c r="L791" i="1"/>
  <c r="U790" i="1"/>
  <c r="T790" i="1"/>
  <c r="S790" i="1"/>
  <c r="P790" i="1" s="1"/>
  <c r="R790" i="1"/>
  <c r="Q790" i="1"/>
  <c r="O790" i="1"/>
  <c r="N790" i="1"/>
  <c r="M790" i="1"/>
  <c r="L790" i="1"/>
  <c r="T789" i="1"/>
  <c r="U789" i="1" s="1"/>
  <c r="S789" i="1"/>
  <c r="R789" i="1"/>
  <c r="Q789" i="1"/>
  <c r="P789" i="1"/>
  <c r="O789" i="1"/>
  <c r="N789" i="1"/>
  <c r="M789" i="1"/>
  <c r="L789" i="1"/>
  <c r="T788" i="1"/>
  <c r="S788" i="1"/>
  <c r="P788" i="1" s="1"/>
  <c r="Q788" i="1"/>
  <c r="O788" i="1"/>
  <c r="N788" i="1"/>
  <c r="M788" i="1"/>
  <c r="L788" i="1"/>
  <c r="T787" i="1"/>
  <c r="R787" i="1" s="1"/>
  <c r="S787" i="1"/>
  <c r="P787" i="1" s="1"/>
  <c r="Q787" i="1"/>
  <c r="O787" i="1"/>
  <c r="N787" i="1"/>
  <c r="M787" i="1"/>
  <c r="L787" i="1"/>
  <c r="T786" i="1"/>
  <c r="S786" i="1"/>
  <c r="P786" i="1" s="1"/>
  <c r="Q786" i="1"/>
  <c r="O786" i="1"/>
  <c r="N786" i="1"/>
  <c r="M786" i="1"/>
  <c r="L786" i="1"/>
  <c r="T785" i="1"/>
  <c r="S785" i="1"/>
  <c r="Q785" i="1"/>
  <c r="P785" i="1"/>
  <c r="O785" i="1"/>
  <c r="N785" i="1"/>
  <c r="M785" i="1"/>
  <c r="L785" i="1"/>
  <c r="U784" i="1"/>
  <c r="T784" i="1"/>
  <c r="R784" i="1" s="1"/>
  <c r="S784" i="1"/>
  <c r="P784" i="1" s="1"/>
  <c r="Q784" i="1"/>
  <c r="O784" i="1"/>
  <c r="N784" i="1"/>
  <c r="M784" i="1"/>
  <c r="L784" i="1"/>
  <c r="T783" i="1"/>
  <c r="R783" i="1" s="1"/>
  <c r="S783" i="1"/>
  <c r="Q783" i="1"/>
  <c r="P783" i="1"/>
  <c r="O783" i="1"/>
  <c r="N783" i="1"/>
  <c r="M783" i="1"/>
  <c r="L783" i="1"/>
  <c r="U782" i="1"/>
  <c r="T782" i="1"/>
  <c r="S782" i="1"/>
  <c r="P782" i="1" s="1"/>
  <c r="R782" i="1"/>
  <c r="Q782" i="1"/>
  <c r="O782" i="1"/>
  <c r="N782" i="1"/>
  <c r="M782" i="1"/>
  <c r="L782" i="1"/>
  <c r="T781" i="1"/>
  <c r="U781" i="1" s="1"/>
  <c r="S781" i="1"/>
  <c r="R781" i="1"/>
  <c r="Q781" i="1"/>
  <c r="P781" i="1"/>
  <c r="O781" i="1"/>
  <c r="N781" i="1"/>
  <c r="M781" i="1"/>
  <c r="L781" i="1"/>
  <c r="T780" i="1"/>
  <c r="S780" i="1"/>
  <c r="P780" i="1" s="1"/>
  <c r="Q780" i="1"/>
  <c r="O780" i="1"/>
  <c r="N780" i="1"/>
  <c r="M780" i="1"/>
  <c r="L780" i="1"/>
  <c r="T779" i="1"/>
  <c r="R779" i="1" s="1"/>
  <c r="S779" i="1"/>
  <c r="P779" i="1" s="1"/>
  <c r="Q779" i="1"/>
  <c r="O779" i="1"/>
  <c r="N779" i="1"/>
  <c r="M779" i="1"/>
  <c r="L779" i="1"/>
  <c r="T778" i="1"/>
  <c r="S778" i="1"/>
  <c r="P778" i="1" s="1"/>
  <c r="Q778" i="1"/>
  <c r="O778" i="1"/>
  <c r="N778" i="1"/>
  <c r="M778" i="1"/>
  <c r="L778" i="1"/>
  <c r="T777" i="1"/>
  <c r="S777" i="1"/>
  <c r="Q777" i="1"/>
  <c r="P777" i="1"/>
  <c r="O777" i="1"/>
  <c r="N777" i="1"/>
  <c r="M777" i="1"/>
  <c r="L777" i="1"/>
  <c r="U776" i="1"/>
  <c r="T776" i="1"/>
  <c r="R776" i="1" s="1"/>
  <c r="S776" i="1"/>
  <c r="P776" i="1" s="1"/>
  <c r="Q776" i="1"/>
  <c r="O776" i="1"/>
  <c r="N776" i="1"/>
  <c r="M776" i="1"/>
  <c r="L776" i="1"/>
  <c r="T775" i="1"/>
  <c r="R775" i="1" s="1"/>
  <c r="S775" i="1"/>
  <c r="Q775" i="1"/>
  <c r="P775" i="1"/>
  <c r="O775" i="1"/>
  <c r="N775" i="1"/>
  <c r="M775" i="1"/>
  <c r="L775" i="1"/>
  <c r="U774" i="1"/>
  <c r="T774" i="1"/>
  <c r="S774" i="1"/>
  <c r="P774" i="1" s="1"/>
  <c r="R774" i="1"/>
  <c r="Q774" i="1"/>
  <c r="O774" i="1"/>
  <c r="N774" i="1"/>
  <c r="M774" i="1"/>
  <c r="L774" i="1"/>
  <c r="T773" i="1"/>
  <c r="U773" i="1" s="1"/>
  <c r="S773" i="1"/>
  <c r="R773" i="1"/>
  <c r="Q773" i="1"/>
  <c r="P773" i="1"/>
  <c r="O773" i="1"/>
  <c r="N773" i="1"/>
  <c r="M773" i="1"/>
  <c r="L773" i="1"/>
  <c r="T772" i="1"/>
  <c r="S772" i="1"/>
  <c r="P772" i="1" s="1"/>
  <c r="Q772" i="1"/>
  <c r="O772" i="1"/>
  <c r="N772" i="1"/>
  <c r="M772" i="1"/>
  <c r="L772" i="1"/>
  <c r="T771" i="1"/>
  <c r="R771" i="1" s="1"/>
  <c r="S771" i="1"/>
  <c r="P771" i="1" s="1"/>
  <c r="Q771" i="1"/>
  <c r="O771" i="1"/>
  <c r="N771" i="1"/>
  <c r="M771" i="1"/>
  <c r="L771" i="1"/>
  <c r="T770" i="1"/>
  <c r="S770" i="1"/>
  <c r="P770" i="1" s="1"/>
  <c r="Q770" i="1"/>
  <c r="O770" i="1"/>
  <c r="N770" i="1"/>
  <c r="M770" i="1"/>
  <c r="L770" i="1"/>
  <c r="T769" i="1"/>
  <c r="S769" i="1"/>
  <c r="Q769" i="1"/>
  <c r="P769" i="1"/>
  <c r="O769" i="1"/>
  <c r="N769" i="1"/>
  <c r="M769" i="1"/>
  <c r="L769" i="1"/>
  <c r="U768" i="1"/>
  <c r="T768" i="1"/>
  <c r="R768" i="1" s="1"/>
  <c r="S768" i="1"/>
  <c r="P768" i="1" s="1"/>
  <c r="Q768" i="1"/>
  <c r="O768" i="1"/>
  <c r="N768" i="1"/>
  <c r="M768" i="1"/>
  <c r="L768" i="1"/>
  <c r="T767" i="1"/>
  <c r="R767" i="1" s="1"/>
  <c r="S767" i="1"/>
  <c r="Q767" i="1"/>
  <c r="P767" i="1"/>
  <c r="O767" i="1"/>
  <c r="N767" i="1"/>
  <c r="M767" i="1"/>
  <c r="L767" i="1"/>
  <c r="U766" i="1"/>
  <c r="T766" i="1"/>
  <c r="S766" i="1"/>
  <c r="P766" i="1" s="1"/>
  <c r="R766" i="1"/>
  <c r="Q766" i="1"/>
  <c r="O766" i="1"/>
  <c r="N766" i="1"/>
  <c r="M766" i="1"/>
  <c r="L766" i="1"/>
  <c r="T765" i="1"/>
  <c r="U765" i="1" s="1"/>
  <c r="S765" i="1"/>
  <c r="R765" i="1"/>
  <c r="Q765" i="1"/>
  <c r="P765" i="1"/>
  <c r="O765" i="1"/>
  <c r="N765" i="1"/>
  <c r="M765" i="1"/>
  <c r="L765" i="1"/>
  <c r="T764" i="1"/>
  <c r="S764" i="1"/>
  <c r="P764" i="1" s="1"/>
  <c r="Q764" i="1"/>
  <c r="O764" i="1"/>
  <c r="N764" i="1"/>
  <c r="M764" i="1"/>
  <c r="L764" i="1"/>
  <c r="T763" i="1"/>
  <c r="R763" i="1" s="1"/>
  <c r="S763" i="1"/>
  <c r="P763" i="1" s="1"/>
  <c r="Q763" i="1"/>
  <c r="O763" i="1"/>
  <c r="N763" i="1"/>
  <c r="M763" i="1"/>
  <c r="L763" i="1"/>
  <c r="T762" i="1"/>
  <c r="S762" i="1"/>
  <c r="P762" i="1" s="1"/>
  <c r="Q762" i="1"/>
  <c r="O762" i="1"/>
  <c r="N762" i="1"/>
  <c r="M762" i="1"/>
  <c r="L762" i="1"/>
  <c r="T761" i="1"/>
  <c r="S761" i="1"/>
  <c r="P761" i="1" s="1"/>
  <c r="Q761" i="1"/>
  <c r="O761" i="1"/>
  <c r="N761" i="1"/>
  <c r="M761" i="1"/>
  <c r="L761" i="1"/>
  <c r="U760" i="1"/>
  <c r="T760" i="1"/>
  <c r="R760" i="1" s="1"/>
  <c r="S760" i="1"/>
  <c r="P760" i="1" s="1"/>
  <c r="Q760" i="1"/>
  <c r="O760" i="1"/>
  <c r="N760" i="1"/>
  <c r="M760" i="1"/>
  <c r="L760" i="1"/>
  <c r="T759" i="1"/>
  <c r="R759" i="1" s="1"/>
  <c r="S759" i="1"/>
  <c r="Q759" i="1"/>
  <c r="P759" i="1"/>
  <c r="O759" i="1"/>
  <c r="N759" i="1"/>
  <c r="M759" i="1"/>
  <c r="L759" i="1"/>
  <c r="U758" i="1"/>
  <c r="T758" i="1"/>
  <c r="S758" i="1"/>
  <c r="P758" i="1" s="1"/>
  <c r="R758" i="1"/>
  <c r="Q758" i="1"/>
  <c r="O758" i="1"/>
  <c r="N758" i="1"/>
  <c r="M758" i="1"/>
  <c r="L758" i="1"/>
  <c r="T757" i="1"/>
  <c r="U757" i="1" s="1"/>
  <c r="S757" i="1"/>
  <c r="R757" i="1"/>
  <c r="Q757" i="1"/>
  <c r="P757" i="1"/>
  <c r="O757" i="1"/>
  <c r="N757" i="1"/>
  <c r="M757" i="1"/>
  <c r="L757" i="1"/>
  <c r="T756" i="1"/>
  <c r="S756" i="1"/>
  <c r="P756" i="1" s="1"/>
  <c r="Q756" i="1"/>
  <c r="O756" i="1"/>
  <c r="N756" i="1"/>
  <c r="M756" i="1"/>
  <c r="L756" i="1"/>
  <c r="T755" i="1"/>
  <c r="R755" i="1" s="1"/>
  <c r="S755" i="1"/>
  <c r="Q755" i="1"/>
  <c r="P755" i="1"/>
  <c r="O755" i="1"/>
  <c r="N755" i="1"/>
  <c r="M755" i="1"/>
  <c r="L755" i="1"/>
  <c r="T754" i="1"/>
  <c r="S754" i="1"/>
  <c r="P754" i="1" s="1"/>
  <c r="Q754" i="1"/>
  <c r="O754" i="1"/>
  <c r="N754" i="1"/>
  <c r="M754" i="1"/>
  <c r="L754" i="1"/>
  <c r="T753" i="1"/>
  <c r="S753" i="1"/>
  <c r="Q753" i="1"/>
  <c r="P753" i="1"/>
  <c r="O753" i="1"/>
  <c r="N753" i="1"/>
  <c r="M753" i="1"/>
  <c r="L753" i="1"/>
  <c r="U752" i="1"/>
  <c r="T752" i="1"/>
  <c r="R752" i="1" s="1"/>
  <c r="S752" i="1"/>
  <c r="P752" i="1" s="1"/>
  <c r="Q752" i="1"/>
  <c r="O752" i="1"/>
  <c r="N752" i="1"/>
  <c r="M752" i="1"/>
  <c r="L752" i="1"/>
  <c r="T751" i="1"/>
  <c r="R751" i="1" s="1"/>
  <c r="S751" i="1"/>
  <c r="Q751" i="1"/>
  <c r="P751" i="1"/>
  <c r="O751" i="1"/>
  <c r="N751" i="1"/>
  <c r="M751" i="1"/>
  <c r="L751" i="1"/>
  <c r="U750" i="1"/>
  <c r="T750" i="1"/>
  <c r="S750" i="1"/>
  <c r="P750" i="1" s="1"/>
  <c r="R750" i="1"/>
  <c r="Q750" i="1"/>
  <c r="O750" i="1"/>
  <c r="N750" i="1"/>
  <c r="M750" i="1"/>
  <c r="L750" i="1"/>
  <c r="T749" i="1"/>
  <c r="U749" i="1" s="1"/>
  <c r="S749" i="1"/>
  <c r="R749" i="1"/>
  <c r="Q749" i="1"/>
  <c r="P749" i="1"/>
  <c r="O749" i="1"/>
  <c r="N749" i="1"/>
  <c r="M749" i="1"/>
  <c r="L749" i="1"/>
  <c r="T748" i="1"/>
  <c r="S748" i="1"/>
  <c r="P748" i="1" s="1"/>
  <c r="Q748" i="1"/>
  <c r="O748" i="1"/>
  <c r="N748" i="1"/>
  <c r="M748" i="1"/>
  <c r="L748" i="1"/>
  <c r="T747" i="1"/>
  <c r="R747" i="1" s="1"/>
  <c r="S747" i="1"/>
  <c r="P747" i="1" s="1"/>
  <c r="Q747" i="1"/>
  <c r="O747" i="1"/>
  <c r="N747" i="1"/>
  <c r="M747" i="1"/>
  <c r="L747" i="1"/>
  <c r="T746" i="1"/>
  <c r="U746" i="1" s="1"/>
  <c r="S746" i="1"/>
  <c r="P746" i="1" s="1"/>
  <c r="R746" i="1"/>
  <c r="Q746" i="1"/>
  <c r="O746" i="1"/>
  <c r="N746" i="1"/>
  <c r="M746" i="1"/>
  <c r="L746" i="1"/>
  <c r="T745" i="1"/>
  <c r="U745" i="1" s="1"/>
  <c r="S745" i="1"/>
  <c r="P745" i="1" s="1"/>
  <c r="R745" i="1"/>
  <c r="Q745" i="1"/>
  <c r="O745" i="1"/>
  <c r="N745" i="1"/>
  <c r="M745" i="1"/>
  <c r="L745" i="1"/>
  <c r="T744" i="1"/>
  <c r="S744" i="1"/>
  <c r="P744" i="1" s="1"/>
  <c r="Q744" i="1"/>
  <c r="O744" i="1"/>
  <c r="N744" i="1"/>
  <c r="M744" i="1"/>
  <c r="L744" i="1"/>
  <c r="T743" i="1"/>
  <c r="R743" i="1" s="1"/>
  <c r="S743" i="1"/>
  <c r="P743" i="1" s="1"/>
  <c r="Q743" i="1"/>
  <c r="O743" i="1"/>
  <c r="N743" i="1"/>
  <c r="M743" i="1"/>
  <c r="L743" i="1"/>
  <c r="T742" i="1"/>
  <c r="S742" i="1"/>
  <c r="P742" i="1" s="1"/>
  <c r="Q742" i="1"/>
  <c r="O742" i="1"/>
  <c r="N742" i="1"/>
  <c r="M742" i="1"/>
  <c r="L742" i="1"/>
  <c r="T741" i="1"/>
  <c r="S741" i="1"/>
  <c r="Q741" i="1"/>
  <c r="P741" i="1"/>
  <c r="O741" i="1"/>
  <c r="N741" i="1"/>
  <c r="M741" i="1"/>
  <c r="L741" i="1"/>
  <c r="T740" i="1"/>
  <c r="S740" i="1"/>
  <c r="P740" i="1" s="1"/>
  <c r="Q740" i="1"/>
  <c r="O740" i="1"/>
  <c r="N740" i="1"/>
  <c r="M740" i="1"/>
  <c r="L740" i="1"/>
  <c r="T739" i="1"/>
  <c r="R739" i="1" s="1"/>
  <c r="S739" i="1"/>
  <c r="Q739" i="1"/>
  <c r="P739" i="1"/>
  <c r="O739" i="1"/>
  <c r="N739" i="1"/>
  <c r="M739" i="1"/>
  <c r="L739" i="1"/>
  <c r="T738" i="1"/>
  <c r="S738" i="1"/>
  <c r="P738" i="1" s="1"/>
  <c r="Q738" i="1"/>
  <c r="O738" i="1"/>
  <c r="N738" i="1"/>
  <c r="M738" i="1"/>
  <c r="L738" i="1"/>
  <c r="T737" i="1"/>
  <c r="S737" i="1"/>
  <c r="Q737" i="1"/>
  <c r="P737" i="1"/>
  <c r="O737" i="1"/>
  <c r="N737" i="1"/>
  <c r="M737" i="1"/>
  <c r="L737" i="1"/>
  <c r="U736" i="1"/>
  <c r="T736" i="1"/>
  <c r="R736" i="1" s="1"/>
  <c r="S736" i="1"/>
  <c r="P736" i="1" s="1"/>
  <c r="Q736" i="1"/>
  <c r="O736" i="1"/>
  <c r="N736" i="1"/>
  <c r="M736" i="1"/>
  <c r="L736" i="1"/>
  <c r="T735" i="1"/>
  <c r="R735" i="1" s="1"/>
  <c r="S735" i="1"/>
  <c r="Q735" i="1"/>
  <c r="P735" i="1"/>
  <c r="O735" i="1"/>
  <c r="N735" i="1"/>
  <c r="M735" i="1"/>
  <c r="L735" i="1"/>
  <c r="U734" i="1"/>
  <c r="T734" i="1"/>
  <c r="S734" i="1"/>
  <c r="P734" i="1" s="1"/>
  <c r="R734" i="1"/>
  <c r="Q734" i="1"/>
  <c r="O734" i="1"/>
  <c r="N734" i="1"/>
  <c r="M734" i="1"/>
  <c r="L734" i="1"/>
  <c r="T733" i="1"/>
  <c r="U733" i="1" s="1"/>
  <c r="S733" i="1"/>
  <c r="R733" i="1"/>
  <c r="Q733" i="1"/>
  <c r="P733" i="1"/>
  <c r="O733" i="1"/>
  <c r="N733" i="1"/>
  <c r="M733" i="1"/>
  <c r="L733" i="1"/>
  <c r="T732" i="1"/>
  <c r="S732" i="1"/>
  <c r="P732" i="1" s="1"/>
  <c r="Q732" i="1"/>
  <c r="O732" i="1"/>
  <c r="N732" i="1"/>
  <c r="M732" i="1"/>
  <c r="L732" i="1"/>
  <c r="T731" i="1"/>
  <c r="R731" i="1" s="1"/>
  <c r="S731" i="1"/>
  <c r="P731" i="1" s="1"/>
  <c r="Q731" i="1"/>
  <c r="O731" i="1"/>
  <c r="N731" i="1"/>
  <c r="M731" i="1"/>
  <c r="L731" i="1"/>
  <c r="T730" i="1"/>
  <c r="U730" i="1" s="1"/>
  <c r="S730" i="1"/>
  <c r="P730" i="1" s="1"/>
  <c r="R730" i="1"/>
  <c r="Q730" i="1"/>
  <c r="O730" i="1"/>
  <c r="N730" i="1"/>
  <c r="M730" i="1"/>
  <c r="L730" i="1"/>
  <c r="T729" i="1"/>
  <c r="U729" i="1" s="1"/>
  <c r="S729" i="1"/>
  <c r="P729" i="1" s="1"/>
  <c r="R729" i="1"/>
  <c r="Q729" i="1"/>
  <c r="O729" i="1"/>
  <c r="N729" i="1"/>
  <c r="M729" i="1"/>
  <c r="L729" i="1"/>
  <c r="T728" i="1"/>
  <c r="S728" i="1"/>
  <c r="P728" i="1" s="1"/>
  <c r="Q728" i="1"/>
  <c r="O728" i="1"/>
  <c r="N728" i="1"/>
  <c r="M728" i="1"/>
  <c r="L728" i="1"/>
  <c r="T727" i="1"/>
  <c r="R727" i="1" s="1"/>
  <c r="S727" i="1"/>
  <c r="P727" i="1" s="1"/>
  <c r="Q727" i="1"/>
  <c r="O727" i="1"/>
  <c r="N727" i="1"/>
  <c r="M727" i="1"/>
  <c r="L727" i="1"/>
  <c r="T726" i="1"/>
  <c r="S726" i="1"/>
  <c r="P726" i="1" s="1"/>
  <c r="Q726" i="1"/>
  <c r="O726" i="1"/>
  <c r="N726" i="1"/>
  <c r="M726" i="1"/>
  <c r="L726" i="1"/>
  <c r="T725" i="1"/>
  <c r="S725" i="1"/>
  <c r="Q725" i="1"/>
  <c r="P725" i="1"/>
  <c r="O725" i="1"/>
  <c r="N725" i="1"/>
  <c r="M725" i="1"/>
  <c r="L725" i="1"/>
  <c r="T724" i="1"/>
  <c r="S724" i="1"/>
  <c r="P724" i="1" s="1"/>
  <c r="Q724" i="1"/>
  <c r="O724" i="1"/>
  <c r="N724" i="1"/>
  <c r="M724" i="1"/>
  <c r="L724" i="1"/>
  <c r="T723" i="1"/>
  <c r="R723" i="1" s="1"/>
  <c r="S723" i="1"/>
  <c r="Q723" i="1"/>
  <c r="P723" i="1"/>
  <c r="O723" i="1"/>
  <c r="N723" i="1"/>
  <c r="M723" i="1"/>
  <c r="L723" i="1"/>
  <c r="T722" i="1"/>
  <c r="S722" i="1"/>
  <c r="P722" i="1" s="1"/>
  <c r="Q722" i="1"/>
  <c r="O722" i="1"/>
  <c r="N722" i="1"/>
  <c r="M722" i="1"/>
  <c r="L722" i="1"/>
  <c r="T721" i="1"/>
  <c r="S721" i="1"/>
  <c r="Q721" i="1"/>
  <c r="P721" i="1"/>
  <c r="O721" i="1"/>
  <c r="N721" i="1"/>
  <c r="M721" i="1"/>
  <c r="L721" i="1"/>
  <c r="U720" i="1"/>
  <c r="T720" i="1"/>
  <c r="R720" i="1" s="1"/>
  <c r="S720" i="1"/>
  <c r="P720" i="1" s="1"/>
  <c r="Q720" i="1"/>
  <c r="O720" i="1"/>
  <c r="N720" i="1"/>
  <c r="M720" i="1"/>
  <c r="L720" i="1"/>
  <c r="T719" i="1"/>
  <c r="R719" i="1" s="1"/>
  <c r="S719" i="1"/>
  <c r="Q719" i="1"/>
  <c r="P719" i="1"/>
  <c r="O719" i="1"/>
  <c r="N719" i="1"/>
  <c r="M719" i="1"/>
  <c r="L719" i="1"/>
  <c r="U718" i="1"/>
  <c r="T718" i="1"/>
  <c r="S718" i="1"/>
  <c r="P718" i="1" s="1"/>
  <c r="R718" i="1"/>
  <c r="Q718" i="1"/>
  <c r="O718" i="1"/>
  <c r="N718" i="1"/>
  <c r="M718" i="1"/>
  <c r="L718" i="1"/>
  <c r="T717" i="1"/>
  <c r="U717" i="1" s="1"/>
  <c r="S717" i="1"/>
  <c r="R717" i="1"/>
  <c r="Q717" i="1"/>
  <c r="P717" i="1"/>
  <c r="O717" i="1"/>
  <c r="N717" i="1"/>
  <c r="M717" i="1"/>
  <c r="L717" i="1"/>
  <c r="T716" i="1"/>
  <c r="S716" i="1"/>
  <c r="P716" i="1" s="1"/>
  <c r="Q716" i="1"/>
  <c r="O716" i="1"/>
  <c r="N716" i="1"/>
  <c r="M716" i="1"/>
  <c r="L716" i="1"/>
  <c r="T715" i="1"/>
  <c r="S715" i="1"/>
  <c r="P715" i="1" s="1"/>
  <c r="Q715" i="1"/>
  <c r="O715" i="1"/>
  <c r="N715" i="1"/>
  <c r="M715" i="1"/>
  <c r="L715" i="1"/>
  <c r="T714" i="1"/>
  <c r="U714" i="1" s="1"/>
  <c r="S714" i="1"/>
  <c r="P714" i="1" s="1"/>
  <c r="R714" i="1"/>
  <c r="Q714" i="1"/>
  <c r="O714" i="1"/>
  <c r="N714" i="1"/>
  <c r="M714" i="1"/>
  <c r="L714" i="1"/>
  <c r="T713" i="1"/>
  <c r="U713" i="1" s="1"/>
  <c r="S713" i="1"/>
  <c r="P713" i="1" s="1"/>
  <c r="R713" i="1"/>
  <c r="Q713" i="1"/>
  <c r="O713" i="1"/>
  <c r="N713" i="1"/>
  <c r="M713" i="1"/>
  <c r="L713" i="1"/>
  <c r="T712" i="1"/>
  <c r="S712" i="1"/>
  <c r="P712" i="1" s="1"/>
  <c r="Q712" i="1"/>
  <c r="O712" i="1"/>
  <c r="N712" i="1"/>
  <c r="M712" i="1"/>
  <c r="L712" i="1"/>
  <c r="T711" i="1"/>
  <c r="S711" i="1"/>
  <c r="P711" i="1" s="1"/>
  <c r="Q711" i="1"/>
  <c r="O711" i="1"/>
  <c r="N711" i="1"/>
  <c r="M711" i="1"/>
  <c r="L711" i="1"/>
  <c r="T710" i="1"/>
  <c r="S710" i="1"/>
  <c r="P710" i="1" s="1"/>
  <c r="Q710" i="1"/>
  <c r="O710" i="1"/>
  <c r="N710" i="1"/>
  <c r="M710" i="1"/>
  <c r="L710" i="1"/>
  <c r="T709" i="1"/>
  <c r="S709" i="1"/>
  <c r="Q709" i="1"/>
  <c r="P709" i="1"/>
  <c r="O709" i="1"/>
  <c r="N709" i="1"/>
  <c r="M709" i="1"/>
  <c r="L709" i="1"/>
  <c r="T708" i="1"/>
  <c r="S708" i="1"/>
  <c r="P708" i="1" s="1"/>
  <c r="Q708" i="1"/>
  <c r="O708" i="1"/>
  <c r="N708" i="1"/>
  <c r="M708" i="1"/>
  <c r="L708" i="1"/>
  <c r="T707" i="1"/>
  <c r="S707" i="1"/>
  <c r="Q707" i="1"/>
  <c r="P707" i="1"/>
  <c r="O707" i="1"/>
  <c r="N707" i="1"/>
  <c r="M707" i="1"/>
  <c r="L707" i="1"/>
  <c r="T706" i="1"/>
  <c r="S706" i="1"/>
  <c r="P706" i="1" s="1"/>
  <c r="Q706" i="1"/>
  <c r="O706" i="1"/>
  <c r="N706" i="1"/>
  <c r="M706" i="1"/>
  <c r="L706" i="1"/>
  <c r="T705" i="1"/>
  <c r="S705" i="1"/>
  <c r="Q705" i="1"/>
  <c r="P705" i="1"/>
  <c r="O705" i="1"/>
  <c r="N705" i="1"/>
  <c r="M705" i="1"/>
  <c r="L705" i="1"/>
  <c r="T704" i="1"/>
  <c r="R704" i="1" s="1"/>
  <c r="S704" i="1"/>
  <c r="P704" i="1" s="1"/>
  <c r="Q704" i="1"/>
  <c r="O704" i="1"/>
  <c r="N704" i="1"/>
  <c r="M704" i="1"/>
  <c r="L704" i="1"/>
  <c r="T703" i="1"/>
  <c r="S703" i="1"/>
  <c r="Q703" i="1"/>
  <c r="P703" i="1"/>
  <c r="O703" i="1"/>
  <c r="N703" i="1"/>
  <c r="M703" i="1"/>
  <c r="L703" i="1"/>
  <c r="T702" i="1"/>
  <c r="U702" i="1" s="1"/>
  <c r="S702" i="1"/>
  <c r="P702" i="1" s="1"/>
  <c r="R702" i="1"/>
  <c r="Q702" i="1"/>
  <c r="O702" i="1"/>
  <c r="N702" i="1"/>
  <c r="M702" i="1"/>
  <c r="L702" i="1"/>
  <c r="T701" i="1"/>
  <c r="U701" i="1" s="1"/>
  <c r="S701" i="1"/>
  <c r="R701" i="1"/>
  <c r="Q701" i="1"/>
  <c r="P701" i="1"/>
  <c r="O701" i="1"/>
  <c r="N701" i="1"/>
  <c r="M701" i="1"/>
  <c r="L701" i="1"/>
  <c r="T700" i="1"/>
  <c r="S700" i="1"/>
  <c r="P700" i="1" s="1"/>
  <c r="Q700" i="1"/>
  <c r="O700" i="1"/>
  <c r="N700" i="1"/>
  <c r="M700" i="1"/>
  <c r="L700" i="1"/>
  <c r="T699" i="1"/>
  <c r="S699" i="1"/>
  <c r="Q699" i="1"/>
  <c r="P699" i="1"/>
  <c r="O699" i="1"/>
  <c r="N699" i="1"/>
  <c r="M699" i="1"/>
  <c r="L699" i="1"/>
  <c r="T698" i="1"/>
  <c r="U698" i="1" s="1"/>
  <c r="S698" i="1"/>
  <c r="P698" i="1" s="1"/>
  <c r="R698" i="1"/>
  <c r="Q698" i="1"/>
  <c r="O698" i="1"/>
  <c r="N698" i="1"/>
  <c r="M698" i="1"/>
  <c r="L698" i="1"/>
  <c r="T697" i="1"/>
  <c r="U697" i="1" s="1"/>
  <c r="S697" i="1"/>
  <c r="P697" i="1" s="1"/>
  <c r="R697" i="1"/>
  <c r="Q697" i="1"/>
  <c r="O697" i="1"/>
  <c r="N697" i="1"/>
  <c r="M697" i="1"/>
  <c r="L697" i="1"/>
  <c r="T696" i="1"/>
  <c r="R696" i="1" s="1"/>
  <c r="S696" i="1"/>
  <c r="P696" i="1" s="1"/>
  <c r="Q696" i="1"/>
  <c r="O696" i="1"/>
  <c r="N696" i="1"/>
  <c r="M696" i="1"/>
  <c r="L696" i="1"/>
  <c r="T695" i="1"/>
  <c r="S695" i="1"/>
  <c r="P695" i="1" s="1"/>
  <c r="Q695" i="1"/>
  <c r="O695" i="1"/>
  <c r="N695" i="1"/>
  <c r="M695" i="1"/>
  <c r="L695" i="1"/>
  <c r="T694" i="1"/>
  <c r="R694" i="1" s="1"/>
  <c r="S694" i="1"/>
  <c r="P694" i="1" s="1"/>
  <c r="Q694" i="1"/>
  <c r="O694" i="1"/>
  <c r="N694" i="1"/>
  <c r="M694" i="1"/>
  <c r="L694" i="1"/>
  <c r="T693" i="1"/>
  <c r="S693" i="1"/>
  <c r="Q693" i="1"/>
  <c r="P693" i="1"/>
  <c r="O693" i="1"/>
  <c r="N693" i="1"/>
  <c r="M693" i="1"/>
  <c r="L693" i="1"/>
  <c r="T692" i="1"/>
  <c r="R692" i="1" s="1"/>
  <c r="S692" i="1"/>
  <c r="P692" i="1" s="1"/>
  <c r="Q692" i="1"/>
  <c r="O692" i="1"/>
  <c r="N692" i="1"/>
  <c r="M692" i="1"/>
  <c r="L692" i="1"/>
  <c r="T691" i="1"/>
  <c r="U691" i="1" s="1"/>
  <c r="S691" i="1"/>
  <c r="P691" i="1" s="1"/>
  <c r="R691" i="1"/>
  <c r="Q691" i="1"/>
  <c r="O691" i="1"/>
  <c r="N691" i="1"/>
  <c r="M691" i="1"/>
  <c r="L691" i="1"/>
  <c r="T690" i="1"/>
  <c r="S690" i="1"/>
  <c r="P690" i="1" s="1"/>
  <c r="Q690" i="1"/>
  <c r="O690" i="1"/>
  <c r="N690" i="1"/>
  <c r="M690" i="1"/>
  <c r="L690" i="1"/>
  <c r="T689" i="1"/>
  <c r="U689" i="1" s="1"/>
  <c r="S689" i="1"/>
  <c r="P689" i="1" s="1"/>
  <c r="Q689" i="1"/>
  <c r="O689" i="1"/>
  <c r="N689" i="1"/>
  <c r="M689" i="1"/>
  <c r="L689" i="1"/>
  <c r="T688" i="1"/>
  <c r="R688" i="1" s="1"/>
  <c r="S688" i="1"/>
  <c r="P688" i="1" s="1"/>
  <c r="Q688" i="1"/>
  <c r="O688" i="1"/>
  <c r="N688" i="1"/>
  <c r="M688" i="1"/>
  <c r="L688" i="1"/>
  <c r="T687" i="1"/>
  <c r="U687" i="1" s="1"/>
  <c r="S687" i="1"/>
  <c r="P687" i="1" s="1"/>
  <c r="Q687" i="1"/>
  <c r="O687" i="1"/>
  <c r="N687" i="1"/>
  <c r="M687" i="1"/>
  <c r="L687" i="1"/>
  <c r="T686" i="1"/>
  <c r="R686" i="1" s="1"/>
  <c r="S686" i="1"/>
  <c r="P686" i="1" s="1"/>
  <c r="Q686" i="1"/>
  <c r="O686" i="1"/>
  <c r="N686" i="1"/>
  <c r="M686" i="1"/>
  <c r="L686" i="1"/>
  <c r="U685" i="1"/>
  <c r="T685" i="1"/>
  <c r="S685" i="1"/>
  <c r="P685" i="1" s="1"/>
  <c r="R685" i="1"/>
  <c r="Q685" i="1"/>
  <c r="O685" i="1"/>
  <c r="N685" i="1"/>
  <c r="M685" i="1"/>
  <c r="L685" i="1"/>
  <c r="T684" i="1"/>
  <c r="R684" i="1" s="1"/>
  <c r="S684" i="1"/>
  <c r="P684" i="1" s="1"/>
  <c r="Q684" i="1"/>
  <c r="O684" i="1"/>
  <c r="N684" i="1"/>
  <c r="M684" i="1"/>
  <c r="L684" i="1"/>
  <c r="T683" i="1"/>
  <c r="U683" i="1" s="1"/>
  <c r="S683" i="1"/>
  <c r="P683" i="1" s="1"/>
  <c r="R683" i="1"/>
  <c r="Q683" i="1"/>
  <c r="O683" i="1"/>
  <c r="N683" i="1"/>
  <c r="M683" i="1"/>
  <c r="L683" i="1"/>
  <c r="T682" i="1"/>
  <c r="S682" i="1"/>
  <c r="P682" i="1" s="1"/>
  <c r="Q682" i="1"/>
  <c r="O682" i="1"/>
  <c r="N682" i="1"/>
  <c r="M682" i="1"/>
  <c r="L682" i="1"/>
  <c r="T681" i="1"/>
  <c r="S681" i="1"/>
  <c r="Q681" i="1"/>
  <c r="P681" i="1"/>
  <c r="O681" i="1"/>
  <c r="N681" i="1"/>
  <c r="M681" i="1"/>
  <c r="L681" i="1"/>
  <c r="U680" i="1"/>
  <c r="T680" i="1"/>
  <c r="R680" i="1" s="1"/>
  <c r="S680" i="1"/>
  <c r="Q680" i="1"/>
  <c r="P680" i="1"/>
  <c r="O680" i="1"/>
  <c r="N680" i="1"/>
  <c r="M680" i="1"/>
  <c r="L680" i="1"/>
  <c r="T679" i="1"/>
  <c r="U679" i="1" s="1"/>
  <c r="S679" i="1"/>
  <c r="P679" i="1" s="1"/>
  <c r="R679" i="1"/>
  <c r="Q679" i="1"/>
  <c r="O679" i="1"/>
  <c r="N679" i="1"/>
  <c r="M679" i="1"/>
  <c r="L679" i="1"/>
  <c r="T678" i="1"/>
  <c r="S678" i="1"/>
  <c r="P678" i="1" s="1"/>
  <c r="Q678" i="1"/>
  <c r="O678" i="1"/>
  <c r="N678" i="1"/>
  <c r="M678" i="1"/>
  <c r="L678" i="1"/>
  <c r="U677" i="1"/>
  <c r="T677" i="1"/>
  <c r="R677" i="1" s="1"/>
  <c r="S677" i="1"/>
  <c r="Q677" i="1"/>
  <c r="P677" i="1"/>
  <c r="O677" i="1"/>
  <c r="N677" i="1"/>
  <c r="M677" i="1"/>
  <c r="L677" i="1"/>
  <c r="T676" i="1"/>
  <c r="R676" i="1" s="1"/>
  <c r="S676" i="1"/>
  <c r="P676" i="1" s="1"/>
  <c r="Q676" i="1"/>
  <c r="O676" i="1"/>
  <c r="N676" i="1"/>
  <c r="M676" i="1"/>
  <c r="L676" i="1"/>
  <c r="T675" i="1"/>
  <c r="U675" i="1" s="1"/>
  <c r="S675" i="1"/>
  <c r="P675" i="1" s="1"/>
  <c r="Q675" i="1"/>
  <c r="O675" i="1"/>
  <c r="N675" i="1"/>
  <c r="M675" i="1"/>
  <c r="L675" i="1"/>
  <c r="T674" i="1"/>
  <c r="S674" i="1"/>
  <c r="P674" i="1" s="1"/>
  <c r="Q674" i="1"/>
  <c r="O674" i="1"/>
  <c r="N674" i="1"/>
  <c r="M674" i="1"/>
  <c r="L674" i="1"/>
  <c r="T673" i="1"/>
  <c r="R673" i="1" s="1"/>
  <c r="S673" i="1"/>
  <c r="P673" i="1" s="1"/>
  <c r="Q673" i="1"/>
  <c r="O673" i="1"/>
  <c r="N673" i="1"/>
  <c r="M673" i="1"/>
  <c r="L673" i="1"/>
  <c r="T672" i="1"/>
  <c r="R672" i="1" s="1"/>
  <c r="S672" i="1"/>
  <c r="P672" i="1" s="1"/>
  <c r="Q672" i="1"/>
  <c r="O672" i="1"/>
  <c r="N672" i="1"/>
  <c r="M672" i="1"/>
  <c r="L672" i="1"/>
  <c r="T671" i="1"/>
  <c r="U671" i="1" s="1"/>
  <c r="S671" i="1"/>
  <c r="P671" i="1" s="1"/>
  <c r="Q671" i="1"/>
  <c r="O671" i="1"/>
  <c r="N671" i="1"/>
  <c r="M671" i="1"/>
  <c r="L671" i="1"/>
  <c r="U670" i="1"/>
  <c r="T670" i="1"/>
  <c r="R670" i="1" s="1"/>
  <c r="S670" i="1"/>
  <c r="P670" i="1" s="1"/>
  <c r="Q670" i="1"/>
  <c r="O670" i="1"/>
  <c r="N670" i="1"/>
  <c r="M670" i="1"/>
  <c r="L670" i="1"/>
  <c r="U669" i="1"/>
  <c r="T669" i="1"/>
  <c r="S669" i="1"/>
  <c r="P669" i="1" s="1"/>
  <c r="R669" i="1"/>
  <c r="Q669" i="1"/>
  <c r="O669" i="1"/>
  <c r="N669" i="1"/>
  <c r="M669" i="1"/>
  <c r="L669" i="1"/>
  <c r="T668" i="1"/>
  <c r="R668" i="1" s="1"/>
  <c r="S668" i="1"/>
  <c r="P668" i="1" s="1"/>
  <c r="Q668" i="1"/>
  <c r="O668" i="1"/>
  <c r="N668" i="1"/>
  <c r="M668" i="1"/>
  <c r="L668" i="1"/>
  <c r="T667" i="1"/>
  <c r="U667" i="1" s="1"/>
  <c r="S667" i="1"/>
  <c r="P667" i="1" s="1"/>
  <c r="R667" i="1"/>
  <c r="Q667" i="1"/>
  <c r="O667" i="1"/>
  <c r="N667" i="1"/>
  <c r="M667" i="1"/>
  <c r="L667" i="1"/>
  <c r="T666" i="1"/>
  <c r="S666" i="1"/>
  <c r="P666" i="1" s="1"/>
  <c r="Q666" i="1"/>
  <c r="O666" i="1"/>
  <c r="N666" i="1"/>
  <c r="M666" i="1"/>
  <c r="L666" i="1"/>
  <c r="T665" i="1"/>
  <c r="S665" i="1"/>
  <c r="P665" i="1" s="1"/>
  <c r="Q665" i="1"/>
  <c r="O665" i="1"/>
  <c r="N665" i="1"/>
  <c r="M665" i="1"/>
  <c r="L665" i="1"/>
  <c r="U664" i="1"/>
  <c r="T664" i="1"/>
  <c r="R664" i="1" s="1"/>
  <c r="S664" i="1"/>
  <c r="Q664" i="1"/>
  <c r="P664" i="1"/>
  <c r="O664" i="1"/>
  <c r="N664" i="1"/>
  <c r="M664" i="1"/>
  <c r="L664" i="1"/>
  <c r="T663" i="1"/>
  <c r="U663" i="1" s="1"/>
  <c r="S663" i="1"/>
  <c r="R663" i="1"/>
  <c r="Q663" i="1"/>
  <c r="P663" i="1"/>
  <c r="O663" i="1"/>
  <c r="N663" i="1"/>
  <c r="M663" i="1"/>
  <c r="L663" i="1"/>
  <c r="T662" i="1"/>
  <c r="S662" i="1"/>
  <c r="P662" i="1" s="1"/>
  <c r="Q662" i="1"/>
  <c r="O662" i="1"/>
  <c r="N662" i="1"/>
  <c r="M662" i="1"/>
  <c r="L662" i="1"/>
  <c r="U661" i="1"/>
  <c r="T661" i="1"/>
  <c r="R661" i="1" s="1"/>
  <c r="S661" i="1"/>
  <c r="Q661" i="1"/>
  <c r="P661" i="1"/>
  <c r="O661" i="1"/>
  <c r="N661" i="1"/>
  <c r="M661" i="1"/>
  <c r="L661" i="1"/>
  <c r="T660" i="1"/>
  <c r="R660" i="1" s="1"/>
  <c r="S660" i="1"/>
  <c r="P660" i="1" s="1"/>
  <c r="Q660" i="1"/>
  <c r="O660" i="1"/>
  <c r="N660" i="1"/>
  <c r="M660" i="1"/>
  <c r="L660" i="1"/>
  <c r="T659" i="1"/>
  <c r="U659" i="1" s="1"/>
  <c r="S659" i="1"/>
  <c r="P659" i="1" s="1"/>
  <c r="Q659" i="1"/>
  <c r="O659" i="1"/>
  <c r="N659" i="1"/>
  <c r="M659" i="1"/>
  <c r="L659" i="1"/>
  <c r="T658" i="1"/>
  <c r="S658" i="1"/>
  <c r="P658" i="1" s="1"/>
  <c r="Q658" i="1"/>
  <c r="O658" i="1"/>
  <c r="N658" i="1"/>
  <c r="M658" i="1"/>
  <c r="L658" i="1"/>
  <c r="T657" i="1"/>
  <c r="R657" i="1" s="1"/>
  <c r="S657" i="1"/>
  <c r="P657" i="1" s="1"/>
  <c r="Q657" i="1"/>
  <c r="O657" i="1"/>
  <c r="N657" i="1"/>
  <c r="M657" i="1"/>
  <c r="L657" i="1"/>
  <c r="T656" i="1"/>
  <c r="R656" i="1" s="1"/>
  <c r="S656" i="1"/>
  <c r="P656" i="1" s="1"/>
  <c r="Q656" i="1"/>
  <c r="O656" i="1"/>
  <c r="N656" i="1"/>
  <c r="M656" i="1"/>
  <c r="L656" i="1"/>
  <c r="T655" i="1"/>
  <c r="U655" i="1" s="1"/>
  <c r="S655" i="1"/>
  <c r="P655" i="1" s="1"/>
  <c r="Q655" i="1"/>
  <c r="O655" i="1"/>
  <c r="N655" i="1"/>
  <c r="M655" i="1"/>
  <c r="L655" i="1"/>
  <c r="U654" i="1"/>
  <c r="T654" i="1"/>
  <c r="R654" i="1" s="1"/>
  <c r="S654" i="1"/>
  <c r="P654" i="1" s="1"/>
  <c r="Q654" i="1"/>
  <c r="O654" i="1"/>
  <c r="N654" i="1"/>
  <c r="M654" i="1"/>
  <c r="L654" i="1"/>
  <c r="U653" i="1"/>
  <c r="T653" i="1"/>
  <c r="S653" i="1"/>
  <c r="R653" i="1"/>
  <c r="Q653" i="1"/>
  <c r="P653" i="1"/>
  <c r="O653" i="1"/>
  <c r="N653" i="1"/>
  <c r="M653" i="1"/>
  <c r="L653" i="1"/>
  <c r="T652" i="1"/>
  <c r="R652" i="1" s="1"/>
  <c r="S652" i="1"/>
  <c r="P652" i="1" s="1"/>
  <c r="Q652" i="1"/>
  <c r="O652" i="1"/>
  <c r="N652" i="1"/>
  <c r="M652" i="1"/>
  <c r="L652" i="1"/>
  <c r="T651" i="1"/>
  <c r="U651" i="1" s="1"/>
  <c r="S651" i="1"/>
  <c r="P651" i="1" s="1"/>
  <c r="R651" i="1"/>
  <c r="Q651" i="1"/>
  <c r="O651" i="1"/>
  <c r="N651" i="1"/>
  <c r="M651" i="1"/>
  <c r="L651" i="1"/>
  <c r="T650" i="1"/>
  <c r="S650" i="1"/>
  <c r="P650" i="1" s="1"/>
  <c r="Q650" i="1"/>
  <c r="O650" i="1"/>
  <c r="N650" i="1"/>
  <c r="M650" i="1"/>
  <c r="L650" i="1"/>
  <c r="T649" i="1"/>
  <c r="S649" i="1"/>
  <c r="Q649" i="1"/>
  <c r="P649" i="1"/>
  <c r="O649" i="1"/>
  <c r="N649" i="1"/>
  <c r="M649" i="1"/>
  <c r="L649" i="1"/>
  <c r="U648" i="1"/>
  <c r="T648" i="1"/>
  <c r="S648" i="1"/>
  <c r="P648" i="1" s="1"/>
  <c r="R648" i="1"/>
  <c r="Q648" i="1"/>
  <c r="O648" i="1"/>
  <c r="N648" i="1"/>
  <c r="M648" i="1"/>
  <c r="L648" i="1"/>
  <c r="T647" i="1"/>
  <c r="R647" i="1" s="1"/>
  <c r="S647" i="1"/>
  <c r="Q647" i="1"/>
  <c r="P647" i="1"/>
  <c r="O647" i="1"/>
  <c r="N647" i="1"/>
  <c r="M647" i="1"/>
  <c r="L647" i="1"/>
  <c r="U646" i="1"/>
  <c r="T646" i="1"/>
  <c r="R646" i="1" s="1"/>
  <c r="S646" i="1"/>
  <c r="P646" i="1" s="1"/>
  <c r="Q646" i="1"/>
  <c r="O646" i="1"/>
  <c r="N646" i="1"/>
  <c r="M646" i="1"/>
  <c r="L646" i="1"/>
  <c r="T645" i="1"/>
  <c r="U645" i="1" s="1"/>
  <c r="S645" i="1"/>
  <c r="R645" i="1"/>
  <c r="Q645" i="1"/>
  <c r="P645" i="1"/>
  <c r="O645" i="1"/>
  <c r="N645" i="1"/>
  <c r="M645" i="1"/>
  <c r="L645" i="1"/>
  <c r="T644" i="1"/>
  <c r="S644" i="1"/>
  <c r="P644" i="1" s="1"/>
  <c r="Q644" i="1"/>
  <c r="O644" i="1"/>
  <c r="N644" i="1"/>
  <c r="M644" i="1"/>
  <c r="L644" i="1"/>
  <c r="T643" i="1"/>
  <c r="R643" i="1" s="1"/>
  <c r="S643" i="1"/>
  <c r="P643" i="1" s="1"/>
  <c r="Q643" i="1"/>
  <c r="O643" i="1"/>
  <c r="N643" i="1"/>
  <c r="M643" i="1"/>
  <c r="L643" i="1"/>
  <c r="U642" i="1"/>
  <c r="T642" i="1"/>
  <c r="R642" i="1" s="1"/>
  <c r="S642" i="1"/>
  <c r="P642" i="1" s="1"/>
  <c r="Q642" i="1"/>
  <c r="O642" i="1"/>
  <c r="N642" i="1"/>
  <c r="M642" i="1"/>
  <c r="L642" i="1"/>
  <c r="T641" i="1"/>
  <c r="S641" i="1"/>
  <c r="Q641" i="1"/>
  <c r="P641" i="1"/>
  <c r="O641" i="1"/>
  <c r="N641" i="1"/>
  <c r="M641" i="1"/>
  <c r="L641" i="1"/>
  <c r="U640" i="1"/>
  <c r="T640" i="1"/>
  <c r="S640" i="1"/>
  <c r="P640" i="1" s="1"/>
  <c r="R640" i="1"/>
  <c r="Q640" i="1"/>
  <c r="O640" i="1"/>
  <c r="N640" i="1"/>
  <c r="M640" i="1"/>
  <c r="L640" i="1"/>
  <c r="T639" i="1"/>
  <c r="R639" i="1" s="1"/>
  <c r="S639" i="1"/>
  <c r="Q639" i="1"/>
  <c r="P639" i="1"/>
  <c r="O639" i="1"/>
  <c r="N639" i="1"/>
  <c r="M639" i="1"/>
  <c r="L639" i="1"/>
  <c r="U638" i="1"/>
  <c r="T638" i="1"/>
  <c r="R638" i="1" s="1"/>
  <c r="S638" i="1"/>
  <c r="P638" i="1" s="1"/>
  <c r="Q638" i="1"/>
  <c r="O638" i="1"/>
  <c r="N638" i="1"/>
  <c r="M638" i="1"/>
  <c r="L638" i="1"/>
  <c r="T637" i="1"/>
  <c r="U637" i="1" s="1"/>
  <c r="S637" i="1"/>
  <c r="R637" i="1"/>
  <c r="Q637" i="1"/>
  <c r="P637" i="1"/>
  <c r="O637" i="1"/>
  <c r="N637" i="1"/>
  <c r="M637" i="1"/>
  <c r="L637" i="1"/>
  <c r="T636" i="1"/>
  <c r="S636" i="1"/>
  <c r="P636" i="1" s="1"/>
  <c r="Q636" i="1"/>
  <c r="O636" i="1"/>
  <c r="N636" i="1"/>
  <c r="M636" i="1"/>
  <c r="L636" i="1"/>
  <c r="T635" i="1"/>
  <c r="R635" i="1" s="1"/>
  <c r="S635" i="1"/>
  <c r="P635" i="1" s="1"/>
  <c r="Q635" i="1"/>
  <c r="O635" i="1"/>
  <c r="N635" i="1"/>
  <c r="M635" i="1"/>
  <c r="L635" i="1"/>
  <c r="U634" i="1"/>
  <c r="T634" i="1"/>
  <c r="R634" i="1" s="1"/>
  <c r="S634" i="1"/>
  <c r="P634" i="1" s="1"/>
  <c r="Q634" i="1"/>
  <c r="O634" i="1"/>
  <c r="N634" i="1"/>
  <c r="M634" i="1"/>
  <c r="L634" i="1"/>
  <c r="T633" i="1"/>
  <c r="S633" i="1"/>
  <c r="Q633" i="1"/>
  <c r="P633" i="1"/>
  <c r="O633" i="1"/>
  <c r="N633" i="1"/>
  <c r="M633" i="1"/>
  <c r="L633" i="1"/>
  <c r="U632" i="1"/>
  <c r="T632" i="1"/>
  <c r="S632" i="1"/>
  <c r="P632" i="1" s="1"/>
  <c r="R632" i="1"/>
  <c r="Q632" i="1"/>
  <c r="O632" i="1"/>
  <c r="N632" i="1"/>
  <c r="M632" i="1"/>
  <c r="L632" i="1"/>
  <c r="T631" i="1"/>
  <c r="R631" i="1" s="1"/>
  <c r="S631" i="1"/>
  <c r="Q631" i="1"/>
  <c r="P631" i="1"/>
  <c r="O631" i="1"/>
  <c r="N631" i="1"/>
  <c r="M631" i="1"/>
  <c r="L631" i="1"/>
  <c r="I630" i="1"/>
  <c r="F630" i="1"/>
  <c r="E630" i="1"/>
  <c r="D630" i="1"/>
  <c r="C630" i="1"/>
  <c r="S629" i="1"/>
  <c r="Q629" i="1"/>
  <c r="L629" i="1"/>
  <c r="F629" i="1"/>
  <c r="E629" i="1"/>
  <c r="O629" i="1" s="1"/>
  <c r="D629" i="1"/>
  <c r="C629" i="1"/>
  <c r="T628" i="1"/>
  <c r="S628" i="1"/>
  <c r="Q628" i="1"/>
  <c r="P628" i="1"/>
  <c r="O628" i="1"/>
  <c r="N628" i="1"/>
  <c r="M628" i="1"/>
  <c r="L628" i="1"/>
  <c r="U627" i="1"/>
  <c r="T627" i="1"/>
  <c r="S627" i="1"/>
  <c r="P627" i="1" s="1"/>
  <c r="R627" i="1"/>
  <c r="Q627" i="1"/>
  <c r="O627" i="1"/>
  <c r="N627" i="1"/>
  <c r="M627" i="1"/>
  <c r="L627" i="1"/>
  <c r="T626" i="1"/>
  <c r="R626" i="1" s="1"/>
  <c r="S626" i="1"/>
  <c r="Q626" i="1"/>
  <c r="P626" i="1"/>
  <c r="O626" i="1"/>
  <c r="N626" i="1"/>
  <c r="M626" i="1"/>
  <c r="L626" i="1"/>
  <c r="U625" i="1"/>
  <c r="T625" i="1"/>
  <c r="R625" i="1" s="1"/>
  <c r="S625" i="1"/>
  <c r="P625" i="1" s="1"/>
  <c r="Q625" i="1"/>
  <c r="O625" i="1"/>
  <c r="N625" i="1"/>
  <c r="M625" i="1"/>
  <c r="L625" i="1"/>
  <c r="T624" i="1"/>
  <c r="U624" i="1" s="1"/>
  <c r="S624" i="1"/>
  <c r="R624" i="1"/>
  <c r="Q624" i="1"/>
  <c r="P624" i="1"/>
  <c r="O624" i="1"/>
  <c r="N624" i="1"/>
  <c r="M624" i="1"/>
  <c r="L624" i="1"/>
  <c r="T623" i="1"/>
  <c r="S623" i="1"/>
  <c r="P623" i="1" s="1"/>
  <c r="Q623" i="1"/>
  <c r="O623" i="1"/>
  <c r="N623" i="1"/>
  <c r="M623" i="1"/>
  <c r="L623" i="1"/>
  <c r="T622" i="1"/>
  <c r="R622" i="1" s="1"/>
  <c r="S622" i="1"/>
  <c r="P622" i="1" s="1"/>
  <c r="Q622" i="1"/>
  <c r="O622" i="1"/>
  <c r="N622" i="1"/>
  <c r="M622" i="1"/>
  <c r="L622" i="1"/>
  <c r="T621" i="1"/>
  <c r="R621" i="1" s="1"/>
  <c r="S621" i="1"/>
  <c r="P621" i="1" s="1"/>
  <c r="Q621" i="1"/>
  <c r="O621" i="1"/>
  <c r="N621" i="1"/>
  <c r="M621" i="1"/>
  <c r="L621" i="1"/>
  <c r="T620" i="1"/>
  <c r="S620" i="1"/>
  <c r="Q620" i="1"/>
  <c r="P620" i="1"/>
  <c r="O620" i="1"/>
  <c r="N620" i="1"/>
  <c r="M620" i="1"/>
  <c r="L620" i="1"/>
  <c r="U619" i="1"/>
  <c r="T619" i="1"/>
  <c r="S619" i="1"/>
  <c r="P619" i="1" s="1"/>
  <c r="R619" i="1"/>
  <c r="Q619" i="1"/>
  <c r="O619" i="1"/>
  <c r="N619" i="1"/>
  <c r="M619" i="1"/>
  <c r="L619" i="1"/>
  <c r="T618" i="1"/>
  <c r="R618" i="1" s="1"/>
  <c r="S618" i="1"/>
  <c r="Q618" i="1"/>
  <c r="P618" i="1"/>
  <c r="O618" i="1"/>
  <c r="N618" i="1"/>
  <c r="M618" i="1"/>
  <c r="L618" i="1"/>
  <c r="U617" i="1"/>
  <c r="T617" i="1"/>
  <c r="R617" i="1" s="1"/>
  <c r="S617" i="1"/>
  <c r="P617" i="1" s="1"/>
  <c r="Q617" i="1"/>
  <c r="O617" i="1"/>
  <c r="N617" i="1"/>
  <c r="M617" i="1"/>
  <c r="L617" i="1"/>
  <c r="T616" i="1"/>
  <c r="U616" i="1" s="1"/>
  <c r="S616" i="1"/>
  <c r="R616" i="1"/>
  <c r="Q616" i="1"/>
  <c r="P616" i="1"/>
  <c r="O616" i="1"/>
  <c r="N616" i="1"/>
  <c r="M616" i="1"/>
  <c r="L616" i="1"/>
  <c r="T615" i="1"/>
  <c r="S615" i="1"/>
  <c r="P615" i="1" s="1"/>
  <c r="Q615" i="1"/>
  <c r="O615" i="1"/>
  <c r="N615" i="1"/>
  <c r="M615" i="1"/>
  <c r="L615" i="1"/>
  <c r="T614" i="1"/>
  <c r="R614" i="1" s="1"/>
  <c r="S614" i="1"/>
  <c r="P614" i="1" s="1"/>
  <c r="Q614" i="1"/>
  <c r="O614" i="1"/>
  <c r="N614" i="1"/>
  <c r="M614" i="1"/>
  <c r="L614" i="1"/>
  <c r="T613" i="1"/>
  <c r="R613" i="1" s="1"/>
  <c r="S613" i="1"/>
  <c r="P613" i="1" s="1"/>
  <c r="Q613" i="1"/>
  <c r="O613" i="1"/>
  <c r="N613" i="1"/>
  <c r="M613" i="1"/>
  <c r="L613" i="1"/>
  <c r="T612" i="1"/>
  <c r="S612" i="1"/>
  <c r="Q612" i="1"/>
  <c r="P612" i="1"/>
  <c r="O612" i="1"/>
  <c r="N612" i="1"/>
  <c r="M612" i="1"/>
  <c r="L612" i="1"/>
  <c r="U611" i="1"/>
  <c r="T611" i="1"/>
  <c r="S611" i="1"/>
  <c r="P611" i="1" s="1"/>
  <c r="R611" i="1"/>
  <c r="Q611" i="1"/>
  <c r="O611" i="1"/>
  <c r="N611" i="1"/>
  <c r="M611" i="1"/>
  <c r="L611" i="1"/>
  <c r="T610" i="1"/>
  <c r="R610" i="1" s="1"/>
  <c r="S610" i="1"/>
  <c r="Q610" i="1"/>
  <c r="P610" i="1"/>
  <c r="O610" i="1"/>
  <c r="N610" i="1"/>
  <c r="M610" i="1"/>
  <c r="L610" i="1"/>
  <c r="U609" i="1"/>
  <c r="T609" i="1"/>
  <c r="R609" i="1" s="1"/>
  <c r="S609" i="1"/>
  <c r="P609" i="1" s="1"/>
  <c r="Q609" i="1"/>
  <c r="O609" i="1"/>
  <c r="N609" i="1"/>
  <c r="M609" i="1"/>
  <c r="L609" i="1"/>
  <c r="T608" i="1"/>
  <c r="U608" i="1" s="1"/>
  <c r="S608" i="1"/>
  <c r="R608" i="1"/>
  <c r="Q608" i="1"/>
  <c r="P608" i="1"/>
  <c r="O608" i="1"/>
  <c r="N608" i="1"/>
  <c r="M608" i="1"/>
  <c r="L608" i="1"/>
  <c r="T607" i="1"/>
  <c r="S607" i="1"/>
  <c r="P607" i="1" s="1"/>
  <c r="Q607" i="1"/>
  <c r="O607" i="1"/>
  <c r="N607" i="1"/>
  <c r="M607" i="1"/>
  <c r="L607" i="1"/>
  <c r="T606" i="1"/>
  <c r="R606" i="1" s="1"/>
  <c r="S606" i="1"/>
  <c r="P606" i="1" s="1"/>
  <c r="Q606" i="1"/>
  <c r="O606" i="1"/>
  <c r="N606" i="1"/>
  <c r="M606" i="1"/>
  <c r="L606" i="1"/>
  <c r="T605" i="1"/>
  <c r="R605" i="1" s="1"/>
  <c r="S605" i="1"/>
  <c r="P605" i="1" s="1"/>
  <c r="Q605" i="1"/>
  <c r="O605" i="1"/>
  <c r="N605" i="1"/>
  <c r="M605" i="1"/>
  <c r="L605" i="1"/>
  <c r="T604" i="1"/>
  <c r="S604" i="1"/>
  <c r="Q604" i="1"/>
  <c r="P604" i="1"/>
  <c r="O604" i="1"/>
  <c r="N604" i="1"/>
  <c r="M604" i="1"/>
  <c r="L604" i="1"/>
  <c r="U603" i="1"/>
  <c r="T603" i="1"/>
  <c r="S603" i="1"/>
  <c r="P603" i="1" s="1"/>
  <c r="R603" i="1"/>
  <c r="Q603" i="1"/>
  <c r="O603" i="1"/>
  <c r="N603" i="1"/>
  <c r="M603" i="1"/>
  <c r="L603" i="1"/>
  <c r="T602" i="1"/>
  <c r="R602" i="1" s="1"/>
  <c r="S602" i="1"/>
  <c r="Q602" i="1"/>
  <c r="P602" i="1"/>
  <c r="O602" i="1"/>
  <c r="N602" i="1"/>
  <c r="M602" i="1"/>
  <c r="L602" i="1"/>
  <c r="U601" i="1"/>
  <c r="T601" i="1"/>
  <c r="R601" i="1" s="1"/>
  <c r="S601" i="1"/>
  <c r="P601" i="1" s="1"/>
  <c r="Q601" i="1"/>
  <c r="O601" i="1"/>
  <c r="N601" i="1"/>
  <c r="M601" i="1"/>
  <c r="L601" i="1"/>
  <c r="T600" i="1"/>
  <c r="U600" i="1" s="1"/>
  <c r="S600" i="1"/>
  <c r="R600" i="1"/>
  <c r="Q600" i="1"/>
  <c r="P600" i="1"/>
  <c r="O600" i="1"/>
  <c r="N600" i="1"/>
  <c r="M600" i="1"/>
  <c r="L600" i="1"/>
  <c r="T599" i="1"/>
  <c r="S599" i="1"/>
  <c r="P599" i="1" s="1"/>
  <c r="Q599" i="1"/>
  <c r="O599" i="1"/>
  <c r="N599" i="1"/>
  <c r="M599" i="1"/>
  <c r="L599" i="1"/>
  <c r="T598" i="1"/>
  <c r="R598" i="1" s="1"/>
  <c r="S598" i="1"/>
  <c r="P598" i="1" s="1"/>
  <c r="Q598" i="1"/>
  <c r="O598" i="1"/>
  <c r="N598" i="1"/>
  <c r="M598" i="1"/>
  <c r="L598" i="1"/>
  <c r="T597" i="1"/>
  <c r="R597" i="1" s="1"/>
  <c r="S597" i="1"/>
  <c r="P597" i="1" s="1"/>
  <c r="Q597" i="1"/>
  <c r="O597" i="1"/>
  <c r="N597" i="1"/>
  <c r="M597" i="1"/>
  <c r="L597" i="1"/>
  <c r="T596" i="1"/>
  <c r="S596" i="1"/>
  <c r="Q596" i="1"/>
  <c r="P596" i="1"/>
  <c r="O596" i="1"/>
  <c r="N596" i="1"/>
  <c r="M596" i="1"/>
  <c r="L596" i="1"/>
  <c r="U595" i="1"/>
  <c r="T595" i="1"/>
  <c r="S595" i="1"/>
  <c r="P595" i="1" s="1"/>
  <c r="R595" i="1"/>
  <c r="Q595" i="1"/>
  <c r="O595" i="1"/>
  <c r="N595" i="1"/>
  <c r="M595" i="1"/>
  <c r="L595" i="1"/>
  <c r="T594" i="1"/>
  <c r="R594" i="1" s="1"/>
  <c r="S594" i="1"/>
  <c r="Q594" i="1"/>
  <c r="P594" i="1"/>
  <c r="O594" i="1"/>
  <c r="N594" i="1"/>
  <c r="M594" i="1"/>
  <c r="L594" i="1"/>
  <c r="U593" i="1"/>
  <c r="T593" i="1"/>
  <c r="R593" i="1" s="1"/>
  <c r="S593" i="1"/>
  <c r="P593" i="1" s="1"/>
  <c r="Q593" i="1"/>
  <c r="O593" i="1"/>
  <c r="N593" i="1"/>
  <c r="M593" i="1"/>
  <c r="L593" i="1"/>
  <c r="T592" i="1"/>
  <c r="U592" i="1" s="1"/>
  <c r="S592" i="1"/>
  <c r="R592" i="1"/>
  <c r="Q592" i="1"/>
  <c r="P592" i="1"/>
  <c r="O592" i="1"/>
  <c r="N592" i="1"/>
  <c r="M592" i="1"/>
  <c r="L592" i="1"/>
  <c r="T591" i="1"/>
  <c r="S591" i="1"/>
  <c r="P591" i="1" s="1"/>
  <c r="Q591" i="1"/>
  <c r="O591" i="1"/>
  <c r="N591" i="1"/>
  <c r="M591" i="1"/>
  <c r="L591" i="1"/>
  <c r="T590" i="1"/>
  <c r="R590" i="1" s="1"/>
  <c r="S590" i="1"/>
  <c r="P590" i="1" s="1"/>
  <c r="Q590" i="1"/>
  <c r="O590" i="1"/>
  <c r="N590" i="1"/>
  <c r="M590" i="1"/>
  <c r="L590" i="1"/>
  <c r="T589" i="1"/>
  <c r="R589" i="1" s="1"/>
  <c r="S589" i="1"/>
  <c r="P589" i="1" s="1"/>
  <c r="Q589" i="1"/>
  <c r="O589" i="1"/>
  <c r="N589" i="1"/>
  <c r="M589" i="1"/>
  <c r="L589" i="1"/>
  <c r="T588" i="1"/>
  <c r="S588" i="1"/>
  <c r="Q588" i="1"/>
  <c r="P588" i="1"/>
  <c r="O588" i="1"/>
  <c r="N588" i="1"/>
  <c r="M588" i="1"/>
  <c r="L588" i="1"/>
  <c r="U587" i="1"/>
  <c r="T587" i="1"/>
  <c r="S587" i="1"/>
  <c r="P587" i="1" s="1"/>
  <c r="R587" i="1"/>
  <c r="Q587" i="1"/>
  <c r="O587" i="1"/>
  <c r="N587" i="1"/>
  <c r="M587" i="1"/>
  <c r="L587" i="1"/>
  <c r="T586" i="1"/>
  <c r="R586" i="1" s="1"/>
  <c r="S586" i="1"/>
  <c r="Q586" i="1"/>
  <c r="P586" i="1"/>
  <c r="O586" i="1"/>
  <c r="N586" i="1"/>
  <c r="M586" i="1"/>
  <c r="L586" i="1"/>
  <c r="U585" i="1"/>
  <c r="T585" i="1"/>
  <c r="R585" i="1" s="1"/>
  <c r="S585" i="1"/>
  <c r="P585" i="1" s="1"/>
  <c r="Q585" i="1"/>
  <c r="O585" i="1"/>
  <c r="N585" i="1"/>
  <c r="M585" i="1"/>
  <c r="L585" i="1"/>
  <c r="T584" i="1"/>
  <c r="U584" i="1" s="1"/>
  <c r="S584" i="1"/>
  <c r="R584" i="1"/>
  <c r="Q584" i="1"/>
  <c r="P584" i="1"/>
  <c r="O584" i="1"/>
  <c r="N584" i="1"/>
  <c r="M584" i="1"/>
  <c r="L584" i="1"/>
  <c r="T583" i="1"/>
  <c r="S583" i="1"/>
  <c r="P583" i="1" s="1"/>
  <c r="Q583" i="1"/>
  <c r="O583" i="1"/>
  <c r="N583" i="1"/>
  <c r="M583" i="1"/>
  <c r="L583" i="1"/>
  <c r="T582" i="1"/>
  <c r="R582" i="1" s="1"/>
  <c r="S582" i="1"/>
  <c r="P582" i="1" s="1"/>
  <c r="Q582" i="1"/>
  <c r="O582" i="1"/>
  <c r="N582" i="1"/>
  <c r="M582" i="1"/>
  <c r="L582" i="1"/>
  <c r="T581" i="1"/>
  <c r="R581" i="1" s="1"/>
  <c r="S581" i="1"/>
  <c r="P581" i="1" s="1"/>
  <c r="Q581" i="1"/>
  <c r="O581" i="1"/>
  <c r="N581" i="1"/>
  <c r="M581" i="1"/>
  <c r="L581" i="1"/>
  <c r="T580" i="1"/>
  <c r="S580" i="1"/>
  <c r="Q580" i="1"/>
  <c r="P580" i="1"/>
  <c r="O580" i="1"/>
  <c r="N580" i="1"/>
  <c r="M580" i="1"/>
  <c r="L580" i="1"/>
  <c r="U579" i="1"/>
  <c r="T579" i="1"/>
  <c r="S579" i="1"/>
  <c r="P579" i="1" s="1"/>
  <c r="R579" i="1"/>
  <c r="Q579" i="1"/>
  <c r="O579" i="1"/>
  <c r="N579" i="1"/>
  <c r="M579" i="1"/>
  <c r="L579" i="1"/>
  <c r="T578" i="1"/>
  <c r="R578" i="1" s="1"/>
  <c r="S578" i="1"/>
  <c r="Q578" i="1"/>
  <c r="P578" i="1"/>
  <c r="O578" i="1"/>
  <c r="N578" i="1"/>
  <c r="M578" i="1"/>
  <c r="L578" i="1"/>
  <c r="U577" i="1"/>
  <c r="T577" i="1"/>
  <c r="R577" i="1" s="1"/>
  <c r="S577" i="1"/>
  <c r="P577" i="1" s="1"/>
  <c r="Q577" i="1"/>
  <c r="O577" i="1"/>
  <c r="N577" i="1"/>
  <c r="M577" i="1"/>
  <c r="L577" i="1"/>
  <c r="T576" i="1"/>
  <c r="U576" i="1" s="1"/>
  <c r="S576" i="1"/>
  <c r="R576" i="1"/>
  <c r="Q576" i="1"/>
  <c r="P576" i="1"/>
  <c r="O576" i="1"/>
  <c r="N576" i="1"/>
  <c r="M576" i="1"/>
  <c r="L576" i="1"/>
  <c r="T575" i="1"/>
  <c r="S575" i="1"/>
  <c r="P575" i="1" s="1"/>
  <c r="Q575" i="1"/>
  <c r="O575" i="1"/>
  <c r="N575" i="1"/>
  <c r="M575" i="1"/>
  <c r="L575" i="1"/>
  <c r="T574" i="1"/>
  <c r="R574" i="1" s="1"/>
  <c r="S574" i="1"/>
  <c r="P574" i="1" s="1"/>
  <c r="Q574" i="1"/>
  <c r="O574" i="1"/>
  <c r="N574" i="1"/>
  <c r="M574" i="1"/>
  <c r="L574" i="1"/>
  <c r="T573" i="1"/>
  <c r="R573" i="1" s="1"/>
  <c r="S573" i="1"/>
  <c r="P573" i="1" s="1"/>
  <c r="Q573" i="1"/>
  <c r="O573" i="1"/>
  <c r="N573" i="1"/>
  <c r="M573" i="1"/>
  <c r="L573" i="1"/>
  <c r="T572" i="1"/>
  <c r="S572" i="1"/>
  <c r="Q572" i="1"/>
  <c r="P572" i="1"/>
  <c r="O572" i="1"/>
  <c r="N572" i="1"/>
  <c r="M572" i="1"/>
  <c r="L572" i="1"/>
  <c r="U571" i="1"/>
  <c r="T571" i="1"/>
  <c r="S571" i="1"/>
  <c r="P571" i="1" s="1"/>
  <c r="R571" i="1"/>
  <c r="Q571" i="1"/>
  <c r="O571" i="1"/>
  <c r="N571" i="1"/>
  <c r="M571" i="1"/>
  <c r="L571" i="1"/>
  <c r="T570" i="1"/>
  <c r="R570" i="1" s="1"/>
  <c r="S570" i="1"/>
  <c r="Q570" i="1"/>
  <c r="P570" i="1"/>
  <c r="O570" i="1"/>
  <c r="N570" i="1"/>
  <c r="M570" i="1"/>
  <c r="L570" i="1"/>
  <c r="U569" i="1"/>
  <c r="T569" i="1"/>
  <c r="R569" i="1" s="1"/>
  <c r="S569" i="1"/>
  <c r="P569" i="1" s="1"/>
  <c r="Q569" i="1"/>
  <c r="O569" i="1"/>
  <c r="N569" i="1"/>
  <c r="M569" i="1"/>
  <c r="L569" i="1"/>
  <c r="T568" i="1"/>
  <c r="U568" i="1" s="1"/>
  <c r="S568" i="1"/>
  <c r="R568" i="1"/>
  <c r="Q568" i="1"/>
  <c r="P568" i="1"/>
  <c r="O568" i="1"/>
  <c r="N568" i="1"/>
  <c r="M568" i="1"/>
  <c r="L568" i="1"/>
  <c r="T567" i="1"/>
  <c r="S567" i="1"/>
  <c r="P567" i="1" s="1"/>
  <c r="Q567" i="1"/>
  <c r="O567" i="1"/>
  <c r="N567" i="1"/>
  <c r="M567" i="1"/>
  <c r="L567" i="1"/>
  <c r="T566" i="1"/>
  <c r="R566" i="1" s="1"/>
  <c r="S566" i="1"/>
  <c r="P566" i="1" s="1"/>
  <c r="Q566" i="1"/>
  <c r="O566" i="1"/>
  <c r="N566" i="1"/>
  <c r="M566" i="1"/>
  <c r="L566" i="1"/>
  <c r="T565" i="1"/>
  <c r="R565" i="1" s="1"/>
  <c r="S565" i="1"/>
  <c r="P565" i="1" s="1"/>
  <c r="Q565" i="1"/>
  <c r="O565" i="1"/>
  <c r="N565" i="1"/>
  <c r="M565" i="1"/>
  <c r="L565" i="1"/>
  <c r="T564" i="1"/>
  <c r="S564" i="1"/>
  <c r="Q564" i="1"/>
  <c r="P564" i="1"/>
  <c r="O564" i="1"/>
  <c r="N564" i="1"/>
  <c r="M564" i="1"/>
  <c r="L564" i="1"/>
  <c r="U563" i="1"/>
  <c r="T563" i="1"/>
  <c r="S563" i="1"/>
  <c r="P563" i="1" s="1"/>
  <c r="R563" i="1"/>
  <c r="Q563" i="1"/>
  <c r="O563" i="1"/>
  <c r="N563" i="1"/>
  <c r="M563" i="1"/>
  <c r="L563" i="1"/>
  <c r="T562" i="1"/>
  <c r="R562" i="1" s="1"/>
  <c r="S562" i="1"/>
  <c r="Q562" i="1"/>
  <c r="P562" i="1"/>
  <c r="O562" i="1"/>
  <c r="N562" i="1"/>
  <c r="M562" i="1"/>
  <c r="L562" i="1"/>
  <c r="U561" i="1"/>
  <c r="T561" i="1"/>
  <c r="R561" i="1" s="1"/>
  <c r="S561" i="1"/>
  <c r="P561" i="1" s="1"/>
  <c r="Q561" i="1"/>
  <c r="O561" i="1"/>
  <c r="N561" i="1"/>
  <c r="M561" i="1"/>
  <c r="L561" i="1"/>
  <c r="T560" i="1"/>
  <c r="U560" i="1" s="1"/>
  <c r="S560" i="1"/>
  <c r="R560" i="1"/>
  <c r="Q560" i="1"/>
  <c r="P560" i="1"/>
  <c r="O560" i="1"/>
  <c r="N560" i="1"/>
  <c r="M560" i="1"/>
  <c r="L560" i="1"/>
  <c r="T559" i="1"/>
  <c r="S559" i="1"/>
  <c r="P559" i="1" s="1"/>
  <c r="Q559" i="1"/>
  <c r="O559" i="1"/>
  <c r="N559" i="1"/>
  <c r="M559" i="1"/>
  <c r="L559" i="1"/>
  <c r="T558" i="1"/>
  <c r="R558" i="1" s="1"/>
  <c r="S558" i="1"/>
  <c r="P558" i="1" s="1"/>
  <c r="Q558" i="1"/>
  <c r="O558" i="1"/>
  <c r="N558" i="1"/>
  <c r="M558" i="1"/>
  <c r="L558" i="1"/>
  <c r="T557" i="1"/>
  <c r="R557" i="1" s="1"/>
  <c r="S557" i="1"/>
  <c r="P557" i="1" s="1"/>
  <c r="Q557" i="1"/>
  <c r="O557" i="1"/>
  <c r="N557" i="1"/>
  <c r="M557" i="1"/>
  <c r="L557" i="1"/>
  <c r="T556" i="1"/>
  <c r="S556" i="1"/>
  <c r="Q556" i="1"/>
  <c r="P556" i="1"/>
  <c r="O556" i="1"/>
  <c r="N556" i="1"/>
  <c r="M556" i="1"/>
  <c r="L556" i="1"/>
  <c r="U555" i="1"/>
  <c r="T555" i="1"/>
  <c r="S555" i="1"/>
  <c r="P555" i="1" s="1"/>
  <c r="R555" i="1"/>
  <c r="Q555" i="1"/>
  <c r="O555" i="1"/>
  <c r="N555" i="1"/>
  <c r="M555" i="1"/>
  <c r="L555" i="1"/>
  <c r="T554" i="1"/>
  <c r="R554" i="1" s="1"/>
  <c r="S554" i="1"/>
  <c r="Q554" i="1"/>
  <c r="P554" i="1"/>
  <c r="O554" i="1"/>
  <c r="N554" i="1"/>
  <c r="M554" i="1"/>
  <c r="L554" i="1"/>
  <c r="U553" i="1"/>
  <c r="T553" i="1"/>
  <c r="R553" i="1" s="1"/>
  <c r="S553" i="1"/>
  <c r="P553" i="1" s="1"/>
  <c r="Q553" i="1"/>
  <c r="O553" i="1"/>
  <c r="N553" i="1"/>
  <c r="M553" i="1"/>
  <c r="L553" i="1"/>
  <c r="T552" i="1"/>
  <c r="U552" i="1" s="1"/>
  <c r="S552" i="1"/>
  <c r="R552" i="1"/>
  <c r="Q552" i="1"/>
  <c r="P552" i="1"/>
  <c r="O552" i="1"/>
  <c r="N552" i="1"/>
  <c r="M552" i="1"/>
  <c r="L552" i="1"/>
  <c r="T551" i="1"/>
  <c r="S551" i="1"/>
  <c r="P551" i="1" s="1"/>
  <c r="Q551" i="1"/>
  <c r="O551" i="1"/>
  <c r="N551" i="1"/>
  <c r="M551" i="1"/>
  <c r="L551" i="1"/>
  <c r="T550" i="1"/>
  <c r="R550" i="1" s="1"/>
  <c r="S550" i="1"/>
  <c r="P550" i="1" s="1"/>
  <c r="Q550" i="1"/>
  <c r="O550" i="1"/>
  <c r="N550" i="1"/>
  <c r="M550" i="1"/>
  <c r="L550" i="1"/>
  <c r="T549" i="1"/>
  <c r="R549" i="1" s="1"/>
  <c r="S549" i="1"/>
  <c r="P549" i="1" s="1"/>
  <c r="Q549" i="1"/>
  <c r="O549" i="1"/>
  <c r="N549" i="1"/>
  <c r="M549" i="1"/>
  <c r="L549" i="1"/>
  <c r="T548" i="1"/>
  <c r="S548" i="1"/>
  <c r="Q548" i="1"/>
  <c r="P548" i="1"/>
  <c r="O548" i="1"/>
  <c r="N548" i="1"/>
  <c r="M548" i="1"/>
  <c r="L548" i="1"/>
  <c r="U547" i="1"/>
  <c r="T547" i="1"/>
  <c r="S547" i="1"/>
  <c r="P547" i="1" s="1"/>
  <c r="R547" i="1"/>
  <c r="Q547" i="1"/>
  <c r="O547" i="1"/>
  <c r="N547" i="1"/>
  <c r="M547" i="1"/>
  <c r="L547" i="1"/>
  <c r="T546" i="1"/>
  <c r="R546" i="1" s="1"/>
  <c r="S546" i="1"/>
  <c r="Q546" i="1"/>
  <c r="P546" i="1"/>
  <c r="O546" i="1"/>
  <c r="N546" i="1"/>
  <c r="M546" i="1"/>
  <c r="L546" i="1"/>
  <c r="U545" i="1"/>
  <c r="T545" i="1"/>
  <c r="R545" i="1" s="1"/>
  <c r="S545" i="1"/>
  <c r="P545" i="1" s="1"/>
  <c r="Q545" i="1"/>
  <c r="O545" i="1"/>
  <c r="N545" i="1"/>
  <c r="M545" i="1"/>
  <c r="L545" i="1"/>
  <c r="T544" i="1"/>
  <c r="U544" i="1" s="1"/>
  <c r="S544" i="1"/>
  <c r="R544" i="1"/>
  <c r="Q544" i="1"/>
  <c r="P544" i="1"/>
  <c r="O544" i="1"/>
  <c r="N544" i="1"/>
  <c r="M544" i="1"/>
  <c r="L544" i="1"/>
  <c r="T543" i="1"/>
  <c r="S543" i="1"/>
  <c r="P543" i="1" s="1"/>
  <c r="Q543" i="1"/>
  <c r="O543" i="1"/>
  <c r="N543" i="1"/>
  <c r="M543" i="1"/>
  <c r="L543" i="1"/>
  <c r="T542" i="1"/>
  <c r="R542" i="1" s="1"/>
  <c r="S542" i="1"/>
  <c r="P542" i="1" s="1"/>
  <c r="Q542" i="1"/>
  <c r="O542" i="1"/>
  <c r="N542" i="1"/>
  <c r="M542" i="1"/>
  <c r="L542" i="1"/>
  <c r="T541" i="1"/>
  <c r="R541" i="1" s="1"/>
  <c r="S541" i="1"/>
  <c r="P541" i="1" s="1"/>
  <c r="Q541" i="1"/>
  <c r="O541" i="1"/>
  <c r="N541" i="1"/>
  <c r="M541" i="1"/>
  <c r="L541" i="1"/>
  <c r="T540" i="1"/>
  <c r="S540" i="1"/>
  <c r="Q540" i="1"/>
  <c r="P540" i="1"/>
  <c r="O540" i="1"/>
  <c r="N540" i="1"/>
  <c r="M540" i="1"/>
  <c r="L540" i="1"/>
  <c r="U539" i="1"/>
  <c r="T539" i="1"/>
  <c r="S539" i="1"/>
  <c r="P539" i="1" s="1"/>
  <c r="R539" i="1"/>
  <c r="Q539" i="1"/>
  <c r="O539" i="1"/>
  <c r="N539" i="1"/>
  <c r="M539" i="1"/>
  <c r="L539" i="1"/>
  <c r="T538" i="1"/>
  <c r="R538" i="1" s="1"/>
  <c r="S538" i="1"/>
  <c r="Q538" i="1"/>
  <c r="P538" i="1"/>
  <c r="O538" i="1"/>
  <c r="N538" i="1"/>
  <c r="M538" i="1"/>
  <c r="L538" i="1"/>
  <c r="U537" i="1"/>
  <c r="T537" i="1"/>
  <c r="R537" i="1" s="1"/>
  <c r="S537" i="1"/>
  <c r="P537" i="1" s="1"/>
  <c r="Q537" i="1"/>
  <c r="O537" i="1"/>
  <c r="N537" i="1"/>
  <c r="M537" i="1"/>
  <c r="L537" i="1"/>
  <c r="T536" i="1"/>
  <c r="U536" i="1" s="1"/>
  <c r="S536" i="1"/>
  <c r="R536" i="1"/>
  <c r="Q536" i="1"/>
  <c r="P536" i="1"/>
  <c r="O536" i="1"/>
  <c r="N536" i="1"/>
  <c r="M536" i="1"/>
  <c r="L536" i="1"/>
  <c r="T535" i="1"/>
  <c r="S535" i="1"/>
  <c r="P535" i="1" s="1"/>
  <c r="Q535" i="1"/>
  <c r="O535" i="1"/>
  <c r="N535" i="1"/>
  <c r="M535" i="1"/>
  <c r="L535" i="1"/>
  <c r="T534" i="1"/>
  <c r="R534" i="1" s="1"/>
  <c r="S534" i="1"/>
  <c r="P534" i="1" s="1"/>
  <c r="Q534" i="1"/>
  <c r="O534" i="1"/>
  <c r="N534" i="1"/>
  <c r="M534" i="1"/>
  <c r="L534" i="1"/>
  <c r="T533" i="1"/>
  <c r="R533" i="1" s="1"/>
  <c r="S533" i="1"/>
  <c r="P533" i="1" s="1"/>
  <c r="Q533" i="1"/>
  <c r="O533" i="1"/>
  <c r="N533" i="1"/>
  <c r="M533" i="1"/>
  <c r="L533" i="1"/>
  <c r="T532" i="1"/>
  <c r="S532" i="1"/>
  <c r="Q532" i="1"/>
  <c r="P532" i="1"/>
  <c r="O532" i="1"/>
  <c r="N532" i="1"/>
  <c r="M532" i="1"/>
  <c r="L532" i="1"/>
  <c r="U531" i="1"/>
  <c r="T531" i="1"/>
  <c r="S531" i="1"/>
  <c r="P531" i="1" s="1"/>
  <c r="R531" i="1"/>
  <c r="Q531" i="1"/>
  <c r="O531" i="1"/>
  <c r="N531" i="1"/>
  <c r="M531" i="1"/>
  <c r="L531" i="1"/>
  <c r="T530" i="1"/>
  <c r="R530" i="1" s="1"/>
  <c r="S530" i="1"/>
  <c r="Q530" i="1"/>
  <c r="P530" i="1"/>
  <c r="O530" i="1"/>
  <c r="N530" i="1"/>
  <c r="M530" i="1"/>
  <c r="L530" i="1"/>
  <c r="U529" i="1"/>
  <c r="T529" i="1"/>
  <c r="R529" i="1" s="1"/>
  <c r="S529" i="1"/>
  <c r="P529" i="1" s="1"/>
  <c r="Q529" i="1"/>
  <c r="O529" i="1"/>
  <c r="N529" i="1"/>
  <c r="M529" i="1"/>
  <c r="L529" i="1"/>
  <c r="T528" i="1"/>
  <c r="U528" i="1" s="1"/>
  <c r="S528" i="1"/>
  <c r="R528" i="1"/>
  <c r="Q528" i="1"/>
  <c r="P528" i="1"/>
  <c r="O528" i="1"/>
  <c r="N528" i="1"/>
  <c r="M528" i="1"/>
  <c r="L528" i="1"/>
  <c r="T527" i="1"/>
  <c r="S527" i="1"/>
  <c r="P527" i="1" s="1"/>
  <c r="Q527" i="1"/>
  <c r="O527" i="1"/>
  <c r="N527" i="1"/>
  <c r="M527" i="1"/>
  <c r="L527" i="1"/>
  <c r="T526" i="1"/>
  <c r="R526" i="1" s="1"/>
  <c r="S526" i="1"/>
  <c r="P526" i="1" s="1"/>
  <c r="Q526" i="1"/>
  <c r="O526" i="1"/>
  <c r="N526" i="1"/>
  <c r="M526" i="1"/>
  <c r="L526" i="1"/>
  <c r="T525" i="1"/>
  <c r="R525" i="1" s="1"/>
  <c r="S525" i="1"/>
  <c r="P525" i="1" s="1"/>
  <c r="Q525" i="1"/>
  <c r="O525" i="1"/>
  <c r="N525" i="1"/>
  <c r="M525" i="1"/>
  <c r="L525" i="1"/>
  <c r="T524" i="1"/>
  <c r="S524" i="1"/>
  <c r="Q524" i="1"/>
  <c r="P524" i="1"/>
  <c r="O524" i="1"/>
  <c r="N524" i="1"/>
  <c r="M524" i="1"/>
  <c r="L524" i="1"/>
  <c r="U523" i="1"/>
  <c r="T523" i="1"/>
  <c r="S523" i="1"/>
  <c r="P523" i="1" s="1"/>
  <c r="R523" i="1"/>
  <c r="Q523" i="1"/>
  <c r="O523" i="1"/>
  <c r="N523" i="1"/>
  <c r="M523" i="1"/>
  <c r="L523" i="1"/>
  <c r="T522" i="1"/>
  <c r="R522" i="1" s="1"/>
  <c r="S522" i="1"/>
  <c r="Q522" i="1"/>
  <c r="P522" i="1"/>
  <c r="O522" i="1"/>
  <c r="N522" i="1"/>
  <c r="M522" i="1"/>
  <c r="L522" i="1"/>
  <c r="U521" i="1"/>
  <c r="T521" i="1"/>
  <c r="R521" i="1" s="1"/>
  <c r="S521" i="1"/>
  <c r="P521" i="1" s="1"/>
  <c r="Q521" i="1"/>
  <c r="O521" i="1"/>
  <c r="N521" i="1"/>
  <c r="M521" i="1"/>
  <c r="L521" i="1"/>
  <c r="T520" i="1"/>
  <c r="U520" i="1" s="1"/>
  <c r="S520" i="1"/>
  <c r="R520" i="1"/>
  <c r="Q520" i="1"/>
  <c r="P520" i="1"/>
  <c r="O520" i="1"/>
  <c r="N520" i="1"/>
  <c r="M520" i="1"/>
  <c r="L520" i="1"/>
  <c r="T519" i="1"/>
  <c r="S519" i="1"/>
  <c r="P519" i="1" s="1"/>
  <c r="Q519" i="1"/>
  <c r="O519" i="1"/>
  <c r="N519" i="1"/>
  <c r="M519" i="1"/>
  <c r="L519" i="1"/>
  <c r="T518" i="1"/>
  <c r="R518" i="1" s="1"/>
  <c r="S518" i="1"/>
  <c r="P518" i="1" s="1"/>
  <c r="Q518" i="1"/>
  <c r="O518" i="1"/>
  <c r="N518" i="1"/>
  <c r="M518" i="1"/>
  <c r="L518" i="1"/>
  <c r="T517" i="1"/>
  <c r="R517" i="1" s="1"/>
  <c r="S517" i="1"/>
  <c r="P517" i="1" s="1"/>
  <c r="Q517" i="1"/>
  <c r="O517" i="1"/>
  <c r="N517" i="1"/>
  <c r="M517" i="1"/>
  <c r="L517" i="1"/>
  <c r="T516" i="1"/>
  <c r="S516" i="1"/>
  <c r="Q516" i="1"/>
  <c r="P516" i="1"/>
  <c r="O516" i="1"/>
  <c r="N516" i="1"/>
  <c r="M516" i="1"/>
  <c r="L516" i="1"/>
  <c r="U515" i="1"/>
  <c r="T515" i="1"/>
  <c r="S515" i="1"/>
  <c r="P515" i="1" s="1"/>
  <c r="R515" i="1"/>
  <c r="Q515" i="1"/>
  <c r="O515" i="1"/>
  <c r="N515" i="1"/>
  <c r="M515" i="1"/>
  <c r="L515" i="1"/>
  <c r="T514" i="1"/>
  <c r="R514" i="1" s="1"/>
  <c r="S514" i="1"/>
  <c r="Q514" i="1"/>
  <c r="P514" i="1"/>
  <c r="O514" i="1"/>
  <c r="N514" i="1"/>
  <c r="M514" i="1"/>
  <c r="L514" i="1"/>
  <c r="U513" i="1"/>
  <c r="T513" i="1"/>
  <c r="R513" i="1" s="1"/>
  <c r="S513" i="1"/>
  <c r="P513" i="1" s="1"/>
  <c r="Q513" i="1"/>
  <c r="O513" i="1"/>
  <c r="N513" i="1"/>
  <c r="M513" i="1"/>
  <c r="L513" i="1"/>
  <c r="T512" i="1"/>
  <c r="U512" i="1" s="1"/>
  <c r="S512" i="1"/>
  <c r="R512" i="1"/>
  <c r="Q512" i="1"/>
  <c r="P512" i="1"/>
  <c r="O512" i="1"/>
  <c r="N512" i="1"/>
  <c r="M512" i="1"/>
  <c r="L512" i="1"/>
  <c r="T511" i="1"/>
  <c r="S511" i="1"/>
  <c r="P511" i="1" s="1"/>
  <c r="Q511" i="1"/>
  <c r="O511" i="1"/>
  <c r="N511" i="1"/>
  <c r="M511" i="1"/>
  <c r="L511" i="1"/>
  <c r="T510" i="1"/>
  <c r="R510" i="1" s="1"/>
  <c r="S510" i="1"/>
  <c r="P510" i="1" s="1"/>
  <c r="Q510" i="1"/>
  <c r="O510" i="1"/>
  <c r="N510" i="1"/>
  <c r="M510" i="1"/>
  <c r="L510" i="1"/>
  <c r="T509" i="1"/>
  <c r="R509" i="1" s="1"/>
  <c r="S509" i="1"/>
  <c r="P509" i="1" s="1"/>
  <c r="Q509" i="1"/>
  <c r="O509" i="1"/>
  <c r="N509" i="1"/>
  <c r="M509" i="1"/>
  <c r="L509" i="1"/>
  <c r="T508" i="1"/>
  <c r="S508" i="1"/>
  <c r="Q508" i="1"/>
  <c r="P508" i="1"/>
  <c r="O508" i="1"/>
  <c r="N508" i="1"/>
  <c r="M508" i="1"/>
  <c r="L508" i="1"/>
  <c r="U507" i="1"/>
  <c r="T507" i="1"/>
  <c r="S507" i="1"/>
  <c r="P507" i="1" s="1"/>
  <c r="R507" i="1"/>
  <c r="Q507" i="1"/>
  <c r="O507" i="1"/>
  <c r="N507" i="1"/>
  <c r="M507" i="1"/>
  <c r="L507" i="1"/>
  <c r="T506" i="1"/>
  <c r="R506" i="1" s="1"/>
  <c r="S506" i="1"/>
  <c r="Q506" i="1"/>
  <c r="P506" i="1"/>
  <c r="O506" i="1"/>
  <c r="N506" i="1"/>
  <c r="M506" i="1"/>
  <c r="L506" i="1"/>
  <c r="U505" i="1"/>
  <c r="T505" i="1"/>
  <c r="R505" i="1" s="1"/>
  <c r="S505" i="1"/>
  <c r="P505" i="1" s="1"/>
  <c r="Q505" i="1"/>
  <c r="O505" i="1"/>
  <c r="N505" i="1"/>
  <c r="M505" i="1"/>
  <c r="L505" i="1"/>
  <c r="T504" i="1"/>
  <c r="U504" i="1" s="1"/>
  <c r="S504" i="1"/>
  <c r="R504" i="1"/>
  <c r="Q504" i="1"/>
  <c r="P504" i="1"/>
  <c r="O504" i="1"/>
  <c r="N504" i="1"/>
  <c r="M504" i="1"/>
  <c r="L504" i="1"/>
  <c r="T503" i="1"/>
  <c r="S503" i="1"/>
  <c r="P503" i="1" s="1"/>
  <c r="Q503" i="1"/>
  <c r="O503" i="1"/>
  <c r="N503" i="1"/>
  <c r="M503" i="1"/>
  <c r="L503" i="1"/>
  <c r="T502" i="1"/>
  <c r="R502" i="1" s="1"/>
  <c r="S502" i="1"/>
  <c r="P502" i="1" s="1"/>
  <c r="Q502" i="1"/>
  <c r="O502" i="1"/>
  <c r="N502" i="1"/>
  <c r="M502" i="1"/>
  <c r="L502" i="1"/>
  <c r="T501" i="1"/>
  <c r="R501" i="1" s="1"/>
  <c r="S501" i="1"/>
  <c r="P501" i="1" s="1"/>
  <c r="Q501" i="1"/>
  <c r="O501" i="1"/>
  <c r="N501" i="1"/>
  <c r="M501" i="1"/>
  <c r="L501" i="1"/>
  <c r="T500" i="1"/>
  <c r="S500" i="1"/>
  <c r="Q500" i="1"/>
  <c r="P500" i="1"/>
  <c r="O500" i="1"/>
  <c r="N500" i="1"/>
  <c r="M500" i="1"/>
  <c r="L500" i="1"/>
  <c r="U499" i="1"/>
  <c r="T499" i="1"/>
  <c r="S499" i="1"/>
  <c r="P499" i="1" s="1"/>
  <c r="R499" i="1"/>
  <c r="Q499" i="1"/>
  <c r="O499" i="1"/>
  <c r="N499" i="1"/>
  <c r="M499" i="1"/>
  <c r="L499" i="1"/>
  <c r="T498" i="1"/>
  <c r="R498" i="1" s="1"/>
  <c r="S498" i="1"/>
  <c r="Q498" i="1"/>
  <c r="P498" i="1"/>
  <c r="O498" i="1"/>
  <c r="N498" i="1"/>
  <c r="M498" i="1"/>
  <c r="L498" i="1"/>
  <c r="U497" i="1"/>
  <c r="T497" i="1"/>
  <c r="R497" i="1" s="1"/>
  <c r="S497" i="1"/>
  <c r="P497" i="1" s="1"/>
  <c r="Q497" i="1"/>
  <c r="O497" i="1"/>
  <c r="N497" i="1"/>
  <c r="M497" i="1"/>
  <c r="L497" i="1"/>
  <c r="T496" i="1"/>
  <c r="U496" i="1" s="1"/>
  <c r="S496" i="1"/>
  <c r="R496" i="1"/>
  <c r="Q496" i="1"/>
  <c r="P496" i="1"/>
  <c r="O496" i="1"/>
  <c r="N496" i="1"/>
  <c r="M496" i="1"/>
  <c r="L496" i="1"/>
  <c r="T495" i="1"/>
  <c r="S495" i="1"/>
  <c r="P495" i="1" s="1"/>
  <c r="Q495" i="1"/>
  <c r="O495" i="1"/>
  <c r="N495" i="1"/>
  <c r="M495" i="1"/>
  <c r="L495" i="1"/>
  <c r="T494" i="1"/>
  <c r="R494" i="1" s="1"/>
  <c r="S494" i="1"/>
  <c r="P494" i="1" s="1"/>
  <c r="Q494" i="1"/>
  <c r="O494" i="1"/>
  <c r="N494" i="1"/>
  <c r="M494" i="1"/>
  <c r="L494" i="1"/>
  <c r="T493" i="1"/>
  <c r="R493" i="1" s="1"/>
  <c r="S493" i="1"/>
  <c r="P493" i="1" s="1"/>
  <c r="Q493" i="1"/>
  <c r="O493" i="1"/>
  <c r="N493" i="1"/>
  <c r="M493" i="1"/>
  <c r="L493" i="1"/>
  <c r="T492" i="1"/>
  <c r="S492" i="1"/>
  <c r="Q492" i="1"/>
  <c r="P492" i="1"/>
  <c r="O492" i="1"/>
  <c r="N492" i="1"/>
  <c r="M492" i="1"/>
  <c r="L492" i="1"/>
  <c r="U491" i="1"/>
  <c r="T491" i="1"/>
  <c r="S491" i="1"/>
  <c r="P491" i="1" s="1"/>
  <c r="R491" i="1"/>
  <c r="Q491" i="1"/>
  <c r="O491" i="1"/>
  <c r="N491" i="1"/>
  <c r="M491" i="1"/>
  <c r="L491" i="1"/>
  <c r="T490" i="1"/>
  <c r="R490" i="1" s="1"/>
  <c r="S490" i="1"/>
  <c r="Q490" i="1"/>
  <c r="P490" i="1"/>
  <c r="O490" i="1"/>
  <c r="N490" i="1"/>
  <c r="M490" i="1"/>
  <c r="L490" i="1"/>
  <c r="U489" i="1"/>
  <c r="T489" i="1"/>
  <c r="R489" i="1" s="1"/>
  <c r="S489" i="1"/>
  <c r="P489" i="1" s="1"/>
  <c r="Q489" i="1"/>
  <c r="O489" i="1"/>
  <c r="N489" i="1"/>
  <c r="M489" i="1"/>
  <c r="L489" i="1"/>
  <c r="T488" i="1"/>
  <c r="U488" i="1" s="1"/>
  <c r="S488" i="1"/>
  <c r="R488" i="1"/>
  <c r="Q488" i="1"/>
  <c r="P488" i="1"/>
  <c r="O488" i="1"/>
  <c r="N488" i="1"/>
  <c r="M488" i="1"/>
  <c r="L488" i="1"/>
  <c r="T487" i="1"/>
  <c r="S487" i="1"/>
  <c r="P487" i="1" s="1"/>
  <c r="Q487" i="1"/>
  <c r="O487" i="1"/>
  <c r="N487" i="1"/>
  <c r="M487" i="1"/>
  <c r="L487" i="1"/>
  <c r="T486" i="1"/>
  <c r="S486" i="1"/>
  <c r="P486" i="1" s="1"/>
  <c r="Q486" i="1"/>
  <c r="O486" i="1"/>
  <c r="N486" i="1"/>
  <c r="M486" i="1"/>
  <c r="L486" i="1"/>
  <c r="T485" i="1"/>
  <c r="R485" i="1" s="1"/>
  <c r="S485" i="1"/>
  <c r="P485" i="1" s="1"/>
  <c r="Q485" i="1"/>
  <c r="O485" i="1"/>
  <c r="N485" i="1"/>
  <c r="M485" i="1"/>
  <c r="L485" i="1"/>
  <c r="T484" i="1"/>
  <c r="S484" i="1"/>
  <c r="Q484" i="1"/>
  <c r="P484" i="1"/>
  <c r="O484" i="1"/>
  <c r="N484" i="1"/>
  <c r="M484" i="1"/>
  <c r="L484" i="1"/>
  <c r="U483" i="1"/>
  <c r="T483" i="1"/>
  <c r="S483" i="1"/>
  <c r="P483" i="1" s="1"/>
  <c r="R483" i="1"/>
  <c r="Q483" i="1"/>
  <c r="O483" i="1"/>
  <c r="N483" i="1"/>
  <c r="M483" i="1"/>
  <c r="L483" i="1"/>
  <c r="T482" i="1"/>
  <c r="S482" i="1"/>
  <c r="Q482" i="1"/>
  <c r="P482" i="1"/>
  <c r="O482" i="1"/>
  <c r="N482" i="1"/>
  <c r="M482" i="1"/>
  <c r="L482" i="1"/>
  <c r="U481" i="1"/>
  <c r="T481" i="1"/>
  <c r="R481" i="1" s="1"/>
  <c r="S481" i="1"/>
  <c r="P481" i="1" s="1"/>
  <c r="Q481" i="1"/>
  <c r="O481" i="1"/>
  <c r="N481" i="1"/>
  <c r="M481" i="1"/>
  <c r="L481" i="1"/>
  <c r="T480" i="1"/>
  <c r="U480" i="1" s="1"/>
  <c r="S480" i="1"/>
  <c r="R480" i="1"/>
  <c r="Q480" i="1"/>
  <c r="P480" i="1"/>
  <c r="O480" i="1"/>
  <c r="N480" i="1"/>
  <c r="M480" i="1"/>
  <c r="L480" i="1"/>
  <c r="T479" i="1"/>
  <c r="S479" i="1"/>
  <c r="P479" i="1" s="1"/>
  <c r="Q479" i="1"/>
  <c r="O479" i="1"/>
  <c r="N479" i="1"/>
  <c r="M479" i="1"/>
  <c r="L479" i="1"/>
  <c r="T478" i="1"/>
  <c r="S478" i="1"/>
  <c r="P478" i="1" s="1"/>
  <c r="Q478" i="1"/>
  <c r="O478" i="1"/>
  <c r="N478" i="1"/>
  <c r="M478" i="1"/>
  <c r="L478" i="1"/>
  <c r="T477" i="1"/>
  <c r="R477" i="1" s="1"/>
  <c r="S477" i="1"/>
  <c r="P477" i="1" s="1"/>
  <c r="Q477" i="1"/>
  <c r="O477" i="1"/>
  <c r="N477" i="1"/>
  <c r="M477" i="1"/>
  <c r="L477" i="1"/>
  <c r="T476" i="1"/>
  <c r="S476" i="1"/>
  <c r="Q476" i="1"/>
  <c r="P476" i="1"/>
  <c r="O476" i="1"/>
  <c r="N476" i="1"/>
  <c r="M476" i="1"/>
  <c r="L476" i="1"/>
  <c r="U475" i="1"/>
  <c r="T475" i="1"/>
  <c r="S475" i="1"/>
  <c r="P475" i="1" s="1"/>
  <c r="R475" i="1"/>
  <c r="Q475" i="1"/>
  <c r="O475" i="1"/>
  <c r="N475" i="1"/>
  <c r="M475" i="1"/>
  <c r="L475" i="1"/>
  <c r="T474" i="1"/>
  <c r="S474" i="1"/>
  <c r="Q474" i="1"/>
  <c r="P474" i="1"/>
  <c r="O474" i="1"/>
  <c r="N474" i="1"/>
  <c r="M474" i="1"/>
  <c r="L474" i="1"/>
  <c r="U473" i="1"/>
  <c r="T473" i="1"/>
  <c r="R473" i="1" s="1"/>
  <c r="S473" i="1"/>
  <c r="P473" i="1" s="1"/>
  <c r="Q473" i="1"/>
  <c r="O473" i="1"/>
  <c r="N473" i="1"/>
  <c r="M473" i="1"/>
  <c r="L473" i="1"/>
  <c r="T472" i="1"/>
  <c r="U472" i="1" s="1"/>
  <c r="S472" i="1"/>
  <c r="R472" i="1"/>
  <c r="Q472" i="1"/>
  <c r="P472" i="1"/>
  <c r="O472" i="1"/>
  <c r="N472" i="1"/>
  <c r="M472" i="1"/>
  <c r="L472" i="1"/>
  <c r="T471" i="1"/>
  <c r="S471" i="1"/>
  <c r="P471" i="1" s="1"/>
  <c r="Q471" i="1"/>
  <c r="O471" i="1"/>
  <c r="N471" i="1"/>
  <c r="M471" i="1"/>
  <c r="L471" i="1"/>
  <c r="T470" i="1"/>
  <c r="S470" i="1"/>
  <c r="P470" i="1" s="1"/>
  <c r="Q470" i="1"/>
  <c r="O470" i="1"/>
  <c r="N470" i="1"/>
  <c r="M470" i="1"/>
  <c r="L470" i="1"/>
  <c r="T469" i="1"/>
  <c r="R469" i="1" s="1"/>
  <c r="S469" i="1"/>
  <c r="P469" i="1" s="1"/>
  <c r="Q469" i="1"/>
  <c r="O469" i="1"/>
  <c r="N469" i="1"/>
  <c r="M469" i="1"/>
  <c r="L469" i="1"/>
  <c r="T468" i="1"/>
  <c r="S468" i="1"/>
  <c r="Q468" i="1"/>
  <c r="P468" i="1"/>
  <c r="O468" i="1"/>
  <c r="N468" i="1"/>
  <c r="M468" i="1"/>
  <c r="L468" i="1"/>
  <c r="T467" i="1"/>
  <c r="U467" i="1" s="1"/>
  <c r="S467" i="1"/>
  <c r="P467" i="1" s="1"/>
  <c r="R467" i="1"/>
  <c r="Q467" i="1"/>
  <c r="O467" i="1"/>
  <c r="N467" i="1"/>
  <c r="M467" i="1"/>
  <c r="L467" i="1"/>
  <c r="T466" i="1"/>
  <c r="S466" i="1"/>
  <c r="Q466" i="1"/>
  <c r="P466" i="1"/>
  <c r="O466" i="1"/>
  <c r="N466" i="1"/>
  <c r="M466" i="1"/>
  <c r="L466" i="1"/>
  <c r="U465" i="1"/>
  <c r="T465" i="1"/>
  <c r="R465" i="1" s="1"/>
  <c r="S465" i="1"/>
  <c r="P465" i="1" s="1"/>
  <c r="Q465" i="1"/>
  <c r="O465" i="1"/>
  <c r="N465" i="1"/>
  <c r="M465" i="1"/>
  <c r="L465" i="1"/>
  <c r="T464" i="1"/>
  <c r="U464" i="1" s="1"/>
  <c r="S464" i="1"/>
  <c r="Q464" i="1"/>
  <c r="P464" i="1"/>
  <c r="O464" i="1"/>
  <c r="N464" i="1"/>
  <c r="M464" i="1"/>
  <c r="L464" i="1"/>
  <c r="U463" i="1"/>
  <c r="T463" i="1"/>
  <c r="S463" i="1"/>
  <c r="P463" i="1" s="1"/>
  <c r="R463" i="1"/>
  <c r="Q463" i="1"/>
  <c r="O463" i="1"/>
  <c r="N463" i="1"/>
  <c r="M463" i="1"/>
  <c r="L463" i="1"/>
  <c r="T462" i="1"/>
  <c r="U462" i="1" s="1"/>
  <c r="S462" i="1"/>
  <c r="P462" i="1" s="1"/>
  <c r="Q462" i="1"/>
  <c r="O462" i="1"/>
  <c r="N462" i="1"/>
  <c r="M462" i="1"/>
  <c r="L462" i="1"/>
  <c r="T461" i="1"/>
  <c r="R461" i="1" s="1"/>
  <c r="S461" i="1"/>
  <c r="Q461" i="1"/>
  <c r="P461" i="1"/>
  <c r="O461" i="1"/>
  <c r="N461" i="1"/>
  <c r="M461" i="1"/>
  <c r="L461" i="1"/>
  <c r="T460" i="1"/>
  <c r="S460" i="1"/>
  <c r="P460" i="1" s="1"/>
  <c r="Q460" i="1"/>
  <c r="O460" i="1"/>
  <c r="N460" i="1"/>
  <c r="M460" i="1"/>
  <c r="L460" i="1"/>
  <c r="T459" i="1"/>
  <c r="S459" i="1"/>
  <c r="P459" i="1" s="1"/>
  <c r="Q459" i="1"/>
  <c r="O459" i="1"/>
  <c r="N459" i="1"/>
  <c r="M459" i="1"/>
  <c r="L459" i="1"/>
  <c r="T458" i="1"/>
  <c r="S458" i="1"/>
  <c r="Q458" i="1"/>
  <c r="P458" i="1"/>
  <c r="O458" i="1"/>
  <c r="N458" i="1"/>
  <c r="M458" i="1"/>
  <c r="L458" i="1"/>
  <c r="T457" i="1"/>
  <c r="S457" i="1"/>
  <c r="P457" i="1" s="1"/>
  <c r="Q457" i="1"/>
  <c r="O457" i="1"/>
  <c r="N457" i="1"/>
  <c r="M457" i="1"/>
  <c r="L457" i="1"/>
  <c r="T456" i="1"/>
  <c r="S456" i="1"/>
  <c r="Q456" i="1"/>
  <c r="P456" i="1"/>
  <c r="O456" i="1"/>
  <c r="N456" i="1"/>
  <c r="M456" i="1"/>
  <c r="L456" i="1"/>
  <c r="T455" i="1"/>
  <c r="U455" i="1" s="1"/>
  <c r="S455" i="1"/>
  <c r="P455" i="1" s="1"/>
  <c r="R455" i="1"/>
  <c r="Q455" i="1"/>
  <c r="O455" i="1"/>
  <c r="N455" i="1"/>
  <c r="M455" i="1"/>
  <c r="L455" i="1"/>
  <c r="U454" i="1"/>
  <c r="T454" i="1"/>
  <c r="R454" i="1" s="1"/>
  <c r="S454" i="1"/>
  <c r="P454" i="1" s="1"/>
  <c r="Q454" i="1"/>
  <c r="O454" i="1"/>
  <c r="N454" i="1"/>
  <c r="M454" i="1"/>
  <c r="L454" i="1"/>
  <c r="T453" i="1"/>
  <c r="R453" i="1" s="1"/>
  <c r="S453" i="1"/>
  <c r="P453" i="1" s="1"/>
  <c r="Q453" i="1"/>
  <c r="O453" i="1"/>
  <c r="N453" i="1"/>
  <c r="M453" i="1"/>
  <c r="L453" i="1"/>
  <c r="T452" i="1"/>
  <c r="U452" i="1" s="1"/>
  <c r="S452" i="1"/>
  <c r="P452" i="1" s="1"/>
  <c r="Q452" i="1"/>
  <c r="O452" i="1"/>
  <c r="N452" i="1"/>
  <c r="M452" i="1"/>
  <c r="L452" i="1"/>
  <c r="T451" i="1"/>
  <c r="U451" i="1" s="1"/>
  <c r="S451" i="1"/>
  <c r="P451" i="1" s="1"/>
  <c r="R451" i="1"/>
  <c r="Q451" i="1"/>
  <c r="O451" i="1"/>
  <c r="N451" i="1"/>
  <c r="M451" i="1"/>
  <c r="L451" i="1"/>
  <c r="T450" i="1"/>
  <c r="R450" i="1" s="1"/>
  <c r="S450" i="1"/>
  <c r="Q450" i="1"/>
  <c r="P450" i="1"/>
  <c r="O450" i="1"/>
  <c r="N450" i="1"/>
  <c r="M450" i="1"/>
  <c r="L450" i="1"/>
  <c r="U449" i="1"/>
  <c r="T449" i="1"/>
  <c r="R449" i="1" s="1"/>
  <c r="S449" i="1"/>
  <c r="P449" i="1" s="1"/>
  <c r="Q449" i="1"/>
  <c r="O449" i="1"/>
  <c r="N449" i="1"/>
  <c r="M449" i="1"/>
  <c r="L449" i="1"/>
  <c r="T448" i="1"/>
  <c r="U448" i="1" s="1"/>
  <c r="S448" i="1"/>
  <c r="Q448" i="1"/>
  <c r="P448" i="1"/>
  <c r="O448" i="1"/>
  <c r="N448" i="1"/>
  <c r="M448" i="1"/>
  <c r="L448" i="1"/>
  <c r="U447" i="1"/>
  <c r="T447" i="1"/>
  <c r="S447" i="1"/>
  <c r="P447" i="1" s="1"/>
  <c r="R447" i="1"/>
  <c r="Q447" i="1"/>
  <c r="O447" i="1"/>
  <c r="N447" i="1"/>
  <c r="M447" i="1"/>
  <c r="L447" i="1"/>
  <c r="T446" i="1"/>
  <c r="U446" i="1" s="1"/>
  <c r="S446" i="1"/>
  <c r="P446" i="1" s="1"/>
  <c r="Q446" i="1"/>
  <c r="O446" i="1"/>
  <c r="N446" i="1"/>
  <c r="M446" i="1"/>
  <c r="L446" i="1"/>
  <c r="T445" i="1"/>
  <c r="R445" i="1" s="1"/>
  <c r="S445" i="1"/>
  <c r="Q445" i="1"/>
  <c r="P445" i="1"/>
  <c r="O445" i="1"/>
  <c r="N445" i="1"/>
  <c r="M445" i="1"/>
  <c r="L445" i="1"/>
  <c r="T444" i="1"/>
  <c r="S444" i="1"/>
  <c r="P444" i="1" s="1"/>
  <c r="Q444" i="1"/>
  <c r="O444" i="1"/>
  <c r="N444" i="1"/>
  <c r="M444" i="1"/>
  <c r="L444" i="1"/>
  <c r="T443" i="1"/>
  <c r="R443" i="1" s="1"/>
  <c r="S443" i="1"/>
  <c r="P443" i="1" s="1"/>
  <c r="Q443" i="1"/>
  <c r="O443" i="1"/>
  <c r="N443" i="1"/>
  <c r="M443" i="1"/>
  <c r="L443" i="1"/>
  <c r="T442" i="1"/>
  <c r="S442" i="1"/>
  <c r="P442" i="1" s="1"/>
  <c r="Q442" i="1"/>
  <c r="O442" i="1"/>
  <c r="N442" i="1"/>
  <c r="M442" i="1"/>
  <c r="L442" i="1"/>
  <c r="T441" i="1"/>
  <c r="S441" i="1"/>
  <c r="P441" i="1" s="1"/>
  <c r="Q441" i="1"/>
  <c r="O441" i="1"/>
  <c r="N441" i="1"/>
  <c r="M441" i="1"/>
  <c r="L441" i="1"/>
  <c r="U440" i="1"/>
  <c r="T440" i="1"/>
  <c r="S440" i="1"/>
  <c r="P440" i="1" s="1"/>
  <c r="R440" i="1"/>
  <c r="Q440" i="1"/>
  <c r="O440" i="1"/>
  <c r="N440" i="1"/>
  <c r="M440" i="1"/>
  <c r="L440" i="1"/>
  <c r="T439" i="1"/>
  <c r="R439" i="1" s="1"/>
  <c r="S439" i="1"/>
  <c r="Q439" i="1"/>
  <c r="P439" i="1"/>
  <c r="O439" i="1"/>
  <c r="N439" i="1"/>
  <c r="M439" i="1"/>
  <c r="L439" i="1"/>
  <c r="T438" i="1"/>
  <c r="S438" i="1"/>
  <c r="P438" i="1" s="1"/>
  <c r="Q438" i="1"/>
  <c r="O438" i="1"/>
  <c r="N438" i="1"/>
  <c r="M438" i="1"/>
  <c r="L438" i="1"/>
  <c r="T437" i="1"/>
  <c r="U437" i="1" s="1"/>
  <c r="S437" i="1"/>
  <c r="P437" i="1" s="1"/>
  <c r="R437" i="1"/>
  <c r="Q437" i="1"/>
  <c r="O437" i="1"/>
  <c r="N437" i="1"/>
  <c r="M437" i="1"/>
  <c r="L437" i="1"/>
  <c r="T436" i="1"/>
  <c r="S436" i="1"/>
  <c r="P436" i="1" s="1"/>
  <c r="Q436" i="1"/>
  <c r="O436" i="1"/>
  <c r="N436" i="1"/>
  <c r="M436" i="1"/>
  <c r="L436" i="1"/>
  <c r="T435" i="1"/>
  <c r="R435" i="1" s="1"/>
  <c r="S435" i="1"/>
  <c r="P435" i="1" s="1"/>
  <c r="Q435" i="1"/>
  <c r="O435" i="1"/>
  <c r="N435" i="1"/>
  <c r="M435" i="1"/>
  <c r="L435" i="1"/>
  <c r="T434" i="1"/>
  <c r="S434" i="1"/>
  <c r="P434" i="1" s="1"/>
  <c r="Q434" i="1"/>
  <c r="O434" i="1"/>
  <c r="N434" i="1"/>
  <c r="M434" i="1"/>
  <c r="L434" i="1"/>
  <c r="T433" i="1"/>
  <c r="S433" i="1"/>
  <c r="P433" i="1" s="1"/>
  <c r="Q433" i="1"/>
  <c r="O433" i="1"/>
  <c r="N433" i="1"/>
  <c r="M433" i="1"/>
  <c r="L433" i="1"/>
  <c r="U432" i="1"/>
  <c r="T432" i="1"/>
  <c r="S432" i="1"/>
  <c r="P432" i="1" s="1"/>
  <c r="R432" i="1"/>
  <c r="Q432" i="1"/>
  <c r="O432" i="1"/>
  <c r="N432" i="1"/>
  <c r="M432" i="1"/>
  <c r="L432" i="1"/>
  <c r="T431" i="1"/>
  <c r="R431" i="1" s="1"/>
  <c r="S431" i="1"/>
  <c r="Q431" i="1"/>
  <c r="P431" i="1"/>
  <c r="O431" i="1"/>
  <c r="N431" i="1"/>
  <c r="M431" i="1"/>
  <c r="L431" i="1"/>
  <c r="T430" i="1"/>
  <c r="S430" i="1"/>
  <c r="P430" i="1" s="1"/>
  <c r="Q430" i="1"/>
  <c r="O430" i="1"/>
  <c r="N430" i="1"/>
  <c r="M430" i="1"/>
  <c r="L430" i="1"/>
  <c r="T429" i="1"/>
  <c r="U429" i="1" s="1"/>
  <c r="S429" i="1"/>
  <c r="P429" i="1" s="1"/>
  <c r="R429" i="1"/>
  <c r="Q429" i="1"/>
  <c r="O429" i="1"/>
  <c r="N429" i="1"/>
  <c r="M429" i="1"/>
  <c r="L429" i="1"/>
  <c r="T428" i="1"/>
  <c r="S428" i="1"/>
  <c r="P428" i="1" s="1"/>
  <c r="Q428" i="1"/>
  <c r="O428" i="1"/>
  <c r="N428" i="1"/>
  <c r="M428" i="1"/>
  <c r="L428" i="1"/>
  <c r="T427" i="1"/>
  <c r="R427" i="1" s="1"/>
  <c r="S427" i="1"/>
  <c r="P427" i="1" s="1"/>
  <c r="Q427" i="1"/>
  <c r="O427" i="1"/>
  <c r="N427" i="1"/>
  <c r="M427" i="1"/>
  <c r="L427" i="1"/>
  <c r="T426" i="1"/>
  <c r="S426" i="1"/>
  <c r="P426" i="1" s="1"/>
  <c r="Q426" i="1"/>
  <c r="O426" i="1"/>
  <c r="N426" i="1"/>
  <c r="M426" i="1"/>
  <c r="L426" i="1"/>
  <c r="T425" i="1"/>
  <c r="S425" i="1"/>
  <c r="P425" i="1" s="1"/>
  <c r="Q425" i="1"/>
  <c r="O425" i="1"/>
  <c r="N425" i="1"/>
  <c r="M425" i="1"/>
  <c r="L425" i="1"/>
  <c r="U424" i="1"/>
  <c r="T424" i="1"/>
  <c r="S424" i="1"/>
  <c r="P424" i="1" s="1"/>
  <c r="R424" i="1"/>
  <c r="Q424" i="1"/>
  <c r="O424" i="1"/>
  <c r="N424" i="1"/>
  <c r="M424" i="1"/>
  <c r="L424" i="1"/>
  <c r="T423" i="1"/>
  <c r="R423" i="1" s="1"/>
  <c r="S423" i="1"/>
  <c r="Q423" i="1"/>
  <c r="P423" i="1"/>
  <c r="O423" i="1"/>
  <c r="N423" i="1"/>
  <c r="M423" i="1"/>
  <c r="L423" i="1"/>
  <c r="T422" i="1"/>
  <c r="S422" i="1"/>
  <c r="P422" i="1" s="1"/>
  <c r="Q422" i="1"/>
  <c r="O422" i="1"/>
  <c r="N422" i="1"/>
  <c r="M422" i="1"/>
  <c r="L422" i="1"/>
  <c r="T421" i="1"/>
  <c r="U421" i="1" s="1"/>
  <c r="S421" i="1"/>
  <c r="P421" i="1" s="1"/>
  <c r="R421" i="1"/>
  <c r="Q421" i="1"/>
  <c r="O421" i="1"/>
  <c r="N421" i="1"/>
  <c r="M421" i="1"/>
  <c r="L421" i="1"/>
  <c r="T420" i="1"/>
  <c r="S420" i="1"/>
  <c r="P420" i="1" s="1"/>
  <c r="Q420" i="1"/>
  <c r="O420" i="1"/>
  <c r="N420" i="1"/>
  <c r="M420" i="1"/>
  <c r="L420" i="1"/>
  <c r="T419" i="1"/>
  <c r="R419" i="1" s="1"/>
  <c r="S419" i="1"/>
  <c r="P419" i="1" s="1"/>
  <c r="Q419" i="1"/>
  <c r="O419" i="1"/>
  <c r="N419" i="1"/>
  <c r="M419" i="1"/>
  <c r="L419" i="1"/>
  <c r="T418" i="1"/>
  <c r="S418" i="1"/>
  <c r="P418" i="1" s="1"/>
  <c r="Q418" i="1"/>
  <c r="O418" i="1"/>
  <c r="N418" i="1"/>
  <c r="M418" i="1"/>
  <c r="L418" i="1"/>
  <c r="T417" i="1"/>
  <c r="S417" i="1"/>
  <c r="P417" i="1" s="1"/>
  <c r="Q417" i="1"/>
  <c r="O417" i="1"/>
  <c r="N417" i="1"/>
  <c r="M417" i="1"/>
  <c r="L417" i="1"/>
  <c r="T416" i="1"/>
  <c r="S416" i="1"/>
  <c r="P416" i="1" s="1"/>
  <c r="Q416" i="1"/>
  <c r="O416" i="1"/>
  <c r="N416" i="1"/>
  <c r="M416" i="1"/>
  <c r="L416" i="1"/>
  <c r="T415" i="1"/>
  <c r="R415" i="1" s="1"/>
  <c r="S415" i="1"/>
  <c r="Q415" i="1"/>
  <c r="P415" i="1"/>
  <c r="O415" i="1"/>
  <c r="N415" i="1"/>
  <c r="M415" i="1"/>
  <c r="L415" i="1"/>
  <c r="U414" i="1"/>
  <c r="T414" i="1"/>
  <c r="R414" i="1" s="1"/>
  <c r="S414" i="1"/>
  <c r="P414" i="1" s="1"/>
  <c r="Q414" i="1"/>
  <c r="O414" i="1"/>
  <c r="N414" i="1"/>
  <c r="M414" i="1"/>
  <c r="L414" i="1"/>
  <c r="T413" i="1"/>
  <c r="S413" i="1"/>
  <c r="Q413" i="1"/>
  <c r="P413" i="1"/>
  <c r="O413" i="1"/>
  <c r="N413" i="1"/>
  <c r="M413" i="1"/>
  <c r="L413" i="1"/>
  <c r="T412" i="1"/>
  <c r="U412" i="1" s="1"/>
  <c r="S412" i="1"/>
  <c r="P412" i="1" s="1"/>
  <c r="R412" i="1"/>
  <c r="Q412" i="1"/>
  <c r="O412" i="1"/>
  <c r="N412" i="1"/>
  <c r="M412" i="1"/>
  <c r="L412" i="1"/>
  <c r="T411" i="1"/>
  <c r="R411" i="1" s="1"/>
  <c r="S411" i="1"/>
  <c r="P411" i="1" s="1"/>
  <c r="Q411" i="1"/>
  <c r="O411" i="1"/>
  <c r="N411" i="1"/>
  <c r="M411" i="1"/>
  <c r="L411" i="1"/>
  <c r="T410" i="1"/>
  <c r="R410" i="1" s="1"/>
  <c r="S410" i="1"/>
  <c r="P410" i="1" s="1"/>
  <c r="Q410" i="1"/>
  <c r="O410" i="1"/>
  <c r="N410" i="1"/>
  <c r="M410" i="1"/>
  <c r="L410" i="1"/>
  <c r="T409" i="1"/>
  <c r="U409" i="1" s="1"/>
  <c r="S409" i="1"/>
  <c r="P409" i="1" s="1"/>
  <c r="R409" i="1"/>
  <c r="Q409" i="1"/>
  <c r="O409" i="1"/>
  <c r="N409" i="1"/>
  <c r="M409" i="1"/>
  <c r="L409" i="1"/>
  <c r="T408" i="1"/>
  <c r="S408" i="1"/>
  <c r="P408" i="1" s="1"/>
  <c r="Q408" i="1"/>
  <c r="O408" i="1"/>
  <c r="N408" i="1"/>
  <c r="M408" i="1"/>
  <c r="L408" i="1"/>
  <c r="T407" i="1"/>
  <c r="R407" i="1" s="1"/>
  <c r="S407" i="1"/>
  <c r="Q407" i="1"/>
  <c r="P407" i="1"/>
  <c r="O407" i="1"/>
  <c r="N407" i="1"/>
  <c r="M407" i="1"/>
  <c r="L407" i="1"/>
  <c r="U406" i="1"/>
  <c r="T406" i="1"/>
  <c r="R406" i="1" s="1"/>
  <c r="S406" i="1"/>
  <c r="P406" i="1" s="1"/>
  <c r="Q406" i="1"/>
  <c r="O406" i="1"/>
  <c r="N406" i="1"/>
  <c r="M406" i="1"/>
  <c r="L406" i="1"/>
  <c r="T405" i="1"/>
  <c r="S405" i="1"/>
  <c r="Q405" i="1"/>
  <c r="P405" i="1"/>
  <c r="O405" i="1"/>
  <c r="N405" i="1"/>
  <c r="M405" i="1"/>
  <c r="L405" i="1"/>
  <c r="T404" i="1"/>
  <c r="U404" i="1" s="1"/>
  <c r="S404" i="1"/>
  <c r="P404" i="1" s="1"/>
  <c r="R404" i="1"/>
  <c r="Q404" i="1"/>
  <c r="O404" i="1"/>
  <c r="N404" i="1"/>
  <c r="M404" i="1"/>
  <c r="L404" i="1"/>
  <c r="T403" i="1"/>
  <c r="R403" i="1" s="1"/>
  <c r="S403" i="1"/>
  <c r="P403" i="1" s="1"/>
  <c r="Q403" i="1"/>
  <c r="O403" i="1"/>
  <c r="N403" i="1"/>
  <c r="M403" i="1"/>
  <c r="L403" i="1"/>
  <c r="T402" i="1"/>
  <c r="R402" i="1" s="1"/>
  <c r="S402" i="1"/>
  <c r="P402" i="1" s="1"/>
  <c r="Q402" i="1"/>
  <c r="O402" i="1"/>
  <c r="N402" i="1"/>
  <c r="M402" i="1"/>
  <c r="L402" i="1"/>
  <c r="T401" i="1"/>
  <c r="U401" i="1" s="1"/>
  <c r="S401" i="1"/>
  <c r="P401" i="1" s="1"/>
  <c r="R401" i="1"/>
  <c r="Q401" i="1"/>
  <c r="O401" i="1"/>
  <c r="N401" i="1"/>
  <c r="M401" i="1"/>
  <c r="L401" i="1"/>
  <c r="T400" i="1"/>
  <c r="S400" i="1"/>
  <c r="P400" i="1" s="1"/>
  <c r="Q400" i="1"/>
  <c r="O400" i="1"/>
  <c r="N400" i="1"/>
  <c r="M400" i="1"/>
  <c r="L400" i="1"/>
  <c r="T399" i="1"/>
  <c r="R399" i="1" s="1"/>
  <c r="S399" i="1"/>
  <c r="Q399" i="1"/>
  <c r="P399" i="1"/>
  <c r="O399" i="1"/>
  <c r="N399" i="1"/>
  <c r="M399" i="1"/>
  <c r="L399" i="1"/>
  <c r="U398" i="1"/>
  <c r="T398" i="1"/>
  <c r="R398" i="1" s="1"/>
  <c r="S398" i="1"/>
  <c r="P398" i="1" s="1"/>
  <c r="Q398" i="1"/>
  <c r="O398" i="1"/>
  <c r="N398" i="1"/>
  <c r="M398" i="1"/>
  <c r="L398" i="1"/>
  <c r="T397" i="1"/>
  <c r="S397" i="1"/>
  <c r="Q397" i="1"/>
  <c r="P397" i="1"/>
  <c r="O397" i="1"/>
  <c r="N397" i="1"/>
  <c r="M397" i="1"/>
  <c r="L397" i="1"/>
  <c r="T396" i="1"/>
  <c r="U396" i="1" s="1"/>
  <c r="S396" i="1"/>
  <c r="P396" i="1" s="1"/>
  <c r="R396" i="1"/>
  <c r="Q396" i="1"/>
  <c r="O396" i="1"/>
  <c r="N396" i="1"/>
  <c r="M396" i="1"/>
  <c r="L396" i="1"/>
  <c r="T395" i="1"/>
  <c r="R395" i="1" s="1"/>
  <c r="S395" i="1"/>
  <c r="P395" i="1" s="1"/>
  <c r="Q395" i="1"/>
  <c r="O395" i="1"/>
  <c r="N395" i="1"/>
  <c r="M395" i="1"/>
  <c r="L395" i="1"/>
  <c r="T394" i="1"/>
  <c r="R394" i="1" s="1"/>
  <c r="S394" i="1"/>
  <c r="P394" i="1" s="1"/>
  <c r="Q394" i="1"/>
  <c r="O394" i="1"/>
  <c r="N394" i="1"/>
  <c r="M394" i="1"/>
  <c r="L394" i="1"/>
  <c r="T393" i="1"/>
  <c r="U393" i="1" s="1"/>
  <c r="S393" i="1"/>
  <c r="P393" i="1" s="1"/>
  <c r="R393" i="1"/>
  <c r="Q393" i="1"/>
  <c r="O393" i="1"/>
  <c r="N393" i="1"/>
  <c r="M393" i="1"/>
  <c r="L393" i="1"/>
  <c r="T392" i="1"/>
  <c r="S392" i="1"/>
  <c r="P392" i="1" s="1"/>
  <c r="Q392" i="1"/>
  <c r="O392" i="1"/>
  <c r="N392" i="1"/>
  <c r="M392" i="1"/>
  <c r="L392" i="1"/>
  <c r="T391" i="1"/>
  <c r="R391" i="1" s="1"/>
  <c r="S391" i="1"/>
  <c r="Q391" i="1"/>
  <c r="P391" i="1"/>
  <c r="O391" i="1"/>
  <c r="N391" i="1"/>
  <c r="M391" i="1"/>
  <c r="L391" i="1"/>
  <c r="U390" i="1"/>
  <c r="T390" i="1"/>
  <c r="R390" i="1" s="1"/>
  <c r="S390" i="1"/>
  <c r="P390" i="1" s="1"/>
  <c r="Q390" i="1"/>
  <c r="O390" i="1"/>
  <c r="N390" i="1"/>
  <c r="M390" i="1"/>
  <c r="L390" i="1"/>
  <c r="T389" i="1"/>
  <c r="S389" i="1"/>
  <c r="Q389" i="1"/>
  <c r="P389" i="1"/>
  <c r="O389" i="1"/>
  <c r="N389" i="1"/>
  <c r="M389" i="1"/>
  <c r="L389" i="1"/>
  <c r="T388" i="1"/>
  <c r="U388" i="1" s="1"/>
  <c r="S388" i="1"/>
  <c r="P388" i="1" s="1"/>
  <c r="R388" i="1"/>
  <c r="Q388" i="1"/>
  <c r="O388" i="1"/>
  <c r="N388" i="1"/>
  <c r="M388" i="1"/>
  <c r="L388" i="1"/>
  <c r="T387" i="1"/>
  <c r="R387" i="1" s="1"/>
  <c r="S387" i="1"/>
  <c r="P387" i="1" s="1"/>
  <c r="Q387" i="1"/>
  <c r="O387" i="1"/>
  <c r="N387" i="1"/>
  <c r="M387" i="1"/>
  <c r="L387" i="1"/>
  <c r="T386" i="1"/>
  <c r="R386" i="1" s="1"/>
  <c r="S386" i="1"/>
  <c r="P386" i="1" s="1"/>
  <c r="Q386" i="1"/>
  <c r="O386" i="1"/>
  <c r="N386" i="1"/>
  <c r="M386" i="1"/>
  <c r="L386" i="1"/>
  <c r="T385" i="1"/>
  <c r="U385" i="1" s="1"/>
  <c r="S385" i="1"/>
  <c r="P385" i="1" s="1"/>
  <c r="R385" i="1"/>
  <c r="Q385" i="1"/>
  <c r="O385" i="1"/>
  <c r="N385" i="1"/>
  <c r="M385" i="1"/>
  <c r="L385" i="1"/>
  <c r="T384" i="1"/>
  <c r="S384" i="1"/>
  <c r="P384" i="1" s="1"/>
  <c r="Q384" i="1"/>
  <c r="O384" i="1"/>
  <c r="N384" i="1"/>
  <c r="M384" i="1"/>
  <c r="L384" i="1"/>
  <c r="T383" i="1"/>
  <c r="R383" i="1" s="1"/>
  <c r="S383" i="1"/>
  <c r="Q383" i="1"/>
  <c r="P383" i="1"/>
  <c r="O383" i="1"/>
  <c r="N383" i="1"/>
  <c r="M383" i="1"/>
  <c r="L383" i="1"/>
  <c r="U382" i="1"/>
  <c r="T382" i="1"/>
  <c r="R382" i="1" s="1"/>
  <c r="S382" i="1"/>
  <c r="P382" i="1" s="1"/>
  <c r="Q382" i="1"/>
  <c r="O382" i="1"/>
  <c r="N382" i="1"/>
  <c r="M382" i="1"/>
  <c r="L382" i="1"/>
  <c r="T381" i="1"/>
  <c r="S381" i="1"/>
  <c r="Q381" i="1"/>
  <c r="P381" i="1"/>
  <c r="O381" i="1"/>
  <c r="N381" i="1"/>
  <c r="M381" i="1"/>
  <c r="L381" i="1"/>
  <c r="T380" i="1"/>
  <c r="U380" i="1" s="1"/>
  <c r="S380" i="1"/>
  <c r="P380" i="1" s="1"/>
  <c r="R380" i="1"/>
  <c r="Q380" i="1"/>
  <c r="O380" i="1"/>
  <c r="N380" i="1"/>
  <c r="M380" i="1"/>
  <c r="L380" i="1"/>
  <c r="T379" i="1"/>
  <c r="R379" i="1" s="1"/>
  <c r="S379" i="1"/>
  <c r="P379" i="1" s="1"/>
  <c r="Q379" i="1"/>
  <c r="O379" i="1"/>
  <c r="N379" i="1"/>
  <c r="M379" i="1"/>
  <c r="L379" i="1"/>
  <c r="T378" i="1"/>
  <c r="R378" i="1" s="1"/>
  <c r="S378" i="1"/>
  <c r="P378" i="1" s="1"/>
  <c r="Q378" i="1"/>
  <c r="O378" i="1"/>
  <c r="N378" i="1"/>
  <c r="M378" i="1"/>
  <c r="L378" i="1"/>
  <c r="T377" i="1"/>
  <c r="U377" i="1" s="1"/>
  <c r="S377" i="1"/>
  <c r="P377" i="1" s="1"/>
  <c r="R377" i="1"/>
  <c r="Q377" i="1"/>
  <c r="O377" i="1"/>
  <c r="N377" i="1"/>
  <c r="M377" i="1"/>
  <c r="L377" i="1"/>
  <c r="T376" i="1"/>
  <c r="S376" i="1"/>
  <c r="P376" i="1" s="1"/>
  <c r="Q376" i="1"/>
  <c r="O376" i="1"/>
  <c r="N376" i="1"/>
  <c r="M376" i="1"/>
  <c r="L376" i="1"/>
  <c r="T375" i="1"/>
  <c r="R375" i="1" s="1"/>
  <c r="S375" i="1"/>
  <c r="Q375" i="1"/>
  <c r="P375" i="1"/>
  <c r="O375" i="1"/>
  <c r="N375" i="1"/>
  <c r="M375" i="1"/>
  <c r="L375" i="1"/>
  <c r="U374" i="1"/>
  <c r="T374" i="1"/>
  <c r="R374" i="1" s="1"/>
  <c r="S374" i="1"/>
  <c r="P374" i="1" s="1"/>
  <c r="Q374" i="1"/>
  <c r="O374" i="1"/>
  <c r="N374" i="1"/>
  <c r="M374" i="1"/>
  <c r="L374" i="1"/>
  <c r="T373" i="1"/>
  <c r="S373" i="1"/>
  <c r="Q373" i="1"/>
  <c r="P373" i="1"/>
  <c r="O373" i="1"/>
  <c r="N373" i="1"/>
  <c r="M373" i="1"/>
  <c r="L373" i="1"/>
  <c r="T372" i="1"/>
  <c r="U372" i="1" s="1"/>
  <c r="S372" i="1"/>
  <c r="P372" i="1" s="1"/>
  <c r="R372" i="1"/>
  <c r="Q372" i="1"/>
  <c r="O372" i="1"/>
  <c r="N372" i="1"/>
  <c r="M372" i="1"/>
  <c r="L372" i="1"/>
  <c r="T371" i="1"/>
  <c r="R371" i="1" s="1"/>
  <c r="S371" i="1"/>
  <c r="P371" i="1" s="1"/>
  <c r="Q371" i="1"/>
  <c r="O371" i="1"/>
  <c r="N371" i="1"/>
  <c r="M371" i="1"/>
  <c r="L371" i="1"/>
  <c r="T370" i="1"/>
  <c r="R370" i="1" s="1"/>
  <c r="S370" i="1"/>
  <c r="P370" i="1" s="1"/>
  <c r="Q370" i="1"/>
  <c r="O370" i="1"/>
  <c r="N370" i="1"/>
  <c r="M370" i="1"/>
  <c r="L370" i="1"/>
  <c r="T369" i="1"/>
  <c r="U369" i="1" s="1"/>
  <c r="S369" i="1"/>
  <c r="P369" i="1" s="1"/>
  <c r="R369" i="1"/>
  <c r="Q369" i="1"/>
  <c r="O369" i="1"/>
  <c r="N369" i="1"/>
  <c r="M369" i="1"/>
  <c r="L369" i="1"/>
  <c r="T368" i="1"/>
  <c r="S368" i="1"/>
  <c r="P368" i="1" s="1"/>
  <c r="Q368" i="1"/>
  <c r="O368" i="1"/>
  <c r="N368" i="1"/>
  <c r="M368" i="1"/>
  <c r="L368" i="1"/>
  <c r="T367" i="1"/>
  <c r="R367" i="1" s="1"/>
  <c r="S367" i="1"/>
  <c r="Q367" i="1"/>
  <c r="P367" i="1"/>
  <c r="O367" i="1"/>
  <c r="N367" i="1"/>
  <c r="M367" i="1"/>
  <c r="L367" i="1"/>
  <c r="U366" i="1"/>
  <c r="T366" i="1"/>
  <c r="R366" i="1" s="1"/>
  <c r="S366" i="1"/>
  <c r="P366" i="1" s="1"/>
  <c r="Q366" i="1"/>
  <c r="O366" i="1"/>
  <c r="N366" i="1"/>
  <c r="M366" i="1"/>
  <c r="L366" i="1"/>
  <c r="T365" i="1"/>
  <c r="S365" i="1"/>
  <c r="Q365" i="1"/>
  <c r="P365" i="1"/>
  <c r="O365" i="1"/>
  <c r="N365" i="1"/>
  <c r="M365" i="1"/>
  <c r="L365" i="1"/>
  <c r="T364" i="1"/>
  <c r="U364" i="1" s="1"/>
  <c r="S364" i="1"/>
  <c r="P364" i="1" s="1"/>
  <c r="R364" i="1"/>
  <c r="Q364" i="1"/>
  <c r="O364" i="1"/>
  <c r="N364" i="1"/>
  <c r="M364" i="1"/>
  <c r="L364" i="1"/>
  <c r="T363" i="1"/>
  <c r="R363" i="1" s="1"/>
  <c r="S363" i="1"/>
  <c r="P363" i="1" s="1"/>
  <c r="Q363" i="1"/>
  <c r="O363" i="1"/>
  <c r="N363" i="1"/>
  <c r="M363" i="1"/>
  <c r="L363" i="1"/>
  <c r="T362" i="1"/>
  <c r="R362" i="1" s="1"/>
  <c r="S362" i="1"/>
  <c r="P362" i="1" s="1"/>
  <c r="Q362" i="1"/>
  <c r="O362" i="1"/>
  <c r="N362" i="1"/>
  <c r="M362" i="1"/>
  <c r="L362" i="1"/>
  <c r="T361" i="1"/>
  <c r="U361" i="1" s="1"/>
  <c r="S361" i="1"/>
  <c r="P361" i="1" s="1"/>
  <c r="R361" i="1"/>
  <c r="Q361" i="1"/>
  <c r="O361" i="1"/>
  <c r="N361" i="1"/>
  <c r="M361" i="1"/>
  <c r="L361" i="1"/>
  <c r="T360" i="1"/>
  <c r="S360" i="1"/>
  <c r="P360" i="1" s="1"/>
  <c r="Q360" i="1"/>
  <c r="O360" i="1"/>
  <c r="N360" i="1"/>
  <c r="M360" i="1"/>
  <c r="L360" i="1"/>
  <c r="T359" i="1"/>
  <c r="R359" i="1" s="1"/>
  <c r="S359" i="1"/>
  <c r="Q359" i="1"/>
  <c r="P359" i="1"/>
  <c r="O359" i="1"/>
  <c r="N359" i="1"/>
  <c r="M359" i="1"/>
  <c r="L359" i="1"/>
  <c r="U358" i="1"/>
  <c r="T358" i="1"/>
  <c r="R358" i="1" s="1"/>
  <c r="S358" i="1"/>
  <c r="P358" i="1" s="1"/>
  <c r="Q358" i="1"/>
  <c r="O358" i="1"/>
  <c r="N358" i="1"/>
  <c r="M358" i="1"/>
  <c r="L358" i="1"/>
  <c r="T357" i="1"/>
  <c r="S357" i="1"/>
  <c r="Q357" i="1"/>
  <c r="P357" i="1"/>
  <c r="O357" i="1"/>
  <c r="N357" i="1"/>
  <c r="M357" i="1"/>
  <c r="L357" i="1"/>
  <c r="T356" i="1"/>
  <c r="U356" i="1" s="1"/>
  <c r="S356" i="1"/>
  <c r="P356" i="1" s="1"/>
  <c r="R356" i="1"/>
  <c r="Q356" i="1"/>
  <c r="O356" i="1"/>
  <c r="N356" i="1"/>
  <c r="M356" i="1"/>
  <c r="L356" i="1"/>
  <c r="T355" i="1"/>
  <c r="R355" i="1" s="1"/>
  <c r="S355" i="1"/>
  <c r="P355" i="1" s="1"/>
  <c r="Q355" i="1"/>
  <c r="O355" i="1"/>
  <c r="N355" i="1"/>
  <c r="M355" i="1"/>
  <c r="L355" i="1"/>
  <c r="T354" i="1"/>
  <c r="R354" i="1" s="1"/>
  <c r="S354" i="1"/>
  <c r="P354" i="1" s="1"/>
  <c r="Q354" i="1"/>
  <c r="O354" i="1"/>
  <c r="N354" i="1"/>
  <c r="M354" i="1"/>
  <c r="L354" i="1"/>
  <c r="T353" i="1"/>
  <c r="U353" i="1" s="1"/>
  <c r="S353" i="1"/>
  <c r="P353" i="1" s="1"/>
  <c r="R353" i="1"/>
  <c r="Q353" i="1"/>
  <c r="O353" i="1"/>
  <c r="N353" i="1"/>
  <c r="M353" i="1"/>
  <c r="L353" i="1"/>
  <c r="T352" i="1"/>
  <c r="S352" i="1"/>
  <c r="P352" i="1" s="1"/>
  <c r="Q352" i="1"/>
  <c r="O352" i="1"/>
  <c r="N352" i="1"/>
  <c r="M352" i="1"/>
  <c r="L352" i="1"/>
  <c r="T351" i="1"/>
  <c r="R351" i="1" s="1"/>
  <c r="S351" i="1"/>
  <c r="Q351" i="1"/>
  <c r="P351" i="1"/>
  <c r="O351" i="1"/>
  <c r="N351" i="1"/>
  <c r="M351" i="1"/>
  <c r="L351" i="1"/>
  <c r="U350" i="1"/>
  <c r="T350" i="1"/>
  <c r="R350" i="1" s="1"/>
  <c r="S350" i="1"/>
  <c r="P350" i="1" s="1"/>
  <c r="Q350" i="1"/>
  <c r="O350" i="1"/>
  <c r="N350" i="1"/>
  <c r="M350" i="1"/>
  <c r="L350" i="1"/>
  <c r="T349" i="1"/>
  <c r="S349" i="1"/>
  <c r="Q349" i="1"/>
  <c r="P349" i="1"/>
  <c r="O349" i="1"/>
  <c r="N349" i="1"/>
  <c r="M349" i="1"/>
  <c r="L349" i="1"/>
  <c r="T348" i="1"/>
  <c r="U348" i="1" s="1"/>
  <c r="S348" i="1"/>
  <c r="P348" i="1" s="1"/>
  <c r="R348" i="1"/>
  <c r="Q348" i="1"/>
  <c r="O348" i="1"/>
  <c r="N348" i="1"/>
  <c r="M348" i="1"/>
  <c r="L348" i="1"/>
  <c r="T347" i="1"/>
  <c r="R347" i="1" s="1"/>
  <c r="S347" i="1"/>
  <c r="P347" i="1" s="1"/>
  <c r="Q347" i="1"/>
  <c r="O347" i="1"/>
  <c r="N347" i="1"/>
  <c r="M347" i="1"/>
  <c r="L347" i="1"/>
  <c r="T346" i="1"/>
  <c r="R346" i="1" s="1"/>
  <c r="S346" i="1"/>
  <c r="P346" i="1" s="1"/>
  <c r="Q346" i="1"/>
  <c r="O346" i="1"/>
  <c r="N346" i="1"/>
  <c r="M346" i="1"/>
  <c r="L346" i="1"/>
  <c r="T345" i="1"/>
  <c r="U345" i="1" s="1"/>
  <c r="S345" i="1"/>
  <c r="P345" i="1" s="1"/>
  <c r="R345" i="1"/>
  <c r="Q345" i="1"/>
  <c r="O345" i="1"/>
  <c r="N345" i="1"/>
  <c r="M345" i="1"/>
  <c r="L345" i="1"/>
  <c r="T344" i="1"/>
  <c r="S344" i="1"/>
  <c r="P344" i="1" s="1"/>
  <c r="Q344" i="1"/>
  <c r="O344" i="1"/>
  <c r="N344" i="1"/>
  <c r="M344" i="1"/>
  <c r="L344" i="1"/>
  <c r="T343" i="1"/>
  <c r="R343" i="1" s="1"/>
  <c r="S343" i="1"/>
  <c r="Q343" i="1"/>
  <c r="P343" i="1"/>
  <c r="O343" i="1"/>
  <c r="N343" i="1"/>
  <c r="M343" i="1"/>
  <c r="L343" i="1"/>
  <c r="U342" i="1"/>
  <c r="T342" i="1"/>
  <c r="R342" i="1" s="1"/>
  <c r="S342" i="1"/>
  <c r="P342" i="1" s="1"/>
  <c r="Q342" i="1"/>
  <c r="O342" i="1"/>
  <c r="N342" i="1"/>
  <c r="M342" i="1"/>
  <c r="L342" i="1"/>
  <c r="T341" i="1"/>
  <c r="S341" i="1"/>
  <c r="Q341" i="1"/>
  <c r="P341" i="1"/>
  <c r="O341" i="1"/>
  <c r="N341" i="1"/>
  <c r="M341" i="1"/>
  <c r="L341" i="1"/>
  <c r="T340" i="1"/>
  <c r="U340" i="1" s="1"/>
  <c r="S340" i="1"/>
  <c r="P340" i="1" s="1"/>
  <c r="R340" i="1"/>
  <c r="Q340" i="1"/>
  <c r="O340" i="1"/>
  <c r="N340" i="1"/>
  <c r="M340" i="1"/>
  <c r="L340" i="1"/>
  <c r="T339" i="1"/>
  <c r="R339" i="1" s="1"/>
  <c r="S339" i="1"/>
  <c r="P339" i="1" s="1"/>
  <c r="Q339" i="1"/>
  <c r="O339" i="1"/>
  <c r="N339" i="1"/>
  <c r="M339" i="1"/>
  <c r="L339" i="1"/>
  <c r="T338" i="1"/>
  <c r="R338" i="1" s="1"/>
  <c r="S338" i="1"/>
  <c r="P338" i="1" s="1"/>
  <c r="Q338" i="1"/>
  <c r="O338" i="1"/>
  <c r="N338" i="1"/>
  <c r="M338" i="1"/>
  <c r="L338" i="1"/>
  <c r="T337" i="1"/>
  <c r="U337" i="1" s="1"/>
  <c r="S337" i="1"/>
  <c r="P337" i="1" s="1"/>
  <c r="R337" i="1"/>
  <c r="Q337" i="1"/>
  <c r="O337" i="1"/>
  <c r="N337" i="1"/>
  <c r="M337" i="1"/>
  <c r="L337" i="1"/>
  <c r="T336" i="1"/>
  <c r="S336" i="1"/>
  <c r="P336" i="1" s="1"/>
  <c r="Q336" i="1"/>
  <c r="O336" i="1"/>
  <c r="N336" i="1"/>
  <c r="M336" i="1"/>
  <c r="L336" i="1"/>
  <c r="T335" i="1"/>
  <c r="R335" i="1" s="1"/>
  <c r="S335" i="1"/>
  <c r="Q335" i="1"/>
  <c r="P335" i="1"/>
  <c r="O335" i="1"/>
  <c r="N335" i="1"/>
  <c r="M335" i="1"/>
  <c r="L335" i="1"/>
  <c r="U334" i="1"/>
  <c r="T334" i="1"/>
  <c r="R334" i="1" s="1"/>
  <c r="S334" i="1"/>
  <c r="P334" i="1" s="1"/>
  <c r="Q334" i="1"/>
  <c r="O334" i="1"/>
  <c r="N334" i="1"/>
  <c r="M334" i="1"/>
  <c r="L334" i="1"/>
  <c r="T333" i="1"/>
  <c r="S333" i="1"/>
  <c r="Q333" i="1"/>
  <c r="P333" i="1"/>
  <c r="O333" i="1"/>
  <c r="N333" i="1"/>
  <c r="M333" i="1"/>
  <c r="L333" i="1"/>
  <c r="T332" i="1"/>
  <c r="U332" i="1" s="1"/>
  <c r="S332" i="1"/>
  <c r="P332" i="1" s="1"/>
  <c r="R332" i="1"/>
  <c r="Q332" i="1"/>
  <c r="O332" i="1"/>
  <c r="N332" i="1"/>
  <c r="M332" i="1"/>
  <c r="L332" i="1"/>
  <c r="T331" i="1"/>
  <c r="R331" i="1" s="1"/>
  <c r="S331" i="1"/>
  <c r="P331" i="1" s="1"/>
  <c r="Q331" i="1"/>
  <c r="O331" i="1"/>
  <c r="N331" i="1"/>
  <c r="M331" i="1"/>
  <c r="L331" i="1"/>
  <c r="T330" i="1"/>
  <c r="R330" i="1" s="1"/>
  <c r="S330" i="1"/>
  <c r="P330" i="1" s="1"/>
  <c r="Q330" i="1"/>
  <c r="O330" i="1"/>
  <c r="N330" i="1"/>
  <c r="M330" i="1"/>
  <c r="L330" i="1"/>
  <c r="T329" i="1"/>
  <c r="U329" i="1" s="1"/>
  <c r="S329" i="1"/>
  <c r="P329" i="1" s="1"/>
  <c r="R329" i="1"/>
  <c r="Q329" i="1"/>
  <c r="O329" i="1"/>
  <c r="N329" i="1"/>
  <c r="M329" i="1"/>
  <c r="L329" i="1"/>
  <c r="T328" i="1"/>
  <c r="S328" i="1"/>
  <c r="P328" i="1" s="1"/>
  <c r="Q328" i="1"/>
  <c r="O328" i="1"/>
  <c r="N328" i="1"/>
  <c r="M328" i="1"/>
  <c r="L328" i="1"/>
  <c r="T327" i="1"/>
  <c r="R327" i="1" s="1"/>
  <c r="S327" i="1"/>
  <c r="Q327" i="1"/>
  <c r="P327" i="1"/>
  <c r="O327" i="1"/>
  <c r="N327" i="1"/>
  <c r="M327" i="1"/>
  <c r="L327" i="1"/>
  <c r="U326" i="1"/>
  <c r="T326" i="1"/>
  <c r="R326" i="1" s="1"/>
  <c r="S326" i="1"/>
  <c r="P326" i="1" s="1"/>
  <c r="Q326" i="1"/>
  <c r="O326" i="1"/>
  <c r="N326" i="1"/>
  <c r="M326" i="1"/>
  <c r="L326" i="1"/>
  <c r="T325" i="1"/>
  <c r="S325" i="1"/>
  <c r="Q325" i="1"/>
  <c r="P325" i="1"/>
  <c r="O325" i="1"/>
  <c r="N325" i="1"/>
  <c r="M325" i="1"/>
  <c r="L325" i="1"/>
  <c r="T324" i="1"/>
  <c r="U324" i="1" s="1"/>
  <c r="S324" i="1"/>
  <c r="P324" i="1" s="1"/>
  <c r="R324" i="1"/>
  <c r="Q324" i="1"/>
  <c r="O324" i="1"/>
  <c r="N324" i="1"/>
  <c r="M324" i="1"/>
  <c r="L324" i="1"/>
  <c r="T323" i="1"/>
  <c r="R323" i="1" s="1"/>
  <c r="S323" i="1"/>
  <c r="P323" i="1" s="1"/>
  <c r="Q323" i="1"/>
  <c r="O323" i="1"/>
  <c r="N323" i="1"/>
  <c r="M323" i="1"/>
  <c r="L323" i="1"/>
  <c r="T322" i="1"/>
  <c r="R322" i="1" s="1"/>
  <c r="S322" i="1"/>
  <c r="P322" i="1" s="1"/>
  <c r="Q322" i="1"/>
  <c r="O322" i="1"/>
  <c r="N322" i="1"/>
  <c r="M322" i="1"/>
  <c r="L322" i="1"/>
  <c r="T321" i="1"/>
  <c r="U321" i="1" s="1"/>
  <c r="S321" i="1"/>
  <c r="P321" i="1" s="1"/>
  <c r="R321" i="1"/>
  <c r="Q321" i="1"/>
  <c r="O321" i="1"/>
  <c r="N321" i="1"/>
  <c r="M321" i="1"/>
  <c r="L321" i="1"/>
  <c r="T320" i="1"/>
  <c r="S320" i="1"/>
  <c r="P320" i="1" s="1"/>
  <c r="Q320" i="1"/>
  <c r="O320" i="1"/>
  <c r="N320" i="1"/>
  <c r="M320" i="1"/>
  <c r="L320" i="1"/>
  <c r="T319" i="1"/>
  <c r="R319" i="1" s="1"/>
  <c r="S319" i="1"/>
  <c r="Q319" i="1"/>
  <c r="P319" i="1"/>
  <c r="O319" i="1"/>
  <c r="N319" i="1"/>
  <c r="M319" i="1"/>
  <c r="L319" i="1"/>
  <c r="U318" i="1"/>
  <c r="T318" i="1"/>
  <c r="R318" i="1" s="1"/>
  <c r="S318" i="1"/>
  <c r="P318" i="1" s="1"/>
  <c r="Q318" i="1"/>
  <c r="O318" i="1"/>
  <c r="N318" i="1"/>
  <c r="M318" i="1"/>
  <c r="L318" i="1"/>
  <c r="T317" i="1"/>
  <c r="S317" i="1"/>
  <c r="Q317" i="1"/>
  <c r="P317" i="1"/>
  <c r="O317" i="1"/>
  <c r="N317" i="1"/>
  <c r="M317" i="1"/>
  <c r="L317" i="1"/>
  <c r="T316" i="1"/>
  <c r="U316" i="1" s="1"/>
  <c r="S316" i="1"/>
  <c r="P316" i="1" s="1"/>
  <c r="R316" i="1"/>
  <c r="Q316" i="1"/>
  <c r="O316" i="1"/>
  <c r="N316" i="1"/>
  <c r="M316" i="1"/>
  <c r="L316" i="1"/>
  <c r="T315" i="1"/>
  <c r="R315" i="1" s="1"/>
  <c r="S315" i="1"/>
  <c r="P315" i="1" s="1"/>
  <c r="Q315" i="1"/>
  <c r="O315" i="1"/>
  <c r="N315" i="1"/>
  <c r="M315" i="1"/>
  <c r="L315" i="1"/>
  <c r="T314" i="1"/>
  <c r="R314" i="1" s="1"/>
  <c r="S314" i="1"/>
  <c r="P314" i="1" s="1"/>
  <c r="Q314" i="1"/>
  <c r="O314" i="1"/>
  <c r="N314" i="1"/>
  <c r="M314" i="1"/>
  <c r="L314" i="1"/>
  <c r="T313" i="1"/>
  <c r="U313" i="1" s="1"/>
  <c r="S313" i="1"/>
  <c r="P313" i="1" s="1"/>
  <c r="R313" i="1"/>
  <c r="Q313" i="1"/>
  <c r="O313" i="1"/>
  <c r="N313" i="1"/>
  <c r="M313" i="1"/>
  <c r="L313" i="1"/>
  <c r="T312" i="1"/>
  <c r="S312" i="1"/>
  <c r="P312" i="1" s="1"/>
  <c r="Q312" i="1"/>
  <c r="O312" i="1"/>
  <c r="N312" i="1"/>
  <c r="M312" i="1"/>
  <c r="L312" i="1"/>
  <c r="T311" i="1"/>
  <c r="R311" i="1" s="1"/>
  <c r="S311" i="1"/>
  <c r="Q311" i="1"/>
  <c r="P311" i="1"/>
  <c r="O311" i="1"/>
  <c r="N311" i="1"/>
  <c r="M311" i="1"/>
  <c r="L311" i="1"/>
  <c r="U310" i="1"/>
  <c r="T310" i="1"/>
  <c r="R310" i="1" s="1"/>
  <c r="S310" i="1"/>
  <c r="P310" i="1" s="1"/>
  <c r="Q310" i="1"/>
  <c r="O310" i="1"/>
  <c r="N310" i="1"/>
  <c r="M310" i="1"/>
  <c r="L310" i="1"/>
  <c r="T309" i="1"/>
  <c r="S309" i="1"/>
  <c r="Q309" i="1"/>
  <c r="P309" i="1"/>
  <c r="O309" i="1"/>
  <c r="N309" i="1"/>
  <c r="M309" i="1"/>
  <c r="L309" i="1"/>
  <c r="T308" i="1"/>
  <c r="U308" i="1" s="1"/>
  <c r="S308" i="1"/>
  <c r="P308" i="1" s="1"/>
  <c r="R308" i="1"/>
  <c r="Q308" i="1"/>
  <c r="O308" i="1"/>
  <c r="N308" i="1"/>
  <c r="M308" i="1"/>
  <c r="L308" i="1"/>
  <c r="T307" i="1"/>
  <c r="R307" i="1" s="1"/>
  <c r="S307" i="1"/>
  <c r="P307" i="1" s="1"/>
  <c r="Q307" i="1"/>
  <c r="O307" i="1"/>
  <c r="N307" i="1"/>
  <c r="M307" i="1"/>
  <c r="L307" i="1"/>
  <c r="T306" i="1"/>
  <c r="R306" i="1" s="1"/>
  <c r="S306" i="1"/>
  <c r="P306" i="1" s="1"/>
  <c r="Q306" i="1"/>
  <c r="O306" i="1"/>
  <c r="N306" i="1"/>
  <c r="M306" i="1"/>
  <c r="L306" i="1"/>
  <c r="T305" i="1"/>
  <c r="U305" i="1" s="1"/>
  <c r="S305" i="1"/>
  <c r="P305" i="1" s="1"/>
  <c r="R305" i="1"/>
  <c r="Q305" i="1"/>
  <c r="O305" i="1"/>
  <c r="N305" i="1"/>
  <c r="M305" i="1"/>
  <c r="L305" i="1"/>
  <c r="T304" i="1"/>
  <c r="S304" i="1"/>
  <c r="P304" i="1" s="1"/>
  <c r="Q304" i="1"/>
  <c r="O304" i="1"/>
  <c r="N304" i="1"/>
  <c r="M304" i="1"/>
  <c r="L304" i="1"/>
  <c r="T303" i="1"/>
  <c r="R303" i="1" s="1"/>
  <c r="S303" i="1"/>
  <c r="Q303" i="1"/>
  <c r="P303" i="1"/>
  <c r="O303" i="1"/>
  <c r="N303" i="1"/>
  <c r="M303" i="1"/>
  <c r="L303" i="1"/>
  <c r="U302" i="1"/>
  <c r="T302" i="1"/>
  <c r="R302" i="1" s="1"/>
  <c r="S302" i="1"/>
  <c r="P302" i="1" s="1"/>
  <c r="Q302" i="1"/>
  <c r="O302" i="1"/>
  <c r="N302" i="1"/>
  <c r="M302" i="1"/>
  <c r="L302" i="1"/>
  <c r="T301" i="1"/>
  <c r="S301" i="1"/>
  <c r="Q301" i="1"/>
  <c r="P301" i="1"/>
  <c r="O301" i="1"/>
  <c r="N301" i="1"/>
  <c r="M301" i="1"/>
  <c r="L301" i="1"/>
  <c r="T300" i="1"/>
  <c r="U300" i="1" s="1"/>
  <c r="S300" i="1"/>
  <c r="P300" i="1" s="1"/>
  <c r="R300" i="1"/>
  <c r="Q300" i="1"/>
  <c r="O300" i="1"/>
  <c r="N300" i="1"/>
  <c r="M300" i="1"/>
  <c r="L300" i="1"/>
  <c r="T299" i="1"/>
  <c r="R299" i="1" s="1"/>
  <c r="S299" i="1"/>
  <c r="P299" i="1" s="1"/>
  <c r="Q299" i="1"/>
  <c r="O299" i="1"/>
  <c r="N299" i="1"/>
  <c r="M299" i="1"/>
  <c r="L299" i="1"/>
  <c r="T298" i="1"/>
  <c r="R298" i="1" s="1"/>
  <c r="S298" i="1"/>
  <c r="P298" i="1" s="1"/>
  <c r="Q298" i="1"/>
  <c r="O298" i="1"/>
  <c r="N298" i="1"/>
  <c r="M298" i="1"/>
  <c r="L298" i="1"/>
  <c r="T297" i="1"/>
  <c r="U297" i="1" s="1"/>
  <c r="S297" i="1"/>
  <c r="P297" i="1" s="1"/>
  <c r="R297" i="1"/>
  <c r="Q297" i="1"/>
  <c r="O297" i="1"/>
  <c r="N297" i="1"/>
  <c r="M297" i="1"/>
  <c r="L297" i="1"/>
  <c r="T296" i="1"/>
  <c r="S296" i="1"/>
  <c r="P296" i="1" s="1"/>
  <c r="Q296" i="1"/>
  <c r="O296" i="1"/>
  <c r="N296" i="1"/>
  <c r="M296" i="1"/>
  <c r="L296" i="1"/>
  <c r="T295" i="1"/>
  <c r="R295" i="1" s="1"/>
  <c r="S295" i="1"/>
  <c r="Q295" i="1"/>
  <c r="P295" i="1"/>
  <c r="O295" i="1"/>
  <c r="N295" i="1"/>
  <c r="M295" i="1"/>
  <c r="L295" i="1"/>
  <c r="U294" i="1"/>
  <c r="T294" i="1"/>
  <c r="R294" i="1" s="1"/>
  <c r="S294" i="1"/>
  <c r="P294" i="1" s="1"/>
  <c r="Q294" i="1"/>
  <c r="O294" i="1"/>
  <c r="N294" i="1"/>
  <c r="M294" i="1"/>
  <c r="L294" i="1"/>
  <c r="T293" i="1"/>
  <c r="S293" i="1"/>
  <c r="Q293" i="1"/>
  <c r="P293" i="1"/>
  <c r="O293" i="1"/>
  <c r="N293" i="1"/>
  <c r="M293" i="1"/>
  <c r="L293" i="1"/>
  <c r="T292" i="1"/>
  <c r="U292" i="1" s="1"/>
  <c r="S292" i="1"/>
  <c r="P292" i="1" s="1"/>
  <c r="R292" i="1"/>
  <c r="Q292" i="1"/>
  <c r="O292" i="1"/>
  <c r="N292" i="1"/>
  <c r="M292" i="1"/>
  <c r="L292" i="1"/>
  <c r="T291" i="1"/>
  <c r="R291" i="1" s="1"/>
  <c r="S291" i="1"/>
  <c r="P291" i="1" s="1"/>
  <c r="Q291" i="1"/>
  <c r="O291" i="1"/>
  <c r="N291" i="1"/>
  <c r="M291" i="1"/>
  <c r="L291" i="1"/>
  <c r="T290" i="1"/>
  <c r="R290" i="1" s="1"/>
  <c r="S290" i="1"/>
  <c r="P290" i="1" s="1"/>
  <c r="Q290" i="1"/>
  <c r="O290" i="1"/>
  <c r="N290" i="1"/>
  <c r="M290" i="1"/>
  <c r="L290" i="1"/>
  <c r="T289" i="1"/>
  <c r="U289" i="1" s="1"/>
  <c r="S289" i="1"/>
  <c r="P289" i="1" s="1"/>
  <c r="R289" i="1"/>
  <c r="Q289" i="1"/>
  <c r="O289" i="1"/>
  <c r="N289" i="1"/>
  <c r="M289" i="1"/>
  <c r="L289" i="1"/>
  <c r="T288" i="1"/>
  <c r="S288" i="1"/>
  <c r="P288" i="1" s="1"/>
  <c r="Q288" i="1"/>
  <c r="O288" i="1"/>
  <c r="N288" i="1"/>
  <c r="M288" i="1"/>
  <c r="L288" i="1"/>
  <c r="T287" i="1"/>
  <c r="R287" i="1" s="1"/>
  <c r="S287" i="1"/>
  <c r="Q287" i="1"/>
  <c r="P287" i="1"/>
  <c r="O287" i="1"/>
  <c r="N287" i="1"/>
  <c r="M287" i="1"/>
  <c r="L287" i="1"/>
  <c r="U286" i="1"/>
  <c r="T286" i="1"/>
  <c r="R286" i="1" s="1"/>
  <c r="S286" i="1"/>
  <c r="P286" i="1" s="1"/>
  <c r="Q286" i="1"/>
  <c r="O286" i="1"/>
  <c r="N286" i="1"/>
  <c r="M286" i="1"/>
  <c r="L286" i="1"/>
  <c r="T285" i="1"/>
  <c r="S285" i="1"/>
  <c r="Q285" i="1"/>
  <c r="P285" i="1"/>
  <c r="O285" i="1"/>
  <c r="N285" i="1"/>
  <c r="M285" i="1"/>
  <c r="L285" i="1"/>
  <c r="T284" i="1"/>
  <c r="U284" i="1" s="1"/>
  <c r="S284" i="1"/>
  <c r="P284" i="1" s="1"/>
  <c r="R284" i="1"/>
  <c r="Q284" i="1"/>
  <c r="O284" i="1"/>
  <c r="N284" i="1"/>
  <c r="M284" i="1"/>
  <c r="L284" i="1"/>
  <c r="T283" i="1"/>
  <c r="R283" i="1" s="1"/>
  <c r="S283" i="1"/>
  <c r="P283" i="1" s="1"/>
  <c r="Q283" i="1"/>
  <c r="O283" i="1"/>
  <c r="N283" i="1"/>
  <c r="M283" i="1"/>
  <c r="L283" i="1"/>
  <c r="T282" i="1"/>
  <c r="R282" i="1" s="1"/>
  <c r="S282" i="1"/>
  <c r="P282" i="1" s="1"/>
  <c r="Q282" i="1"/>
  <c r="O282" i="1"/>
  <c r="N282" i="1"/>
  <c r="M282" i="1"/>
  <c r="L282" i="1"/>
  <c r="T281" i="1"/>
  <c r="U281" i="1" s="1"/>
  <c r="S281" i="1"/>
  <c r="P281" i="1" s="1"/>
  <c r="R281" i="1"/>
  <c r="Q281" i="1"/>
  <c r="O281" i="1"/>
  <c r="N281" i="1"/>
  <c r="M281" i="1"/>
  <c r="L281" i="1"/>
  <c r="T280" i="1"/>
  <c r="S280" i="1"/>
  <c r="P280" i="1" s="1"/>
  <c r="Q280" i="1"/>
  <c r="O280" i="1"/>
  <c r="N280" i="1"/>
  <c r="M280" i="1"/>
  <c r="L280" i="1"/>
  <c r="T279" i="1"/>
  <c r="S279" i="1"/>
  <c r="Q279" i="1"/>
  <c r="P279" i="1"/>
  <c r="O279" i="1"/>
  <c r="N279" i="1"/>
  <c r="M279" i="1"/>
  <c r="L279" i="1"/>
  <c r="U278" i="1"/>
  <c r="T278" i="1"/>
  <c r="R278" i="1" s="1"/>
  <c r="S278" i="1"/>
  <c r="P278" i="1" s="1"/>
  <c r="Q278" i="1"/>
  <c r="O278" i="1"/>
  <c r="N278" i="1"/>
  <c r="M278" i="1"/>
  <c r="L278" i="1"/>
  <c r="T277" i="1"/>
  <c r="S277" i="1"/>
  <c r="Q277" i="1"/>
  <c r="P277" i="1"/>
  <c r="O277" i="1"/>
  <c r="N277" i="1"/>
  <c r="M277" i="1"/>
  <c r="L277" i="1"/>
  <c r="T276" i="1"/>
  <c r="U276" i="1" s="1"/>
  <c r="S276" i="1"/>
  <c r="P276" i="1" s="1"/>
  <c r="R276" i="1"/>
  <c r="Q276" i="1"/>
  <c r="O276" i="1"/>
  <c r="N276" i="1"/>
  <c r="M276" i="1"/>
  <c r="L276" i="1"/>
  <c r="T275" i="1"/>
  <c r="S275" i="1"/>
  <c r="P275" i="1" s="1"/>
  <c r="Q275" i="1"/>
  <c r="O275" i="1"/>
  <c r="N275" i="1"/>
  <c r="M275" i="1"/>
  <c r="L275" i="1"/>
  <c r="T274" i="1"/>
  <c r="R274" i="1" s="1"/>
  <c r="S274" i="1"/>
  <c r="P274" i="1" s="1"/>
  <c r="Q274" i="1"/>
  <c r="O274" i="1"/>
  <c r="N274" i="1"/>
  <c r="M274" i="1"/>
  <c r="L274" i="1"/>
  <c r="T273" i="1"/>
  <c r="U273" i="1" s="1"/>
  <c r="S273" i="1"/>
  <c r="P273" i="1" s="1"/>
  <c r="R273" i="1"/>
  <c r="Q273" i="1"/>
  <c r="O273" i="1"/>
  <c r="N273" i="1"/>
  <c r="M273" i="1"/>
  <c r="L273" i="1"/>
  <c r="T272" i="1"/>
  <c r="S272" i="1"/>
  <c r="P272" i="1" s="1"/>
  <c r="Q272" i="1"/>
  <c r="O272" i="1"/>
  <c r="N272" i="1"/>
  <c r="M272" i="1"/>
  <c r="L272" i="1"/>
  <c r="T271" i="1"/>
  <c r="S271" i="1"/>
  <c r="Q271" i="1"/>
  <c r="P271" i="1"/>
  <c r="O271" i="1"/>
  <c r="N271" i="1"/>
  <c r="M271" i="1"/>
  <c r="L271" i="1"/>
  <c r="U270" i="1"/>
  <c r="T270" i="1"/>
  <c r="R270" i="1" s="1"/>
  <c r="S270" i="1"/>
  <c r="P270" i="1" s="1"/>
  <c r="Q270" i="1"/>
  <c r="O270" i="1"/>
  <c r="N270" i="1"/>
  <c r="M270" i="1"/>
  <c r="L270" i="1"/>
  <c r="T269" i="1"/>
  <c r="S269" i="1"/>
  <c r="Q269" i="1"/>
  <c r="P269" i="1"/>
  <c r="O269" i="1"/>
  <c r="N269" i="1"/>
  <c r="M269" i="1"/>
  <c r="L269" i="1"/>
  <c r="T268" i="1"/>
  <c r="U268" i="1" s="1"/>
  <c r="S268" i="1"/>
  <c r="P268" i="1" s="1"/>
  <c r="R268" i="1"/>
  <c r="Q268" i="1"/>
  <c r="O268" i="1"/>
  <c r="N268" i="1"/>
  <c r="M268" i="1"/>
  <c r="L268" i="1"/>
  <c r="T267" i="1"/>
  <c r="S267" i="1"/>
  <c r="P267" i="1" s="1"/>
  <c r="Q267" i="1"/>
  <c r="O267" i="1"/>
  <c r="N267" i="1"/>
  <c r="M267" i="1"/>
  <c r="L267" i="1"/>
  <c r="T266" i="1"/>
  <c r="R266" i="1" s="1"/>
  <c r="S266" i="1"/>
  <c r="P266" i="1" s="1"/>
  <c r="Q266" i="1"/>
  <c r="O266" i="1"/>
  <c r="N266" i="1"/>
  <c r="M266" i="1"/>
  <c r="L266" i="1"/>
  <c r="T265" i="1"/>
  <c r="U265" i="1" s="1"/>
  <c r="S265" i="1"/>
  <c r="P265" i="1" s="1"/>
  <c r="R265" i="1"/>
  <c r="Q265" i="1"/>
  <c r="O265" i="1"/>
  <c r="N265" i="1"/>
  <c r="M265" i="1"/>
  <c r="L265" i="1"/>
  <c r="T264" i="1"/>
  <c r="S264" i="1"/>
  <c r="P264" i="1" s="1"/>
  <c r="Q264" i="1"/>
  <c r="O264" i="1"/>
  <c r="N264" i="1"/>
  <c r="M264" i="1"/>
  <c r="L264" i="1"/>
  <c r="T263" i="1"/>
  <c r="S263" i="1"/>
  <c r="Q263" i="1"/>
  <c r="P263" i="1"/>
  <c r="O263" i="1"/>
  <c r="N263" i="1"/>
  <c r="M263" i="1"/>
  <c r="L263" i="1"/>
  <c r="U262" i="1"/>
  <c r="T262" i="1"/>
  <c r="R262" i="1" s="1"/>
  <c r="S262" i="1"/>
  <c r="P262" i="1" s="1"/>
  <c r="Q262" i="1"/>
  <c r="O262" i="1"/>
  <c r="N262" i="1"/>
  <c r="M262" i="1"/>
  <c r="L262" i="1"/>
  <c r="T261" i="1"/>
  <c r="S261" i="1"/>
  <c r="Q261" i="1"/>
  <c r="P261" i="1"/>
  <c r="O261" i="1"/>
  <c r="N261" i="1"/>
  <c r="M261" i="1"/>
  <c r="L261" i="1"/>
  <c r="T260" i="1"/>
  <c r="U260" i="1" s="1"/>
  <c r="S260" i="1"/>
  <c r="P260" i="1" s="1"/>
  <c r="R260" i="1"/>
  <c r="Q260" i="1"/>
  <c r="O260" i="1"/>
  <c r="N260" i="1"/>
  <c r="M260" i="1"/>
  <c r="L260" i="1"/>
  <c r="T259" i="1"/>
  <c r="S259" i="1"/>
  <c r="P259" i="1" s="1"/>
  <c r="Q259" i="1"/>
  <c r="O259" i="1"/>
  <c r="N259" i="1"/>
  <c r="M259" i="1"/>
  <c r="L259" i="1"/>
  <c r="T258" i="1"/>
  <c r="R258" i="1" s="1"/>
  <c r="S258" i="1"/>
  <c r="P258" i="1" s="1"/>
  <c r="Q258" i="1"/>
  <c r="O258" i="1"/>
  <c r="N258" i="1"/>
  <c r="M258" i="1"/>
  <c r="L258" i="1"/>
  <c r="T257" i="1"/>
  <c r="U257" i="1" s="1"/>
  <c r="S257" i="1"/>
  <c r="P257" i="1" s="1"/>
  <c r="R257" i="1"/>
  <c r="Q257" i="1"/>
  <c r="O257" i="1"/>
  <c r="N257" i="1"/>
  <c r="M257" i="1"/>
  <c r="L257" i="1"/>
  <c r="T256" i="1"/>
  <c r="S256" i="1"/>
  <c r="P256" i="1" s="1"/>
  <c r="Q256" i="1"/>
  <c r="O256" i="1"/>
  <c r="N256" i="1"/>
  <c r="M256" i="1"/>
  <c r="L256" i="1"/>
  <c r="T255" i="1"/>
  <c r="S255" i="1"/>
  <c r="Q255" i="1"/>
  <c r="P255" i="1"/>
  <c r="O255" i="1"/>
  <c r="N255" i="1"/>
  <c r="M255" i="1"/>
  <c r="L255" i="1"/>
  <c r="U254" i="1"/>
  <c r="T254" i="1"/>
  <c r="R254" i="1" s="1"/>
  <c r="S254" i="1"/>
  <c r="P254" i="1" s="1"/>
  <c r="Q254" i="1"/>
  <c r="O254" i="1"/>
  <c r="N254" i="1"/>
  <c r="M254" i="1"/>
  <c r="L254" i="1"/>
  <c r="T253" i="1"/>
  <c r="S253" i="1"/>
  <c r="Q253" i="1"/>
  <c r="P253" i="1"/>
  <c r="O253" i="1"/>
  <c r="N253" i="1"/>
  <c r="M253" i="1"/>
  <c r="L253" i="1"/>
  <c r="T252" i="1"/>
  <c r="U252" i="1" s="1"/>
  <c r="S252" i="1"/>
  <c r="P252" i="1" s="1"/>
  <c r="R252" i="1"/>
  <c r="Q252" i="1"/>
  <c r="O252" i="1"/>
  <c r="N252" i="1"/>
  <c r="M252" i="1"/>
  <c r="L252" i="1"/>
  <c r="T251" i="1"/>
  <c r="U251" i="1" s="1"/>
  <c r="S251" i="1"/>
  <c r="P251" i="1" s="1"/>
  <c r="Q251" i="1"/>
  <c r="O251" i="1"/>
  <c r="N251" i="1"/>
  <c r="M251" i="1"/>
  <c r="L251" i="1"/>
  <c r="T250" i="1"/>
  <c r="R250" i="1" s="1"/>
  <c r="S250" i="1"/>
  <c r="P250" i="1" s="1"/>
  <c r="Q250" i="1"/>
  <c r="O250" i="1"/>
  <c r="N250" i="1"/>
  <c r="M250" i="1"/>
  <c r="L250" i="1"/>
  <c r="T249" i="1"/>
  <c r="U249" i="1" s="1"/>
  <c r="S249" i="1"/>
  <c r="P249" i="1" s="1"/>
  <c r="Q249" i="1"/>
  <c r="O249" i="1"/>
  <c r="N249" i="1"/>
  <c r="M249" i="1"/>
  <c r="L249" i="1"/>
  <c r="T248" i="1"/>
  <c r="R248" i="1" s="1"/>
  <c r="S248" i="1"/>
  <c r="P248" i="1" s="1"/>
  <c r="Q248" i="1"/>
  <c r="O248" i="1"/>
  <c r="N248" i="1"/>
  <c r="M248" i="1"/>
  <c r="L248" i="1"/>
  <c r="T247" i="1"/>
  <c r="U247" i="1" s="1"/>
  <c r="S247" i="1"/>
  <c r="P247" i="1" s="1"/>
  <c r="Q247" i="1"/>
  <c r="O247" i="1"/>
  <c r="N247" i="1"/>
  <c r="M247" i="1"/>
  <c r="L247" i="1"/>
  <c r="T246" i="1"/>
  <c r="S246" i="1"/>
  <c r="P246" i="1" s="1"/>
  <c r="Q246" i="1"/>
  <c r="O246" i="1"/>
  <c r="N246" i="1"/>
  <c r="M246" i="1"/>
  <c r="L246" i="1"/>
  <c r="T245" i="1"/>
  <c r="U245" i="1" s="1"/>
  <c r="S245" i="1"/>
  <c r="P245" i="1" s="1"/>
  <c r="Q245" i="1"/>
  <c r="O245" i="1"/>
  <c r="N245" i="1"/>
  <c r="M245" i="1"/>
  <c r="L245" i="1"/>
  <c r="U244" i="1"/>
  <c r="T244" i="1"/>
  <c r="S244" i="1"/>
  <c r="P244" i="1" s="1"/>
  <c r="R244" i="1"/>
  <c r="Q244" i="1"/>
  <c r="O244" i="1"/>
  <c r="N244" i="1"/>
  <c r="M244" i="1"/>
  <c r="L244" i="1"/>
  <c r="T243" i="1"/>
  <c r="U243" i="1" s="1"/>
  <c r="S243" i="1"/>
  <c r="P243" i="1" s="1"/>
  <c r="R243" i="1"/>
  <c r="Q243" i="1"/>
  <c r="O243" i="1"/>
  <c r="N243" i="1"/>
  <c r="M243" i="1"/>
  <c r="L243" i="1"/>
  <c r="T242" i="1"/>
  <c r="R242" i="1" s="1"/>
  <c r="S242" i="1"/>
  <c r="P242" i="1" s="1"/>
  <c r="Q242" i="1"/>
  <c r="O242" i="1"/>
  <c r="N242" i="1"/>
  <c r="M242" i="1"/>
  <c r="L242" i="1"/>
  <c r="T241" i="1"/>
  <c r="U241" i="1" s="1"/>
  <c r="S241" i="1"/>
  <c r="P241" i="1" s="1"/>
  <c r="Q241" i="1"/>
  <c r="O241" i="1"/>
  <c r="N241" i="1"/>
  <c r="M241" i="1"/>
  <c r="L241" i="1"/>
  <c r="U240" i="1"/>
  <c r="T240" i="1"/>
  <c r="S240" i="1"/>
  <c r="P240" i="1" s="1"/>
  <c r="R240" i="1"/>
  <c r="Q240" i="1"/>
  <c r="O240" i="1"/>
  <c r="N240" i="1"/>
  <c r="M240" i="1"/>
  <c r="L240" i="1"/>
  <c r="T239" i="1"/>
  <c r="R239" i="1" s="1"/>
  <c r="S239" i="1"/>
  <c r="P239" i="1" s="1"/>
  <c r="Q239" i="1"/>
  <c r="O239" i="1"/>
  <c r="N239" i="1"/>
  <c r="M239" i="1"/>
  <c r="L239" i="1"/>
  <c r="T238" i="1"/>
  <c r="R238" i="1" s="1"/>
  <c r="S238" i="1"/>
  <c r="P238" i="1" s="1"/>
  <c r="Q238" i="1"/>
  <c r="O238" i="1"/>
  <c r="N238" i="1"/>
  <c r="M238" i="1"/>
  <c r="L238" i="1"/>
  <c r="T237" i="1"/>
  <c r="U237" i="1" s="1"/>
  <c r="S237" i="1"/>
  <c r="P237" i="1" s="1"/>
  <c r="Q237" i="1"/>
  <c r="O237" i="1"/>
  <c r="N237" i="1"/>
  <c r="M237" i="1"/>
  <c r="L237" i="1"/>
  <c r="U236" i="1"/>
  <c r="T236" i="1"/>
  <c r="S236" i="1"/>
  <c r="P236" i="1" s="1"/>
  <c r="R236" i="1"/>
  <c r="Q236" i="1"/>
  <c r="O236" i="1"/>
  <c r="N236" i="1"/>
  <c r="M236" i="1"/>
  <c r="L236" i="1"/>
  <c r="T235" i="1"/>
  <c r="R235" i="1" s="1"/>
  <c r="S235" i="1"/>
  <c r="Q235" i="1"/>
  <c r="P235" i="1"/>
  <c r="O235" i="1"/>
  <c r="N235" i="1"/>
  <c r="M235" i="1"/>
  <c r="L235" i="1"/>
  <c r="T234" i="1"/>
  <c r="R234" i="1" s="1"/>
  <c r="S234" i="1"/>
  <c r="P234" i="1" s="1"/>
  <c r="Q234" i="1"/>
  <c r="O234" i="1"/>
  <c r="N234" i="1"/>
  <c r="M234" i="1"/>
  <c r="L234" i="1"/>
  <c r="T233" i="1"/>
  <c r="U233" i="1" s="1"/>
  <c r="S233" i="1"/>
  <c r="Q233" i="1"/>
  <c r="P233" i="1"/>
  <c r="O233" i="1"/>
  <c r="N233" i="1"/>
  <c r="M233" i="1"/>
  <c r="L233" i="1"/>
  <c r="T232" i="1"/>
  <c r="U232" i="1" s="1"/>
  <c r="S232" i="1"/>
  <c r="P232" i="1" s="1"/>
  <c r="R232" i="1"/>
  <c r="Q232" i="1"/>
  <c r="O232" i="1"/>
  <c r="N232" i="1"/>
  <c r="M232" i="1"/>
  <c r="L232" i="1"/>
  <c r="T231" i="1"/>
  <c r="R231" i="1" s="1"/>
  <c r="S231" i="1"/>
  <c r="P231" i="1" s="1"/>
  <c r="Q231" i="1"/>
  <c r="O231" i="1"/>
  <c r="N231" i="1"/>
  <c r="M231" i="1"/>
  <c r="L231" i="1"/>
  <c r="T230" i="1"/>
  <c r="R230" i="1" s="1"/>
  <c r="S230" i="1"/>
  <c r="Q230" i="1"/>
  <c r="P230" i="1"/>
  <c r="O230" i="1"/>
  <c r="N230" i="1"/>
  <c r="M230" i="1"/>
  <c r="L230" i="1"/>
  <c r="T229" i="1"/>
  <c r="S229" i="1"/>
  <c r="P229" i="1" s="1"/>
  <c r="Q229" i="1"/>
  <c r="O229" i="1"/>
  <c r="N229" i="1"/>
  <c r="M229" i="1"/>
  <c r="L229" i="1"/>
  <c r="U228" i="1"/>
  <c r="T228" i="1"/>
  <c r="S228" i="1"/>
  <c r="P228" i="1" s="1"/>
  <c r="R228" i="1"/>
  <c r="Q228" i="1"/>
  <c r="O228" i="1"/>
  <c r="N228" i="1"/>
  <c r="M228" i="1"/>
  <c r="L228" i="1"/>
  <c r="T227" i="1"/>
  <c r="U227" i="1" s="1"/>
  <c r="S227" i="1"/>
  <c r="P227" i="1" s="1"/>
  <c r="R227" i="1"/>
  <c r="Q227" i="1"/>
  <c r="O227" i="1"/>
  <c r="N227" i="1"/>
  <c r="M227" i="1"/>
  <c r="L227" i="1"/>
  <c r="T226" i="1"/>
  <c r="R226" i="1" s="1"/>
  <c r="S226" i="1"/>
  <c r="P226" i="1" s="1"/>
  <c r="Q226" i="1"/>
  <c r="O226" i="1"/>
  <c r="N226" i="1"/>
  <c r="M226" i="1"/>
  <c r="L226" i="1"/>
  <c r="T225" i="1"/>
  <c r="S225" i="1"/>
  <c r="P225" i="1" s="1"/>
  <c r="Q225" i="1"/>
  <c r="O225" i="1"/>
  <c r="N225" i="1"/>
  <c r="M225" i="1"/>
  <c r="L225" i="1"/>
  <c r="T224" i="1"/>
  <c r="U224" i="1" s="1"/>
  <c r="S224" i="1"/>
  <c r="P224" i="1" s="1"/>
  <c r="Q224" i="1"/>
  <c r="O224" i="1"/>
  <c r="N224" i="1"/>
  <c r="M224" i="1"/>
  <c r="L224" i="1"/>
  <c r="U223" i="1"/>
  <c r="T223" i="1"/>
  <c r="S223" i="1"/>
  <c r="P223" i="1" s="1"/>
  <c r="R223" i="1"/>
  <c r="Q223" i="1"/>
  <c r="O223" i="1"/>
  <c r="N223" i="1"/>
  <c r="M223" i="1"/>
  <c r="L223" i="1"/>
  <c r="T222" i="1"/>
  <c r="R222" i="1" s="1"/>
  <c r="S222" i="1"/>
  <c r="Q222" i="1"/>
  <c r="P222" i="1"/>
  <c r="O222" i="1"/>
  <c r="N222" i="1"/>
  <c r="M222" i="1"/>
  <c r="L222" i="1"/>
  <c r="T221" i="1"/>
  <c r="R221" i="1" s="1"/>
  <c r="S221" i="1"/>
  <c r="P221" i="1" s="1"/>
  <c r="Q221" i="1"/>
  <c r="O221" i="1"/>
  <c r="N221" i="1"/>
  <c r="M221" i="1"/>
  <c r="L221" i="1"/>
  <c r="T220" i="1"/>
  <c r="U220" i="1" s="1"/>
  <c r="S220" i="1"/>
  <c r="P220" i="1" s="1"/>
  <c r="R220" i="1"/>
  <c r="Q220" i="1"/>
  <c r="O220" i="1"/>
  <c r="N220" i="1"/>
  <c r="M220" i="1"/>
  <c r="L220" i="1"/>
  <c r="T219" i="1"/>
  <c r="R219" i="1" s="1"/>
  <c r="S219" i="1"/>
  <c r="P219" i="1" s="1"/>
  <c r="Q219" i="1"/>
  <c r="O219" i="1"/>
  <c r="N219" i="1"/>
  <c r="M219" i="1"/>
  <c r="L219" i="1"/>
  <c r="T218" i="1"/>
  <c r="R218" i="1" s="1"/>
  <c r="S218" i="1"/>
  <c r="P218" i="1" s="1"/>
  <c r="Q218" i="1"/>
  <c r="O218" i="1"/>
  <c r="N218" i="1"/>
  <c r="M218" i="1"/>
  <c r="L218" i="1"/>
  <c r="T217" i="1"/>
  <c r="S217" i="1"/>
  <c r="P217" i="1" s="1"/>
  <c r="Q217" i="1"/>
  <c r="O217" i="1"/>
  <c r="N217" i="1"/>
  <c r="M217" i="1"/>
  <c r="L217" i="1"/>
  <c r="T216" i="1"/>
  <c r="U216" i="1" s="1"/>
  <c r="S216" i="1"/>
  <c r="P216" i="1" s="1"/>
  <c r="Q216" i="1"/>
  <c r="O216" i="1"/>
  <c r="N216" i="1"/>
  <c r="M216" i="1"/>
  <c r="L216" i="1"/>
  <c r="U215" i="1"/>
  <c r="T215" i="1"/>
  <c r="S215" i="1"/>
  <c r="P215" i="1" s="1"/>
  <c r="R215" i="1"/>
  <c r="Q215" i="1"/>
  <c r="O215" i="1"/>
  <c r="N215" i="1"/>
  <c r="M215" i="1"/>
  <c r="L215" i="1"/>
  <c r="T214" i="1"/>
  <c r="R214" i="1" s="1"/>
  <c r="S214" i="1"/>
  <c r="Q214" i="1"/>
  <c r="P214" i="1"/>
  <c r="O214" i="1"/>
  <c r="N214" i="1"/>
  <c r="M214" i="1"/>
  <c r="L214" i="1"/>
  <c r="T213" i="1"/>
  <c r="R213" i="1" s="1"/>
  <c r="S213" i="1"/>
  <c r="P213" i="1" s="1"/>
  <c r="Q213" i="1"/>
  <c r="O213" i="1"/>
  <c r="N213" i="1"/>
  <c r="M213" i="1"/>
  <c r="L213" i="1"/>
  <c r="T212" i="1"/>
  <c r="U212" i="1" s="1"/>
  <c r="S212" i="1"/>
  <c r="P212" i="1" s="1"/>
  <c r="R212" i="1"/>
  <c r="Q212" i="1"/>
  <c r="O212" i="1"/>
  <c r="N212" i="1"/>
  <c r="M212" i="1"/>
  <c r="L212" i="1"/>
  <c r="T211" i="1"/>
  <c r="R211" i="1" s="1"/>
  <c r="S211" i="1"/>
  <c r="P211" i="1" s="1"/>
  <c r="Q211" i="1"/>
  <c r="O211" i="1"/>
  <c r="N211" i="1"/>
  <c r="M211" i="1"/>
  <c r="L211" i="1"/>
  <c r="T210" i="1"/>
  <c r="R210" i="1" s="1"/>
  <c r="S210" i="1"/>
  <c r="P210" i="1" s="1"/>
  <c r="Q210" i="1"/>
  <c r="O210" i="1"/>
  <c r="N210" i="1"/>
  <c r="M210" i="1"/>
  <c r="L210" i="1"/>
  <c r="T209" i="1"/>
  <c r="S209" i="1"/>
  <c r="P209" i="1" s="1"/>
  <c r="Q209" i="1"/>
  <c r="O209" i="1"/>
  <c r="N209" i="1"/>
  <c r="M209" i="1"/>
  <c r="L209" i="1"/>
  <c r="T208" i="1"/>
  <c r="U208" i="1" s="1"/>
  <c r="S208" i="1"/>
  <c r="P208" i="1" s="1"/>
  <c r="Q208" i="1"/>
  <c r="O208" i="1"/>
  <c r="N208" i="1"/>
  <c r="M208" i="1"/>
  <c r="L208" i="1"/>
  <c r="U207" i="1"/>
  <c r="T207" i="1"/>
  <c r="S207" i="1"/>
  <c r="P207" i="1" s="1"/>
  <c r="R207" i="1"/>
  <c r="Q207" i="1"/>
  <c r="O207" i="1"/>
  <c r="N207" i="1"/>
  <c r="M207" i="1"/>
  <c r="L207" i="1"/>
  <c r="T206" i="1"/>
  <c r="R206" i="1" s="1"/>
  <c r="S206" i="1"/>
  <c r="Q206" i="1"/>
  <c r="P206" i="1"/>
  <c r="O206" i="1"/>
  <c r="N206" i="1"/>
  <c r="M206" i="1"/>
  <c r="L206" i="1"/>
  <c r="T205" i="1"/>
  <c r="R205" i="1" s="1"/>
  <c r="S205" i="1"/>
  <c r="P205" i="1" s="1"/>
  <c r="Q205" i="1"/>
  <c r="O205" i="1"/>
  <c r="N205" i="1"/>
  <c r="M205" i="1"/>
  <c r="L205" i="1"/>
  <c r="T204" i="1"/>
  <c r="U204" i="1" s="1"/>
  <c r="S204" i="1"/>
  <c r="P204" i="1" s="1"/>
  <c r="R204" i="1"/>
  <c r="Q204" i="1"/>
  <c r="O204" i="1"/>
  <c r="N204" i="1"/>
  <c r="M204" i="1"/>
  <c r="L204" i="1"/>
  <c r="T203" i="1"/>
  <c r="R203" i="1" s="1"/>
  <c r="S203" i="1"/>
  <c r="P203" i="1" s="1"/>
  <c r="Q203" i="1"/>
  <c r="O203" i="1"/>
  <c r="N203" i="1"/>
  <c r="M203" i="1"/>
  <c r="L203" i="1"/>
  <c r="T202" i="1"/>
  <c r="R202" i="1" s="1"/>
  <c r="S202" i="1"/>
  <c r="P202" i="1" s="1"/>
  <c r="Q202" i="1"/>
  <c r="O202" i="1"/>
  <c r="N202" i="1"/>
  <c r="M202" i="1"/>
  <c r="L202" i="1"/>
  <c r="T201" i="1"/>
  <c r="S201" i="1"/>
  <c r="P201" i="1" s="1"/>
  <c r="Q201" i="1"/>
  <c r="O201" i="1"/>
  <c r="N201" i="1"/>
  <c r="M201" i="1"/>
  <c r="L201" i="1"/>
  <c r="T200" i="1"/>
  <c r="U200" i="1" s="1"/>
  <c r="S200" i="1"/>
  <c r="P200" i="1" s="1"/>
  <c r="Q200" i="1"/>
  <c r="O200" i="1"/>
  <c r="N200" i="1"/>
  <c r="M200" i="1"/>
  <c r="L200" i="1"/>
  <c r="U199" i="1"/>
  <c r="T199" i="1"/>
  <c r="S199" i="1"/>
  <c r="P199" i="1" s="1"/>
  <c r="R199" i="1"/>
  <c r="Q199" i="1"/>
  <c r="O199" i="1"/>
  <c r="N199" i="1"/>
  <c r="M199" i="1"/>
  <c r="L199" i="1"/>
  <c r="T198" i="1"/>
  <c r="R198" i="1" s="1"/>
  <c r="S198" i="1"/>
  <c r="Q198" i="1"/>
  <c r="P198" i="1"/>
  <c r="O198" i="1"/>
  <c r="N198" i="1"/>
  <c r="M198" i="1"/>
  <c r="L198" i="1"/>
  <c r="T197" i="1"/>
  <c r="R197" i="1" s="1"/>
  <c r="S197" i="1"/>
  <c r="P197" i="1" s="1"/>
  <c r="Q197" i="1"/>
  <c r="O197" i="1"/>
  <c r="N197" i="1"/>
  <c r="M197" i="1"/>
  <c r="L197" i="1"/>
  <c r="T196" i="1"/>
  <c r="U196" i="1" s="1"/>
  <c r="S196" i="1"/>
  <c r="P196" i="1" s="1"/>
  <c r="R196" i="1"/>
  <c r="Q196" i="1"/>
  <c r="O196" i="1"/>
  <c r="N196" i="1"/>
  <c r="M196" i="1"/>
  <c r="L196" i="1"/>
  <c r="T195" i="1"/>
  <c r="R195" i="1" s="1"/>
  <c r="S195" i="1"/>
  <c r="P195" i="1" s="1"/>
  <c r="Q195" i="1"/>
  <c r="O195" i="1"/>
  <c r="N195" i="1"/>
  <c r="M195" i="1"/>
  <c r="L195" i="1"/>
  <c r="T194" i="1"/>
  <c r="R194" i="1" s="1"/>
  <c r="S194" i="1"/>
  <c r="P194" i="1" s="1"/>
  <c r="Q194" i="1"/>
  <c r="O194" i="1"/>
  <c r="N194" i="1"/>
  <c r="M194" i="1"/>
  <c r="L194" i="1"/>
  <c r="T193" i="1"/>
  <c r="S193" i="1"/>
  <c r="P193" i="1" s="1"/>
  <c r="Q193" i="1"/>
  <c r="O193" i="1"/>
  <c r="N193" i="1"/>
  <c r="M193" i="1"/>
  <c r="L193" i="1"/>
  <c r="T192" i="1"/>
  <c r="U192" i="1" s="1"/>
  <c r="S192" i="1"/>
  <c r="P192" i="1" s="1"/>
  <c r="Q192" i="1"/>
  <c r="O192" i="1"/>
  <c r="N192" i="1"/>
  <c r="M192" i="1"/>
  <c r="L192" i="1"/>
  <c r="U191" i="1"/>
  <c r="T191" i="1"/>
  <c r="S191" i="1"/>
  <c r="P191" i="1" s="1"/>
  <c r="R191" i="1"/>
  <c r="Q191" i="1"/>
  <c r="O191" i="1"/>
  <c r="N191" i="1"/>
  <c r="M191" i="1"/>
  <c r="L191" i="1"/>
  <c r="T190" i="1"/>
  <c r="R190" i="1" s="1"/>
  <c r="S190" i="1"/>
  <c r="Q190" i="1"/>
  <c r="P190" i="1"/>
  <c r="O190" i="1"/>
  <c r="N190" i="1"/>
  <c r="M190" i="1"/>
  <c r="L190" i="1"/>
  <c r="T189" i="1"/>
  <c r="R189" i="1" s="1"/>
  <c r="S189" i="1"/>
  <c r="P189" i="1" s="1"/>
  <c r="Q189" i="1"/>
  <c r="O189" i="1"/>
  <c r="N189" i="1"/>
  <c r="M189" i="1"/>
  <c r="L189" i="1"/>
  <c r="T188" i="1"/>
  <c r="U188" i="1" s="1"/>
  <c r="S188" i="1"/>
  <c r="P188" i="1" s="1"/>
  <c r="R188" i="1"/>
  <c r="Q188" i="1"/>
  <c r="O188" i="1"/>
  <c r="N188" i="1"/>
  <c r="M188" i="1"/>
  <c r="L188" i="1"/>
  <c r="T187" i="1"/>
  <c r="R187" i="1" s="1"/>
  <c r="S187" i="1"/>
  <c r="P187" i="1" s="1"/>
  <c r="Q187" i="1"/>
  <c r="O187" i="1"/>
  <c r="N187" i="1"/>
  <c r="M187" i="1"/>
  <c r="L187" i="1"/>
  <c r="T186" i="1"/>
  <c r="R186" i="1" s="1"/>
  <c r="S186" i="1"/>
  <c r="P186" i="1" s="1"/>
  <c r="Q186" i="1"/>
  <c r="O186" i="1"/>
  <c r="N186" i="1"/>
  <c r="M186" i="1"/>
  <c r="L186" i="1"/>
  <c r="T185" i="1"/>
  <c r="S185" i="1"/>
  <c r="P185" i="1" s="1"/>
  <c r="Q185" i="1"/>
  <c r="O185" i="1"/>
  <c r="N185" i="1"/>
  <c r="M185" i="1"/>
  <c r="L185" i="1"/>
  <c r="T184" i="1"/>
  <c r="U184" i="1" s="1"/>
  <c r="S184" i="1"/>
  <c r="P184" i="1" s="1"/>
  <c r="Q184" i="1"/>
  <c r="O184" i="1"/>
  <c r="N184" i="1"/>
  <c r="M184" i="1"/>
  <c r="L184" i="1"/>
  <c r="U183" i="1"/>
  <c r="T183" i="1"/>
  <c r="S183" i="1"/>
  <c r="P183" i="1" s="1"/>
  <c r="R183" i="1"/>
  <c r="Q183" i="1"/>
  <c r="O183" i="1"/>
  <c r="N183" i="1"/>
  <c r="M183" i="1"/>
  <c r="L183" i="1"/>
  <c r="T182" i="1"/>
  <c r="R182" i="1" s="1"/>
  <c r="S182" i="1"/>
  <c r="Q182" i="1"/>
  <c r="P182" i="1"/>
  <c r="O182" i="1"/>
  <c r="N182" i="1"/>
  <c r="M182" i="1"/>
  <c r="L182" i="1"/>
  <c r="T181" i="1"/>
  <c r="R181" i="1" s="1"/>
  <c r="S181" i="1"/>
  <c r="P181" i="1" s="1"/>
  <c r="Q181" i="1"/>
  <c r="O181" i="1"/>
  <c r="N181" i="1"/>
  <c r="M181" i="1"/>
  <c r="L181" i="1"/>
  <c r="T180" i="1"/>
  <c r="U180" i="1" s="1"/>
  <c r="S180" i="1"/>
  <c r="P180" i="1" s="1"/>
  <c r="R180" i="1"/>
  <c r="Q180" i="1"/>
  <c r="O180" i="1"/>
  <c r="N180" i="1"/>
  <c r="M180" i="1"/>
  <c r="L180" i="1"/>
  <c r="T179" i="1"/>
  <c r="R179" i="1" s="1"/>
  <c r="S179" i="1"/>
  <c r="P179" i="1" s="1"/>
  <c r="Q179" i="1"/>
  <c r="O179" i="1"/>
  <c r="N179" i="1"/>
  <c r="M179" i="1"/>
  <c r="L179" i="1"/>
  <c r="T178" i="1"/>
  <c r="R178" i="1" s="1"/>
  <c r="S178" i="1"/>
  <c r="P178" i="1" s="1"/>
  <c r="Q178" i="1"/>
  <c r="O178" i="1"/>
  <c r="N178" i="1"/>
  <c r="M178" i="1"/>
  <c r="L178" i="1"/>
  <c r="T177" i="1"/>
  <c r="S177" i="1"/>
  <c r="P177" i="1" s="1"/>
  <c r="Q177" i="1"/>
  <c r="O177" i="1"/>
  <c r="N177" i="1"/>
  <c r="M177" i="1"/>
  <c r="L177" i="1"/>
  <c r="T176" i="1"/>
  <c r="U176" i="1" s="1"/>
  <c r="S176" i="1"/>
  <c r="P176" i="1" s="1"/>
  <c r="Q176" i="1"/>
  <c r="O176" i="1"/>
  <c r="N176" i="1"/>
  <c r="M176" i="1"/>
  <c r="L176" i="1"/>
  <c r="U175" i="1"/>
  <c r="T175" i="1"/>
  <c r="S175" i="1"/>
  <c r="P175" i="1" s="1"/>
  <c r="R175" i="1"/>
  <c r="Q175" i="1"/>
  <c r="O175" i="1"/>
  <c r="N175" i="1"/>
  <c r="M175" i="1"/>
  <c r="L175" i="1"/>
  <c r="T174" i="1"/>
  <c r="R174" i="1" s="1"/>
  <c r="S174" i="1"/>
  <c r="Q174" i="1"/>
  <c r="P174" i="1"/>
  <c r="O174" i="1"/>
  <c r="N174" i="1"/>
  <c r="M174" i="1"/>
  <c r="L174" i="1"/>
  <c r="T173" i="1"/>
  <c r="R173" i="1" s="1"/>
  <c r="S173" i="1"/>
  <c r="P173" i="1" s="1"/>
  <c r="Q173" i="1"/>
  <c r="O173" i="1"/>
  <c r="N173" i="1"/>
  <c r="M173" i="1"/>
  <c r="L173" i="1"/>
  <c r="T172" i="1"/>
  <c r="U172" i="1" s="1"/>
  <c r="S172" i="1"/>
  <c r="P172" i="1" s="1"/>
  <c r="R172" i="1"/>
  <c r="Q172" i="1"/>
  <c r="O172" i="1"/>
  <c r="N172" i="1"/>
  <c r="M172" i="1"/>
  <c r="L172" i="1"/>
  <c r="T171" i="1"/>
  <c r="R171" i="1" s="1"/>
  <c r="S171" i="1"/>
  <c r="P171" i="1" s="1"/>
  <c r="Q171" i="1"/>
  <c r="O171" i="1"/>
  <c r="N171" i="1"/>
  <c r="M171" i="1"/>
  <c r="L171" i="1"/>
  <c r="T170" i="1"/>
  <c r="R170" i="1" s="1"/>
  <c r="S170" i="1"/>
  <c r="P170" i="1" s="1"/>
  <c r="Q170" i="1"/>
  <c r="O170" i="1"/>
  <c r="N170" i="1"/>
  <c r="M170" i="1"/>
  <c r="L170" i="1"/>
  <c r="T169" i="1"/>
  <c r="S169" i="1"/>
  <c r="P169" i="1" s="1"/>
  <c r="Q169" i="1"/>
  <c r="O169" i="1"/>
  <c r="N169" i="1"/>
  <c r="M169" i="1"/>
  <c r="L169" i="1"/>
  <c r="T168" i="1"/>
  <c r="U168" i="1" s="1"/>
  <c r="S168" i="1"/>
  <c r="P168" i="1" s="1"/>
  <c r="Q168" i="1"/>
  <c r="O168" i="1"/>
  <c r="N168" i="1"/>
  <c r="M168" i="1"/>
  <c r="L168" i="1"/>
  <c r="U167" i="1"/>
  <c r="T167" i="1"/>
  <c r="S167" i="1"/>
  <c r="P167" i="1" s="1"/>
  <c r="R167" i="1"/>
  <c r="Q167" i="1"/>
  <c r="O167" i="1"/>
  <c r="N167" i="1"/>
  <c r="M167" i="1"/>
  <c r="L167" i="1"/>
  <c r="T166" i="1"/>
  <c r="R166" i="1" s="1"/>
  <c r="S166" i="1"/>
  <c r="Q166" i="1"/>
  <c r="P166" i="1"/>
  <c r="O166" i="1"/>
  <c r="N166" i="1"/>
  <c r="M166" i="1"/>
  <c r="L166" i="1"/>
  <c r="T165" i="1"/>
  <c r="R165" i="1" s="1"/>
  <c r="S165" i="1"/>
  <c r="P165" i="1" s="1"/>
  <c r="Q165" i="1"/>
  <c r="O165" i="1"/>
  <c r="N165" i="1"/>
  <c r="M165" i="1"/>
  <c r="L165" i="1"/>
  <c r="T164" i="1"/>
  <c r="U164" i="1" s="1"/>
  <c r="S164" i="1"/>
  <c r="P164" i="1" s="1"/>
  <c r="R164" i="1"/>
  <c r="Q164" i="1"/>
  <c r="O164" i="1"/>
  <c r="N164" i="1"/>
  <c r="M164" i="1"/>
  <c r="L164" i="1"/>
  <c r="T163" i="1"/>
  <c r="R163" i="1" s="1"/>
  <c r="S163" i="1"/>
  <c r="P163" i="1" s="1"/>
  <c r="Q163" i="1"/>
  <c r="O163" i="1"/>
  <c r="N163" i="1"/>
  <c r="M163" i="1"/>
  <c r="L163" i="1"/>
  <c r="T162" i="1"/>
  <c r="R162" i="1" s="1"/>
  <c r="S162" i="1"/>
  <c r="P162" i="1" s="1"/>
  <c r="Q162" i="1"/>
  <c r="O162" i="1"/>
  <c r="N162" i="1"/>
  <c r="M162" i="1"/>
  <c r="L162" i="1"/>
  <c r="T161" i="1"/>
  <c r="S161" i="1"/>
  <c r="P161" i="1" s="1"/>
  <c r="Q161" i="1"/>
  <c r="O161" i="1"/>
  <c r="N161" i="1"/>
  <c r="M161" i="1"/>
  <c r="L161" i="1"/>
  <c r="T160" i="1"/>
  <c r="U160" i="1" s="1"/>
  <c r="S160" i="1"/>
  <c r="P160" i="1" s="1"/>
  <c r="Q160" i="1"/>
  <c r="O160" i="1"/>
  <c r="N160" i="1"/>
  <c r="M160" i="1"/>
  <c r="L160" i="1"/>
  <c r="U159" i="1"/>
  <c r="T159" i="1"/>
  <c r="S159" i="1"/>
  <c r="P159" i="1" s="1"/>
  <c r="R159" i="1"/>
  <c r="Q159" i="1"/>
  <c r="O159" i="1"/>
  <c r="N159" i="1"/>
  <c r="M159" i="1"/>
  <c r="L159" i="1"/>
  <c r="T158" i="1"/>
  <c r="R158" i="1" s="1"/>
  <c r="S158" i="1"/>
  <c r="Q158" i="1"/>
  <c r="P158" i="1"/>
  <c r="O158" i="1"/>
  <c r="N158" i="1"/>
  <c r="M158" i="1"/>
  <c r="L158" i="1"/>
  <c r="T157" i="1"/>
  <c r="R157" i="1" s="1"/>
  <c r="S157" i="1"/>
  <c r="P157" i="1" s="1"/>
  <c r="Q157" i="1"/>
  <c r="O157" i="1"/>
  <c r="N157" i="1"/>
  <c r="M157" i="1"/>
  <c r="L157" i="1"/>
  <c r="T156" i="1"/>
  <c r="U156" i="1" s="1"/>
  <c r="S156" i="1"/>
  <c r="P156" i="1" s="1"/>
  <c r="R156" i="1"/>
  <c r="Q156" i="1"/>
  <c r="O156" i="1"/>
  <c r="N156" i="1"/>
  <c r="M156" i="1"/>
  <c r="L156" i="1"/>
  <c r="T155" i="1"/>
  <c r="R155" i="1" s="1"/>
  <c r="S155" i="1"/>
  <c r="P155" i="1" s="1"/>
  <c r="Q155" i="1"/>
  <c r="O155" i="1"/>
  <c r="N155" i="1"/>
  <c r="M155" i="1"/>
  <c r="L155" i="1"/>
  <c r="T154" i="1"/>
  <c r="R154" i="1" s="1"/>
  <c r="S154" i="1"/>
  <c r="P154" i="1" s="1"/>
  <c r="Q154" i="1"/>
  <c r="O154" i="1"/>
  <c r="N154" i="1"/>
  <c r="M154" i="1"/>
  <c r="L154" i="1"/>
  <c r="T153" i="1"/>
  <c r="S153" i="1"/>
  <c r="P153" i="1" s="1"/>
  <c r="Q153" i="1"/>
  <c r="O153" i="1"/>
  <c r="N153" i="1"/>
  <c r="M153" i="1"/>
  <c r="L153" i="1"/>
  <c r="T152" i="1"/>
  <c r="U152" i="1" s="1"/>
  <c r="S152" i="1"/>
  <c r="P152" i="1" s="1"/>
  <c r="Q152" i="1"/>
  <c r="O152" i="1"/>
  <c r="N152" i="1"/>
  <c r="M152" i="1"/>
  <c r="L152" i="1"/>
  <c r="U151" i="1"/>
  <c r="T151" i="1"/>
  <c r="S151" i="1"/>
  <c r="P151" i="1" s="1"/>
  <c r="R151" i="1"/>
  <c r="Q151" i="1"/>
  <c r="O151" i="1"/>
  <c r="N151" i="1"/>
  <c r="M151" i="1"/>
  <c r="L151" i="1"/>
  <c r="T150" i="1"/>
  <c r="R150" i="1" s="1"/>
  <c r="S150" i="1"/>
  <c r="Q150" i="1"/>
  <c r="P150" i="1"/>
  <c r="O150" i="1"/>
  <c r="N150" i="1"/>
  <c r="M150" i="1"/>
  <c r="L150" i="1"/>
  <c r="T149" i="1"/>
  <c r="R149" i="1" s="1"/>
  <c r="S149" i="1"/>
  <c r="P149" i="1" s="1"/>
  <c r="Q149" i="1"/>
  <c r="O149" i="1"/>
  <c r="N149" i="1"/>
  <c r="M149" i="1"/>
  <c r="L149" i="1"/>
  <c r="T148" i="1"/>
  <c r="U148" i="1" s="1"/>
  <c r="S148" i="1"/>
  <c r="P148" i="1" s="1"/>
  <c r="R148" i="1"/>
  <c r="Q148" i="1"/>
  <c r="O148" i="1"/>
  <c r="N148" i="1"/>
  <c r="M148" i="1"/>
  <c r="L148" i="1"/>
  <c r="T147" i="1"/>
  <c r="R147" i="1" s="1"/>
  <c r="S147" i="1"/>
  <c r="P147" i="1" s="1"/>
  <c r="Q147" i="1"/>
  <c r="O147" i="1"/>
  <c r="N147" i="1"/>
  <c r="M147" i="1"/>
  <c r="L147" i="1"/>
  <c r="T146" i="1"/>
  <c r="R146" i="1" s="1"/>
  <c r="S146" i="1"/>
  <c r="P146" i="1" s="1"/>
  <c r="Q146" i="1"/>
  <c r="O146" i="1"/>
  <c r="N146" i="1"/>
  <c r="M146" i="1"/>
  <c r="L146" i="1"/>
  <c r="T145" i="1"/>
  <c r="S145" i="1"/>
  <c r="P145" i="1" s="1"/>
  <c r="Q145" i="1"/>
  <c r="O145" i="1"/>
  <c r="N145" i="1"/>
  <c r="M145" i="1"/>
  <c r="L145" i="1"/>
  <c r="T144" i="1"/>
  <c r="U144" i="1" s="1"/>
  <c r="S144" i="1"/>
  <c r="P144" i="1" s="1"/>
  <c r="Q144" i="1"/>
  <c r="O144" i="1"/>
  <c r="N144" i="1"/>
  <c r="M144" i="1"/>
  <c r="L144" i="1"/>
  <c r="U143" i="1"/>
  <c r="T143" i="1"/>
  <c r="S143" i="1"/>
  <c r="P143" i="1" s="1"/>
  <c r="R143" i="1"/>
  <c r="Q143" i="1"/>
  <c r="O143" i="1"/>
  <c r="N143" i="1"/>
  <c r="M143" i="1"/>
  <c r="L143" i="1"/>
  <c r="T142" i="1"/>
  <c r="R142" i="1" s="1"/>
  <c r="S142" i="1"/>
  <c r="Q142" i="1"/>
  <c r="P142" i="1"/>
  <c r="O142" i="1"/>
  <c r="N142" i="1"/>
  <c r="M142" i="1"/>
  <c r="L142" i="1"/>
  <c r="T141" i="1"/>
  <c r="R141" i="1" s="1"/>
  <c r="S141" i="1"/>
  <c r="P141" i="1" s="1"/>
  <c r="Q141" i="1"/>
  <c r="O141" i="1"/>
  <c r="N141" i="1"/>
  <c r="M141" i="1"/>
  <c r="L141" i="1"/>
  <c r="T140" i="1"/>
  <c r="U140" i="1" s="1"/>
  <c r="S140" i="1"/>
  <c r="P140" i="1" s="1"/>
  <c r="R140" i="1"/>
  <c r="Q140" i="1"/>
  <c r="O140" i="1"/>
  <c r="N140" i="1"/>
  <c r="M140" i="1"/>
  <c r="L140" i="1"/>
  <c r="T139" i="1"/>
  <c r="R139" i="1" s="1"/>
  <c r="S139" i="1"/>
  <c r="P139" i="1" s="1"/>
  <c r="Q139" i="1"/>
  <c r="O139" i="1"/>
  <c r="N139" i="1"/>
  <c r="M139" i="1"/>
  <c r="L139" i="1"/>
  <c r="T138" i="1"/>
  <c r="R138" i="1" s="1"/>
  <c r="S138" i="1"/>
  <c r="P138" i="1" s="1"/>
  <c r="Q138" i="1"/>
  <c r="O138" i="1"/>
  <c r="N138" i="1"/>
  <c r="M138" i="1"/>
  <c r="L138" i="1"/>
  <c r="T137" i="1"/>
  <c r="S137" i="1"/>
  <c r="P137" i="1" s="1"/>
  <c r="Q137" i="1"/>
  <c r="O137" i="1"/>
  <c r="N137" i="1"/>
  <c r="M137" i="1"/>
  <c r="L137" i="1"/>
  <c r="T136" i="1"/>
  <c r="U136" i="1" s="1"/>
  <c r="S136" i="1"/>
  <c r="P136" i="1" s="1"/>
  <c r="Q136" i="1"/>
  <c r="O136" i="1"/>
  <c r="N136" i="1"/>
  <c r="M136" i="1"/>
  <c r="L136" i="1"/>
  <c r="U135" i="1"/>
  <c r="T135" i="1"/>
  <c r="S135" i="1"/>
  <c r="P135" i="1" s="1"/>
  <c r="R135" i="1"/>
  <c r="Q135" i="1"/>
  <c r="O135" i="1"/>
  <c r="N135" i="1"/>
  <c r="M135" i="1"/>
  <c r="L135" i="1"/>
  <c r="T134" i="1"/>
  <c r="R134" i="1" s="1"/>
  <c r="S134" i="1"/>
  <c r="Q134" i="1"/>
  <c r="P134" i="1"/>
  <c r="O134" i="1"/>
  <c r="N134" i="1"/>
  <c r="M134" i="1"/>
  <c r="L134" i="1"/>
  <c r="T133" i="1"/>
  <c r="R133" i="1" s="1"/>
  <c r="S133" i="1"/>
  <c r="P133" i="1" s="1"/>
  <c r="Q133" i="1"/>
  <c r="O133" i="1"/>
  <c r="N133" i="1"/>
  <c r="M133" i="1"/>
  <c r="L133" i="1"/>
  <c r="T132" i="1"/>
  <c r="U132" i="1" s="1"/>
  <c r="S132" i="1"/>
  <c r="P132" i="1" s="1"/>
  <c r="R132" i="1"/>
  <c r="Q132" i="1"/>
  <c r="O132" i="1"/>
  <c r="N132" i="1"/>
  <c r="M132" i="1"/>
  <c r="L132" i="1"/>
  <c r="T131" i="1"/>
  <c r="R131" i="1" s="1"/>
  <c r="S131" i="1"/>
  <c r="P131" i="1" s="1"/>
  <c r="Q131" i="1"/>
  <c r="O131" i="1"/>
  <c r="N131" i="1"/>
  <c r="M131" i="1"/>
  <c r="L131" i="1"/>
  <c r="T130" i="1"/>
  <c r="R130" i="1" s="1"/>
  <c r="S130" i="1"/>
  <c r="P130" i="1" s="1"/>
  <c r="Q130" i="1"/>
  <c r="O130" i="1"/>
  <c r="N130" i="1"/>
  <c r="M130" i="1"/>
  <c r="L130" i="1"/>
  <c r="T129" i="1"/>
  <c r="S129" i="1"/>
  <c r="P129" i="1" s="1"/>
  <c r="Q129" i="1"/>
  <c r="O129" i="1"/>
  <c r="N129" i="1"/>
  <c r="M129" i="1"/>
  <c r="L129" i="1"/>
  <c r="T128" i="1"/>
  <c r="U128" i="1" s="1"/>
  <c r="S128" i="1"/>
  <c r="P128" i="1" s="1"/>
  <c r="Q128" i="1"/>
  <c r="O128" i="1"/>
  <c r="N128" i="1"/>
  <c r="M128" i="1"/>
  <c r="L128" i="1"/>
  <c r="U127" i="1"/>
  <c r="T127" i="1"/>
  <c r="S127" i="1"/>
  <c r="P127" i="1" s="1"/>
  <c r="R127" i="1"/>
  <c r="Q127" i="1"/>
  <c r="O127" i="1"/>
  <c r="N127" i="1"/>
  <c r="M127" i="1"/>
  <c r="L127" i="1"/>
  <c r="T126" i="1"/>
  <c r="R126" i="1" s="1"/>
  <c r="S126" i="1"/>
  <c r="Q126" i="1"/>
  <c r="P126" i="1"/>
  <c r="O126" i="1"/>
  <c r="N126" i="1"/>
  <c r="M126" i="1"/>
  <c r="L126" i="1"/>
  <c r="T125" i="1"/>
  <c r="R125" i="1" s="1"/>
  <c r="S125" i="1"/>
  <c r="P125" i="1" s="1"/>
  <c r="Q125" i="1"/>
  <c r="O125" i="1"/>
  <c r="N125" i="1"/>
  <c r="M125" i="1"/>
  <c r="L125" i="1"/>
  <c r="T124" i="1"/>
  <c r="U124" i="1" s="1"/>
  <c r="S124" i="1"/>
  <c r="P124" i="1" s="1"/>
  <c r="R124" i="1"/>
  <c r="Q124" i="1"/>
  <c r="O124" i="1"/>
  <c r="N124" i="1"/>
  <c r="M124" i="1"/>
  <c r="L124" i="1"/>
  <c r="T123" i="1"/>
  <c r="R123" i="1" s="1"/>
  <c r="S123" i="1"/>
  <c r="P123" i="1" s="1"/>
  <c r="Q123" i="1"/>
  <c r="O123" i="1"/>
  <c r="N123" i="1"/>
  <c r="M123" i="1"/>
  <c r="L123" i="1"/>
  <c r="T122" i="1"/>
  <c r="R122" i="1" s="1"/>
  <c r="S122" i="1"/>
  <c r="P122" i="1" s="1"/>
  <c r="Q122" i="1"/>
  <c r="O122" i="1"/>
  <c r="N122" i="1"/>
  <c r="M122" i="1"/>
  <c r="L122" i="1"/>
  <c r="U121" i="1"/>
  <c r="T121" i="1"/>
  <c r="R121" i="1" s="1"/>
  <c r="S121" i="1"/>
  <c r="P121" i="1" s="1"/>
  <c r="Q121" i="1"/>
  <c r="O121" i="1"/>
  <c r="N121" i="1"/>
  <c r="M121" i="1"/>
  <c r="L121" i="1"/>
  <c r="T120" i="1"/>
  <c r="S120" i="1"/>
  <c r="Q120" i="1"/>
  <c r="P120" i="1"/>
  <c r="O120" i="1"/>
  <c r="N120" i="1"/>
  <c r="M120" i="1"/>
  <c r="L120" i="1"/>
  <c r="U119" i="1"/>
  <c r="T119" i="1"/>
  <c r="S119" i="1"/>
  <c r="P119" i="1" s="1"/>
  <c r="R119" i="1"/>
  <c r="Q119" i="1"/>
  <c r="O119" i="1"/>
  <c r="N119" i="1"/>
  <c r="M119" i="1"/>
  <c r="L119" i="1"/>
  <c r="T118" i="1"/>
  <c r="R118" i="1" s="1"/>
  <c r="S118" i="1"/>
  <c r="Q118" i="1"/>
  <c r="P118" i="1"/>
  <c r="O118" i="1"/>
  <c r="N118" i="1"/>
  <c r="M118" i="1"/>
  <c r="L118" i="1"/>
  <c r="T117" i="1"/>
  <c r="R117" i="1" s="1"/>
  <c r="S117" i="1"/>
  <c r="P117" i="1" s="1"/>
  <c r="Q117" i="1"/>
  <c r="O117" i="1"/>
  <c r="N117" i="1"/>
  <c r="M117" i="1"/>
  <c r="L117" i="1"/>
  <c r="T116" i="1"/>
  <c r="U116" i="1" s="1"/>
  <c r="S116" i="1"/>
  <c r="P116" i="1" s="1"/>
  <c r="R116" i="1"/>
  <c r="Q116" i="1"/>
  <c r="O116" i="1"/>
  <c r="N116" i="1"/>
  <c r="M116" i="1"/>
  <c r="L116" i="1"/>
  <c r="T115" i="1"/>
  <c r="S115" i="1"/>
  <c r="P115" i="1" s="1"/>
  <c r="Q115" i="1"/>
  <c r="O115" i="1"/>
  <c r="N115" i="1"/>
  <c r="M115" i="1"/>
  <c r="L115" i="1"/>
  <c r="T114" i="1"/>
  <c r="R114" i="1" s="1"/>
  <c r="S114" i="1"/>
  <c r="P114" i="1" s="1"/>
  <c r="Q114" i="1"/>
  <c r="O114" i="1"/>
  <c r="N114" i="1"/>
  <c r="M114" i="1"/>
  <c r="L114" i="1"/>
  <c r="U113" i="1"/>
  <c r="T113" i="1"/>
  <c r="R113" i="1" s="1"/>
  <c r="S113" i="1"/>
  <c r="P113" i="1" s="1"/>
  <c r="Q113" i="1"/>
  <c r="O113" i="1"/>
  <c r="N113" i="1"/>
  <c r="M113" i="1"/>
  <c r="L113" i="1"/>
  <c r="T112" i="1"/>
  <c r="S112" i="1"/>
  <c r="P112" i="1" s="1"/>
  <c r="Q112" i="1"/>
  <c r="O112" i="1"/>
  <c r="N112" i="1"/>
  <c r="M112" i="1"/>
  <c r="L112" i="1"/>
  <c r="U111" i="1"/>
  <c r="T111" i="1"/>
  <c r="S111" i="1"/>
  <c r="P111" i="1" s="1"/>
  <c r="R111" i="1"/>
  <c r="Q111" i="1"/>
  <c r="O111" i="1"/>
  <c r="N111" i="1"/>
  <c r="M111" i="1"/>
  <c r="L111" i="1"/>
  <c r="T110" i="1"/>
  <c r="R110" i="1" s="1"/>
  <c r="S110" i="1"/>
  <c r="Q110" i="1"/>
  <c r="P110" i="1"/>
  <c r="O110" i="1"/>
  <c r="N110" i="1"/>
  <c r="M110" i="1"/>
  <c r="L110" i="1"/>
  <c r="T109" i="1"/>
  <c r="R109" i="1" s="1"/>
  <c r="S109" i="1"/>
  <c r="P109" i="1" s="1"/>
  <c r="Q109" i="1"/>
  <c r="O109" i="1"/>
  <c r="N109" i="1"/>
  <c r="M109" i="1"/>
  <c r="L109" i="1"/>
  <c r="T108" i="1"/>
  <c r="U108" i="1" s="1"/>
  <c r="S108" i="1"/>
  <c r="P108" i="1" s="1"/>
  <c r="R108" i="1"/>
  <c r="Q108" i="1"/>
  <c r="O108" i="1"/>
  <c r="N108" i="1"/>
  <c r="M108" i="1"/>
  <c r="L108" i="1"/>
  <c r="T107" i="1"/>
  <c r="S107" i="1"/>
  <c r="P107" i="1" s="1"/>
  <c r="Q107" i="1"/>
  <c r="O107" i="1"/>
  <c r="N107" i="1"/>
  <c r="M107" i="1"/>
  <c r="L107" i="1"/>
  <c r="T106" i="1"/>
  <c r="R106" i="1" s="1"/>
  <c r="S106" i="1"/>
  <c r="P106" i="1" s="1"/>
  <c r="Q106" i="1"/>
  <c r="O106" i="1"/>
  <c r="N106" i="1"/>
  <c r="M106" i="1"/>
  <c r="L106" i="1"/>
  <c r="U105" i="1"/>
  <c r="T105" i="1"/>
  <c r="R105" i="1" s="1"/>
  <c r="S105" i="1"/>
  <c r="P105" i="1" s="1"/>
  <c r="Q105" i="1"/>
  <c r="O105" i="1"/>
  <c r="N105" i="1"/>
  <c r="M105" i="1"/>
  <c r="L105" i="1"/>
  <c r="T104" i="1"/>
  <c r="S104" i="1"/>
  <c r="Q104" i="1"/>
  <c r="P104" i="1"/>
  <c r="O104" i="1"/>
  <c r="N104" i="1"/>
  <c r="M104" i="1"/>
  <c r="L104" i="1"/>
  <c r="U103" i="1"/>
  <c r="T103" i="1"/>
  <c r="S103" i="1"/>
  <c r="P103" i="1" s="1"/>
  <c r="R103" i="1"/>
  <c r="Q103" i="1"/>
  <c r="O103" i="1"/>
  <c r="N103" i="1"/>
  <c r="M103" i="1"/>
  <c r="L103" i="1"/>
  <c r="T102" i="1"/>
  <c r="R102" i="1" s="1"/>
  <c r="S102" i="1"/>
  <c r="Q102" i="1"/>
  <c r="P102" i="1"/>
  <c r="O102" i="1"/>
  <c r="N102" i="1"/>
  <c r="M102" i="1"/>
  <c r="L102" i="1"/>
  <c r="T101" i="1"/>
  <c r="R101" i="1" s="1"/>
  <c r="S101" i="1"/>
  <c r="P101" i="1" s="1"/>
  <c r="Q101" i="1"/>
  <c r="O101" i="1"/>
  <c r="N101" i="1"/>
  <c r="M101" i="1"/>
  <c r="L101" i="1"/>
  <c r="T100" i="1"/>
  <c r="U100" i="1" s="1"/>
  <c r="S100" i="1"/>
  <c r="P100" i="1" s="1"/>
  <c r="R100" i="1"/>
  <c r="Q100" i="1"/>
  <c r="O100" i="1"/>
  <c r="N100" i="1"/>
  <c r="M100" i="1"/>
  <c r="L100" i="1"/>
  <c r="T99" i="1"/>
  <c r="S99" i="1"/>
  <c r="P99" i="1" s="1"/>
  <c r="Q99" i="1"/>
  <c r="O99" i="1"/>
  <c r="N99" i="1"/>
  <c r="M99" i="1"/>
  <c r="L99" i="1"/>
  <c r="T98" i="1"/>
  <c r="R98" i="1" s="1"/>
  <c r="S98" i="1"/>
  <c r="P98" i="1" s="1"/>
  <c r="Q98" i="1"/>
  <c r="O98" i="1"/>
  <c r="N98" i="1"/>
  <c r="M98" i="1"/>
  <c r="L98" i="1"/>
  <c r="U97" i="1"/>
  <c r="T97" i="1"/>
  <c r="R97" i="1" s="1"/>
  <c r="S97" i="1"/>
  <c r="P97" i="1" s="1"/>
  <c r="Q97" i="1"/>
  <c r="O97" i="1"/>
  <c r="N97" i="1"/>
  <c r="M97" i="1"/>
  <c r="L97" i="1"/>
  <c r="T96" i="1"/>
  <c r="S96" i="1"/>
  <c r="P96" i="1" s="1"/>
  <c r="Q96" i="1"/>
  <c r="O96" i="1"/>
  <c r="N96" i="1"/>
  <c r="M96" i="1"/>
  <c r="L96" i="1"/>
  <c r="U95" i="1"/>
  <c r="T95" i="1"/>
  <c r="S95" i="1"/>
  <c r="P95" i="1" s="1"/>
  <c r="R95" i="1"/>
  <c r="Q95" i="1"/>
  <c r="O95" i="1"/>
  <c r="N95" i="1"/>
  <c r="M95" i="1"/>
  <c r="L95" i="1"/>
  <c r="T94" i="1"/>
  <c r="R94" i="1" s="1"/>
  <c r="S94" i="1"/>
  <c r="Q94" i="1"/>
  <c r="P94" i="1"/>
  <c r="O94" i="1"/>
  <c r="N94" i="1"/>
  <c r="M94" i="1"/>
  <c r="L94" i="1"/>
  <c r="T93" i="1"/>
  <c r="R93" i="1" s="1"/>
  <c r="S93" i="1"/>
  <c r="P93" i="1" s="1"/>
  <c r="Q93" i="1"/>
  <c r="O93" i="1"/>
  <c r="N93" i="1"/>
  <c r="M93" i="1"/>
  <c r="L93" i="1"/>
  <c r="T92" i="1"/>
  <c r="U92" i="1" s="1"/>
  <c r="S92" i="1"/>
  <c r="P92" i="1" s="1"/>
  <c r="R92" i="1"/>
  <c r="Q92" i="1"/>
  <c r="O92" i="1"/>
  <c r="N92" i="1"/>
  <c r="M92" i="1"/>
  <c r="L92" i="1"/>
  <c r="T91" i="1"/>
  <c r="S91" i="1"/>
  <c r="P91" i="1" s="1"/>
  <c r="Q91" i="1"/>
  <c r="O91" i="1"/>
  <c r="N91" i="1"/>
  <c r="M91" i="1"/>
  <c r="L91" i="1"/>
  <c r="T90" i="1"/>
  <c r="R90" i="1" s="1"/>
  <c r="S90" i="1"/>
  <c r="P90" i="1" s="1"/>
  <c r="Q90" i="1"/>
  <c r="O90" i="1"/>
  <c r="N90" i="1"/>
  <c r="M90" i="1"/>
  <c r="L90" i="1"/>
  <c r="U89" i="1"/>
  <c r="T89" i="1"/>
  <c r="R89" i="1" s="1"/>
  <c r="S89" i="1"/>
  <c r="P89" i="1" s="1"/>
  <c r="Q89" i="1"/>
  <c r="O89" i="1"/>
  <c r="N89" i="1"/>
  <c r="M89" i="1"/>
  <c r="L89" i="1"/>
  <c r="T88" i="1"/>
  <c r="S88" i="1"/>
  <c r="Q88" i="1"/>
  <c r="P88" i="1"/>
  <c r="O88" i="1"/>
  <c r="N88" i="1"/>
  <c r="M88" i="1"/>
  <c r="L88" i="1"/>
  <c r="U87" i="1"/>
  <c r="T87" i="1"/>
  <c r="S87" i="1"/>
  <c r="P87" i="1" s="1"/>
  <c r="R87" i="1"/>
  <c r="Q87" i="1"/>
  <c r="O87" i="1"/>
  <c r="N87" i="1"/>
  <c r="M87" i="1"/>
  <c r="L87" i="1"/>
  <c r="T86" i="1"/>
  <c r="R86" i="1" s="1"/>
  <c r="S86" i="1"/>
  <c r="Q86" i="1"/>
  <c r="P86" i="1"/>
  <c r="O86" i="1"/>
  <c r="N86" i="1"/>
  <c r="M86" i="1"/>
  <c r="L86" i="1"/>
  <c r="T85" i="1"/>
  <c r="R85" i="1" s="1"/>
  <c r="S85" i="1"/>
  <c r="P85" i="1" s="1"/>
  <c r="Q85" i="1"/>
  <c r="O85" i="1"/>
  <c r="N85" i="1"/>
  <c r="M85" i="1"/>
  <c r="L85" i="1"/>
  <c r="T84" i="1"/>
  <c r="U84" i="1" s="1"/>
  <c r="S84" i="1"/>
  <c r="P84" i="1" s="1"/>
  <c r="R84" i="1"/>
  <c r="Q84" i="1"/>
  <c r="O84" i="1"/>
  <c r="N84" i="1"/>
  <c r="M84" i="1"/>
  <c r="L84" i="1"/>
  <c r="T83" i="1"/>
  <c r="S83" i="1"/>
  <c r="P83" i="1" s="1"/>
  <c r="Q83" i="1"/>
  <c r="O83" i="1"/>
  <c r="N83" i="1"/>
  <c r="M83" i="1"/>
  <c r="L83" i="1"/>
  <c r="T82" i="1"/>
  <c r="R82" i="1" s="1"/>
  <c r="S82" i="1"/>
  <c r="P82" i="1" s="1"/>
  <c r="Q82" i="1"/>
  <c r="O82" i="1"/>
  <c r="N82" i="1"/>
  <c r="M82" i="1"/>
  <c r="L82" i="1"/>
  <c r="U81" i="1"/>
  <c r="T81" i="1"/>
  <c r="R81" i="1" s="1"/>
  <c r="S81" i="1"/>
  <c r="P81" i="1" s="1"/>
  <c r="Q81" i="1"/>
  <c r="O81" i="1"/>
  <c r="N81" i="1"/>
  <c r="M81" i="1"/>
  <c r="L81" i="1"/>
  <c r="T80" i="1"/>
  <c r="S80" i="1"/>
  <c r="P80" i="1" s="1"/>
  <c r="Q80" i="1"/>
  <c r="O80" i="1"/>
  <c r="N80" i="1"/>
  <c r="M80" i="1"/>
  <c r="L80" i="1"/>
  <c r="U79" i="1"/>
  <c r="T79" i="1"/>
  <c r="S79" i="1"/>
  <c r="P79" i="1" s="1"/>
  <c r="R79" i="1"/>
  <c r="Q79" i="1"/>
  <c r="O79" i="1"/>
  <c r="N79" i="1"/>
  <c r="M79" i="1"/>
  <c r="L79" i="1"/>
  <c r="T78" i="1"/>
  <c r="R78" i="1" s="1"/>
  <c r="S78" i="1"/>
  <c r="Q78" i="1"/>
  <c r="P78" i="1"/>
  <c r="O78" i="1"/>
  <c r="N78" i="1"/>
  <c r="M78" i="1"/>
  <c r="L78" i="1"/>
  <c r="T77" i="1"/>
  <c r="S77" i="1"/>
  <c r="P77" i="1" s="1"/>
  <c r="Q77" i="1"/>
  <c r="O77" i="1"/>
  <c r="N77" i="1"/>
  <c r="M77" i="1"/>
  <c r="L77" i="1"/>
  <c r="T76" i="1"/>
  <c r="U76" i="1" s="1"/>
  <c r="S76" i="1"/>
  <c r="P76" i="1" s="1"/>
  <c r="R76" i="1"/>
  <c r="Q76" i="1"/>
  <c r="O76" i="1"/>
  <c r="N76" i="1"/>
  <c r="M76" i="1"/>
  <c r="L76" i="1"/>
  <c r="U75" i="1"/>
  <c r="T75" i="1"/>
  <c r="R75" i="1" s="1"/>
  <c r="S75" i="1"/>
  <c r="P75" i="1" s="1"/>
  <c r="Q75" i="1"/>
  <c r="O75" i="1"/>
  <c r="N75" i="1"/>
  <c r="M75" i="1"/>
  <c r="L75" i="1"/>
  <c r="T74" i="1"/>
  <c r="R74" i="1" s="1"/>
  <c r="S74" i="1"/>
  <c r="P74" i="1" s="1"/>
  <c r="Q74" i="1"/>
  <c r="O74" i="1"/>
  <c r="N74" i="1"/>
  <c r="M74" i="1"/>
  <c r="L74" i="1"/>
  <c r="U73" i="1"/>
  <c r="T73" i="1"/>
  <c r="R73" i="1" s="1"/>
  <c r="S73" i="1"/>
  <c r="P73" i="1" s="1"/>
  <c r="Q73" i="1"/>
  <c r="O73" i="1"/>
  <c r="N73" i="1"/>
  <c r="M73" i="1"/>
  <c r="L73" i="1"/>
  <c r="T72" i="1"/>
  <c r="S72" i="1"/>
  <c r="P72" i="1" s="1"/>
  <c r="Q72" i="1"/>
  <c r="O72" i="1"/>
  <c r="N72" i="1"/>
  <c r="M72" i="1"/>
  <c r="L72" i="1"/>
  <c r="U71" i="1"/>
  <c r="T71" i="1"/>
  <c r="S71" i="1"/>
  <c r="P71" i="1" s="1"/>
  <c r="R71" i="1"/>
  <c r="Q71" i="1"/>
  <c r="O71" i="1"/>
  <c r="N71" i="1"/>
  <c r="M71" i="1"/>
  <c r="L71" i="1"/>
  <c r="T70" i="1"/>
  <c r="R70" i="1" s="1"/>
  <c r="S70" i="1"/>
  <c r="P70" i="1" s="1"/>
  <c r="Q70" i="1"/>
  <c r="O70" i="1"/>
  <c r="N70" i="1"/>
  <c r="M70" i="1"/>
  <c r="L70" i="1"/>
  <c r="T69" i="1"/>
  <c r="S69" i="1"/>
  <c r="P69" i="1" s="1"/>
  <c r="Q69" i="1"/>
  <c r="O69" i="1"/>
  <c r="N69" i="1"/>
  <c r="M69" i="1"/>
  <c r="L69" i="1"/>
  <c r="T68" i="1"/>
  <c r="U68" i="1" s="1"/>
  <c r="S68" i="1"/>
  <c r="R68" i="1"/>
  <c r="Q68" i="1"/>
  <c r="P68" i="1"/>
  <c r="O68" i="1"/>
  <c r="N68" i="1"/>
  <c r="M68" i="1"/>
  <c r="L68" i="1"/>
  <c r="T67" i="1"/>
  <c r="R67" i="1" s="1"/>
  <c r="S67" i="1"/>
  <c r="P67" i="1" s="1"/>
  <c r="Q67" i="1"/>
  <c r="O67" i="1"/>
  <c r="N67" i="1"/>
  <c r="M67" i="1"/>
  <c r="L67" i="1"/>
  <c r="T66" i="1"/>
  <c r="R66" i="1" s="1"/>
  <c r="S66" i="1"/>
  <c r="Q66" i="1"/>
  <c r="P66" i="1"/>
  <c r="O66" i="1"/>
  <c r="N66" i="1"/>
  <c r="M66" i="1"/>
  <c r="L66" i="1"/>
  <c r="U65" i="1"/>
  <c r="T65" i="1"/>
  <c r="R65" i="1" s="1"/>
  <c r="S65" i="1"/>
  <c r="P65" i="1" s="1"/>
  <c r="Q65" i="1"/>
  <c r="O65" i="1"/>
  <c r="N65" i="1"/>
  <c r="M65" i="1"/>
  <c r="L65" i="1"/>
  <c r="T64" i="1"/>
  <c r="U64" i="1" s="1"/>
  <c r="S64" i="1"/>
  <c r="Q64" i="1"/>
  <c r="P64" i="1"/>
  <c r="O64" i="1"/>
  <c r="N64" i="1"/>
  <c r="M64" i="1"/>
  <c r="L64" i="1"/>
  <c r="T63" i="1"/>
  <c r="U63" i="1" s="1"/>
  <c r="S63" i="1"/>
  <c r="P63" i="1" s="1"/>
  <c r="R63" i="1"/>
  <c r="Q63" i="1"/>
  <c r="O63" i="1"/>
  <c r="N63" i="1"/>
  <c r="M63" i="1"/>
  <c r="L63" i="1"/>
  <c r="T62" i="1"/>
  <c r="R62" i="1" s="1"/>
  <c r="S62" i="1"/>
  <c r="P62" i="1" s="1"/>
  <c r="Q62" i="1"/>
  <c r="O62" i="1"/>
  <c r="N62" i="1"/>
  <c r="M62" i="1"/>
  <c r="L62" i="1"/>
  <c r="U61" i="1"/>
  <c r="T61" i="1"/>
  <c r="R61" i="1" s="1"/>
  <c r="S61" i="1"/>
  <c r="P61" i="1" s="1"/>
  <c r="Q61" i="1"/>
  <c r="O61" i="1"/>
  <c r="N61" i="1"/>
  <c r="M61" i="1"/>
  <c r="L61" i="1"/>
  <c r="T60" i="1"/>
  <c r="U60" i="1" s="1"/>
  <c r="S60" i="1"/>
  <c r="R60" i="1"/>
  <c r="Q60" i="1"/>
  <c r="P60" i="1"/>
  <c r="O60" i="1"/>
  <c r="N60" i="1"/>
  <c r="M60" i="1"/>
  <c r="L60" i="1"/>
  <c r="T59" i="1"/>
  <c r="R59" i="1" s="1"/>
  <c r="S59" i="1"/>
  <c r="P59" i="1" s="1"/>
  <c r="Q59" i="1"/>
  <c r="O59" i="1"/>
  <c r="N59" i="1"/>
  <c r="M59" i="1"/>
  <c r="L59" i="1"/>
  <c r="T58" i="1"/>
  <c r="R58" i="1" s="1"/>
  <c r="S58" i="1"/>
  <c r="Q58" i="1"/>
  <c r="P58" i="1"/>
  <c r="O58" i="1"/>
  <c r="N58" i="1"/>
  <c r="M58" i="1"/>
  <c r="L58" i="1"/>
  <c r="U57" i="1"/>
  <c r="T57" i="1"/>
  <c r="R57" i="1" s="1"/>
  <c r="S57" i="1"/>
  <c r="P57" i="1" s="1"/>
  <c r="Q57" i="1"/>
  <c r="O57" i="1"/>
  <c r="N57" i="1"/>
  <c r="M57" i="1"/>
  <c r="L57" i="1"/>
  <c r="T56" i="1"/>
  <c r="U56" i="1" s="1"/>
  <c r="S56" i="1"/>
  <c r="Q56" i="1"/>
  <c r="P56" i="1"/>
  <c r="O56" i="1"/>
  <c r="N56" i="1"/>
  <c r="M56" i="1"/>
  <c r="L56" i="1"/>
  <c r="T55" i="1"/>
  <c r="U55" i="1" s="1"/>
  <c r="S55" i="1"/>
  <c r="P55" i="1" s="1"/>
  <c r="R55" i="1"/>
  <c r="Q55" i="1"/>
  <c r="O55" i="1"/>
  <c r="N55" i="1"/>
  <c r="M55" i="1"/>
  <c r="L55" i="1"/>
  <c r="T54" i="1"/>
  <c r="R54" i="1" s="1"/>
  <c r="S54" i="1"/>
  <c r="P54" i="1" s="1"/>
  <c r="Q54" i="1"/>
  <c r="O54" i="1"/>
  <c r="N54" i="1"/>
  <c r="M54" i="1"/>
  <c r="L54" i="1"/>
  <c r="U53" i="1"/>
  <c r="T53" i="1"/>
  <c r="R53" i="1" s="1"/>
  <c r="S53" i="1"/>
  <c r="P53" i="1" s="1"/>
  <c r="Q53" i="1"/>
  <c r="O53" i="1"/>
  <c r="N53" i="1"/>
  <c r="M53" i="1"/>
  <c r="L53" i="1"/>
  <c r="T52" i="1"/>
  <c r="U52" i="1" s="1"/>
  <c r="S52" i="1"/>
  <c r="R52" i="1"/>
  <c r="Q52" i="1"/>
  <c r="P52" i="1"/>
  <c r="O52" i="1"/>
  <c r="N52" i="1"/>
  <c r="M52" i="1"/>
  <c r="L52" i="1"/>
  <c r="T51" i="1"/>
  <c r="R51" i="1" s="1"/>
  <c r="S51" i="1"/>
  <c r="P51" i="1" s="1"/>
  <c r="Q51" i="1"/>
  <c r="O51" i="1"/>
  <c r="N51" i="1"/>
  <c r="M51" i="1"/>
  <c r="L51" i="1"/>
  <c r="T50" i="1"/>
  <c r="R50" i="1" s="1"/>
  <c r="S50" i="1"/>
  <c r="Q50" i="1"/>
  <c r="P50" i="1"/>
  <c r="O50" i="1"/>
  <c r="N50" i="1"/>
  <c r="M50" i="1"/>
  <c r="L50" i="1"/>
  <c r="U49" i="1"/>
  <c r="T49" i="1"/>
  <c r="R49" i="1" s="1"/>
  <c r="S49" i="1"/>
  <c r="P49" i="1" s="1"/>
  <c r="Q49" i="1"/>
  <c r="O49" i="1"/>
  <c r="N49" i="1"/>
  <c r="M49" i="1"/>
  <c r="L49" i="1"/>
  <c r="T48" i="1"/>
  <c r="U48" i="1" s="1"/>
  <c r="S48" i="1"/>
  <c r="Q48" i="1"/>
  <c r="P48" i="1"/>
  <c r="O48" i="1"/>
  <c r="N48" i="1"/>
  <c r="M48" i="1"/>
  <c r="L48" i="1"/>
  <c r="T47" i="1"/>
  <c r="U47" i="1" s="1"/>
  <c r="S47" i="1"/>
  <c r="P47" i="1" s="1"/>
  <c r="R47" i="1"/>
  <c r="Q47" i="1"/>
  <c r="O47" i="1"/>
  <c r="N47" i="1"/>
  <c r="M47" i="1"/>
  <c r="L47" i="1"/>
  <c r="T46" i="1"/>
  <c r="R46" i="1" s="1"/>
  <c r="S46" i="1"/>
  <c r="P46" i="1" s="1"/>
  <c r="Q46" i="1"/>
  <c r="O46" i="1"/>
  <c r="N46" i="1"/>
  <c r="M46" i="1"/>
  <c r="L46" i="1"/>
  <c r="U45" i="1"/>
  <c r="T45" i="1"/>
  <c r="R45" i="1" s="1"/>
  <c r="S45" i="1"/>
  <c r="P45" i="1" s="1"/>
  <c r="Q45" i="1"/>
  <c r="O45" i="1"/>
  <c r="N45" i="1"/>
  <c r="M45" i="1"/>
  <c r="L45" i="1"/>
  <c r="T44" i="1"/>
  <c r="U44" i="1" s="1"/>
  <c r="S44" i="1"/>
  <c r="R44" i="1"/>
  <c r="Q44" i="1"/>
  <c r="P44" i="1"/>
  <c r="O44" i="1"/>
  <c r="N44" i="1"/>
  <c r="M44" i="1"/>
  <c r="L44" i="1"/>
  <c r="T43" i="1"/>
  <c r="R43" i="1" s="1"/>
  <c r="S43" i="1"/>
  <c r="P43" i="1" s="1"/>
  <c r="Q43" i="1"/>
  <c r="O43" i="1"/>
  <c r="N43" i="1"/>
  <c r="M43" i="1"/>
  <c r="L43" i="1"/>
  <c r="T42" i="1"/>
  <c r="R42" i="1" s="1"/>
  <c r="S42" i="1"/>
  <c r="Q42" i="1"/>
  <c r="P42" i="1"/>
  <c r="O42" i="1"/>
  <c r="N42" i="1"/>
  <c r="M42" i="1"/>
  <c r="L42" i="1"/>
  <c r="U41" i="1"/>
  <c r="T41" i="1"/>
  <c r="R41" i="1" s="1"/>
  <c r="S41" i="1"/>
  <c r="P41" i="1" s="1"/>
  <c r="Q41" i="1"/>
  <c r="O41" i="1"/>
  <c r="N41" i="1"/>
  <c r="M41" i="1"/>
  <c r="L41" i="1"/>
  <c r="T40" i="1"/>
  <c r="U40" i="1" s="1"/>
  <c r="S40" i="1"/>
  <c r="Q40" i="1"/>
  <c r="P40" i="1"/>
  <c r="O40" i="1"/>
  <c r="N40" i="1"/>
  <c r="M40" i="1"/>
  <c r="L40" i="1"/>
  <c r="T39" i="1"/>
  <c r="U39" i="1" s="1"/>
  <c r="S39" i="1"/>
  <c r="P39" i="1" s="1"/>
  <c r="R39" i="1"/>
  <c r="Q39" i="1"/>
  <c r="O39" i="1"/>
  <c r="N39" i="1"/>
  <c r="M39" i="1"/>
  <c r="L39" i="1"/>
  <c r="T38" i="1"/>
  <c r="R38" i="1" s="1"/>
  <c r="S38" i="1"/>
  <c r="P38" i="1" s="1"/>
  <c r="Q38" i="1"/>
  <c r="O38" i="1"/>
  <c r="N38" i="1"/>
  <c r="M38" i="1"/>
  <c r="L38" i="1"/>
  <c r="U37" i="1"/>
  <c r="T37" i="1"/>
  <c r="R37" i="1" s="1"/>
  <c r="S37" i="1"/>
  <c r="P37" i="1" s="1"/>
  <c r="Q37" i="1"/>
  <c r="O37" i="1"/>
  <c r="N37" i="1"/>
  <c r="M37" i="1"/>
  <c r="L37" i="1"/>
  <c r="T36" i="1"/>
  <c r="U36" i="1" s="1"/>
  <c r="S36" i="1"/>
  <c r="R36" i="1"/>
  <c r="Q36" i="1"/>
  <c r="P36" i="1"/>
  <c r="O36" i="1"/>
  <c r="N36" i="1"/>
  <c r="M36" i="1"/>
  <c r="L36" i="1"/>
  <c r="T35" i="1"/>
  <c r="R35" i="1" s="1"/>
  <c r="S35" i="1"/>
  <c r="P35" i="1" s="1"/>
  <c r="Q35" i="1"/>
  <c r="O35" i="1"/>
  <c r="N35" i="1"/>
  <c r="M35" i="1"/>
  <c r="L35" i="1"/>
  <c r="T34" i="1"/>
  <c r="R34" i="1" s="1"/>
  <c r="S34" i="1"/>
  <c r="Q34" i="1"/>
  <c r="P34" i="1"/>
  <c r="O34" i="1"/>
  <c r="N34" i="1"/>
  <c r="M34" i="1"/>
  <c r="L34" i="1"/>
  <c r="U33" i="1"/>
  <c r="T33" i="1"/>
  <c r="R33" i="1" s="1"/>
  <c r="S33" i="1"/>
  <c r="P33" i="1" s="1"/>
  <c r="Q33" i="1"/>
  <c r="O33" i="1"/>
  <c r="N33" i="1"/>
  <c r="M33" i="1"/>
  <c r="L33" i="1"/>
  <c r="T32" i="1"/>
  <c r="U32" i="1" s="1"/>
  <c r="S32" i="1"/>
  <c r="Q32" i="1"/>
  <c r="P32" i="1"/>
  <c r="O32" i="1"/>
  <c r="N32" i="1"/>
  <c r="M32" i="1"/>
  <c r="L32" i="1"/>
  <c r="T31" i="1"/>
  <c r="U31" i="1" s="1"/>
  <c r="S31" i="1"/>
  <c r="P31" i="1" s="1"/>
  <c r="R31" i="1"/>
  <c r="Q31" i="1"/>
  <c r="O31" i="1"/>
  <c r="N31" i="1"/>
  <c r="M31" i="1"/>
  <c r="L31" i="1"/>
  <c r="T30" i="1"/>
  <c r="R30" i="1" s="1"/>
  <c r="S30" i="1"/>
  <c r="P30" i="1" s="1"/>
  <c r="Q30" i="1"/>
  <c r="O30" i="1"/>
  <c r="N30" i="1"/>
  <c r="M30" i="1"/>
  <c r="L30" i="1"/>
  <c r="U29" i="1"/>
  <c r="T29" i="1"/>
  <c r="R29" i="1" s="1"/>
  <c r="S29" i="1"/>
  <c r="P29" i="1" s="1"/>
  <c r="Q29" i="1"/>
  <c r="O29" i="1"/>
  <c r="N29" i="1"/>
  <c r="M29" i="1"/>
  <c r="L29" i="1"/>
  <c r="T28" i="1"/>
  <c r="U28" i="1" s="1"/>
  <c r="S28" i="1"/>
  <c r="R28" i="1"/>
  <c r="Q28" i="1"/>
  <c r="P28" i="1"/>
  <c r="O28" i="1"/>
  <c r="N28" i="1"/>
  <c r="M28" i="1"/>
  <c r="L28" i="1"/>
  <c r="T27" i="1"/>
  <c r="R27" i="1" s="1"/>
  <c r="S27" i="1"/>
  <c r="P27" i="1" s="1"/>
  <c r="Q27" i="1"/>
  <c r="O27" i="1"/>
  <c r="N27" i="1"/>
  <c r="M27" i="1"/>
  <c r="L27" i="1"/>
  <c r="T26" i="1"/>
  <c r="R26" i="1" s="1"/>
  <c r="S26" i="1"/>
  <c r="Q26" i="1"/>
  <c r="P26" i="1"/>
  <c r="O26" i="1"/>
  <c r="N26" i="1"/>
  <c r="M26" i="1"/>
  <c r="L26" i="1"/>
  <c r="U25" i="1"/>
  <c r="T25" i="1"/>
  <c r="R25" i="1" s="1"/>
  <c r="S25" i="1"/>
  <c r="P25" i="1" s="1"/>
  <c r="Q25" i="1"/>
  <c r="O25" i="1"/>
  <c r="N25" i="1"/>
  <c r="M25" i="1"/>
  <c r="L25" i="1"/>
  <c r="T24" i="1"/>
  <c r="U24" i="1" s="1"/>
  <c r="S24" i="1"/>
  <c r="Q24" i="1"/>
  <c r="P24" i="1"/>
  <c r="O24" i="1"/>
  <c r="N24" i="1"/>
  <c r="M24" i="1"/>
  <c r="L24" i="1"/>
  <c r="T23" i="1"/>
  <c r="U23" i="1" s="1"/>
  <c r="S23" i="1"/>
  <c r="P23" i="1" s="1"/>
  <c r="R23" i="1"/>
  <c r="Q23" i="1"/>
  <c r="O23" i="1"/>
  <c r="N23" i="1"/>
  <c r="M23" i="1"/>
  <c r="L23" i="1"/>
  <c r="T22" i="1"/>
  <c r="R22" i="1" s="1"/>
  <c r="S22" i="1"/>
  <c r="P22" i="1" s="1"/>
  <c r="Q22" i="1"/>
  <c r="O22" i="1"/>
  <c r="N22" i="1"/>
  <c r="M22" i="1"/>
  <c r="L22" i="1"/>
  <c r="U21" i="1"/>
  <c r="T21" i="1"/>
  <c r="R21" i="1" s="1"/>
  <c r="S21" i="1"/>
  <c r="P21" i="1" s="1"/>
  <c r="Q21" i="1"/>
  <c r="O21" i="1"/>
  <c r="N21" i="1"/>
  <c r="M21" i="1"/>
  <c r="L21" i="1"/>
  <c r="T20" i="1"/>
  <c r="U20" i="1" s="1"/>
  <c r="S20" i="1"/>
  <c r="R20" i="1"/>
  <c r="Q20" i="1"/>
  <c r="P20" i="1"/>
  <c r="O20" i="1"/>
  <c r="N20" i="1"/>
  <c r="M20" i="1"/>
  <c r="L20" i="1"/>
  <c r="T19" i="1"/>
  <c r="R19" i="1" s="1"/>
  <c r="S19" i="1"/>
  <c r="P19" i="1" s="1"/>
  <c r="Q19" i="1"/>
  <c r="O19" i="1"/>
  <c r="N19" i="1"/>
  <c r="M19" i="1"/>
  <c r="L19" i="1"/>
  <c r="T18" i="1"/>
  <c r="R18" i="1" s="1"/>
  <c r="S18" i="1"/>
  <c r="Q18" i="1"/>
  <c r="P18" i="1"/>
  <c r="O18" i="1"/>
  <c r="N18" i="1"/>
  <c r="M18" i="1"/>
  <c r="L18" i="1"/>
  <c r="U17" i="1"/>
  <c r="T17" i="1"/>
  <c r="R17" i="1" s="1"/>
  <c r="S17" i="1"/>
  <c r="P17" i="1" s="1"/>
  <c r="Q17" i="1"/>
  <c r="O17" i="1"/>
  <c r="N17" i="1"/>
  <c r="M17" i="1"/>
  <c r="L17" i="1"/>
  <c r="T16" i="1"/>
  <c r="U16" i="1" s="1"/>
  <c r="S16" i="1"/>
  <c r="Q16" i="1"/>
  <c r="P16" i="1"/>
  <c r="O16" i="1"/>
  <c r="N16" i="1"/>
  <c r="M16" i="1"/>
  <c r="L16" i="1"/>
  <c r="T15" i="1"/>
  <c r="U15" i="1" s="1"/>
  <c r="S15" i="1"/>
  <c r="P15" i="1" s="1"/>
  <c r="R15" i="1"/>
  <c r="Q15" i="1"/>
  <c r="O15" i="1"/>
  <c r="N15" i="1"/>
  <c r="M15" i="1"/>
  <c r="L15" i="1"/>
  <c r="T14" i="1"/>
  <c r="R14" i="1" s="1"/>
  <c r="S14" i="1"/>
  <c r="P14" i="1" s="1"/>
  <c r="Q14" i="1"/>
  <c r="O14" i="1"/>
  <c r="N14" i="1"/>
  <c r="M14" i="1"/>
  <c r="L14" i="1"/>
  <c r="U13" i="1"/>
  <c r="T13" i="1"/>
  <c r="R13" i="1" s="1"/>
  <c r="S13" i="1"/>
  <c r="P13" i="1" s="1"/>
  <c r="Q13" i="1"/>
  <c r="O13" i="1"/>
  <c r="N13" i="1"/>
  <c r="M13" i="1"/>
  <c r="L13" i="1"/>
  <c r="T12" i="1"/>
  <c r="U12" i="1" s="1"/>
  <c r="S12" i="1"/>
  <c r="R12" i="1"/>
  <c r="Q12" i="1"/>
  <c r="P12" i="1"/>
  <c r="O12" i="1"/>
  <c r="N12" i="1"/>
  <c r="M12" i="1"/>
  <c r="L12" i="1"/>
  <c r="T11" i="1"/>
  <c r="R11" i="1" s="1"/>
  <c r="S11" i="1"/>
  <c r="P11" i="1" s="1"/>
  <c r="Q11" i="1"/>
  <c r="O11" i="1"/>
  <c r="N11" i="1"/>
  <c r="M11" i="1"/>
  <c r="L11" i="1"/>
  <c r="T10" i="1"/>
  <c r="R10" i="1" s="1"/>
  <c r="S10" i="1"/>
  <c r="Q10" i="1"/>
  <c r="P10" i="1"/>
  <c r="O10" i="1"/>
  <c r="N10" i="1"/>
  <c r="M10" i="1"/>
  <c r="L10" i="1"/>
  <c r="U9" i="1"/>
  <c r="T9" i="1"/>
  <c r="R9" i="1" s="1"/>
  <c r="S9" i="1"/>
  <c r="P9" i="1" s="1"/>
  <c r="Q9" i="1"/>
  <c r="O9" i="1"/>
  <c r="N9" i="1"/>
  <c r="M9" i="1"/>
  <c r="L9" i="1"/>
  <c r="T8" i="1"/>
  <c r="U8" i="1" s="1"/>
  <c r="S8" i="1"/>
  <c r="Q8" i="1"/>
  <c r="P8" i="1"/>
  <c r="O8" i="1"/>
  <c r="N8" i="1"/>
  <c r="M8" i="1"/>
  <c r="L8" i="1"/>
  <c r="T7" i="1"/>
  <c r="U7" i="1" s="1"/>
  <c r="S7" i="1"/>
  <c r="P7" i="1" s="1"/>
  <c r="R7" i="1"/>
  <c r="Q7" i="1"/>
  <c r="O7" i="1"/>
  <c r="N7" i="1"/>
  <c r="M7" i="1"/>
  <c r="L7" i="1"/>
  <c r="T6" i="1"/>
  <c r="R6" i="1" s="1"/>
  <c r="S6" i="1"/>
  <c r="P6" i="1" s="1"/>
  <c r="Q6" i="1"/>
  <c r="O6" i="1"/>
  <c r="N6" i="1"/>
  <c r="M6" i="1"/>
  <c r="L6" i="1"/>
  <c r="U5" i="1"/>
  <c r="T5" i="1"/>
  <c r="R5" i="1" s="1"/>
  <c r="S5" i="1"/>
  <c r="P5" i="1" s="1"/>
  <c r="Q5" i="1"/>
  <c r="O5" i="1"/>
  <c r="N5" i="1"/>
  <c r="M5" i="1"/>
  <c r="L5" i="1"/>
  <c r="T4" i="1"/>
  <c r="U4" i="1" s="1"/>
  <c r="S4" i="1"/>
  <c r="R4" i="1"/>
  <c r="Q4" i="1"/>
  <c r="P4" i="1"/>
  <c r="O4" i="1"/>
  <c r="N4" i="1"/>
  <c r="M4" i="1"/>
  <c r="L4" i="1"/>
  <c r="T3" i="1"/>
  <c r="R3" i="1" s="1"/>
  <c r="S3" i="1"/>
  <c r="P3" i="1" s="1"/>
  <c r="Q3" i="1"/>
  <c r="O3" i="1"/>
  <c r="N3" i="1"/>
  <c r="M3" i="1"/>
  <c r="L3" i="1"/>
  <c r="T2" i="1"/>
  <c r="R2" i="1" s="1"/>
  <c r="S2" i="1"/>
  <c r="Q2" i="1"/>
  <c r="P2" i="1"/>
  <c r="O2" i="1"/>
  <c r="N2" i="1"/>
  <c r="M2" i="1"/>
  <c r="L2" i="1"/>
  <c r="R83" i="1" l="1"/>
  <c r="U83" i="1"/>
  <c r="R99" i="1"/>
  <c r="U99" i="1"/>
  <c r="R169" i="1"/>
  <c r="U169" i="1"/>
  <c r="R209" i="1"/>
  <c r="U209" i="1"/>
  <c r="R217" i="1"/>
  <c r="U217" i="1"/>
  <c r="U285" i="1"/>
  <c r="R285" i="1"/>
  <c r="U413" i="1"/>
  <c r="R413" i="1"/>
  <c r="R712" i="1"/>
  <c r="U712" i="1"/>
  <c r="U801" i="1"/>
  <c r="R801" i="1"/>
  <c r="R826" i="1"/>
  <c r="U826" i="1"/>
  <c r="R1179" i="1"/>
  <c r="U1179" i="1"/>
  <c r="U3" i="1"/>
  <c r="U11" i="1"/>
  <c r="U19" i="1"/>
  <c r="U27" i="1"/>
  <c r="U35" i="1"/>
  <c r="U43" i="1"/>
  <c r="U51" i="1"/>
  <c r="U59" i="1"/>
  <c r="U67" i="1"/>
  <c r="R69" i="1"/>
  <c r="U69" i="1"/>
  <c r="R77" i="1"/>
  <c r="U77" i="1"/>
  <c r="R246" i="1"/>
  <c r="U246" i="1"/>
  <c r="U261" i="1"/>
  <c r="R261" i="1"/>
  <c r="R272" i="1"/>
  <c r="U272" i="1"/>
  <c r="U293" i="1"/>
  <c r="R293" i="1"/>
  <c r="R304" i="1"/>
  <c r="U304" i="1"/>
  <c r="U325" i="1"/>
  <c r="R325" i="1"/>
  <c r="R336" i="1"/>
  <c r="U336" i="1"/>
  <c r="U357" i="1"/>
  <c r="R357" i="1"/>
  <c r="R368" i="1"/>
  <c r="U368" i="1"/>
  <c r="U389" i="1"/>
  <c r="R389" i="1"/>
  <c r="R400" i="1"/>
  <c r="U400" i="1"/>
  <c r="R418" i="1"/>
  <c r="U418" i="1"/>
  <c r="R426" i="1"/>
  <c r="U426" i="1"/>
  <c r="R434" i="1"/>
  <c r="U434" i="1"/>
  <c r="R442" i="1"/>
  <c r="U442" i="1"/>
  <c r="U456" i="1"/>
  <c r="R456" i="1"/>
  <c r="R666" i="1"/>
  <c r="U666" i="1"/>
  <c r="U88" i="1"/>
  <c r="R88" i="1"/>
  <c r="R137" i="1"/>
  <c r="U137" i="1"/>
  <c r="R145" i="1"/>
  <c r="U145" i="1"/>
  <c r="R153" i="1"/>
  <c r="U153" i="1"/>
  <c r="R161" i="1"/>
  <c r="U161" i="1"/>
  <c r="R177" i="1"/>
  <c r="U177" i="1"/>
  <c r="R185" i="1"/>
  <c r="U185" i="1"/>
  <c r="U349" i="1"/>
  <c r="R349" i="1"/>
  <c r="U381" i="1"/>
  <c r="R381" i="1"/>
  <c r="U769" i="1"/>
  <c r="R769" i="1"/>
  <c r="R812" i="1"/>
  <c r="U812" i="1"/>
  <c r="R844" i="1"/>
  <c r="U844" i="1"/>
  <c r="R1175" i="1"/>
  <c r="U1175" i="1"/>
  <c r="R8" i="1"/>
  <c r="R16" i="1"/>
  <c r="R24" i="1"/>
  <c r="R32" i="1"/>
  <c r="R40" i="1"/>
  <c r="R48" i="1"/>
  <c r="R56" i="1"/>
  <c r="R64" i="1"/>
  <c r="U72" i="1"/>
  <c r="R72" i="1"/>
  <c r="U80" i="1"/>
  <c r="R80" i="1"/>
  <c r="R91" i="1"/>
  <c r="U91" i="1"/>
  <c r="U96" i="1"/>
  <c r="R96" i="1"/>
  <c r="R107" i="1"/>
  <c r="U107" i="1"/>
  <c r="U112" i="1"/>
  <c r="R112" i="1"/>
  <c r="U269" i="1"/>
  <c r="R269" i="1"/>
  <c r="R280" i="1"/>
  <c r="U280" i="1"/>
  <c r="U301" i="1"/>
  <c r="R301" i="1"/>
  <c r="R312" i="1"/>
  <c r="U312" i="1"/>
  <c r="U333" i="1"/>
  <c r="R333" i="1"/>
  <c r="R344" i="1"/>
  <c r="U344" i="1"/>
  <c r="U365" i="1"/>
  <c r="R365" i="1"/>
  <c r="R376" i="1"/>
  <c r="U376" i="1"/>
  <c r="U397" i="1"/>
  <c r="R397" i="1"/>
  <c r="R408" i="1"/>
  <c r="U408" i="1"/>
  <c r="R422" i="1"/>
  <c r="U422" i="1"/>
  <c r="R430" i="1"/>
  <c r="U430" i="1"/>
  <c r="R438" i="1"/>
  <c r="U438" i="1"/>
  <c r="U460" i="1"/>
  <c r="R460" i="1"/>
  <c r="R690" i="1"/>
  <c r="U690" i="1"/>
  <c r="U104" i="1"/>
  <c r="R104" i="1"/>
  <c r="R115" i="1"/>
  <c r="U115" i="1"/>
  <c r="U120" i="1"/>
  <c r="R120" i="1"/>
  <c r="R129" i="1"/>
  <c r="U129" i="1"/>
  <c r="R193" i="1"/>
  <c r="U193" i="1"/>
  <c r="R201" i="1"/>
  <c r="U201" i="1"/>
  <c r="R225" i="1"/>
  <c r="U225" i="1"/>
  <c r="U253" i="1"/>
  <c r="R253" i="1"/>
  <c r="R264" i="1"/>
  <c r="U264" i="1"/>
  <c r="R296" i="1"/>
  <c r="U296" i="1"/>
  <c r="U317" i="1"/>
  <c r="R317" i="1"/>
  <c r="R328" i="1"/>
  <c r="U328" i="1"/>
  <c r="R360" i="1"/>
  <c r="U360" i="1"/>
  <c r="R392" i="1"/>
  <c r="U392" i="1"/>
  <c r="U458" i="1"/>
  <c r="R458" i="1"/>
  <c r="U681" i="1"/>
  <c r="R681" i="1"/>
  <c r="U706" i="1"/>
  <c r="R706" i="1"/>
  <c r="U721" i="1"/>
  <c r="R721" i="1"/>
  <c r="R742" i="1"/>
  <c r="U742" i="1"/>
  <c r="R762" i="1"/>
  <c r="U762" i="1"/>
  <c r="R780" i="1"/>
  <c r="U780" i="1"/>
  <c r="R794" i="1"/>
  <c r="U794" i="1"/>
  <c r="U833" i="1"/>
  <c r="R833" i="1"/>
  <c r="R858" i="1"/>
  <c r="U858" i="1"/>
  <c r="U1136" i="1"/>
  <c r="R1136" i="1"/>
  <c r="U229" i="1"/>
  <c r="R229" i="1"/>
  <c r="R256" i="1"/>
  <c r="U256" i="1"/>
  <c r="U277" i="1"/>
  <c r="R277" i="1"/>
  <c r="R288" i="1"/>
  <c r="U288" i="1"/>
  <c r="U309" i="1"/>
  <c r="R309" i="1"/>
  <c r="R320" i="1"/>
  <c r="U320" i="1"/>
  <c r="U341" i="1"/>
  <c r="R341" i="1"/>
  <c r="R352" i="1"/>
  <c r="U352" i="1"/>
  <c r="U373" i="1"/>
  <c r="R373" i="1"/>
  <c r="R384" i="1"/>
  <c r="U384" i="1"/>
  <c r="U405" i="1"/>
  <c r="R405" i="1"/>
  <c r="R416" i="1"/>
  <c r="U416" i="1"/>
  <c r="R420" i="1"/>
  <c r="U420" i="1"/>
  <c r="R428" i="1"/>
  <c r="U428" i="1"/>
  <c r="R436" i="1"/>
  <c r="U436" i="1"/>
  <c r="U444" i="1"/>
  <c r="R444" i="1"/>
  <c r="R459" i="1"/>
  <c r="U459" i="1"/>
  <c r="U633" i="1"/>
  <c r="R633" i="1"/>
  <c r="U641" i="1"/>
  <c r="R641" i="1"/>
  <c r="U649" i="1"/>
  <c r="R649" i="1"/>
  <c r="U417" i="1"/>
  <c r="R417" i="1"/>
  <c r="U425" i="1"/>
  <c r="R425" i="1"/>
  <c r="U433" i="1"/>
  <c r="R433" i="1"/>
  <c r="U441" i="1"/>
  <c r="R441" i="1"/>
  <c r="R471" i="1"/>
  <c r="U471" i="1"/>
  <c r="R479" i="1"/>
  <c r="U479" i="1"/>
  <c r="R487" i="1"/>
  <c r="U487" i="1"/>
  <c r="R495" i="1"/>
  <c r="U495" i="1"/>
  <c r="R503" i="1"/>
  <c r="U503" i="1"/>
  <c r="R511" i="1"/>
  <c r="U511" i="1"/>
  <c r="R519" i="1"/>
  <c r="U519" i="1"/>
  <c r="R527" i="1"/>
  <c r="U527" i="1"/>
  <c r="R535" i="1"/>
  <c r="U535" i="1"/>
  <c r="R543" i="1"/>
  <c r="U543" i="1"/>
  <c r="R551" i="1"/>
  <c r="U551" i="1"/>
  <c r="R559" i="1"/>
  <c r="U559" i="1"/>
  <c r="R567" i="1"/>
  <c r="U567" i="1"/>
  <c r="R575" i="1"/>
  <c r="U575" i="1"/>
  <c r="R583" i="1"/>
  <c r="U583" i="1"/>
  <c r="R591" i="1"/>
  <c r="U591" i="1"/>
  <c r="R599" i="1"/>
  <c r="U599" i="1"/>
  <c r="R607" i="1"/>
  <c r="U607" i="1"/>
  <c r="R615" i="1"/>
  <c r="U615" i="1"/>
  <c r="R623" i="1"/>
  <c r="U623" i="1"/>
  <c r="R658" i="1"/>
  <c r="U658" i="1"/>
  <c r="U665" i="1"/>
  <c r="R665" i="1"/>
  <c r="R674" i="1"/>
  <c r="U674" i="1"/>
  <c r="U705" i="1"/>
  <c r="R705" i="1"/>
  <c r="R726" i="1"/>
  <c r="U726" i="1"/>
  <c r="U741" i="1"/>
  <c r="R741" i="1"/>
  <c r="U754" i="1"/>
  <c r="R754" i="1"/>
  <c r="U123" i="1"/>
  <c r="U131" i="1"/>
  <c r="U139" i="1"/>
  <c r="U147" i="1"/>
  <c r="U155" i="1"/>
  <c r="U163" i="1"/>
  <c r="U171" i="1"/>
  <c r="U179" i="1"/>
  <c r="U187" i="1"/>
  <c r="U195" i="1"/>
  <c r="U203" i="1"/>
  <c r="U211" i="1"/>
  <c r="U219" i="1"/>
  <c r="U226" i="1"/>
  <c r="U231" i="1"/>
  <c r="U242" i="1"/>
  <c r="U248" i="1"/>
  <c r="U250" i="1"/>
  <c r="U258" i="1"/>
  <c r="U266" i="1"/>
  <c r="U274" i="1"/>
  <c r="U282" i="1"/>
  <c r="U290" i="1"/>
  <c r="U298" i="1"/>
  <c r="U306" i="1"/>
  <c r="U314" i="1"/>
  <c r="U322" i="1"/>
  <c r="U330" i="1"/>
  <c r="U338" i="1"/>
  <c r="U346" i="1"/>
  <c r="U354" i="1"/>
  <c r="U362" i="1"/>
  <c r="U370" i="1"/>
  <c r="U378" i="1"/>
  <c r="U386" i="1"/>
  <c r="U394" i="1"/>
  <c r="U402" i="1"/>
  <c r="U410" i="1"/>
  <c r="R636" i="1"/>
  <c r="U636" i="1"/>
  <c r="R644" i="1"/>
  <c r="U644" i="1"/>
  <c r="U688" i="1"/>
  <c r="U695" i="1"/>
  <c r="R695" i="1"/>
  <c r="U696" i="1"/>
  <c r="R710" i="1"/>
  <c r="U710" i="1"/>
  <c r="U725" i="1"/>
  <c r="R725" i="1"/>
  <c r="U738" i="1"/>
  <c r="R738" i="1"/>
  <c r="R744" i="1"/>
  <c r="U744" i="1"/>
  <c r="U753" i="1"/>
  <c r="R753" i="1"/>
  <c r="U85" i="1"/>
  <c r="U93" i="1"/>
  <c r="U101" i="1"/>
  <c r="U109" i="1"/>
  <c r="U117" i="1"/>
  <c r="U125" i="1"/>
  <c r="R128" i="1"/>
  <c r="U133" i="1"/>
  <c r="R136" i="1"/>
  <c r="U141" i="1"/>
  <c r="R144" i="1"/>
  <c r="U149" i="1"/>
  <c r="R152" i="1"/>
  <c r="U157" i="1"/>
  <c r="R160" i="1"/>
  <c r="U165" i="1"/>
  <c r="R168" i="1"/>
  <c r="U173" i="1"/>
  <c r="R176" i="1"/>
  <c r="U181" i="1"/>
  <c r="R184" i="1"/>
  <c r="U189" i="1"/>
  <c r="R192" i="1"/>
  <c r="U197" i="1"/>
  <c r="R200" i="1"/>
  <c r="U205" i="1"/>
  <c r="R208" i="1"/>
  <c r="U213" i="1"/>
  <c r="R216" i="1"/>
  <c r="U221" i="1"/>
  <c r="R224" i="1"/>
  <c r="U234" i="1"/>
  <c r="U239" i="1"/>
  <c r="R241" i="1"/>
  <c r="R245" i="1"/>
  <c r="R446" i="1"/>
  <c r="R457" i="1"/>
  <c r="U457" i="1"/>
  <c r="R462" i="1"/>
  <c r="U468" i="1"/>
  <c r="R468" i="1"/>
  <c r="U469" i="1"/>
  <c r="U476" i="1"/>
  <c r="R476" i="1"/>
  <c r="U477" i="1"/>
  <c r="U484" i="1"/>
  <c r="R484" i="1"/>
  <c r="U485" i="1"/>
  <c r="U492" i="1"/>
  <c r="R492" i="1"/>
  <c r="U493" i="1"/>
  <c r="U500" i="1"/>
  <c r="R500" i="1"/>
  <c r="U501" i="1"/>
  <c r="U508" i="1"/>
  <c r="R508" i="1"/>
  <c r="U509" i="1"/>
  <c r="U516" i="1"/>
  <c r="R516" i="1"/>
  <c r="U517" i="1"/>
  <c r="U524" i="1"/>
  <c r="R524" i="1"/>
  <c r="U525" i="1"/>
  <c r="U532" i="1"/>
  <c r="R532" i="1"/>
  <c r="U533" i="1"/>
  <c r="U540" i="1"/>
  <c r="R540" i="1"/>
  <c r="U541" i="1"/>
  <c r="U548" i="1"/>
  <c r="R548" i="1"/>
  <c r="U549" i="1"/>
  <c r="U556" i="1"/>
  <c r="R556" i="1"/>
  <c r="U557" i="1"/>
  <c r="U564" i="1"/>
  <c r="R564" i="1"/>
  <c r="U565" i="1"/>
  <c r="U572" i="1"/>
  <c r="R572" i="1"/>
  <c r="U573" i="1"/>
  <c r="U580" i="1"/>
  <c r="R580" i="1"/>
  <c r="U581" i="1"/>
  <c r="U588" i="1"/>
  <c r="R588" i="1"/>
  <c r="U589" i="1"/>
  <c r="U596" i="1"/>
  <c r="R596" i="1"/>
  <c r="U597" i="1"/>
  <c r="U604" i="1"/>
  <c r="R604" i="1"/>
  <c r="U605" i="1"/>
  <c r="U612" i="1"/>
  <c r="R612" i="1"/>
  <c r="U613" i="1"/>
  <c r="U620" i="1"/>
  <c r="R620" i="1"/>
  <c r="U621" i="1"/>
  <c r="U628" i="1"/>
  <c r="R628" i="1"/>
  <c r="R650" i="1"/>
  <c r="U650" i="1"/>
  <c r="U656" i="1"/>
  <c r="R662" i="1"/>
  <c r="U662" i="1"/>
  <c r="U672" i="1"/>
  <c r="R678" i="1"/>
  <c r="U678" i="1"/>
  <c r="R682" i="1"/>
  <c r="U682" i="1"/>
  <c r="U686" i="1"/>
  <c r="U693" i="1"/>
  <c r="R693" i="1"/>
  <c r="U694" i="1"/>
  <c r="U709" i="1"/>
  <c r="R709" i="1"/>
  <c r="U722" i="1"/>
  <c r="R722" i="1"/>
  <c r="R728" i="1"/>
  <c r="U728" i="1"/>
  <c r="U737" i="1"/>
  <c r="R737" i="1"/>
  <c r="R700" i="1"/>
  <c r="U700" i="1"/>
  <c r="R716" i="1"/>
  <c r="U716" i="1"/>
  <c r="R732" i="1"/>
  <c r="U732" i="1"/>
  <c r="R748" i="1"/>
  <c r="U748" i="1"/>
  <c r="U761" i="1"/>
  <c r="R761" i="1"/>
  <c r="R772" i="1"/>
  <c r="U772" i="1"/>
  <c r="R786" i="1"/>
  <c r="U786" i="1"/>
  <c r="U793" i="1"/>
  <c r="R793" i="1"/>
  <c r="R804" i="1"/>
  <c r="U804" i="1"/>
  <c r="R818" i="1"/>
  <c r="U818" i="1"/>
  <c r="U825" i="1"/>
  <c r="R825" i="1"/>
  <c r="R836" i="1"/>
  <c r="U836" i="1"/>
  <c r="U851" i="1"/>
  <c r="R851" i="1"/>
  <c r="R862" i="1"/>
  <c r="U862" i="1"/>
  <c r="U883" i="1"/>
  <c r="R883" i="1"/>
  <c r="U891" i="1"/>
  <c r="R891" i="1"/>
  <c r="U899" i="1"/>
  <c r="R899" i="1"/>
  <c r="U907" i="1"/>
  <c r="R907" i="1"/>
  <c r="U915" i="1"/>
  <c r="R915" i="1"/>
  <c r="U923" i="1"/>
  <c r="R923" i="1"/>
  <c r="U931" i="1"/>
  <c r="R931" i="1"/>
  <c r="U939" i="1"/>
  <c r="R939" i="1"/>
  <c r="U947" i="1"/>
  <c r="R947" i="1"/>
  <c r="U955" i="1"/>
  <c r="R955" i="1"/>
  <c r="U963" i="1"/>
  <c r="R963" i="1"/>
  <c r="U971" i="1"/>
  <c r="R971" i="1"/>
  <c r="U1047" i="1"/>
  <c r="R1047" i="1"/>
  <c r="R1130" i="1"/>
  <c r="U1130" i="1"/>
  <c r="R1135" i="1"/>
  <c r="U1135" i="1"/>
  <c r="R1162" i="1"/>
  <c r="U1162" i="1"/>
  <c r="R1168" i="1"/>
  <c r="U1168" i="1"/>
  <c r="Q630" i="1"/>
  <c r="N630" i="1"/>
  <c r="R764" i="1"/>
  <c r="U764" i="1"/>
  <c r="R778" i="1"/>
  <c r="U778" i="1"/>
  <c r="U785" i="1"/>
  <c r="R785" i="1"/>
  <c r="R796" i="1"/>
  <c r="U796" i="1"/>
  <c r="R810" i="1"/>
  <c r="U810" i="1"/>
  <c r="U817" i="1"/>
  <c r="R817" i="1"/>
  <c r="R828" i="1"/>
  <c r="U828" i="1"/>
  <c r="R842" i="1"/>
  <c r="U842" i="1"/>
  <c r="U979" i="1"/>
  <c r="R979" i="1"/>
  <c r="U995" i="1"/>
  <c r="R995" i="1"/>
  <c r="U1011" i="1"/>
  <c r="R1011" i="1"/>
  <c r="U1027" i="1"/>
  <c r="R1027" i="1"/>
  <c r="U1043" i="1"/>
  <c r="R1043" i="1"/>
  <c r="U1091" i="1"/>
  <c r="R1091" i="1"/>
  <c r="U1120" i="1"/>
  <c r="R1120" i="1"/>
  <c r="U1152" i="1"/>
  <c r="R1152" i="1"/>
  <c r="N629" i="1"/>
  <c r="P630" i="1"/>
  <c r="S630" i="1"/>
  <c r="U692" i="1"/>
  <c r="U704" i="1"/>
  <c r="R708" i="1"/>
  <c r="U708" i="1"/>
  <c r="R724" i="1"/>
  <c r="U724" i="1"/>
  <c r="R740" i="1"/>
  <c r="U740" i="1"/>
  <c r="R756" i="1"/>
  <c r="U756" i="1"/>
  <c r="R770" i="1"/>
  <c r="U770" i="1"/>
  <c r="U777" i="1"/>
  <c r="R777" i="1"/>
  <c r="R788" i="1"/>
  <c r="U788" i="1"/>
  <c r="R802" i="1"/>
  <c r="U802" i="1"/>
  <c r="U809" i="1"/>
  <c r="R809" i="1"/>
  <c r="R820" i="1"/>
  <c r="U820" i="1"/>
  <c r="R834" i="1"/>
  <c r="U834" i="1"/>
  <c r="U841" i="1"/>
  <c r="R841" i="1"/>
  <c r="U855" i="1"/>
  <c r="R855" i="1"/>
  <c r="U887" i="1"/>
  <c r="R887" i="1"/>
  <c r="U895" i="1"/>
  <c r="R895" i="1"/>
  <c r="U903" i="1"/>
  <c r="R903" i="1"/>
  <c r="U911" i="1"/>
  <c r="R911" i="1"/>
  <c r="U919" i="1"/>
  <c r="R919" i="1"/>
  <c r="U927" i="1"/>
  <c r="R927" i="1"/>
  <c r="U935" i="1"/>
  <c r="R935" i="1"/>
  <c r="U943" i="1"/>
  <c r="R943" i="1"/>
  <c r="U951" i="1"/>
  <c r="R951" i="1"/>
  <c r="U959" i="1"/>
  <c r="R959" i="1"/>
  <c r="U967" i="1"/>
  <c r="R967" i="1"/>
  <c r="U975" i="1"/>
  <c r="R975" i="1"/>
  <c r="R994" i="1"/>
  <c r="U994" i="1"/>
  <c r="R1010" i="1"/>
  <c r="U1010" i="1"/>
  <c r="R1026" i="1"/>
  <c r="U1026" i="1"/>
  <c r="R1042" i="1"/>
  <c r="U1042" i="1"/>
  <c r="U1079" i="1"/>
  <c r="R1079" i="1"/>
  <c r="R1114" i="1"/>
  <c r="U1114" i="1"/>
  <c r="R1119" i="1"/>
  <c r="U1119" i="1"/>
  <c r="R1146" i="1"/>
  <c r="U1146" i="1"/>
  <c r="R1151" i="1"/>
  <c r="U1151" i="1"/>
  <c r="R1180" i="1"/>
  <c r="U1180" i="1"/>
  <c r="R875" i="1"/>
  <c r="R879" i="1"/>
  <c r="U991" i="1"/>
  <c r="R991" i="1"/>
  <c r="U1007" i="1"/>
  <c r="R1007" i="1"/>
  <c r="U1023" i="1"/>
  <c r="R1023" i="1"/>
  <c r="U1039" i="1"/>
  <c r="R1039" i="1"/>
  <c r="R1066" i="1"/>
  <c r="U1066" i="1"/>
  <c r="U1096" i="1"/>
  <c r="R1096" i="1"/>
  <c r="R1192" i="1"/>
  <c r="U1192" i="1"/>
  <c r="R1208" i="1"/>
  <c r="U1208" i="1"/>
  <c r="R1224" i="1"/>
  <c r="U1224" i="1"/>
  <c r="R1240" i="1"/>
  <c r="U1240" i="1"/>
  <c r="R1256" i="1"/>
  <c r="U1256" i="1"/>
  <c r="R1272" i="1"/>
  <c r="U1272" i="1"/>
  <c r="U987" i="1"/>
  <c r="R987" i="1"/>
  <c r="U1003" i="1"/>
  <c r="R1003" i="1"/>
  <c r="U1019" i="1"/>
  <c r="R1019" i="1"/>
  <c r="U1035" i="1"/>
  <c r="R1035" i="1"/>
  <c r="U1072" i="1"/>
  <c r="R1072" i="1"/>
  <c r="U1074" i="1"/>
  <c r="U1075" i="1"/>
  <c r="R1082" i="1"/>
  <c r="U1082" i="1"/>
  <c r="U1095" i="1"/>
  <c r="R1106" i="1"/>
  <c r="U1106" i="1"/>
  <c r="U1112" i="1"/>
  <c r="R1112" i="1"/>
  <c r="R1122" i="1"/>
  <c r="U1122" i="1"/>
  <c r="U1128" i="1"/>
  <c r="R1128" i="1"/>
  <c r="R1138" i="1"/>
  <c r="U1138" i="1"/>
  <c r="U1144" i="1"/>
  <c r="R1144" i="1"/>
  <c r="R1154" i="1"/>
  <c r="U1154" i="1"/>
  <c r="U1160" i="1"/>
  <c r="R1160" i="1"/>
  <c r="U1191" i="1"/>
  <c r="U1207" i="1"/>
  <c r="U1223" i="1"/>
  <c r="U1239" i="1"/>
  <c r="U1255" i="1"/>
  <c r="U1271" i="1"/>
  <c r="U983" i="1"/>
  <c r="R983" i="1"/>
  <c r="U999" i="1"/>
  <c r="R999" i="1"/>
  <c r="U1015" i="1"/>
  <c r="R1015" i="1"/>
  <c r="U1031" i="1"/>
  <c r="R1031" i="1"/>
  <c r="U1059" i="1"/>
  <c r="R1059" i="1"/>
  <c r="U1088" i="1"/>
  <c r="R1088" i="1"/>
  <c r="U1104" i="1"/>
  <c r="R1104" i="1"/>
  <c r="U1111" i="1"/>
  <c r="U1127" i="1"/>
  <c r="U1143" i="1"/>
  <c r="U1159" i="1"/>
  <c r="U1184" i="1"/>
  <c r="R1200" i="1"/>
  <c r="U1200" i="1"/>
  <c r="R1216" i="1"/>
  <c r="U1216" i="1"/>
  <c r="R1232" i="1"/>
  <c r="U1232" i="1"/>
  <c r="R1248" i="1"/>
  <c r="U1248" i="1"/>
  <c r="R1264" i="1"/>
  <c r="U1264" i="1"/>
  <c r="R237" i="1"/>
  <c r="U238" i="1"/>
  <c r="R247" i="1"/>
  <c r="R249" i="1"/>
  <c r="R259" i="1"/>
  <c r="U259" i="1"/>
  <c r="R267" i="1"/>
  <c r="U267" i="1"/>
  <c r="R275" i="1"/>
  <c r="U275" i="1"/>
  <c r="U2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30" i="1"/>
  <c r="U235" i="1"/>
  <c r="R233" i="1"/>
  <c r="R251" i="1"/>
  <c r="R255" i="1"/>
  <c r="U255" i="1"/>
  <c r="R263" i="1"/>
  <c r="U263" i="1"/>
  <c r="R271" i="1"/>
  <c r="U271" i="1"/>
  <c r="R279" i="1"/>
  <c r="U279" i="1"/>
  <c r="R452" i="1"/>
  <c r="U453" i="1"/>
  <c r="R470" i="1"/>
  <c r="U470" i="1"/>
  <c r="R478" i="1"/>
  <c r="U478" i="1"/>
  <c r="R486" i="1"/>
  <c r="U486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5" i="1"/>
  <c r="U450" i="1"/>
  <c r="U461" i="1"/>
  <c r="R448" i="1"/>
  <c r="R464" i="1"/>
  <c r="R466" i="1"/>
  <c r="U466" i="1"/>
  <c r="R474" i="1"/>
  <c r="U474" i="1"/>
  <c r="R482" i="1"/>
  <c r="U482" i="1"/>
  <c r="O630" i="1"/>
  <c r="U490" i="1"/>
  <c r="U494" i="1"/>
  <c r="U498" i="1"/>
  <c r="U502" i="1"/>
  <c r="U506" i="1"/>
  <c r="U510" i="1"/>
  <c r="U514" i="1"/>
  <c r="U518" i="1"/>
  <c r="U522" i="1"/>
  <c r="U526" i="1"/>
  <c r="U530" i="1"/>
  <c r="U534" i="1"/>
  <c r="U538" i="1"/>
  <c r="U542" i="1"/>
  <c r="U546" i="1"/>
  <c r="U550" i="1"/>
  <c r="U554" i="1"/>
  <c r="U558" i="1"/>
  <c r="U562" i="1"/>
  <c r="U566" i="1"/>
  <c r="U570" i="1"/>
  <c r="U574" i="1"/>
  <c r="U578" i="1"/>
  <c r="U582" i="1"/>
  <c r="U586" i="1"/>
  <c r="U590" i="1"/>
  <c r="U594" i="1"/>
  <c r="U598" i="1"/>
  <c r="U602" i="1"/>
  <c r="U606" i="1"/>
  <c r="U610" i="1"/>
  <c r="U614" i="1"/>
  <c r="U618" i="1"/>
  <c r="U622" i="1"/>
  <c r="U626" i="1"/>
  <c r="P629" i="1"/>
  <c r="T629" i="1"/>
  <c r="L630" i="1"/>
  <c r="T630" i="1"/>
  <c r="U631" i="1"/>
  <c r="U635" i="1"/>
  <c r="U639" i="1"/>
  <c r="U643" i="1"/>
  <c r="U647" i="1"/>
  <c r="U652" i="1"/>
  <c r="U657" i="1"/>
  <c r="U668" i="1"/>
  <c r="U673" i="1"/>
  <c r="U684" i="1"/>
  <c r="R699" i="1"/>
  <c r="U699" i="1"/>
  <c r="R707" i="1"/>
  <c r="U707" i="1"/>
  <c r="R715" i="1"/>
  <c r="U715" i="1"/>
  <c r="M629" i="1"/>
  <c r="M630" i="1"/>
  <c r="R655" i="1"/>
  <c r="R671" i="1"/>
  <c r="R687" i="1"/>
  <c r="R689" i="1"/>
  <c r="R659" i="1"/>
  <c r="U660" i="1"/>
  <c r="R675" i="1"/>
  <c r="U676" i="1"/>
  <c r="R703" i="1"/>
  <c r="U703" i="1"/>
  <c r="R711" i="1"/>
  <c r="U711" i="1"/>
  <c r="U848" i="1"/>
  <c r="U853" i="1"/>
  <c r="R856" i="1"/>
  <c r="U856" i="1"/>
  <c r="U861" i="1"/>
  <c r="R864" i="1"/>
  <c r="U864" i="1"/>
  <c r="U869" i="1"/>
  <c r="R872" i="1"/>
  <c r="U872" i="1"/>
  <c r="U877" i="1"/>
  <c r="R880" i="1"/>
  <c r="U880" i="1"/>
  <c r="R881" i="1"/>
  <c r="U881" i="1"/>
  <c r="R885" i="1"/>
  <c r="U885" i="1"/>
  <c r="R889" i="1"/>
  <c r="U889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835" i="1"/>
  <c r="U839" i="1"/>
  <c r="U843" i="1"/>
  <c r="U847" i="1"/>
  <c r="U849" i="1"/>
  <c r="R852" i="1"/>
  <c r="U852" i="1"/>
  <c r="U857" i="1"/>
  <c r="R860" i="1"/>
  <c r="U860" i="1"/>
  <c r="U865" i="1"/>
  <c r="R868" i="1"/>
  <c r="U868" i="1"/>
  <c r="U873" i="1"/>
  <c r="R876" i="1"/>
  <c r="U876" i="1"/>
  <c r="U1069" i="1"/>
  <c r="R1069" i="1"/>
  <c r="U1077" i="1"/>
  <c r="R1077" i="1"/>
  <c r="U1085" i="1"/>
  <c r="R1085" i="1"/>
  <c r="U1093" i="1"/>
  <c r="R1093" i="1"/>
  <c r="U893" i="1"/>
  <c r="U897" i="1"/>
  <c r="U901" i="1"/>
  <c r="U905" i="1"/>
  <c r="U909" i="1"/>
  <c r="U913" i="1"/>
  <c r="U917" i="1"/>
  <c r="U921" i="1"/>
  <c r="U925" i="1"/>
  <c r="U929" i="1"/>
  <c r="U933" i="1"/>
  <c r="U937" i="1"/>
  <c r="U941" i="1"/>
  <c r="U945" i="1"/>
  <c r="U949" i="1"/>
  <c r="U953" i="1"/>
  <c r="U957" i="1"/>
  <c r="U961" i="1"/>
  <c r="U965" i="1"/>
  <c r="U969" i="1"/>
  <c r="U973" i="1"/>
  <c r="U977" i="1"/>
  <c r="U981" i="1"/>
  <c r="U985" i="1"/>
  <c r="U989" i="1"/>
  <c r="U993" i="1"/>
  <c r="U997" i="1"/>
  <c r="U1001" i="1"/>
  <c r="U1005" i="1"/>
  <c r="U1009" i="1"/>
  <c r="U1013" i="1"/>
  <c r="U1017" i="1"/>
  <c r="U1021" i="1"/>
  <c r="U1025" i="1"/>
  <c r="U1029" i="1"/>
  <c r="U1033" i="1"/>
  <c r="U1037" i="1"/>
  <c r="U1041" i="1"/>
  <c r="U1045" i="1"/>
  <c r="U1049" i="1"/>
  <c r="U1053" i="1"/>
  <c r="U1057" i="1"/>
  <c r="U884" i="1"/>
  <c r="U888" i="1"/>
  <c r="U892" i="1"/>
  <c r="U896" i="1"/>
  <c r="U900" i="1"/>
  <c r="U904" i="1"/>
  <c r="U908" i="1"/>
  <c r="U912" i="1"/>
  <c r="U916" i="1"/>
  <c r="U920" i="1"/>
  <c r="U924" i="1"/>
  <c r="U928" i="1"/>
  <c r="U932" i="1"/>
  <c r="U936" i="1"/>
  <c r="U940" i="1"/>
  <c r="U944" i="1"/>
  <c r="U948" i="1"/>
  <c r="U952" i="1"/>
  <c r="U956" i="1"/>
  <c r="U960" i="1"/>
  <c r="U964" i="1"/>
  <c r="U968" i="1"/>
  <c r="U972" i="1"/>
  <c r="U976" i="1"/>
  <c r="U980" i="1"/>
  <c r="U984" i="1"/>
  <c r="U988" i="1"/>
  <c r="U992" i="1"/>
  <c r="U996" i="1"/>
  <c r="U1000" i="1"/>
  <c r="U1004" i="1"/>
  <c r="U1008" i="1"/>
  <c r="U1012" i="1"/>
  <c r="U1016" i="1"/>
  <c r="U1020" i="1"/>
  <c r="U1024" i="1"/>
  <c r="U1028" i="1"/>
  <c r="U1032" i="1"/>
  <c r="U1036" i="1"/>
  <c r="U1040" i="1"/>
  <c r="U1044" i="1"/>
  <c r="U1048" i="1"/>
  <c r="U1052" i="1"/>
  <c r="U1056" i="1"/>
  <c r="U1060" i="1"/>
  <c r="U1062" i="1"/>
  <c r="U1065" i="1"/>
  <c r="R1065" i="1"/>
  <c r="U1070" i="1"/>
  <c r="U1073" i="1"/>
  <c r="R1073" i="1"/>
  <c r="U1078" i="1"/>
  <c r="U1081" i="1"/>
  <c r="R1081" i="1"/>
  <c r="U1086" i="1"/>
  <c r="U1089" i="1"/>
  <c r="R1089" i="1"/>
  <c r="R1097" i="1"/>
  <c r="R1101" i="1"/>
  <c r="R1105" i="1"/>
  <c r="R1109" i="1"/>
  <c r="R1113" i="1"/>
  <c r="R1117" i="1"/>
  <c r="R1121" i="1"/>
  <c r="R1125" i="1"/>
  <c r="R1129" i="1"/>
  <c r="R1133" i="1"/>
  <c r="R1137" i="1"/>
  <c r="R1141" i="1"/>
  <c r="R1145" i="1"/>
  <c r="R1149" i="1"/>
  <c r="R1153" i="1"/>
  <c r="R1157" i="1"/>
  <c r="R1161" i="1"/>
  <c r="R1169" i="1"/>
  <c r="U1169" i="1"/>
  <c r="R1173" i="1"/>
  <c r="U1173" i="1"/>
  <c r="R1177" i="1"/>
  <c r="U1177" i="1"/>
  <c r="R1181" i="1"/>
  <c r="U1181" i="1"/>
  <c r="R1185" i="1"/>
  <c r="U1185" i="1"/>
  <c r="R1190" i="1"/>
  <c r="U1190" i="1"/>
  <c r="R1165" i="1"/>
  <c r="U1166" i="1"/>
  <c r="U1170" i="1"/>
  <c r="U1174" i="1"/>
  <c r="U1178" i="1"/>
  <c r="U1182" i="1"/>
  <c r="U1186" i="1"/>
  <c r="R1194" i="1"/>
  <c r="U1194" i="1"/>
  <c r="U1198" i="1"/>
  <c r="U1202" i="1"/>
  <c r="U1206" i="1"/>
  <c r="U1210" i="1"/>
  <c r="U1214" i="1"/>
  <c r="U1218" i="1"/>
  <c r="U1222" i="1"/>
  <c r="U1226" i="1"/>
  <c r="U1230" i="1"/>
  <c r="U1234" i="1"/>
  <c r="U1238" i="1"/>
  <c r="U1242" i="1"/>
  <c r="U1246" i="1"/>
  <c r="U1250" i="1"/>
  <c r="U1254" i="1"/>
  <c r="U1258" i="1"/>
  <c r="U1262" i="1"/>
  <c r="U1266" i="1"/>
  <c r="U1270" i="1"/>
  <c r="U1274" i="1"/>
  <c r="U1189" i="1"/>
  <c r="U1193" i="1"/>
  <c r="U1197" i="1"/>
  <c r="U1201" i="1"/>
  <c r="U1205" i="1"/>
  <c r="U1209" i="1"/>
  <c r="U1213" i="1"/>
  <c r="U1217" i="1"/>
  <c r="U1221" i="1"/>
  <c r="U1225" i="1"/>
  <c r="U1229" i="1"/>
  <c r="U1233" i="1"/>
  <c r="U1237" i="1"/>
  <c r="U1241" i="1"/>
  <c r="U1245" i="1"/>
  <c r="U1249" i="1"/>
  <c r="U1253" i="1"/>
  <c r="U1257" i="1"/>
  <c r="U1261" i="1"/>
  <c r="U1265" i="1"/>
  <c r="U1269" i="1"/>
  <c r="U1273" i="1"/>
  <c r="R629" i="1" l="1"/>
  <c r="U629" i="1"/>
  <c r="R630" i="1"/>
  <c r="U630" i="1"/>
</calcChain>
</file>

<file path=xl/sharedStrings.xml><?xml version="1.0" encoding="utf-8"?>
<sst xmlns="http://schemas.openxmlformats.org/spreadsheetml/2006/main" count="4273" uniqueCount="1855">
  <si>
    <t>"SA"</t>
  </si>
  <si>
    <t>SA/DISP</t>
  </si>
  <si>
    <t>DISP/LWL</t>
  </si>
  <si>
    <t>COMFORT</t>
  </si>
  <si>
    <t>CAPSIZE RISK</t>
  </si>
  <si>
    <t>Vm/Vh</t>
  </si>
  <si>
    <t>L/B</t>
  </si>
  <si>
    <t>ROLL ACEL.</t>
  </si>
  <si>
    <t>V  HULL</t>
  </si>
  <si>
    <t>PERIOD</t>
  </si>
  <si>
    <t>P/B</t>
  </si>
  <si>
    <t>#950 POWER SAILER</t>
  </si>
  <si>
    <t>TANTON</t>
  </si>
  <si>
    <t>MTR SLR</t>
  </si>
  <si>
    <t>CUTTER</t>
  </si>
  <si>
    <t>21' MASTHEAD SLOOP</t>
  </si>
  <si>
    <t>GARTSIDE</t>
  </si>
  <si>
    <t>WOODEN FULL KEEL</t>
  </si>
  <si>
    <t>SLOOP</t>
  </si>
  <si>
    <t>37' MOTORSAILER</t>
  </si>
  <si>
    <t>FULL KEEL, ELLIPTICAL STERN</t>
  </si>
  <si>
    <t>GAFF KETCH</t>
  </si>
  <si>
    <t>56' CRUISING SLOOP</t>
  </si>
  <si>
    <t>WHITE</t>
  </si>
  <si>
    <t>62' CRUISING SLOOP</t>
  </si>
  <si>
    <t>65 FT SLOOP</t>
  </si>
  <si>
    <t>PERRY</t>
  </si>
  <si>
    <t>ABBOTT 27</t>
  </si>
  <si>
    <t>ABBOTT</t>
  </si>
  <si>
    <t>FIN KEEL</t>
  </si>
  <si>
    <t>ABBOTT 33</t>
  </si>
  <si>
    <t>LARSEN</t>
  </si>
  <si>
    <t>ABBOTT 36</t>
  </si>
  <si>
    <t>ACAJUTLA 42</t>
  </si>
  <si>
    <t>BREWER</t>
  </si>
  <si>
    <t>LONG FIN, SKEG</t>
  </si>
  <si>
    <t>ADELE</t>
  </si>
  <si>
    <t>HOOD</t>
  </si>
  <si>
    <t>KETCH</t>
  </si>
  <si>
    <t>AERODYNE 38</t>
  </si>
  <si>
    <t>MARTIN</t>
  </si>
  <si>
    <t>FIN KEEL , BLADE RUDDER</t>
  </si>
  <si>
    <t>AGARI</t>
  </si>
  <si>
    <t>VAN DE STADT</t>
  </si>
  <si>
    <t>FIN, SKEG</t>
  </si>
  <si>
    <t>ALAJUELA 38</t>
  </si>
  <si>
    <t>ATKIN</t>
  </si>
  <si>
    <t>FULL KEEL</t>
  </si>
  <si>
    <t>ALAN PAPE 34</t>
  </si>
  <si>
    <t>PAPE</t>
  </si>
  <si>
    <t>STEEL</t>
  </si>
  <si>
    <t xml:space="preserve">    CUTTER       </t>
  </si>
  <si>
    <t>ALBERG 22</t>
  </si>
  <si>
    <t>ALBERG</t>
  </si>
  <si>
    <t>ALBERG 30</t>
  </si>
  <si>
    <t>ALBERG 35, Sloop</t>
  </si>
  <si>
    <t>ALBERG 37</t>
  </si>
  <si>
    <t>Alden 126</t>
  </si>
  <si>
    <t>ALDEN</t>
  </si>
  <si>
    <t>ALDEN 38</t>
  </si>
  <si>
    <t>CB</t>
  </si>
  <si>
    <t>ALDEN 40</t>
  </si>
  <si>
    <t>ALDEN 43-45</t>
  </si>
  <si>
    <t>ALDEN 44</t>
  </si>
  <si>
    <t>ALDEN 45</t>
  </si>
  <si>
    <t>ALDEN 46/50 MK II</t>
  </si>
  <si>
    <t>MONO CB</t>
  </si>
  <si>
    <t>SLOOP(?)</t>
  </si>
  <si>
    <t>ALDEN 48</t>
  </si>
  <si>
    <t>ALDEN 50</t>
  </si>
  <si>
    <t>ALDEN 50 MK II</t>
  </si>
  <si>
    <t>KEEL + CB</t>
  </si>
  <si>
    <t>ALDEN 52</t>
  </si>
  <si>
    <t>ALDEN 54</t>
  </si>
  <si>
    <t>ALERION EXPRESS 28</t>
  </si>
  <si>
    <t>SCHUMACHER</t>
  </si>
  <si>
    <t>ALERION EXPRESS 38 SLOOP</t>
  </si>
  <si>
    <t>MONO FIN SPADE</t>
  </si>
  <si>
    <t>ALLEGRA 25</t>
  </si>
  <si>
    <t>BINGHAM</t>
  </si>
  <si>
    <t>ALLIED BANK</t>
  </si>
  <si>
    <t>LAVRANOS</t>
  </si>
  <si>
    <t>ALLIED MISTRESS</t>
  </si>
  <si>
    <t>EDMUNDS</t>
  </si>
  <si>
    <t>ALLIED PRINCESS</t>
  </si>
  <si>
    <t>ALLIED SEABREEZE</t>
  </si>
  <si>
    <t>MACLEAR</t>
  </si>
  <si>
    <t>3.9 / 7.2</t>
  </si>
  <si>
    <t>FULL KEEL, CB</t>
  </si>
  <si>
    <t>YAWL</t>
  </si>
  <si>
    <t>ALLIED SEAWIND</t>
  </si>
  <si>
    <t>GILMER</t>
  </si>
  <si>
    <t>AMATI</t>
  </si>
  <si>
    <t>FWD SWEPT, FIN KEEL</t>
  </si>
  <si>
    <t>FRACTIONAL SLOOP</t>
  </si>
  <si>
    <t>AMEL MANGO</t>
  </si>
  <si>
    <t>AMEL</t>
  </si>
  <si>
    <t>FULL</t>
  </si>
  <si>
    <t>Amel Mango 53, fully loaded+A80</t>
  </si>
  <si>
    <t>AMEL SUPER MARAMU</t>
  </si>
  <si>
    <t>WING KEEL</t>
  </si>
  <si>
    <t>AMERICAS CUP 2000, ITALY</t>
  </si>
  <si>
    <t>PETERSON</t>
  </si>
  <si>
    <t>FIN KEEL, BULB + FINS</t>
  </si>
  <si>
    <t>AMERICAS CUP 2000, NZ</t>
  </si>
  <si>
    <t>DAVIDSON</t>
  </si>
  <si>
    <t>FIN KEEL, BULB WITH FINS</t>
  </si>
  <si>
    <t>AMERICAS' CUP, I</t>
  </si>
  <si>
    <t>12 METER</t>
  </si>
  <si>
    <t>OLD AC</t>
  </si>
  <si>
    <t>AMERICA'S CUP, II</t>
  </si>
  <si>
    <t>IACC</t>
  </si>
  <si>
    <t>NEWER AC</t>
  </si>
  <si>
    <t>ANDREWS 35</t>
  </si>
  <si>
    <t>ANDREWS</t>
  </si>
  <si>
    <t>ANDREWS 38</t>
  </si>
  <si>
    <t>ANDREWS YACHT D</t>
  </si>
  <si>
    <t>LONG KEEL</t>
  </si>
  <si>
    <t>ANDREWS 70</t>
  </si>
  <si>
    <t>FIN + BULB</t>
  </si>
  <si>
    <t>ANDREWS 72</t>
  </si>
  <si>
    <t>Angantyr</t>
  </si>
  <si>
    <t>ANTONISA</t>
  </si>
  <si>
    <t>KING</t>
  </si>
  <si>
    <t>9.9 / 15.5</t>
  </si>
  <si>
    <t>APBY LYNX</t>
  </si>
  <si>
    <t>14" BU</t>
  </si>
  <si>
    <t>CAT BOAT</t>
  </si>
  <si>
    <t>GAFF</t>
  </si>
  <si>
    <t>APHRODITE 101</t>
  </si>
  <si>
    <t>KJAERULFF</t>
  </si>
  <si>
    <t>APHRODITE 33</t>
  </si>
  <si>
    <t>BEYER</t>
  </si>
  <si>
    <t>APHRODITE 36</t>
  </si>
  <si>
    <t>APHRODITE 42</t>
  </si>
  <si>
    <t xml:space="preserve">KETCH-CUTTER </t>
  </si>
  <si>
    <t>AQUARIUS 21</t>
  </si>
  <si>
    <t>BARRETT</t>
  </si>
  <si>
    <t>SWING KEEL</t>
  </si>
  <si>
    <t>AQUARIUS 23</t>
  </si>
  <si>
    <t>1.2 / 4</t>
  </si>
  <si>
    <t>ARAGOSA 35</t>
  </si>
  <si>
    <t>Arwen II</t>
  </si>
  <si>
    <t>AS-29</t>
  </si>
  <si>
    <t>BOLGER</t>
  </si>
  <si>
    <t>SHARPIE, BILGE BOARDS</t>
  </si>
  <si>
    <t>GAFF, CAT YAWL</t>
  </si>
  <si>
    <t>A-SCOW</t>
  </si>
  <si>
    <t>CIRA 1890</t>
  </si>
  <si>
    <t>ATLANTIC</t>
  </si>
  <si>
    <t>BURGESS</t>
  </si>
  <si>
    <t>Avatar</t>
  </si>
  <si>
    <t>AZZURA 310</t>
  </si>
  <si>
    <t>SODERGREN</t>
  </si>
  <si>
    <t>B-32</t>
  </si>
  <si>
    <t>BEILEY</t>
  </si>
  <si>
    <t>BABA 30</t>
  </si>
  <si>
    <t>FIN</t>
  </si>
  <si>
    <t>BABA 35</t>
  </si>
  <si>
    <t>BALBOA 20</t>
  </si>
  <si>
    <t>HESS</t>
  </si>
  <si>
    <t>BALBOA 26</t>
  </si>
  <si>
    <t>1.9 / 5</t>
  </si>
  <si>
    <t>BALTIC 35</t>
  </si>
  <si>
    <t>JUDEL/VROLIJK</t>
  </si>
  <si>
    <t>BALTIC 38</t>
  </si>
  <si>
    <t>BALTIC 40</t>
  </si>
  <si>
    <t>JUDEL</t>
  </si>
  <si>
    <t>BALTIC 43</t>
  </si>
  <si>
    <t>BALTIC 47</t>
  </si>
  <si>
    <t>BALTIC 50</t>
  </si>
  <si>
    <t>Baltic 51</t>
  </si>
  <si>
    <t>BALTIC 52</t>
  </si>
  <si>
    <t>S&amp;S</t>
  </si>
  <si>
    <t>BALTIC 58</t>
  </si>
  <si>
    <t>BALTIC 64</t>
  </si>
  <si>
    <t>BALTIC 67</t>
  </si>
  <si>
    <t>FARR</t>
  </si>
  <si>
    <t>BALTIC 87</t>
  </si>
  <si>
    <t>FIN, CB</t>
  </si>
  <si>
    <t>Baltic Breeze</t>
  </si>
  <si>
    <t>BARBICAN 33</t>
  </si>
  <si>
    <t>UNKNOWN</t>
  </si>
  <si>
    <t>MONO LONG CB</t>
  </si>
  <si>
    <t>BAVARIA 31</t>
  </si>
  <si>
    <t>J&amp;J</t>
  </si>
  <si>
    <t>FIN SPADE RUDDER</t>
  </si>
  <si>
    <t>BAVARIA 32</t>
  </si>
  <si>
    <t>FIN, BULB</t>
  </si>
  <si>
    <t>BAVARIA 36</t>
  </si>
  <si>
    <t>J&amp;J DESIGN</t>
  </si>
  <si>
    <t>BAVARIA 38 OCEAN</t>
  </si>
  <si>
    <t>BAYFIELD 29</t>
  </si>
  <si>
    <t>GOZZARD</t>
  </si>
  <si>
    <t>BAYFIELD 32</t>
  </si>
  <si>
    <t>BAYFIELD 36</t>
  </si>
  <si>
    <t>MONO</t>
  </si>
  <si>
    <t>BEETLE CAT</t>
  </si>
  <si>
    <t>8" / 24"</t>
  </si>
  <si>
    <t>Bellatrix</t>
  </si>
  <si>
    <t>BENETEAU 25</t>
  </si>
  <si>
    <t>BENETEAU 311</t>
  </si>
  <si>
    <t>FINOT</t>
  </si>
  <si>
    <t>FRACTIONAL</t>
  </si>
  <si>
    <t>BENETEAU 361</t>
  </si>
  <si>
    <t>BERRET</t>
  </si>
  <si>
    <t>BENETEAU 36CC</t>
  </si>
  <si>
    <t>BENETEAU 36S7</t>
  </si>
  <si>
    <t>BENETEAU 411</t>
  </si>
  <si>
    <t>BENETEAU 50</t>
  </si>
  <si>
    <t>BENETEAU 53F5</t>
  </si>
  <si>
    <t>BENETEAU 64</t>
  </si>
  <si>
    <t>BENETEAU FIRST 310</t>
  </si>
  <si>
    <t>BENETEAU FIRST 345</t>
  </si>
  <si>
    <t>FIN SPADE</t>
  </si>
  <si>
    <t>BENETEAU FIRST 36.7</t>
  </si>
  <si>
    <t>BENETEAU FIRST 38</t>
  </si>
  <si>
    <t>BENETEAU FIRST 38s5</t>
  </si>
  <si>
    <t>BENETEAU FIRST 40.7</t>
  </si>
  <si>
    <t>BENETEAU FIRST 42S7</t>
  </si>
  <si>
    <t>DEEP KEEL</t>
  </si>
  <si>
    <t>BENETEAU FIRST 45F5</t>
  </si>
  <si>
    <t>BENETEAU FIRST 47.7</t>
  </si>
  <si>
    <t>FIN KEEL, SPADE RUDDER</t>
  </si>
  <si>
    <t>BENETEAU IDDYLLE 15.5</t>
  </si>
  <si>
    <t>FRERS</t>
  </si>
  <si>
    <t>BENETEAU OCEANIS 321</t>
  </si>
  <si>
    <t>BENETEAU OCEANIS 351</t>
  </si>
  <si>
    <t>BENETEAU OCEANIS 352</t>
  </si>
  <si>
    <t>BENETEAU OCEANIS 36CC</t>
  </si>
  <si>
    <t>BENETEAU OCEANIS 37</t>
  </si>
  <si>
    <t>BRIAND</t>
  </si>
  <si>
    <t>BENETEAU OCEANIS 381</t>
  </si>
  <si>
    <t>BENETEAU OCEANIS 390</t>
  </si>
  <si>
    <t>BENETEAU OCEANIS 40</t>
  </si>
  <si>
    <t>BENETEAU OCEANIS 400</t>
  </si>
  <si>
    <t>BENETEAU OCEANIS 44 CC</t>
  </si>
  <si>
    <t>FARR/BRIANT</t>
  </si>
  <si>
    <t>MONO WING SPADE</t>
  </si>
  <si>
    <t>BENETEAU OCEANIS 461</t>
  </si>
  <si>
    <t>Benford 131</t>
  </si>
  <si>
    <t>BENFORD</t>
  </si>
  <si>
    <t>BENFORD 39</t>
  </si>
  <si>
    <t>BENNET 48</t>
  </si>
  <si>
    <t>BENNETT 46</t>
  </si>
  <si>
    <t>BENNETT</t>
  </si>
  <si>
    <t>BENNETT 46 MARK II</t>
  </si>
  <si>
    <t>MAREK</t>
  </si>
  <si>
    <t>BENNETT 48 AFT COCKPIT</t>
  </si>
  <si>
    <t>BENNETT 48 MIDSHIP COCKPIT</t>
  </si>
  <si>
    <t>BENNETT 55</t>
  </si>
  <si>
    <t>BILGE KEELS</t>
  </si>
  <si>
    <t>BENNETT 67</t>
  </si>
  <si>
    <t>BEQUIAN DOUBLE ENDER</t>
  </si>
  <si>
    <t>TRADITIONAL</t>
  </si>
  <si>
    <t>GUNTHER</t>
  </si>
  <si>
    <t>BERMUDA 40, HINCKLEY</t>
  </si>
  <si>
    <t>TRIPP</t>
  </si>
  <si>
    <t>BERMUDA SERIES 76</t>
  </si>
  <si>
    <t>PAINE</t>
  </si>
  <si>
    <t>BISCAYNE BAY 14</t>
  </si>
  <si>
    <t>HERRESHOFF</t>
  </si>
  <si>
    <t>BLACK SEA 40</t>
  </si>
  <si>
    <t>BAKER</t>
  </si>
  <si>
    <t>ALONE AROUND WORLD</t>
  </si>
  <si>
    <t>BLOCK ISLAND 40</t>
  </si>
  <si>
    <t>BLUE PETER</t>
  </si>
  <si>
    <t>DEVLIN</t>
  </si>
  <si>
    <t>BLUEBIRD OF THORNE</t>
  </si>
  <si>
    <t>ROBB</t>
  </si>
  <si>
    <t>TWIN KEEL, STEEL HULL</t>
  </si>
  <si>
    <t>KETCH, CUTTER</t>
  </si>
  <si>
    <t>BLUEWATER 52</t>
  </si>
  <si>
    <t>BLUEWATER 60</t>
  </si>
  <si>
    <t xml:space="preserve"> </t>
  </si>
  <si>
    <t>BORDEAUX 76</t>
  </si>
  <si>
    <t>PHILIPPE BRIAND</t>
  </si>
  <si>
    <t>BORKUMRIFF</t>
  </si>
  <si>
    <t>HUISMAN</t>
  </si>
  <si>
    <t>SCHOONER</t>
  </si>
  <si>
    <t>BOUGAINVILLA 53</t>
  </si>
  <si>
    <t>BOUGAINVILLEA 60</t>
  </si>
  <si>
    <t>BOUGAINVILLEA 62</t>
  </si>
  <si>
    <t>BOWMAN 42</t>
  </si>
  <si>
    <t>Bowman 46</t>
  </si>
  <si>
    <t>BOWMAN</t>
  </si>
  <si>
    <t>Bowman 57</t>
  </si>
  <si>
    <t>BRAVURA 35</t>
  </si>
  <si>
    <t>BRAVURA SPORTSTER 29</t>
  </si>
  <si>
    <t>BREHERET 45</t>
  </si>
  <si>
    <t>CHAUVEAU</t>
  </si>
  <si>
    <t>LONG KEEL STEEL</t>
  </si>
  <si>
    <t>BREMER 25</t>
  </si>
  <si>
    <t>BREMER</t>
  </si>
  <si>
    <t>6.3/2.5</t>
  </si>
  <si>
    <t>BREWER 44</t>
  </si>
  <si>
    <t>BREWER AHQUABI</t>
  </si>
  <si>
    <t>BRIDGES POINT 24</t>
  </si>
  <si>
    <t>BRISTOL 19</t>
  </si>
  <si>
    <t>BRISTOL 24</t>
  </si>
  <si>
    <t>BRISTOL 30</t>
  </si>
  <si>
    <t>BRISTOL 31.1</t>
  </si>
  <si>
    <t>BRISTOL 32</t>
  </si>
  <si>
    <t>BRISTOL 34</t>
  </si>
  <si>
    <t>BRISTOL 35</t>
  </si>
  <si>
    <t>Bristol 3800</t>
  </si>
  <si>
    <t>BRISTOL 40</t>
  </si>
  <si>
    <t>BRISTOL 41.1</t>
  </si>
  <si>
    <t>BRISTOL 45.5</t>
  </si>
  <si>
    <t>BRISTOL 53.3</t>
  </si>
  <si>
    <t>EMPACHER</t>
  </si>
  <si>
    <t>FIN CENTERBOARD</t>
  </si>
  <si>
    <t>BRISTOL 56.5</t>
  </si>
  <si>
    <t>BRISTOL CHANNEL CUTTER</t>
  </si>
  <si>
    <t>BROOKSFIELD, WHITBREAD</t>
  </si>
  <si>
    <t>PETIT</t>
  </si>
  <si>
    <t>Bruce Roberts NY 65</t>
  </si>
  <si>
    <t>ROBERTS</t>
  </si>
  <si>
    <t>BRUCKMANN CUSTOM 42</t>
  </si>
  <si>
    <t>ELLIS</t>
  </si>
  <si>
    <t>BT CHALLENGER</t>
  </si>
  <si>
    <t>BLYTH</t>
  </si>
  <si>
    <t>BUCCANEER 295</t>
  </si>
  <si>
    <t>FIN KEEL, IOR</t>
  </si>
  <si>
    <t>BUCCANEER 305</t>
  </si>
  <si>
    <t>GARDEN</t>
  </si>
  <si>
    <t>LONG KEEL, SKEG RUDDER</t>
  </si>
  <si>
    <t>BUTTON</t>
  </si>
  <si>
    <t>BUEHLER</t>
  </si>
  <si>
    <t>GAFF CUTTER</t>
  </si>
  <si>
    <t>C&amp;C 110 EXPRESS</t>
  </si>
  <si>
    <t>JACKETT</t>
  </si>
  <si>
    <t>FIN, SPADE</t>
  </si>
  <si>
    <t>C&amp;C 121</t>
  </si>
  <si>
    <t>C&amp;C</t>
  </si>
  <si>
    <t>C&amp;C 29</t>
  </si>
  <si>
    <t>C&amp;C 30</t>
  </si>
  <si>
    <t>C&amp;C 37/40</t>
  </si>
  <si>
    <t>C&amp;C 40</t>
  </si>
  <si>
    <t>BALL</t>
  </si>
  <si>
    <t>C&amp;C 51</t>
  </si>
  <si>
    <t>C&amp;C 52</t>
  </si>
  <si>
    <t>C&amp;C 99</t>
  </si>
  <si>
    <t>FIN / BULB</t>
  </si>
  <si>
    <t>C&amp;C LANDFALL 38</t>
  </si>
  <si>
    <t>CABO RICO 34</t>
  </si>
  <si>
    <t>CREALOCK</t>
  </si>
  <si>
    <t>CABO RICO 36</t>
  </si>
  <si>
    <t>CABO RICO 38</t>
  </si>
  <si>
    <t>CABO RICO 38 PILOT HOUSE</t>
  </si>
  <si>
    <t>CABO RICO 40</t>
  </si>
  <si>
    <t>CABO RICO 42</t>
  </si>
  <si>
    <t>CABO RICO 45</t>
  </si>
  <si>
    <t>CAL 20</t>
  </si>
  <si>
    <t>LAPWORTH</t>
  </si>
  <si>
    <t>FIXED KEEL</t>
  </si>
  <si>
    <t>CAL 2-29</t>
  </si>
  <si>
    <t>CAL 2-46</t>
  </si>
  <si>
    <t>CAL 25</t>
  </si>
  <si>
    <t>CAL 33</t>
  </si>
  <si>
    <t>CAL 39</t>
  </si>
  <si>
    <t>CAL 40</t>
  </si>
  <si>
    <t>LONG FIN KEEL</t>
  </si>
  <si>
    <t>Cal 48</t>
  </si>
  <si>
    <t>Cal 50</t>
  </si>
  <si>
    <t>CALIBER 30 LRC</t>
  </si>
  <si>
    <t>McCREARY</t>
  </si>
  <si>
    <t>CALIBER 35</t>
  </si>
  <si>
    <t>CALIBER 35 LRC</t>
  </si>
  <si>
    <t>CALIBER 38</t>
  </si>
  <si>
    <t>CALIBER 40</t>
  </si>
  <si>
    <t>CALIBER 40 LRC</t>
  </si>
  <si>
    <t>CALIBER 47</t>
  </si>
  <si>
    <t>CALIBER 47 LRC</t>
  </si>
  <si>
    <t>CALLIOPE 339</t>
  </si>
  <si>
    <t>TUCKER</t>
  </si>
  <si>
    <t>CAMBRIA 40</t>
  </si>
  <si>
    <t>WALTERS</t>
  </si>
  <si>
    <t>CAMBRIA 44-46</t>
  </si>
  <si>
    <t>CAMBRIA 52</t>
  </si>
  <si>
    <t>Campenella</t>
  </si>
  <si>
    <t>CAPE COD H-26</t>
  </si>
  <si>
    <t>CAPE DORY 25</t>
  </si>
  <si>
    <t>CAPE DORY 28</t>
  </si>
  <si>
    <t>CAPE DORY 30</t>
  </si>
  <si>
    <t>CAPE DORY 30 MKII</t>
  </si>
  <si>
    <t>DENT</t>
  </si>
  <si>
    <t>CAPE DORY 33</t>
  </si>
  <si>
    <t>CAPE DORY 36</t>
  </si>
  <si>
    <t>CAPRI 18</t>
  </si>
  <si>
    <t>BUTLER</t>
  </si>
  <si>
    <t>CAT</t>
  </si>
  <si>
    <t>CAPRI 22</t>
  </si>
  <si>
    <t>CAPRI 26</t>
  </si>
  <si>
    <t>CAPRI 37</t>
  </si>
  <si>
    <t>MATCH RACER</t>
  </si>
  <si>
    <t>CARENA 36</t>
  </si>
  <si>
    <t>LEMSTRA</t>
  </si>
  <si>
    <t xml:space="preserve">KETCH        </t>
  </si>
  <si>
    <t>CARENA 40</t>
  </si>
  <si>
    <t>CARIBBEAN 35</t>
  </si>
  <si>
    <t>CHRIS CRAFT</t>
  </si>
  <si>
    <t>Carija 48</t>
  </si>
  <si>
    <t>CATALINA 22</t>
  </si>
  <si>
    <t>CATALINA 22 MK II</t>
  </si>
  <si>
    <t>CATALINA 25</t>
  </si>
  <si>
    <t>2.1 / 5.1</t>
  </si>
  <si>
    <t>CATALINA 250</t>
  </si>
  <si>
    <t>CATALINA YACHTS</t>
  </si>
  <si>
    <t>CENTERBOARD</t>
  </si>
  <si>
    <t>CATALINA 250, H2O</t>
  </si>
  <si>
    <t>1.8/5.9</t>
  </si>
  <si>
    <t>WATER BALLAST</t>
  </si>
  <si>
    <t>CATALINA 250, KEEL</t>
  </si>
  <si>
    <t>CATALINA 250, WING</t>
  </si>
  <si>
    <t>CATALINA 27</t>
  </si>
  <si>
    <t>CATALINA 270</t>
  </si>
  <si>
    <t>CATALINA 28 MK II</t>
  </si>
  <si>
    <t>CATALINA 30 MKIII</t>
  </si>
  <si>
    <t>CATALINA 310</t>
  </si>
  <si>
    <t>MH SLOOP</t>
  </si>
  <si>
    <t>CATALINA 320</t>
  </si>
  <si>
    <t>CATALINA 34</t>
  </si>
  <si>
    <t>CATALINA 36</t>
  </si>
  <si>
    <t>CATALINA 36 MKII</t>
  </si>
  <si>
    <t>CATALINA 38</t>
  </si>
  <si>
    <t>S&amp;S and BUTLER</t>
  </si>
  <si>
    <t>EX YANKEE 38</t>
  </si>
  <si>
    <t>CATALINA 380</t>
  </si>
  <si>
    <t>CATALINA DESIGN</t>
  </si>
  <si>
    <t>CATALINA 400</t>
  </si>
  <si>
    <t>CATALINA 42</t>
  </si>
  <si>
    <t>CATALINA 470</t>
  </si>
  <si>
    <t>CATALINA DESIGN TEAM</t>
  </si>
  <si>
    <t>CATALINA 50</t>
  </si>
  <si>
    <t>CELERE 47</t>
  </si>
  <si>
    <t>BEILEY/SCHUMACHER</t>
  </si>
  <si>
    <t>CELESTIAL 50</t>
  </si>
  <si>
    <t>CENTURION 37S</t>
  </si>
  <si>
    <t>DUBOIS</t>
  </si>
  <si>
    <t>MONO FIN</t>
  </si>
  <si>
    <t>CENTURION 48S</t>
  </si>
  <si>
    <t>CHEOY LEE 35</t>
  </si>
  <si>
    <t>CHEOY LEE 53</t>
  </si>
  <si>
    <t>PEDRICK/SEATON</t>
  </si>
  <si>
    <t>CHEOY LEE 63</t>
  </si>
  <si>
    <t>SEATON/NEVILLE</t>
  </si>
  <si>
    <t>CHEOY LEE 77 PH CUTTER</t>
  </si>
  <si>
    <t>NEVILLE ASSO</t>
  </si>
  <si>
    <t>CHEOY LEE 78 MOTORSAILER</t>
  </si>
  <si>
    <t>CHEOY LEE OFFSHORE 41</t>
  </si>
  <si>
    <t>RICHARDS</t>
  </si>
  <si>
    <t>FULL FIN KEEL, SKEG RUDDER</t>
  </si>
  <si>
    <t>Cheoy Lee Pedrick 47</t>
  </si>
  <si>
    <t>PEDRIC 47</t>
  </si>
  <si>
    <t>CHERUBINI 44</t>
  </si>
  <si>
    <t>CHERUBINI</t>
  </si>
  <si>
    <t>SCHEEL KEEL</t>
  </si>
  <si>
    <t>CHERUBINI 48</t>
  </si>
  <si>
    <t>CHRIS CRAFT APACHE 37</t>
  </si>
  <si>
    <t>CHRIS CRAFT CAPITAN 26</t>
  </si>
  <si>
    <t>CHRIS CRAFT CAPRI 26</t>
  </si>
  <si>
    <t>CHRIS CRAFT CAPRI 30</t>
  </si>
  <si>
    <t>FULL KEEL WITH CB</t>
  </si>
  <si>
    <t>CHRIS CRAFT CHEROKEE 32</t>
  </si>
  <si>
    <t>CHRIS CRAFT COMANCHE 42</t>
  </si>
  <si>
    <t>CHRYSLER 22</t>
  </si>
  <si>
    <t>CHRYSLER 26</t>
  </si>
  <si>
    <t>2.1 / 5.7</t>
  </si>
  <si>
    <t>CLARION OF WIGHT</t>
  </si>
  <si>
    <t>Clarissa B. Carver</t>
  </si>
  <si>
    <t>CLASSIC 510</t>
  </si>
  <si>
    <t>HUNT</t>
  </si>
  <si>
    <t>CLEARWATER 35</t>
  </si>
  <si>
    <t>CLEARWATER 36</t>
  </si>
  <si>
    <t>CLIO</t>
  </si>
  <si>
    <t>VERONESA</t>
  </si>
  <si>
    <t>CM 60</t>
  </si>
  <si>
    <t>COAST 34</t>
  </si>
  <si>
    <t>SHANNON</t>
  </si>
  <si>
    <t>COLGATE 26</t>
  </si>
  <si>
    <t>TAYLOR</t>
  </si>
  <si>
    <t>COLIN ARCHER 44</t>
  </si>
  <si>
    <t>COLIN ARCHER</t>
  </si>
  <si>
    <t xml:space="preserve">GAFF-KETCH   </t>
  </si>
  <si>
    <t>COLOMBIA 26 MK II</t>
  </si>
  <si>
    <t>COLOMBIA 30</t>
  </si>
  <si>
    <t>COLOMBIA 34</t>
  </si>
  <si>
    <t>COLOMBIA 43 MK III</t>
  </si>
  <si>
    <t>Columbia 50</t>
  </si>
  <si>
    <t>Columbia 57</t>
  </si>
  <si>
    <t>COLUMBIA T-23</t>
  </si>
  <si>
    <t>PAYNE</t>
  </si>
  <si>
    <t>COLVIN KETCH</t>
  </si>
  <si>
    <t>COLVIN</t>
  </si>
  <si>
    <t>COM-PAC 16XL</t>
  </si>
  <si>
    <t>MILLS</t>
  </si>
  <si>
    <t>COM-PAC 19XL</t>
  </si>
  <si>
    <t>JOHNSON</t>
  </si>
  <si>
    <t>COM-PAC 23D</t>
  </si>
  <si>
    <t>COM-PAC 25</t>
  </si>
  <si>
    <t>HUTCHINS GROUP</t>
  </si>
  <si>
    <t>COM-PAC 27-2</t>
  </si>
  <si>
    <t>COM-PAC 33</t>
  </si>
  <si>
    <t>MORGAN</t>
  </si>
  <si>
    <t>COM-PAC 35</t>
  </si>
  <si>
    <t>COMPADRE</t>
  </si>
  <si>
    <t>CONCORDIA 46</t>
  </si>
  <si>
    <t>CONTESSA 32</t>
  </si>
  <si>
    <t>SADLER</t>
  </si>
  <si>
    <t>MONO LONG KEEL</t>
  </si>
  <si>
    <t>CONTEST 35 S</t>
  </si>
  <si>
    <t>ZAAL</t>
  </si>
  <si>
    <t>CONTEST 36 S</t>
  </si>
  <si>
    <t>CONTEST 38</t>
  </si>
  <si>
    <t>CONTEST 38 S</t>
  </si>
  <si>
    <t xml:space="preserve">   KETCH        </t>
  </si>
  <si>
    <t>CONTEST 41</t>
  </si>
  <si>
    <t>CONTEST 42</t>
  </si>
  <si>
    <t>CONTEST 43</t>
  </si>
  <si>
    <t>CONTEST 44</t>
  </si>
  <si>
    <t>CONTEST 48</t>
  </si>
  <si>
    <t>CONTEST 55 CS</t>
  </si>
  <si>
    <t>LONG WING KEEL, SPADE RUDDER</t>
  </si>
  <si>
    <t>CORBIN 39</t>
  </si>
  <si>
    <t>CORBIN</t>
  </si>
  <si>
    <t>CORONADO 35</t>
  </si>
  <si>
    <t>CORONADO 41</t>
  </si>
  <si>
    <t>CREALA 40</t>
  </si>
  <si>
    <t>Creekmore</t>
  </si>
  <si>
    <t>CROWN 34</t>
  </si>
  <si>
    <t>DRIEHUYSEN</t>
  </si>
  <si>
    <t>CS 36</t>
  </si>
  <si>
    <t>WALL</t>
  </si>
  <si>
    <t>CSY 44</t>
  </si>
  <si>
    <t>HAMLIN</t>
  </si>
  <si>
    <t>CT-38 SLOOP</t>
  </si>
  <si>
    <t>WARICK</t>
  </si>
  <si>
    <t>CT-41</t>
  </si>
  <si>
    <t>CUSTOM GAFF 25</t>
  </si>
  <si>
    <t>DANA 24</t>
  </si>
  <si>
    <t>DEERFOOT 50</t>
  </si>
  <si>
    <t>DASHEW</t>
  </si>
  <si>
    <t>DEERFOOT 61</t>
  </si>
  <si>
    <t>ROGEBERG</t>
  </si>
  <si>
    <t>DEHLER 33</t>
  </si>
  <si>
    <t>DEHLER 41 CRUISING</t>
  </si>
  <si>
    <t>DEHLER 41 DS</t>
  </si>
  <si>
    <t>DEHLER29</t>
  </si>
  <si>
    <t>DELFT 25</t>
  </si>
  <si>
    <t>SPONBERG</t>
  </si>
  <si>
    <t>DESIGN # 921</t>
  </si>
  <si>
    <t>DESIGN # 963</t>
  </si>
  <si>
    <t>DESIGN NUMBER 37</t>
  </si>
  <si>
    <t>DESIGN NUMBER 39</t>
  </si>
  <si>
    <t>DICKERSON 37</t>
  </si>
  <si>
    <t>HAZEN</t>
  </si>
  <si>
    <t>Dickerson 50</t>
  </si>
  <si>
    <t>DIOGENES</t>
  </si>
  <si>
    <t>CB,WOOD</t>
  </si>
  <si>
    <t>DOLPHIN, WHITBREAD</t>
  </si>
  <si>
    <t>HUMPHREYS</t>
  </si>
  <si>
    <t>Dorade</t>
  </si>
  <si>
    <t>DOUGLAS 32</t>
  </si>
  <si>
    <t>DOWNEASTER 32</t>
  </si>
  <si>
    <t>DOWNEASTER 45</t>
  </si>
  <si>
    <t>DUFOUR 32</t>
  </si>
  <si>
    <t>PONCIN</t>
  </si>
  <si>
    <t>DUFOUR 32 CLASSIC</t>
  </si>
  <si>
    <t>DUFOUR 35</t>
  </si>
  <si>
    <t>DUFOUR 36 CLASSIC</t>
  </si>
  <si>
    <t>MORTAIN AND MAVRIKIOS</t>
  </si>
  <si>
    <t>MASTHEAD SLOOP</t>
  </si>
  <si>
    <t>DUFOUR 38</t>
  </si>
  <si>
    <t>DUFOUR 41</t>
  </si>
  <si>
    <t>DUFOUR 43 CC</t>
  </si>
  <si>
    <t>MORTAIN &amp; MAVRIKIOS</t>
  </si>
  <si>
    <t>FIN,SPADE</t>
  </si>
  <si>
    <t>DUFOUR 45</t>
  </si>
  <si>
    <t>DURBECK 46</t>
  </si>
  <si>
    <t>SEATON</t>
  </si>
  <si>
    <t>MONO LONG</t>
  </si>
  <si>
    <t>WISHBONE-KETC</t>
  </si>
  <si>
    <t>DUST DEVIL, EMPTY</t>
  </si>
  <si>
    <t>HOLTROP</t>
  </si>
  <si>
    <t>TWIN KEEL, EMPTY</t>
  </si>
  <si>
    <t>DUST DEVIL, FULL</t>
  </si>
  <si>
    <t>TWIN KEEL, FULL</t>
  </si>
  <si>
    <t>EAGLE'S WINGS</t>
  </si>
  <si>
    <t>EBB TIDE 36</t>
  </si>
  <si>
    <t xml:space="preserve">CUTTER       </t>
  </si>
  <si>
    <t>ECLIPSE 43</t>
  </si>
  <si>
    <t>DIXON</t>
  </si>
  <si>
    <t>EDEN 50</t>
  </si>
  <si>
    <t>EMPACHER 65</t>
  </si>
  <si>
    <t>ENDEAVOUR 37</t>
  </si>
  <si>
    <t>ENDEAVOUR 38</t>
  </si>
  <si>
    <t>ENDEAVOUR 42</t>
  </si>
  <si>
    <t>ENDEAVOUR 45</t>
  </si>
  <si>
    <t>ENDEAVOUR DESIGN TEA</t>
  </si>
  <si>
    <t>ENDEAVOUR 52</t>
  </si>
  <si>
    <t>ENDEAVOUR 54</t>
  </si>
  <si>
    <t>ENDEAVOUR 59</t>
  </si>
  <si>
    <t>ENDURANCE 35</t>
  </si>
  <si>
    <t>IBOLD</t>
  </si>
  <si>
    <t>ENDURANCE 38</t>
  </si>
  <si>
    <t>ENSENADA 20</t>
  </si>
  <si>
    <t>ENSENADA 25</t>
  </si>
  <si>
    <t>HANKINSON</t>
  </si>
  <si>
    <t>ERICSON 25</t>
  </si>
  <si>
    <t>ERICSON 27</t>
  </si>
  <si>
    <t>ERICSON 29</t>
  </si>
  <si>
    <t>ERICSON 32   (1969 - 1978)</t>
  </si>
  <si>
    <t>ERICSON 32  (1985 - 1989)</t>
  </si>
  <si>
    <t>ERICSON 333</t>
  </si>
  <si>
    <t>ERICSON 35</t>
  </si>
  <si>
    <t>ERICSON 350</t>
  </si>
  <si>
    <t>ERICSON 38</t>
  </si>
  <si>
    <t>ERICSON 380 (PSC)</t>
  </si>
  <si>
    <t>ERICSON 39M</t>
  </si>
  <si>
    <t>ERICSON 41</t>
  </si>
  <si>
    <t>5..9</t>
  </si>
  <si>
    <t>ERICSON 43</t>
  </si>
  <si>
    <t>ETAO 39S</t>
  </si>
  <si>
    <t>ETAP 38</t>
  </si>
  <si>
    <t>HARLE/MORTAIN</t>
  </si>
  <si>
    <t>ETCHELLS</t>
  </si>
  <si>
    <t>EVASION 36</t>
  </si>
  <si>
    <t>BENETEAU</t>
  </si>
  <si>
    <t>EXCALIBUR 36</t>
  </si>
  <si>
    <t>EXCEL 53</t>
  </si>
  <si>
    <t>EXPRESS 27</t>
  </si>
  <si>
    <t xml:space="preserve">SLOOP/FRACT  </t>
  </si>
  <si>
    <t>EXPRESS 37</t>
  </si>
  <si>
    <t>EYGHTHENE</t>
  </si>
  <si>
    <t>HOLLAND</t>
  </si>
  <si>
    <t>1/4 TON WINNER</t>
  </si>
  <si>
    <t>FAIR WEATHER 39</t>
  </si>
  <si>
    <t>EX WESTSAIL 39</t>
  </si>
  <si>
    <t>FALMOUTH CUTTER</t>
  </si>
  <si>
    <t>FALMOUTH CUTTER 22</t>
  </si>
  <si>
    <t>FARR 40</t>
  </si>
  <si>
    <t>FAST PASSAGE 39</t>
  </si>
  <si>
    <t>FAST PASSAGE 40</t>
  </si>
  <si>
    <t>FCS 24</t>
  </si>
  <si>
    <t>FOX</t>
  </si>
  <si>
    <t>1.5/5.5</t>
  </si>
  <si>
    <t>WISHBONE</t>
  </si>
  <si>
    <t>FCS 36</t>
  </si>
  <si>
    <t>FCS 45</t>
  </si>
  <si>
    <t>FD-12</t>
  </si>
  <si>
    <t>FEELING 286</t>
  </si>
  <si>
    <t>HARLE/ALAIN</t>
  </si>
  <si>
    <t>FEELING 326 D.I.</t>
  </si>
  <si>
    <t>FEELING 346 DI</t>
  </si>
  <si>
    <t>VATON</t>
  </si>
  <si>
    <t>FEELING 364/1090</t>
  </si>
  <si>
    <t>FEELING 415 DI</t>
  </si>
  <si>
    <t>HARLE</t>
  </si>
  <si>
    <t>FEELING 486</t>
  </si>
  <si>
    <t>HARLE/MORTAINE</t>
  </si>
  <si>
    <t>FEELING 546</t>
  </si>
  <si>
    <t>HOLLAND/WINCH</t>
  </si>
  <si>
    <t>FEELINGS 396 DI</t>
  </si>
  <si>
    <t>FINISTERRE</t>
  </si>
  <si>
    <t>FINNGULF 335</t>
  </si>
  <si>
    <t>FINNGULF 36</t>
  </si>
  <si>
    <t>FINNGULF 38</t>
  </si>
  <si>
    <t>FINNGULF 391</t>
  </si>
  <si>
    <t>FINNGULF 44</t>
  </si>
  <si>
    <t>FIREFLY</t>
  </si>
  <si>
    <t>FIRST 21</t>
  </si>
  <si>
    <t>FIRST 265</t>
  </si>
  <si>
    <t>FIRST 36S7</t>
  </si>
  <si>
    <t>FIRST 45F5</t>
  </si>
  <si>
    <t>FIRST 53F5</t>
  </si>
  <si>
    <t>FISHER 25</t>
  </si>
  <si>
    <t>WYATT-FREEMAN</t>
  </si>
  <si>
    <t>FISHER 34</t>
  </si>
  <si>
    <t>FISHER 37</t>
  </si>
  <si>
    <t>FLICKA 20</t>
  </si>
  <si>
    <t>FORGUS 37</t>
  </si>
  <si>
    <t>SAMUELSSON</t>
  </si>
  <si>
    <t>MONO FIN SKEG</t>
  </si>
  <si>
    <t>FORMOSA 41</t>
  </si>
  <si>
    <t>BRIMBERRY / GARDEN</t>
  </si>
  <si>
    <t>FORTUNA, WHITBREAD</t>
  </si>
  <si>
    <t>VISIERS</t>
  </si>
  <si>
    <t>FOX 50</t>
  </si>
  <si>
    <t>FOXFIRE</t>
  </si>
  <si>
    <t>FREEDOM 32</t>
  </si>
  <si>
    <t>PEDRICK</t>
  </si>
  <si>
    <t>FREESTANDING MAST</t>
  </si>
  <si>
    <t>FREEDOM 35</t>
  </si>
  <si>
    <t>FREEDOM 36</t>
  </si>
  <si>
    <t>FREEDOM 40/40</t>
  </si>
  <si>
    <t>FREEDOM 45</t>
  </si>
  <si>
    <t>CAT KETCH</t>
  </si>
  <si>
    <t>FREEDOM 45 AFT COCKPIT</t>
  </si>
  <si>
    <t>MULL</t>
  </si>
  <si>
    <t>FRERS 38</t>
  </si>
  <si>
    <t>FRERS 45</t>
  </si>
  <si>
    <t>FREYA 39</t>
  </si>
  <si>
    <t>HALVORSEN</t>
  </si>
  <si>
    <t>FRYCO 47</t>
  </si>
  <si>
    <t>FRY</t>
  </si>
  <si>
    <t>GALE FORCE 40</t>
  </si>
  <si>
    <t>KAISER</t>
  </si>
  <si>
    <t>Garden 131</t>
  </si>
  <si>
    <t>GEORGIA</t>
  </si>
  <si>
    <t>SCANU</t>
  </si>
  <si>
    <t>FIN KEEL, CENTERBOARDER</t>
  </si>
  <si>
    <t>SLOOP (WORLDS BIGGEST) 200' MAST</t>
  </si>
  <si>
    <t>GIBSEA 362</t>
  </si>
  <si>
    <t>JOUBERT</t>
  </si>
  <si>
    <t>GIBSEA 392</t>
  </si>
  <si>
    <t>GIBSEA 472</t>
  </si>
  <si>
    <t>GLASS SLIPPER</t>
  </si>
  <si>
    <t>GLEN-L 36</t>
  </si>
  <si>
    <t>GODERICH 37</t>
  </si>
  <si>
    <t>MONO STEEL LONG</t>
  </si>
  <si>
    <t>GOLD RUSH</t>
  </si>
  <si>
    <t>GOZZARD 31</t>
  </si>
  <si>
    <t>GOZZARD 36</t>
  </si>
  <si>
    <t>GOZZARD 44</t>
  </si>
  <si>
    <t>CUT AWAY KEEL</t>
  </si>
  <si>
    <t>Gozzard 44</t>
  </si>
  <si>
    <t>GRAND SOLEIL 37</t>
  </si>
  <si>
    <t>GRAND SOLEIL 50</t>
  </si>
  <si>
    <t>GRAY WOLF</t>
  </si>
  <si>
    <t>4500+2240 H2O</t>
  </si>
  <si>
    <t>GREAT HARBOR 26</t>
  </si>
  <si>
    <t>COOK</t>
  </si>
  <si>
    <t>LIFTING KEEL</t>
  </si>
  <si>
    <t>GRENADA 24</t>
  </si>
  <si>
    <t>GRENADA 31</t>
  </si>
  <si>
    <t>Bilge  Keel, water ballast</t>
  </si>
  <si>
    <t>sloop</t>
  </si>
  <si>
    <t>GRENADA 44</t>
  </si>
  <si>
    <t>Gudrun</t>
  </si>
  <si>
    <t>GULF 39</t>
  </si>
  <si>
    <t>GULF PILOT HOUSE</t>
  </si>
  <si>
    <t>GARDNER</t>
  </si>
  <si>
    <t>motor sailor</t>
  </si>
  <si>
    <t>GULF STAR 50</t>
  </si>
  <si>
    <t>LAZZARIUS</t>
  </si>
  <si>
    <t>GULFSTAR 37</t>
  </si>
  <si>
    <t>LAZARRA</t>
  </si>
  <si>
    <t>GULFSTAR 41</t>
  </si>
  <si>
    <t>FIN SKEG</t>
  </si>
  <si>
    <t>GULFSTAR 43</t>
  </si>
  <si>
    <t>H12.5</t>
  </si>
  <si>
    <t>GAFF-SLOOP</t>
  </si>
  <si>
    <t>H-26</t>
  </si>
  <si>
    <t>HALLBERG-RASSY 31</t>
  </si>
  <si>
    <t>HALLBERG-RASSY 34</t>
  </si>
  <si>
    <t>HALLBERG-RASSY 352</t>
  </si>
  <si>
    <t>RASSY/ENDERLEIN</t>
  </si>
  <si>
    <t>HALLBERG-RASSY 36</t>
  </si>
  <si>
    <t>HALLBERG-RASSY 39</t>
  </si>
  <si>
    <t>HALLBERG-RASSY 42</t>
  </si>
  <si>
    <t>HALLBERG-RASSY 46</t>
  </si>
  <si>
    <t>HALLBERG-RASSY 49</t>
  </si>
  <si>
    <t>HALLBERG-RASSY 53</t>
  </si>
  <si>
    <t>HALLBERG-RASSY 62</t>
  </si>
  <si>
    <t>HAMPTON 43</t>
  </si>
  <si>
    <t>HAMPTON 53-C</t>
  </si>
  <si>
    <t>HAMPTON 56</t>
  </si>
  <si>
    <t>HAMPTON 68</t>
  </si>
  <si>
    <t>HANS CHRISTIAN 33</t>
  </si>
  <si>
    <t>Hans Christian 38 Mk II</t>
  </si>
  <si>
    <t>full keel</t>
  </si>
  <si>
    <t>cutter</t>
  </si>
  <si>
    <t>HANS CHRISTIAN 38 MKII</t>
  </si>
  <si>
    <t>IVES</t>
  </si>
  <si>
    <t>HANS CHRISTIAN 48</t>
  </si>
  <si>
    <t>KIWI</t>
  </si>
  <si>
    <t>HARBOR 20</t>
  </si>
  <si>
    <t>SCHOCK</t>
  </si>
  <si>
    <t>Hargrave 160</t>
  </si>
  <si>
    <t>HARGRAVE</t>
  </si>
  <si>
    <t>HC 33 T</t>
  </si>
  <si>
    <t>HC 38 T</t>
  </si>
  <si>
    <t>HC 41 T</t>
  </si>
  <si>
    <t>SPRAGUE</t>
  </si>
  <si>
    <t>HEDONISTE 44</t>
  </si>
  <si>
    <t>HERITAGE 37 MK II</t>
  </si>
  <si>
    <t>HOLMAN</t>
  </si>
  <si>
    <t>HERRESHOFF 31</t>
  </si>
  <si>
    <t>HERRESHOFF AMERICA</t>
  </si>
  <si>
    <t>20 / 48</t>
  </si>
  <si>
    <t>HERRESHOFF DOUBLE-ENDER 44</t>
  </si>
  <si>
    <t>HIGH PERFORMANCE SLOOP</t>
  </si>
  <si>
    <t>FIN KEEL, LIFTING BALLAST</t>
  </si>
  <si>
    <t>HINCKLEY 42</t>
  </si>
  <si>
    <t>McCURDY &amp; RHODES</t>
  </si>
  <si>
    <t>HINCKLEY 70</t>
  </si>
  <si>
    <t>HINCKLEY BERMUDA 40</t>
  </si>
  <si>
    <t>Hinckley Sou'wester 51</t>
  </si>
  <si>
    <t>HINCKLEY SOU'WS 59</t>
  </si>
  <si>
    <t>RHODES-HINCKLEY</t>
  </si>
  <si>
    <t>Hinckley Swr 42 Mk II</t>
  </si>
  <si>
    <t>HJB CUMULANT 36</t>
  </si>
  <si>
    <t>VAN DUYN</t>
  </si>
  <si>
    <t>HJB CUMULANT 38</t>
  </si>
  <si>
    <t>HJB CUMULANT 41</t>
  </si>
  <si>
    <t>CB STEEL</t>
  </si>
  <si>
    <t>HOBIE 33</t>
  </si>
  <si>
    <t>ALTER</t>
  </si>
  <si>
    <t>SLOOP/FRACT</t>
  </si>
  <si>
    <t>HOLLAND 43</t>
  </si>
  <si>
    <t>HORIZON 26</t>
  </si>
  <si>
    <t>LONG SHOAL KEEL</t>
  </si>
  <si>
    <t>HORIZON 39</t>
  </si>
  <si>
    <t>BORGE</t>
  </si>
  <si>
    <t>LONG FIN, SKEG, CB</t>
  </si>
  <si>
    <t>HORIZON 39  (with keel extension)</t>
  </si>
  <si>
    <t>HR 312</t>
  </si>
  <si>
    <t>RASSY</t>
  </si>
  <si>
    <t>HR 382</t>
  </si>
  <si>
    <t>HUGHES 38 MK I &amp; II</t>
  </si>
  <si>
    <t>HUGHES 40</t>
  </si>
  <si>
    <t>HUNTER  19</t>
  </si>
  <si>
    <t>HUNTER DESIGN</t>
  </si>
  <si>
    <t>HUNTER (UK) CHANNEL 323</t>
  </si>
  <si>
    <t>HUNTER 23.5</t>
  </si>
  <si>
    <t>HUNTER 240</t>
  </si>
  <si>
    <t>WATER BALLAST, CB</t>
  </si>
  <si>
    <t>HUNTER 26</t>
  </si>
  <si>
    <t>HUNTER 260 KEEL</t>
  </si>
  <si>
    <t>HUNTER 27</t>
  </si>
  <si>
    <t>HUNTER DESIGN/CHERUBIN</t>
  </si>
  <si>
    <t>HUNTER 280</t>
  </si>
  <si>
    <t>HUNTER 29.5</t>
  </si>
  <si>
    <t>HUNTER 290</t>
  </si>
  <si>
    <t>HUNTER 30</t>
  </si>
  <si>
    <t>HUNTER 310</t>
  </si>
  <si>
    <t>HUNTER 323F</t>
  </si>
  <si>
    <t>HUNTER 336</t>
  </si>
  <si>
    <t>HUNTER 340</t>
  </si>
  <si>
    <t>HUNTER 35.5</t>
  </si>
  <si>
    <t>HUNTER 356</t>
  </si>
  <si>
    <t>BULB / KEEL</t>
  </si>
  <si>
    <t>HUNTER 37 CUTTER</t>
  </si>
  <si>
    <t>HUNTER 37.5</t>
  </si>
  <si>
    <t>HUNTER 376</t>
  </si>
  <si>
    <t>HUNTER 40.5</t>
  </si>
  <si>
    <t>HUNTER 410</t>
  </si>
  <si>
    <t>HUNTER 42</t>
  </si>
  <si>
    <t>HUNTER 430</t>
  </si>
  <si>
    <t>HUNTER 45</t>
  </si>
  <si>
    <t>HUNTER 450</t>
  </si>
  <si>
    <t>HUNTER 460</t>
  </si>
  <si>
    <t>HUNTER PASSAGE 420</t>
  </si>
  <si>
    <t>HUNTER PASSAGE 450</t>
  </si>
  <si>
    <t>HUNTER MARINE CORPOR</t>
  </si>
  <si>
    <t>HUTTING 45</t>
  </si>
  <si>
    <t>HUTTING</t>
  </si>
  <si>
    <t>HYLAS 42</t>
  </si>
  <si>
    <t>HYLAS 44</t>
  </si>
  <si>
    <t>HYLAS 46</t>
  </si>
  <si>
    <t>HYLAS 49</t>
  </si>
  <si>
    <t>HYLAS 54</t>
  </si>
  <si>
    <t>FIN, WING</t>
  </si>
  <si>
    <t>IDEAL CRUISING WORLD BOAT</t>
  </si>
  <si>
    <t>MAGAZINE EVALUATORS</t>
  </si>
  <si>
    <t>IMAGINE, BOC</t>
  </si>
  <si>
    <t>KAUFMAN</t>
  </si>
  <si>
    <t>IMS 45</t>
  </si>
  <si>
    <t>IMX-38</t>
  </si>
  <si>
    <t>JEPPESEN</t>
  </si>
  <si>
    <t>INGRID 38</t>
  </si>
  <si>
    <t>ARCHER</t>
  </si>
  <si>
    <t>INTL. 50</t>
  </si>
  <si>
    <t>JEANNEAU DESIGN</t>
  </si>
  <si>
    <t>INTL. DRAGON</t>
  </si>
  <si>
    <t>ANKER</t>
  </si>
  <si>
    <t>INTL. ETCHELLS</t>
  </si>
  <si>
    <t>INTL. FOLKBOAT</t>
  </si>
  <si>
    <t>FULL KELL</t>
  </si>
  <si>
    <t>INTL. ONE-DESIGN</t>
  </si>
  <si>
    <t>BJARNE AAS</t>
  </si>
  <si>
    <t>INTREPID 35</t>
  </si>
  <si>
    <t>MCCURDY</t>
  </si>
  <si>
    <t>IRWIN 28</t>
  </si>
  <si>
    <t>IRWIN</t>
  </si>
  <si>
    <t>IRWIN 38</t>
  </si>
  <si>
    <t>IRWIN 42</t>
  </si>
  <si>
    <t>IRWIN 52</t>
  </si>
  <si>
    <t>FIN KEEL, CB</t>
  </si>
  <si>
    <t>ISLAND PACKET 29</t>
  </si>
  <si>
    <t>ISLAND PACKET 31</t>
  </si>
  <si>
    <t>ISLAND PACKET 32</t>
  </si>
  <si>
    <t>ISLAND PACKET 320</t>
  </si>
  <si>
    <t>ISLAND PACKET 35</t>
  </si>
  <si>
    <t>ISLAND PACKET 350</t>
  </si>
  <si>
    <t>ISLAND PACKET 37</t>
  </si>
  <si>
    <t>ISLAND PACKET 380</t>
  </si>
  <si>
    <t>ISLAND PACKET 40</t>
  </si>
  <si>
    <t>ISLAND PACKET 420</t>
  </si>
  <si>
    <t>ISLAND PACKET 44</t>
  </si>
  <si>
    <t>SLOOP-CUTTER</t>
  </si>
  <si>
    <t>ISLAND PACKET 45</t>
  </si>
  <si>
    <t>ISLANDER 28</t>
  </si>
  <si>
    <t>ISLANDER 36</t>
  </si>
  <si>
    <t>ISLANDER FREEPORT 36 CC</t>
  </si>
  <si>
    <t>ISLANDER FREEPORT 41</t>
  </si>
  <si>
    <t>Isle</t>
  </si>
  <si>
    <t>J 109</t>
  </si>
  <si>
    <t>JOHNSTONE</t>
  </si>
  <si>
    <t>12' KEEL</t>
  </si>
  <si>
    <t>J 46</t>
  </si>
  <si>
    <t>J/145</t>
  </si>
  <si>
    <t>J-105</t>
  </si>
  <si>
    <t>J-110</t>
  </si>
  <si>
    <t>J-120</t>
  </si>
  <si>
    <t>J-125</t>
  </si>
  <si>
    <t>SLOOP, FRACTIONAL</t>
  </si>
  <si>
    <t>J-130</t>
  </si>
  <si>
    <t>J-160</t>
  </si>
  <si>
    <t>DEEP FIN</t>
  </si>
  <si>
    <t>J-24</t>
  </si>
  <si>
    <t>J-30</t>
  </si>
  <si>
    <t>J-32</t>
  </si>
  <si>
    <t>J-35</t>
  </si>
  <si>
    <t>J-40</t>
  </si>
  <si>
    <t>J-42, DEEP DRAFT</t>
  </si>
  <si>
    <t>J-42, SHOAL DRAFT</t>
  </si>
  <si>
    <t>SHOAL</t>
  </si>
  <si>
    <t>J-44</t>
  </si>
  <si>
    <t>J-60</t>
  </si>
  <si>
    <t>J-80</t>
  </si>
  <si>
    <t>J-90</t>
  </si>
  <si>
    <t>J-92</t>
  </si>
  <si>
    <t>JASON 35</t>
  </si>
  <si>
    <t>JEANNEAU  SUN FAST 36</t>
  </si>
  <si>
    <t>JEANNEAU 34.2</t>
  </si>
  <si>
    <t>FIN BULB</t>
  </si>
  <si>
    <t>JEANNEAU 36.2</t>
  </si>
  <si>
    <t>JEANNEAU 37</t>
  </si>
  <si>
    <t>FAUROUX</t>
  </si>
  <si>
    <t>JEANNEAU 42CC</t>
  </si>
  <si>
    <t>DUMAS</t>
  </si>
  <si>
    <t>JEANNEAU 44</t>
  </si>
  <si>
    <t>JEANNEAU 45.2</t>
  </si>
  <si>
    <t>JEANNEAU 47 CC</t>
  </si>
  <si>
    <t>JEANNEAU 51</t>
  </si>
  <si>
    <t>JEANNEAU 52.2</t>
  </si>
  <si>
    <t>JEANNEAU ATTALIA 32</t>
  </si>
  <si>
    <t>JEANNEAU ODYSSEY 47</t>
  </si>
  <si>
    <t>JEANNEAU SUN 37.1</t>
  </si>
  <si>
    <t>JEANNEAU SUN KISS 45</t>
  </si>
  <si>
    <t>JEANNEAU SUN KISS 45 modified</t>
  </si>
  <si>
    <t>JEANNEAU SUN ODDYSSEY 42.2</t>
  </si>
  <si>
    <t>JEANNEAU SUN ODYSSEY 37</t>
  </si>
  <si>
    <t>JEANNEAU SUN ODYSSEY 43 DS</t>
  </si>
  <si>
    <t>ANDRIEU</t>
  </si>
  <si>
    <t>JEANNEAU SUN ODYSSEY 45.1</t>
  </si>
  <si>
    <t>JEANNEAU SUN ODYSSEY 52.2</t>
  </si>
  <si>
    <t>JEANNEU SUN ODYSSEY 40</t>
  </si>
  <si>
    <t>JONMERI 33 MK II</t>
  </si>
  <si>
    <t>NYMAN</t>
  </si>
  <si>
    <t>JONMERI 40</t>
  </si>
  <si>
    <t>JONMERI 48</t>
  </si>
  <si>
    <t>JONQUE 10.57M</t>
  </si>
  <si>
    <t>LE FORESTIER</t>
  </si>
  <si>
    <t>CB WOOD WEST</t>
  </si>
  <si>
    <t xml:space="preserve">JUNK         </t>
  </si>
  <si>
    <t>JONQUE 11.94M</t>
  </si>
  <si>
    <t>JUNKET</t>
  </si>
  <si>
    <t>SPENCER</t>
  </si>
  <si>
    <t>MOTOR SAILOR</t>
  </si>
  <si>
    <t>JUNK</t>
  </si>
  <si>
    <t>K-43</t>
  </si>
  <si>
    <t>KETTENBURG</t>
  </si>
  <si>
    <t>K-50</t>
  </si>
  <si>
    <t>KANTER 47</t>
  </si>
  <si>
    <t>KANTER 51</t>
  </si>
  <si>
    <t>KANTER 66</t>
  </si>
  <si>
    <t>KIRIE FEELING 396 DI</t>
  </si>
  <si>
    <t>SHOAL CB</t>
  </si>
  <si>
    <t>KIRIEACUTE FEELING 396 DI</t>
  </si>
  <si>
    <t>KODIAK</t>
  </si>
  <si>
    <t>KOLAL 40</t>
  </si>
  <si>
    <t>Kotick</t>
  </si>
  <si>
    <t>KYRNOS</t>
  </si>
  <si>
    <t>BARNETT</t>
  </si>
  <si>
    <t>LAFITTE 44</t>
  </si>
  <si>
    <t>MONO LONG-FIN</t>
  </si>
  <si>
    <t>LAGER 45</t>
  </si>
  <si>
    <t>LADD</t>
  </si>
  <si>
    <t>LAGER 60</t>
  </si>
  <si>
    <t>LAGER 65</t>
  </si>
  <si>
    <t>LAGER 76</t>
  </si>
  <si>
    <t>LANDING SCHOOL 26</t>
  </si>
  <si>
    <t>RUSINEK</t>
  </si>
  <si>
    <t>LEGEND 310</t>
  </si>
  <si>
    <t>HUNTER</t>
  </si>
  <si>
    <t>LEGEND 40.5</t>
  </si>
  <si>
    <t>HUNTER DESIGN GROUP</t>
  </si>
  <si>
    <t>LEGEND 43</t>
  </si>
  <si>
    <t xml:space="preserve">HUNTER DESIGN </t>
  </si>
  <si>
    <t>LEGEND 430</t>
  </si>
  <si>
    <t>LUHRS/HUNTER DES.</t>
  </si>
  <si>
    <t>LISA</t>
  </si>
  <si>
    <t>LITTLE HARBOR 38</t>
  </si>
  <si>
    <t>LITTLE HARBOR 42</t>
  </si>
  <si>
    <t>LITTLE HARBOR 52</t>
  </si>
  <si>
    <t>LITTLE HARBOR 54</t>
  </si>
  <si>
    <t>LITTLE HARBOR 60</t>
  </si>
  <si>
    <t>LITTLE HARBOR 68/70</t>
  </si>
  <si>
    <t>Lolita</t>
  </si>
  <si>
    <t>LUAU 350</t>
  </si>
  <si>
    <t>LUAU BOATS/BERTRAND</t>
  </si>
  <si>
    <t>LUNA 50</t>
  </si>
  <si>
    <t>CARTER</t>
  </si>
  <si>
    <t>MONO 5-TON CB</t>
  </si>
  <si>
    <t>MACGREGOR 26</t>
  </si>
  <si>
    <t>MACGREGOR</t>
  </si>
  <si>
    <t>MACGREGOR 26X</t>
  </si>
  <si>
    <t>MACGREGOR 65</t>
  </si>
  <si>
    <t>MAGIC</t>
  </si>
  <si>
    <t>JOHNSEN</t>
  </si>
  <si>
    <t>Mahdee</t>
  </si>
  <si>
    <t>MALO 34</t>
  </si>
  <si>
    <t>OHLSEN</t>
  </si>
  <si>
    <t>MALO 37</t>
  </si>
  <si>
    <t>MALO 38</t>
  </si>
  <si>
    <t>MALO 40</t>
  </si>
  <si>
    <t>MALO 42</t>
  </si>
  <si>
    <t>Manatee</t>
  </si>
  <si>
    <t>MARGAREE / BOLERO</t>
  </si>
  <si>
    <t>5.3 / 11.5</t>
  </si>
  <si>
    <t>MARINER 36</t>
  </si>
  <si>
    <t>CANNING</t>
  </si>
  <si>
    <t>MARINER POLARIS 36</t>
  </si>
  <si>
    <t>MARSHALL 22</t>
  </si>
  <si>
    <t>MARSHALL</t>
  </si>
  <si>
    <t>24 / 65</t>
  </si>
  <si>
    <t>MARTHA LEWIS</t>
  </si>
  <si>
    <t>SKIPJACK</t>
  </si>
  <si>
    <t>3.7/8</t>
  </si>
  <si>
    <t>GAFF SLOOP</t>
  </si>
  <si>
    <t>MASON 34</t>
  </si>
  <si>
    <t>MASON</t>
  </si>
  <si>
    <t>MASON 43</t>
  </si>
  <si>
    <t>MASON 44</t>
  </si>
  <si>
    <t>Mason 53</t>
  </si>
  <si>
    <t>MASON 54</t>
  </si>
  <si>
    <t>MASON 64</t>
  </si>
  <si>
    <t>MAXI YACHT 800</t>
  </si>
  <si>
    <t>MELGES 24</t>
  </si>
  <si>
    <t>PUGH</t>
  </si>
  <si>
    <t>MELGES 30</t>
  </si>
  <si>
    <t>REICHEL/PUGH</t>
  </si>
  <si>
    <t>LIFTING FIN + BU</t>
  </si>
  <si>
    <t>MENGER CAT 17</t>
  </si>
  <si>
    <t>MENGER</t>
  </si>
  <si>
    <t>1.8/4.5</t>
  </si>
  <si>
    <t>MENGER CAT 23</t>
  </si>
  <si>
    <t>2.5 / 5</t>
  </si>
  <si>
    <t>MENGER CAT19</t>
  </si>
  <si>
    <t>1.9 / 4.5</t>
  </si>
  <si>
    <t>MERCER 44</t>
  </si>
  <si>
    <t>MERIT 25</t>
  </si>
  <si>
    <t>YATES</t>
  </si>
  <si>
    <t>MERIT CUP, WHITBREAD</t>
  </si>
  <si>
    <t>MERRY DREAM</t>
  </si>
  <si>
    <t>BOMBIGHER</t>
  </si>
  <si>
    <t>MIGRANT 36</t>
  </si>
  <si>
    <t>MILLIE J</t>
  </si>
  <si>
    <t>LONG FIN, FULL SKEG</t>
  </si>
  <si>
    <t>MINOTS LIGHT</t>
  </si>
  <si>
    <t>MIRAGE 25</t>
  </si>
  <si>
    <t>MIRAGE 33</t>
  </si>
  <si>
    <t>MIRESSE 41</t>
  </si>
  <si>
    <t>BEKEBREEDE</t>
  </si>
  <si>
    <t>MISTRAL</t>
  </si>
  <si>
    <t>WOODEN, FULL KEEL</t>
  </si>
  <si>
    <t>MODIFIED ROBERTS 53</t>
  </si>
  <si>
    <t>MOLLY CAT</t>
  </si>
  <si>
    <t>DEWITT</t>
  </si>
  <si>
    <t>2.2/4</t>
  </si>
  <si>
    <t>MOODY 34</t>
  </si>
  <si>
    <t>MOODY</t>
  </si>
  <si>
    <t>MOODY 35</t>
  </si>
  <si>
    <t>MOODY 376</t>
  </si>
  <si>
    <t>MOODY 38</t>
  </si>
  <si>
    <t>MOODY 40</t>
  </si>
  <si>
    <t>FIN KEEL, SKEG RUDDER</t>
  </si>
  <si>
    <t>MOODY 425</t>
  </si>
  <si>
    <t>MOODY 44</t>
  </si>
  <si>
    <t>MOODY 46</t>
  </si>
  <si>
    <t>Moody 47</t>
  </si>
  <si>
    <t>MOONFLEET 36</t>
  </si>
  <si>
    <t>GILES</t>
  </si>
  <si>
    <t>MOORE 24</t>
  </si>
  <si>
    <t>MOORE</t>
  </si>
  <si>
    <t>MOORE 30</t>
  </si>
  <si>
    <t>FOLDING WINGS</t>
  </si>
  <si>
    <t>MOORINGS 382</t>
  </si>
  <si>
    <t>MOORINGS 402 CC</t>
  </si>
  <si>
    <t>MOORINGS 463</t>
  </si>
  <si>
    <t>MOORING'S 50</t>
  </si>
  <si>
    <t>MOORINGS 505</t>
  </si>
  <si>
    <t>MORGAN 27 M</t>
  </si>
  <si>
    <t>MORGAN 27 OB</t>
  </si>
  <si>
    <t>MORGAN 30</t>
  </si>
  <si>
    <t>MORGAN 30/2</t>
  </si>
  <si>
    <t>IOR FIN KEEL</t>
  </si>
  <si>
    <t>MORGAN 30-2</t>
  </si>
  <si>
    <t>MORGAN 32</t>
  </si>
  <si>
    <t>MORGAN 35</t>
  </si>
  <si>
    <t>MORGAN 36 CTM</t>
  </si>
  <si>
    <t>NELSON/MAREK</t>
  </si>
  <si>
    <t>MORGAN 36 T</t>
  </si>
  <si>
    <t>MORGAN 36-5</t>
  </si>
  <si>
    <t xml:space="preserve">SLOOP        </t>
  </si>
  <si>
    <t>MORGAN 36OI K</t>
  </si>
  <si>
    <t>MORGAN 38 MKII</t>
  </si>
  <si>
    <t>CATALINA</t>
  </si>
  <si>
    <t>MORGAN 382</t>
  </si>
  <si>
    <t>MORGAN 41-2</t>
  </si>
  <si>
    <t>MORGAN 44</t>
  </si>
  <si>
    <t>CATALINA/MORGAN</t>
  </si>
  <si>
    <t>MORGAN 45</t>
  </si>
  <si>
    <t>MORGAN 45, CATALINA</t>
  </si>
  <si>
    <t>BUTLER-MORGAN</t>
  </si>
  <si>
    <t>MORGAN 45R</t>
  </si>
  <si>
    <t>MORGAN 45R M</t>
  </si>
  <si>
    <t>MORGAN 46</t>
  </si>
  <si>
    <t>MORGAN 51</t>
  </si>
  <si>
    <t>MORGAN OI 30</t>
  </si>
  <si>
    <t>MORGAN OUT ISLAND 41</t>
  </si>
  <si>
    <t>KETCH, SLOOP</t>
  </si>
  <si>
    <t>MORGANA LE FEY</t>
  </si>
  <si>
    <t>MORRIS 28</t>
  </si>
  <si>
    <t>MORRIS 32</t>
  </si>
  <si>
    <t>MORRIS 34</t>
  </si>
  <si>
    <t>MORRIS 36</t>
  </si>
  <si>
    <t>MORRIS 38</t>
  </si>
  <si>
    <t>MORRIS 40</t>
  </si>
  <si>
    <t>MORRIS 44</t>
  </si>
  <si>
    <t>MORRIS 46</t>
  </si>
  <si>
    <t>MOTIVA 36</t>
  </si>
  <si>
    <t>BORGHEGA</t>
  </si>
  <si>
    <t>MOUNT GAY 30</t>
  </si>
  <si>
    <t>VARIOUS</t>
  </si>
  <si>
    <t>MUMM 30</t>
  </si>
  <si>
    <t>MUMM 36</t>
  </si>
  <si>
    <t>MX-25</t>
  </si>
  <si>
    <t>MURNIKOV</t>
  </si>
  <si>
    <t>MYSTIC 20</t>
  </si>
  <si>
    <t>2.1 /4.3</t>
  </si>
  <si>
    <t>N/M 46 PERF CRUISER</t>
  </si>
  <si>
    <t>NAJAD 320</t>
  </si>
  <si>
    <t>NAJAD</t>
  </si>
  <si>
    <t>NAJAD 331</t>
  </si>
  <si>
    <t>SEGERLIND</t>
  </si>
  <si>
    <t>NAJAD 340</t>
  </si>
  <si>
    <t>KARLSSON</t>
  </si>
  <si>
    <t>NAJAD 360</t>
  </si>
  <si>
    <t>NAJAD 361</t>
  </si>
  <si>
    <t>NAJAD 390</t>
  </si>
  <si>
    <t>NAJAD 420</t>
  </si>
  <si>
    <t>NAUTICAT 32</t>
  </si>
  <si>
    <t>GUSTAFSSON</t>
  </si>
  <si>
    <t>NAUTICAT 331</t>
  </si>
  <si>
    <t>AARNIPALO/GUSTAFSSON</t>
  </si>
  <si>
    <t>NAUTICAT 35</t>
  </si>
  <si>
    <t>NAUTICAT 38</t>
  </si>
  <si>
    <t>NAUTICAT 39</t>
  </si>
  <si>
    <t>GOSTAFSSON</t>
  </si>
  <si>
    <t>NAUTICAT 42</t>
  </si>
  <si>
    <t>NAUTICAT 43</t>
  </si>
  <si>
    <t>NAUTICAT 44</t>
  </si>
  <si>
    <t>NAUTICAT 515</t>
  </si>
  <si>
    <t>Nauticat 52</t>
  </si>
  <si>
    <t>NELSON/MAREK 43 C/R</t>
  </si>
  <si>
    <t>NELSON/MAREK YACHT D</t>
  </si>
  <si>
    <t>NELSON/MAREK 43 IMS</t>
  </si>
  <si>
    <t>NELSON</t>
  </si>
  <si>
    <t>NELSON/MAREK 46</t>
  </si>
  <si>
    <t>NEW YORK 36</t>
  </si>
  <si>
    <t>NEWPORT 27S</t>
  </si>
  <si>
    <t>NEWPORT 28</t>
  </si>
  <si>
    <t>NEWPORT 30-2 SD</t>
  </si>
  <si>
    <t>NEWPORT 41</t>
  </si>
  <si>
    <t>NEWPORTER 40</t>
  </si>
  <si>
    <t>AKERMAN</t>
  </si>
  <si>
    <t>NICHOLSON 31</t>
  </si>
  <si>
    <t>NICHOLSON 35</t>
  </si>
  <si>
    <t>C&amp;N</t>
  </si>
  <si>
    <t>NICHOLSON 40 AC</t>
  </si>
  <si>
    <t>Nicholson 476</t>
  </si>
  <si>
    <t>NICHOLSON</t>
  </si>
  <si>
    <t>NIMBLE 24</t>
  </si>
  <si>
    <t>NIMBLE 30</t>
  </si>
  <si>
    <t>NIMBLE WANDERER</t>
  </si>
  <si>
    <t>NONSUCH 30 ULTRA</t>
  </si>
  <si>
    <t>NONSUCH 33</t>
  </si>
  <si>
    <t xml:space="preserve">CAT          </t>
  </si>
  <si>
    <t>NONSUCH 36</t>
  </si>
  <si>
    <t>NORDIA 39</t>
  </si>
  <si>
    <t>VAN DAM</t>
  </si>
  <si>
    <t>ALUMINUM</t>
  </si>
  <si>
    <t>NORDIA 43</t>
  </si>
  <si>
    <t>NORDIC 40</t>
  </si>
  <si>
    <t>NORDIC 44</t>
  </si>
  <si>
    <t>NORDIC 46 RS</t>
  </si>
  <si>
    <t>NORTH SEA 27</t>
  </si>
  <si>
    <t>NORTH SEA 35</t>
  </si>
  <si>
    <t>NORTHEAST 37+</t>
  </si>
  <si>
    <t>NORTHEAST 400</t>
  </si>
  <si>
    <t>ELLIS DESIGN</t>
  </si>
  <si>
    <t>MOD. LONG KEEL</t>
  </si>
  <si>
    <t>NORTHWIND 41</t>
  </si>
  <si>
    <t>PENNA</t>
  </si>
  <si>
    <t>NORTH-WIND 50</t>
  </si>
  <si>
    <t>NORTH-WIND 54</t>
  </si>
  <si>
    <t>NORTH-WIND 62</t>
  </si>
  <si>
    <t>OCC IDEAL CRUISING YACHT</t>
  </si>
  <si>
    <t>OCEAN CRUISING CLUB</t>
  </si>
  <si>
    <t>MONO LNG FIN SKEG</t>
  </si>
  <si>
    <t>Oceanic 51</t>
  </si>
  <si>
    <t>OCEANIS 281</t>
  </si>
  <si>
    <t>OCEANIS 311</t>
  </si>
  <si>
    <t>OCEANIS 321</t>
  </si>
  <si>
    <t>OCEANIS 352</t>
  </si>
  <si>
    <t>OCEANIS 36 CC</t>
  </si>
  <si>
    <t>BERRET/RACOUPEAU</t>
  </si>
  <si>
    <t>OCEANIS 400</t>
  </si>
  <si>
    <t>OCEANIS 44 CC</t>
  </si>
  <si>
    <t>OCEANLORD 41</t>
  </si>
  <si>
    <t>OCEANQUEST 35</t>
  </si>
  <si>
    <t>OCEANUS</t>
  </si>
  <si>
    <t>FELTZ / MANSARI</t>
  </si>
  <si>
    <t>CUTAWAY, SKEG, STEEL</t>
  </si>
  <si>
    <t>OCTAVIA 25</t>
  </si>
  <si>
    <t>ODAY 22</t>
  </si>
  <si>
    <t>ODAY 23</t>
  </si>
  <si>
    <t>2.3 / 5.3</t>
  </si>
  <si>
    <t>ODAY 25</t>
  </si>
  <si>
    <t>GURNEY</t>
  </si>
  <si>
    <t xml:space="preserve">ODAY 26 </t>
  </si>
  <si>
    <t>ODAY</t>
  </si>
  <si>
    <t xml:space="preserve"> SLOOP</t>
  </si>
  <si>
    <t>ODAY 28</t>
  </si>
  <si>
    <t>ODAY 290</t>
  </si>
  <si>
    <t>PEARSON</t>
  </si>
  <si>
    <t>ODAY 30</t>
  </si>
  <si>
    <t>ODAY 34 M</t>
  </si>
  <si>
    <t>ODAY 37</t>
  </si>
  <si>
    <t>ODAY 39</t>
  </si>
  <si>
    <t>ODYSSEY, WHITBREAD</t>
  </si>
  <si>
    <t>KHOREV</t>
  </si>
  <si>
    <t>OFFHAND 34</t>
  </si>
  <si>
    <t>TURPIN</t>
  </si>
  <si>
    <t>OFFSHORE 38</t>
  </si>
  <si>
    <t>THOMAS</t>
  </si>
  <si>
    <t>OHLSON 38</t>
  </si>
  <si>
    <t>OHLSON</t>
  </si>
  <si>
    <t>SLOOP / YAWL</t>
  </si>
  <si>
    <t>OLSON 25</t>
  </si>
  <si>
    <t>OLSON</t>
  </si>
  <si>
    <t>OLSON 30</t>
  </si>
  <si>
    <t>OLSON 40</t>
  </si>
  <si>
    <t>OMEGA 36</t>
  </si>
  <si>
    <t>ONE DESIGN 35</t>
  </si>
  <si>
    <t>ONE DESIGN 48</t>
  </si>
  <si>
    <t>ONYX</t>
  </si>
  <si>
    <t>OPTIMAL BLUE WATER CRUISER</t>
  </si>
  <si>
    <t>MANY, SEE OPTIMAL VALUES PAGE</t>
  </si>
  <si>
    <t>FIN WITH SKEG RUDDER</t>
  </si>
  <si>
    <t>OPTIMAL COASTAL CRUISER</t>
  </si>
  <si>
    <t>ORION 27</t>
  </si>
  <si>
    <t>MOHRSCHLADT</t>
  </si>
  <si>
    <t>Orion 50</t>
  </si>
  <si>
    <t>OUTLAW</t>
  </si>
  <si>
    <t>ILLINGWORTH &amp; PRIMROSE</t>
  </si>
  <si>
    <t>OYSTA 30</t>
  </si>
  <si>
    <t>OYSTA 42</t>
  </si>
  <si>
    <t>OYSTER 41</t>
  </si>
  <si>
    <t>OYSTER 42</t>
  </si>
  <si>
    <t>OYSTER 435</t>
  </si>
  <si>
    <t>HOLMAN &amp; PYE</t>
  </si>
  <si>
    <t>OYSTER 45</t>
  </si>
  <si>
    <t>Oyster 45</t>
  </si>
  <si>
    <t>OYSTER 45 (1998)</t>
  </si>
  <si>
    <t>OYSTER 485</t>
  </si>
  <si>
    <t>OYSTER 49 PH</t>
  </si>
  <si>
    <t>OYSTER 53</t>
  </si>
  <si>
    <t>BULB KEEL</t>
  </si>
  <si>
    <t>OYSTER 61</t>
  </si>
  <si>
    <t>OYSTER 68</t>
  </si>
  <si>
    <t>OYSTER 70</t>
  </si>
  <si>
    <t>OYSTER 80</t>
  </si>
  <si>
    <t>OYSTER 82 PH</t>
  </si>
  <si>
    <t>PACIFIC SEACRAFT  PH 40</t>
  </si>
  <si>
    <t>PACIFIC SEACRAFT 31</t>
  </si>
  <si>
    <t>PACIFIC SEACRAFT 32</t>
  </si>
  <si>
    <t>PACIFIC SEACRAFT 34</t>
  </si>
  <si>
    <t>PACIFIC SEACRAFT 37</t>
  </si>
  <si>
    <t>PACIFIC SEACRAFT 40</t>
  </si>
  <si>
    <t>PACIFIC SEACRAFT 44</t>
  </si>
  <si>
    <t>PACIFIC SEACRAFT PH 32</t>
  </si>
  <si>
    <t>Palisander</t>
  </si>
  <si>
    <t>Paquet</t>
  </si>
  <si>
    <t>PASSAGE 42</t>
  </si>
  <si>
    <t>PASSAGE 450</t>
  </si>
  <si>
    <t>PASSPORT 37</t>
  </si>
  <si>
    <t>PASSPORT 415-435</t>
  </si>
  <si>
    <t>PASSPORT 456-470</t>
  </si>
  <si>
    <t>PAWNEE 26</t>
  </si>
  <si>
    <t>PEARSON 26</t>
  </si>
  <si>
    <t>SHAW</t>
  </si>
  <si>
    <t>PEARSON 30</t>
  </si>
  <si>
    <t>PEARSON 323</t>
  </si>
  <si>
    <t>PEARSON 35</t>
  </si>
  <si>
    <t>PEARSON DESIGN TEAM</t>
  </si>
  <si>
    <t>PEARSON 36</t>
  </si>
  <si>
    <t>PEARSON 365</t>
  </si>
  <si>
    <t>PEARSON 386</t>
  </si>
  <si>
    <t>PEARSON 39</t>
  </si>
  <si>
    <t>PEARSON 40</t>
  </si>
  <si>
    <t>PEARSON RENEGADE</t>
  </si>
  <si>
    <t>PEARSON VANGUARD 32.5</t>
  </si>
  <si>
    <t>RHODES</t>
  </si>
  <si>
    <t>FULL KEEL, CUT AWAY</t>
  </si>
  <si>
    <t>PEREGRINE 36</t>
  </si>
  <si>
    <t>STICH &amp; GLUE</t>
  </si>
  <si>
    <t>PETERSON 44</t>
  </si>
  <si>
    <t>PILOT CUTTER 30</t>
  </si>
  <si>
    <t>DONGRAY</t>
  </si>
  <si>
    <t>PILOTHOUSE CUTTER</t>
  </si>
  <si>
    <t>DIX</t>
  </si>
  <si>
    <t>PRACTIQUE 35</t>
  </si>
  <si>
    <t>PRECISION 28</t>
  </si>
  <si>
    <t>PROCYON</t>
  </si>
  <si>
    <t>CHANCE</t>
  </si>
  <si>
    <t>PROSPECTOR</t>
  </si>
  <si>
    <t>QUEST 30</t>
  </si>
  <si>
    <t>RANGER 23</t>
  </si>
  <si>
    <t>RANGER 26</t>
  </si>
  <si>
    <t>RANGER 37</t>
  </si>
  <si>
    <t>RAWSON 30</t>
  </si>
  <si>
    <t>RELIANCE 12</t>
  </si>
  <si>
    <t>KILLING</t>
  </si>
  <si>
    <t>RELIANCE 44</t>
  </si>
  <si>
    <t>RELIANCE TEAM</t>
  </si>
  <si>
    <t>RELIANT - OFFSHORE 40</t>
  </si>
  <si>
    <t>Restless</t>
  </si>
  <si>
    <t>RHODES 22</t>
  </si>
  <si>
    <t>TRAILER BOAT</t>
  </si>
  <si>
    <t>RHODES 39</t>
  </si>
  <si>
    <t>Rhodes 52 Snow Goose</t>
  </si>
  <si>
    <t>Rhodes 52 Snow Goose Mod</t>
  </si>
  <si>
    <t>RICHLEIGH 63</t>
  </si>
  <si>
    <t>SOUTHWELL</t>
  </si>
  <si>
    <t>RIVAL 34</t>
  </si>
  <si>
    <t>RIVAL BOWMAN 48</t>
  </si>
  <si>
    <t>ROB ROY 23</t>
  </si>
  <si>
    <t>1.6 / 4.7</t>
  </si>
  <si>
    <t>ROBERTS 38</t>
  </si>
  <si>
    <t>MONO LONG FIN SKE</t>
  </si>
  <si>
    <t>ROBERTS 44</t>
  </si>
  <si>
    <t>ROBERTS 53</t>
  </si>
  <si>
    <t>ROBINHOOD 36</t>
  </si>
  <si>
    <t>ROBINHOOD 40</t>
  </si>
  <si>
    <t>ROYAL 58 PH KETCH</t>
  </si>
  <si>
    <t>CONTEMPORARY YACHTS</t>
  </si>
  <si>
    <t>ROYAL 70 PH KETCH</t>
  </si>
  <si>
    <t>ROYAL PASSPORT 41</t>
  </si>
  <si>
    <t>ROYAL PASSPORT 44</t>
  </si>
  <si>
    <t>ROYAL PASSPORT 47 CC</t>
  </si>
  <si>
    <t>ROYAL PASSPORT 49</t>
  </si>
  <si>
    <t>ROYAL PASSPORT 56</t>
  </si>
  <si>
    <t>RUSTLER 36</t>
  </si>
  <si>
    <t>S &amp; S 34</t>
  </si>
  <si>
    <t>MONO LONG FIN</t>
  </si>
  <si>
    <t>S &amp; S CUSTOM 42</t>
  </si>
  <si>
    <t>S &amp; S CUSTOM 50 PH</t>
  </si>
  <si>
    <t>YANKEE 28</t>
  </si>
  <si>
    <t>S&amp;S 157</t>
  </si>
  <si>
    <t>S2 7.9</t>
  </si>
  <si>
    <t>GRAHAM &amp; SCHLAGETER</t>
  </si>
  <si>
    <t>S2 9.2C</t>
  </si>
  <si>
    <t>SABBATICAL II</t>
  </si>
  <si>
    <t>DIXI</t>
  </si>
  <si>
    <t>SABER 38 MKII</t>
  </si>
  <si>
    <t>SABER TEAM</t>
  </si>
  <si>
    <t>SABRE 362</t>
  </si>
  <si>
    <t>HEWSON</t>
  </si>
  <si>
    <t>SABRE 38</t>
  </si>
  <si>
    <t>SABRE DESIGN TEAM</t>
  </si>
  <si>
    <t>SABRE 402</t>
  </si>
  <si>
    <t>SABRE 402 WING KEEL</t>
  </si>
  <si>
    <t xml:space="preserve"> WING KEEL</t>
  </si>
  <si>
    <t>SABRE 425</t>
  </si>
  <si>
    <t>SABRE 452</t>
  </si>
  <si>
    <t>SADLER 34</t>
  </si>
  <si>
    <t>SAGA 43</t>
  </si>
  <si>
    <t>fin</t>
  </si>
  <si>
    <t>SAIL YACHT 35</t>
  </si>
  <si>
    <t>SAKONNET</t>
  </si>
  <si>
    <t>1.9 / 5.1</t>
  </si>
  <si>
    <t>FRACT. SLOOP</t>
  </si>
  <si>
    <t>Samoa 47</t>
  </si>
  <si>
    <t>VANDESTADT</t>
  </si>
  <si>
    <t>SAN JUAN 23</t>
  </si>
  <si>
    <t>CLARK</t>
  </si>
  <si>
    <t>SAN JUAN 28</t>
  </si>
  <si>
    <t>SANDBAGGER</t>
  </si>
  <si>
    <t>MACMILLAN</t>
  </si>
  <si>
    <t>SANDERLING 18</t>
  </si>
  <si>
    <t>19" / 4.3'</t>
  </si>
  <si>
    <t>SANDPIPPER</t>
  </si>
  <si>
    <t>16 / 40</t>
  </si>
  <si>
    <t>SANTA CRUZ 27</t>
  </si>
  <si>
    <t>LEE</t>
  </si>
  <si>
    <t>SANTA CRUZ 52</t>
  </si>
  <si>
    <t>SANTA CRUZ 52, SHOAL</t>
  </si>
  <si>
    <t>SMITH W/LEE</t>
  </si>
  <si>
    <t>SANTA CRUZ 70</t>
  </si>
  <si>
    <t>SANTANA 20</t>
  </si>
  <si>
    <t>TURNER</t>
  </si>
  <si>
    <t>SANTANA 2023</t>
  </si>
  <si>
    <t>1.1 / 5.5</t>
  </si>
  <si>
    <t>SANTANA 23 MAX</t>
  </si>
  <si>
    <t>SANTANA 39</t>
  </si>
  <si>
    <t xml:space="preserve">FIN </t>
  </si>
  <si>
    <t>SCEPTRE 43</t>
  </si>
  <si>
    <t>DRIEHUYZEN</t>
  </si>
  <si>
    <t>SCEPTRE 43 ATLANTIC</t>
  </si>
  <si>
    <t>DRIEHU</t>
  </si>
  <si>
    <t>SCEPTRE 52</t>
  </si>
  <si>
    <t>SCHOCK 34 PC</t>
  </si>
  <si>
    <t>SCHOCK 35</t>
  </si>
  <si>
    <t>SCHOCK 55</t>
  </si>
  <si>
    <t>SCORPION II</t>
  </si>
  <si>
    <t>FELTZ</t>
  </si>
  <si>
    <t>SEA BIRD 37</t>
  </si>
  <si>
    <t>SEAHORSE</t>
  </si>
  <si>
    <t>SEARAKER 50</t>
  </si>
  <si>
    <t>MONK</t>
  </si>
  <si>
    <t>SEAWARD 23</t>
  </si>
  <si>
    <t>HAKE</t>
  </si>
  <si>
    <t>SEAWARD 25</t>
  </si>
  <si>
    <t>SEAWARD EAGLE</t>
  </si>
  <si>
    <t>SEQUIN 40</t>
  </si>
  <si>
    <t>SEQUIN 44</t>
  </si>
  <si>
    <t>SEWARD 25</t>
  </si>
  <si>
    <t>SHANAKEE II</t>
  </si>
  <si>
    <t>SHANNON 28</t>
  </si>
  <si>
    <t>SCHULZ</t>
  </si>
  <si>
    <t>SHANNON 37</t>
  </si>
  <si>
    <t>SHANNON 39</t>
  </si>
  <si>
    <t>SHANNON 40</t>
  </si>
  <si>
    <t>4.5/7</t>
  </si>
  <si>
    <t>SHANNON 43</t>
  </si>
  <si>
    <t>Shannon 43</t>
  </si>
  <si>
    <t>SHANNON 50</t>
  </si>
  <si>
    <t>Shannon 50</t>
  </si>
  <si>
    <t>Shannon 50 CB</t>
  </si>
  <si>
    <t>Shannon 50 keel</t>
  </si>
  <si>
    <t>SHANNON PILOT 43</t>
  </si>
  <si>
    <t>SHEARWATER 45</t>
  </si>
  <si>
    <t>SHENANIGAN 60</t>
  </si>
  <si>
    <t>SHIELDS</t>
  </si>
  <si>
    <t>SHIELDS 30</t>
  </si>
  <si>
    <t>3/4 KEEL</t>
  </si>
  <si>
    <t>SHOALSAILER 32</t>
  </si>
  <si>
    <t>SHOAL DRAFT, NO CB</t>
  </si>
  <si>
    <t>SHOCK 35</t>
  </si>
  <si>
    <t>SILVER SEAS</t>
  </si>
  <si>
    <t>BRAY</t>
  </si>
  <si>
    <t>SIMBA</t>
  </si>
  <si>
    <t>SIROCCO 30</t>
  </si>
  <si>
    <t>SIROCCO 34 MS</t>
  </si>
  <si>
    <t>CAT SCHOONER</t>
  </si>
  <si>
    <t>SIROCCO 36</t>
  </si>
  <si>
    <t>FIN KEEL OR TWIN KEELS (PB)</t>
  </si>
  <si>
    <t>SIROCCO 38</t>
  </si>
  <si>
    <t>SIROCCO 49</t>
  </si>
  <si>
    <t>SKARPSNO 44</t>
  </si>
  <si>
    <t>SKIMMER 25</t>
  </si>
  <si>
    <t>PARKER</t>
  </si>
  <si>
    <t>Skookum 53</t>
  </si>
  <si>
    <t>Skye 51</t>
  </si>
  <si>
    <t>Skye 54</t>
  </si>
  <si>
    <t>SLIDER 38</t>
  </si>
  <si>
    <t>SLIDING INTERNAL BALLAST</t>
  </si>
  <si>
    <t>SOLING</t>
  </si>
  <si>
    <t>LINGE</t>
  </si>
  <si>
    <t>SONNEY</t>
  </si>
  <si>
    <t>SOUTHERLY 110</t>
  </si>
  <si>
    <t>2.4 - 7.1</t>
  </si>
  <si>
    <t>SOUTHERN CROSS 31</t>
  </si>
  <si>
    <t>FIN KEEL / SKEG RUDDER</t>
  </si>
  <si>
    <t>SOUTHERN CROSS 39</t>
  </si>
  <si>
    <t>FIN KEEL SKEG RUDDER</t>
  </si>
  <si>
    <t>SOU'WESTER 43</t>
  </si>
  <si>
    <t>SOU'WESTER 51</t>
  </si>
  <si>
    <t>SOU'WESTER 52</t>
  </si>
  <si>
    <t>HINCKLEY</t>
  </si>
  <si>
    <t>SOU'WESTER 61</t>
  </si>
  <si>
    <t>6.5 / 12.5</t>
  </si>
  <si>
    <t>FIN CB</t>
  </si>
  <si>
    <t>SOVEREIGN 24 MK II</t>
  </si>
  <si>
    <t>SOVEREIGN 30</t>
  </si>
  <si>
    <t>SOVEREIGN 32</t>
  </si>
  <si>
    <t>ANDERSON</t>
  </si>
  <si>
    <t>SPARHAWK 35</t>
  </si>
  <si>
    <t>BLACK</t>
  </si>
  <si>
    <t>SPENCER 46</t>
  </si>
  <si>
    <t>BRANDLMAYR</t>
  </si>
  <si>
    <t>LONG FIN, SKEG RUDDER</t>
  </si>
  <si>
    <t>Spencer 51 CC</t>
  </si>
  <si>
    <t>SPICE</t>
  </si>
  <si>
    <t>CALLAHAN</t>
  </si>
  <si>
    <t>SPICE, KEEL MODIFICATIONS</t>
  </si>
  <si>
    <t>SPIRIT</t>
  </si>
  <si>
    <t>SHORT, FULL KEEL</t>
  </si>
  <si>
    <t>SPIRIT 110</t>
  </si>
  <si>
    <t>SPIRIT 32</t>
  </si>
  <si>
    <t>SPIRIT 37</t>
  </si>
  <si>
    <t>SPIRIT 46</t>
  </si>
  <si>
    <t>SPIRIT 58</t>
  </si>
  <si>
    <t>SPRAY 33</t>
  </si>
  <si>
    <t>SPRAY 40</t>
  </si>
  <si>
    <t>SPRAY ORIGINAL</t>
  </si>
  <si>
    <t>GAFF/YAWL</t>
  </si>
  <si>
    <t>SS CUSTOM 42</t>
  </si>
  <si>
    <t>SS CUSTOM 50 AC</t>
  </si>
  <si>
    <t>ST AUGUSTINE</t>
  </si>
  <si>
    <t>WITTHOLZ</t>
  </si>
  <si>
    <t>ST. VALERY</t>
  </si>
  <si>
    <t>SHOALE DRAFT, WATER BALLAST</t>
  </si>
  <si>
    <t>GAFF SCHOONER</t>
  </si>
  <si>
    <t>STARLIGHT 35</t>
  </si>
  <si>
    <t>JONES</t>
  </si>
  <si>
    <t>STARLIGHT 39</t>
  </si>
  <si>
    <t>STARRATT 46</t>
  </si>
  <si>
    <t>FULL KEEL, NARROW, LONG OVERHANG</t>
  </si>
  <si>
    <t>STEELSTAR 50</t>
  </si>
  <si>
    <t>Stevens 47</t>
  </si>
  <si>
    <t>STEVENS</t>
  </si>
  <si>
    <t>STONE HORSE 23</t>
  </si>
  <si>
    <t>CROCKER</t>
  </si>
  <si>
    <t>STUART KNOCKABOUT</t>
  </si>
  <si>
    <t>SUN CAT</t>
  </si>
  <si>
    <t>COM-PAC YACHTS</t>
  </si>
  <si>
    <t>14 / 54</t>
  </si>
  <si>
    <t>SUN DEER 60</t>
  </si>
  <si>
    <t>SUN FAST 32i</t>
  </si>
  <si>
    <t>SUN ODYSSEY 28.1</t>
  </si>
  <si>
    <t>SUN ODYSSEY 32.2</t>
  </si>
  <si>
    <t>SUN ODYSSEY 36</t>
  </si>
  <si>
    <t>SUN ODYSSEY 37.2</t>
  </si>
  <si>
    <t>FAROUX</t>
  </si>
  <si>
    <t>SUN ODYSSEY 39</t>
  </si>
  <si>
    <t>SUN ODYSSEY 40DS</t>
  </si>
  <si>
    <t>FIN W/WING</t>
  </si>
  <si>
    <t>SUN ODYSSEY 42cc</t>
  </si>
  <si>
    <t>SUN ODYSSEY 44</t>
  </si>
  <si>
    <t>SUN ODYSSEY 45.2</t>
  </si>
  <si>
    <t>SUNBEAM 32</t>
  </si>
  <si>
    <t>MIGLITSCH/SCHOECHL</t>
  </si>
  <si>
    <t>MED. KEEL + BULB</t>
  </si>
  <si>
    <t>SUNBEAM 34</t>
  </si>
  <si>
    <t>SUNBEAM 34 W  SPOILER</t>
  </si>
  <si>
    <t>SUNBEAM 37</t>
  </si>
  <si>
    <t>SUNBEAM 39</t>
  </si>
  <si>
    <t>JAKOPIN</t>
  </si>
  <si>
    <t>SUNBEAM 44</t>
  </si>
  <si>
    <t>SCHOECHL</t>
  </si>
  <si>
    <t>SUNBIRD 32</t>
  </si>
  <si>
    <t>BOSWELL</t>
  </si>
  <si>
    <t>Sundeer 60</t>
  </si>
  <si>
    <t>SUNDEER 64</t>
  </si>
  <si>
    <t>SUNSAIL HUNTER 336</t>
  </si>
  <si>
    <t>SUNSAIL OCEANIS 461</t>
  </si>
  <si>
    <t>SUNWARD 48</t>
  </si>
  <si>
    <t>5.9 / 11.9</t>
  </si>
  <si>
    <t>SUPER MARANU</t>
  </si>
  <si>
    <t>SWAN 36</t>
  </si>
  <si>
    <t>SWAN 40</t>
  </si>
  <si>
    <t>SWAN 43</t>
  </si>
  <si>
    <t>SWAN 44</t>
  </si>
  <si>
    <t>SWAN 44 MK II</t>
  </si>
  <si>
    <t>SWAN 46 MK II</t>
  </si>
  <si>
    <t>Swan 47</t>
  </si>
  <si>
    <t>SWAN 48</t>
  </si>
  <si>
    <t>Swan 51 CB</t>
  </si>
  <si>
    <t>Swan 51 keel</t>
  </si>
  <si>
    <t>SWAN 55</t>
  </si>
  <si>
    <t>SWAN 56</t>
  </si>
  <si>
    <t>Swan 57 CB Sloop</t>
  </si>
  <si>
    <t>SWAN 57 CC</t>
  </si>
  <si>
    <t>Swan 57 Keel Sloop</t>
  </si>
  <si>
    <t>SWAN 57 RS</t>
  </si>
  <si>
    <t>SWAN 60</t>
  </si>
  <si>
    <t>6.5 / 14.3</t>
  </si>
  <si>
    <t>SWAN 68</t>
  </si>
  <si>
    <t>7.8 / 15.5</t>
  </si>
  <si>
    <t>SWAN 77</t>
  </si>
  <si>
    <t>SWAN 80</t>
  </si>
  <si>
    <t>SLOOP, MH</t>
  </si>
  <si>
    <t>SWEDE 55</t>
  </si>
  <si>
    <t>REIMERS</t>
  </si>
  <si>
    <t>SWEDEN 45</t>
  </si>
  <si>
    <t>NORLIN</t>
  </si>
  <si>
    <t>MAST HEAD SLOOP</t>
  </si>
  <si>
    <t>SWEDEN YACHTS 370</t>
  </si>
  <si>
    <t>SWEDEN YACHTS 390</t>
  </si>
  <si>
    <t>FIN KEEL, SKEG</t>
  </si>
  <si>
    <t>SWEDEN YACHTS 45</t>
  </si>
  <si>
    <t>NORLIN/OSTMAN</t>
  </si>
  <si>
    <t>SYDNEY 36 CR</t>
  </si>
  <si>
    <t>MURRAY/BURNS/DOVELL</t>
  </si>
  <si>
    <t>SYDNEY 41 CR</t>
  </si>
  <si>
    <t>MURRAY</t>
  </si>
  <si>
    <t>SYDNEY 46 CR/GP</t>
  </si>
  <si>
    <t>TALEISIN L&amp;L PARDEY</t>
  </si>
  <si>
    <t>TANTON 42</t>
  </si>
  <si>
    <t>TANTON 45</t>
  </si>
  <si>
    <t>TANTON 60</t>
  </si>
  <si>
    <t>BILGE KEEL</t>
  </si>
  <si>
    <t>TANZER 22</t>
  </si>
  <si>
    <t>TANZER</t>
  </si>
  <si>
    <t>Tara</t>
  </si>
  <si>
    <t>TARTAN 27</t>
  </si>
  <si>
    <t>SOVEREL</t>
  </si>
  <si>
    <t>TARTAN 3000</t>
  </si>
  <si>
    <t>TARTAN 3100</t>
  </si>
  <si>
    <t>TARTAN 34</t>
  </si>
  <si>
    <t>TARTAN 3500</t>
  </si>
  <si>
    <t>TARTAN 37</t>
  </si>
  <si>
    <t>TARTAN 3700</t>
  </si>
  <si>
    <t>TARTAN 3800</t>
  </si>
  <si>
    <t>TARTAN 4100</t>
  </si>
  <si>
    <t>TARTAN 42</t>
  </si>
  <si>
    <t>FIN, SCHELL KEEL</t>
  </si>
  <si>
    <t>TARTAN 46</t>
  </si>
  <si>
    <t>TARTAN 4600</t>
  </si>
  <si>
    <t>TARTAN TEN</t>
  </si>
  <si>
    <t>TASHIBA 40</t>
  </si>
  <si>
    <t>TASWELL 44</t>
  </si>
  <si>
    <t>TASWELL 44 CC</t>
  </si>
  <si>
    <t>TASWELL 49</t>
  </si>
  <si>
    <t>TASWELL 50</t>
  </si>
  <si>
    <t>TASWELL 50 ALL SEASON</t>
  </si>
  <si>
    <t>TASWELL 56 CC</t>
  </si>
  <si>
    <t>TASWELL 58</t>
  </si>
  <si>
    <t>FIN, SCHEEL</t>
  </si>
  <si>
    <t>TASWELL 58 TWIN COCKPIT</t>
  </si>
  <si>
    <t>TASWELL 72</t>
  </si>
  <si>
    <t>DIXON/ANDREW WI</t>
  </si>
  <si>
    <t>Tatoosh 51</t>
  </si>
  <si>
    <t>TAYANA 37</t>
  </si>
  <si>
    <t>TAYANA 42</t>
  </si>
  <si>
    <t>HARRIS</t>
  </si>
  <si>
    <t>TAYANA 47</t>
  </si>
  <si>
    <t>TAYANA 48</t>
  </si>
  <si>
    <t>TAYANA 52</t>
  </si>
  <si>
    <t>TAYANA 55</t>
  </si>
  <si>
    <t>TAYANA 58</t>
  </si>
  <si>
    <t>TAYANA 65</t>
  </si>
  <si>
    <t>TAYLOR 40 ML</t>
  </si>
  <si>
    <t>TAYLOR 43.6</t>
  </si>
  <si>
    <t>TED HOOD PH 51</t>
  </si>
  <si>
    <t>Ted Hood PH 51</t>
  </si>
  <si>
    <t>THE W-CLASS</t>
  </si>
  <si>
    <t>THOMAS 35</t>
  </si>
  <si>
    <t>THUNDERBIRD</t>
  </si>
  <si>
    <t>SEABORN</t>
  </si>
  <si>
    <t>THUNDERHEAD</t>
  </si>
  <si>
    <t>ALUMINUM, 1973</t>
  </si>
  <si>
    <t>TOM THUMB 26</t>
  </si>
  <si>
    <t>TOPPER HERMANSON</t>
  </si>
  <si>
    <t>TOSCA 36</t>
  </si>
  <si>
    <t>MED. FIN SKEG</t>
  </si>
  <si>
    <t>TOSCA 39</t>
  </si>
  <si>
    <t>TOUCAN 35</t>
  </si>
  <si>
    <t>FRAGNIERE &amp; NOVERRAZ</t>
  </si>
  <si>
    <t>TRADEWIND 35</t>
  </si>
  <si>
    <t>ROCK</t>
  </si>
  <si>
    <t>Treasure</t>
  </si>
  <si>
    <t>TRINTELLA 47</t>
  </si>
  <si>
    <t>FIN, SPADE RUDDER</t>
  </si>
  <si>
    <t>TRIPP 41</t>
  </si>
  <si>
    <t>TRIPP DESIGN</t>
  </si>
  <si>
    <t>TRITON 28</t>
  </si>
  <si>
    <t>TROUBADOUR 44 CUSTOM</t>
  </si>
  <si>
    <t>POCOCK</t>
  </si>
  <si>
    <t>TRUE LOVE</t>
  </si>
  <si>
    <t>RUTHERFORD</t>
  </si>
  <si>
    <t>TRUTH</t>
  </si>
  <si>
    <t>DIAS</t>
  </si>
  <si>
    <t>LONG FIN</t>
  </si>
  <si>
    <t>TURNER 45</t>
  </si>
  <si>
    <t>UDELL</t>
  </si>
  <si>
    <t>URUGUAY, WHITBREAD</t>
  </si>
  <si>
    <t>US 11, GLEAM</t>
  </si>
  <si>
    <t>NEVINS</t>
  </si>
  <si>
    <t>AC,1937</t>
  </si>
  <si>
    <t>US 14, NORTHERN LIGHT</t>
  </si>
  <si>
    <t>AC 1938</t>
  </si>
  <si>
    <t>US 16, COLUMBIA</t>
  </si>
  <si>
    <t>AC, 1958</t>
  </si>
  <si>
    <t>US 17, WEATHERLY</t>
  </si>
  <si>
    <t>US 18, EASTERNER</t>
  </si>
  <si>
    <t>US 19, NEFERTITI</t>
  </si>
  <si>
    <t>AC, 1962</t>
  </si>
  <si>
    <t>US 21, AMERICAN EAGLE</t>
  </si>
  <si>
    <t>LUDERS</t>
  </si>
  <si>
    <t>AC, 1964</t>
  </si>
  <si>
    <t>US 22, INTREPID</t>
  </si>
  <si>
    <t>AC, 1967</t>
  </si>
  <si>
    <t>US 23, HERITAGE</t>
  </si>
  <si>
    <t>AC, 1970</t>
  </si>
  <si>
    <t>US 24, VALIANT</t>
  </si>
  <si>
    <t>UWB333</t>
  </si>
  <si>
    <t>FEDERICK</t>
  </si>
  <si>
    <t>Vagabond</t>
  </si>
  <si>
    <t>VAGABOND 47</t>
  </si>
  <si>
    <t>VAGABOND 52</t>
  </si>
  <si>
    <t>VALIANT 32</t>
  </si>
  <si>
    <t>VALIANT 39 CE</t>
  </si>
  <si>
    <t>VALIANT 40</t>
  </si>
  <si>
    <t>VALIANT 42</t>
  </si>
  <si>
    <t>VALIANT 42 RS</t>
  </si>
  <si>
    <t>VALIANT 50</t>
  </si>
  <si>
    <t>Van de Stadt 34</t>
  </si>
  <si>
    <t>Van de Stadt</t>
  </si>
  <si>
    <t>fin, skeg</t>
  </si>
  <si>
    <t>fractional</t>
  </si>
  <si>
    <t>VAN DE STADT 38</t>
  </si>
  <si>
    <t>fin,skeg</t>
  </si>
  <si>
    <t>VAN DE STADT 44</t>
  </si>
  <si>
    <t>SLOOP / CUTTER</t>
  </si>
  <si>
    <t>Van de Stadt 77</t>
  </si>
  <si>
    <t>fin skeg</t>
  </si>
  <si>
    <t>VAN DE STADT 930</t>
  </si>
  <si>
    <t>VANCOUVER 36</t>
  </si>
  <si>
    <t>VANCOUVER 38PH</t>
  </si>
  <si>
    <t xml:space="preserve"> TAYLOR</t>
  </si>
  <si>
    <t>VANCOUVER 43 PH</t>
  </si>
  <si>
    <t>SKEG RUDDER, LONG KEEL</t>
  </si>
  <si>
    <t>VARUA</t>
  </si>
  <si>
    <t>BRIGINTINE</t>
  </si>
  <si>
    <t>VENTURA 224</t>
  </si>
  <si>
    <t>VENTURE 21</t>
  </si>
  <si>
    <t>VENTURE 222</t>
  </si>
  <si>
    <t>VICTORIA 34</t>
  </si>
  <si>
    <t>VICTORIA 38</t>
  </si>
  <si>
    <t>VICTORY 21</t>
  </si>
  <si>
    <t>VINEYARD VIXEN 29</t>
  </si>
  <si>
    <t>HALE</t>
  </si>
  <si>
    <t>VIPER 830GR</t>
  </si>
  <si>
    <t>LIFTING BULB KEE</t>
  </si>
  <si>
    <t>VISION 36</t>
  </si>
  <si>
    <t>LUHRS</t>
  </si>
  <si>
    <t>W60</t>
  </si>
  <si>
    <t>WHITBREAD RACER</t>
  </si>
  <si>
    <t>Waldo P</t>
  </si>
  <si>
    <t>WALLYGATOR</t>
  </si>
  <si>
    <t>BASSANI</t>
  </si>
  <si>
    <t>WANDERER</t>
  </si>
  <si>
    <t>WANDERER  IV</t>
  </si>
  <si>
    <t>VAN DER MEER</t>
  </si>
  <si>
    <t>WARRIOR 35</t>
  </si>
  <si>
    <t>PRIMROSE</t>
  </si>
  <si>
    <t>WARRIOR 40</t>
  </si>
  <si>
    <t>WATERLINE 45</t>
  </si>
  <si>
    <t>WAUQUIEZ 33</t>
  </si>
  <si>
    <t>WAUQUIEZ 38</t>
  </si>
  <si>
    <t>4.5/10.7</t>
  </si>
  <si>
    <t>Wauquiez 48</t>
  </si>
  <si>
    <t>WAUQUIEZ 60</t>
  </si>
  <si>
    <t>WAUQUIEZ CENTURION 36</t>
  </si>
  <si>
    <t>WAUQUIEZ PILOT SALOON 40</t>
  </si>
  <si>
    <t>WAUQUIEZ PRETORIEN 35</t>
  </si>
  <si>
    <t>FIN KEEL, FULL SKEG</t>
  </si>
  <si>
    <t>W-CLASS RACER</t>
  </si>
  <si>
    <t>WENDA</t>
  </si>
  <si>
    <t>STRANGE</t>
  </si>
  <si>
    <t>WEST SAIL 32</t>
  </si>
  <si>
    <t>WEST SAIL 43</t>
  </si>
  <si>
    <t>WEST WIGHT POTTER</t>
  </si>
  <si>
    <t>STEWART</t>
  </si>
  <si>
    <t>WESTERLY 43</t>
  </si>
  <si>
    <t>WESTERLY CENTAUR</t>
  </si>
  <si>
    <t>WESTERLY CORSAIR</t>
  </si>
  <si>
    <t>WESTERLY OCEAN 33</t>
  </si>
  <si>
    <t>WESTERLY OCEAN 35</t>
  </si>
  <si>
    <t>WESTERLY OCEAN 38</t>
  </si>
  <si>
    <t>WESTERLY OCEAN 41</t>
  </si>
  <si>
    <t>WESTERLY SEAHAWK 34</t>
  </si>
  <si>
    <t>WESTERNMAN</t>
  </si>
  <si>
    <t>WHELAN 27</t>
  </si>
  <si>
    <t>WHELAN</t>
  </si>
  <si>
    <t>WHISPER</t>
  </si>
  <si>
    <t>Whistler 48</t>
  </si>
  <si>
    <t>WHITBY 42</t>
  </si>
  <si>
    <t>WHITING 40</t>
  </si>
  <si>
    <t>WHITING</t>
  </si>
  <si>
    <t>WHIZZBANG</t>
  </si>
  <si>
    <t>FULL KEEL, CB, MOTOR SAILOR</t>
  </si>
  <si>
    <t>WILD THING</t>
  </si>
  <si>
    <t>WILLARD 30</t>
  </si>
  <si>
    <t>WILLIAM D. JOCHEMS</t>
  </si>
  <si>
    <t>SHOAL DRAFT SHARPIE, WATER BALLAST</t>
  </si>
  <si>
    <t>WINDWALKER</t>
  </si>
  <si>
    <t>CENTERBOARDER</t>
  </si>
  <si>
    <t>WINDWARD 44</t>
  </si>
  <si>
    <t>WITTHOLZ 17</t>
  </si>
  <si>
    <t>WYLIE 53</t>
  </si>
  <si>
    <t>WYLIE</t>
  </si>
  <si>
    <t>WYLIE SUPER 39</t>
  </si>
  <si>
    <t>WYLIE WABBIT</t>
  </si>
  <si>
    <t>WYLIECAT 30</t>
  </si>
  <si>
    <t>WYLIECAT 39</t>
  </si>
  <si>
    <t>WYLIECAT 48</t>
  </si>
  <si>
    <t>X-302</t>
  </si>
  <si>
    <t>X-332</t>
  </si>
  <si>
    <t>X-362 SPORT</t>
  </si>
  <si>
    <t>X-382</t>
  </si>
  <si>
    <t>X-412</t>
  </si>
  <si>
    <t>X-442 MK II</t>
  </si>
  <si>
    <t>X-482</t>
  </si>
  <si>
    <t>X-512</t>
  </si>
  <si>
    <t>X-612</t>
  </si>
  <si>
    <t>X-99</t>
  </si>
  <si>
    <t>XPRESS 110</t>
  </si>
  <si>
    <t>YANKEE 26</t>
  </si>
  <si>
    <t>YANKEE 30</t>
  </si>
  <si>
    <t>YANKEE DOLPHIN 24</t>
  </si>
  <si>
    <t>SHAW  S&amp;S</t>
  </si>
  <si>
    <t>KEEL / CB</t>
  </si>
  <si>
    <t>Yankee Girl</t>
  </si>
  <si>
    <t>YD-40</t>
  </si>
  <si>
    <t>LARSSON / ELIASSON</t>
  </si>
  <si>
    <t>ZINGARO</t>
  </si>
  <si>
    <t>BIG SLOOP</t>
  </si>
  <si>
    <t>name</t>
  </si>
  <si>
    <t>designer</t>
  </si>
  <si>
    <t>loa</t>
  </si>
  <si>
    <t>lwl</t>
  </si>
  <si>
    <t>beam</t>
  </si>
  <si>
    <t>draft</t>
  </si>
  <si>
    <t>keeltype</t>
  </si>
  <si>
    <t>rigtype</t>
  </si>
  <si>
    <t>disp</t>
  </si>
  <si>
    <t>ballast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</si>
</sst>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4">
    <font>
      <sz val="12"/>
      <color theme="1"/>
      <name val="Calibri"/>
      <family val="2"/>
      <scheme val="minor"/>
    </font>
    <font>
      <b/>
      <sz val="10"/>
      <name val="Helv"/>
    </font>
    <font>
      <sz val="10"/>
      <name val="Helv"/>
    </font>
    <font>
      <sz val="10"/>
      <color indexed="1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0" fillId="0" borderId="0" xfId="0" applyNumberFormat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D155-C77F-4846-8615-CA47BA11B316}">
  <dimension ref="A1:U1276"/>
  <sheetViews>
    <sheetView tabSelected="1" topLeftCell="A1264" workbookViewId="0">
      <selection activeCell="D1275" sqref="D1275"/>
    </sheetView>
  </sheetViews>
  <sheetFormatPr baseColWidth="10" defaultRowHeight="16"/>
  <sheetData>
    <row r="1" spans="1:21">
      <c r="A1" s="1" t="s">
        <v>1845</v>
      </c>
      <c r="B1" s="1" t="s">
        <v>1846</v>
      </c>
      <c r="C1" s="2" t="s">
        <v>1847</v>
      </c>
      <c r="D1" s="2" t="s">
        <v>1848</v>
      </c>
      <c r="E1" s="2" t="s">
        <v>1849</v>
      </c>
      <c r="F1" s="2" t="s">
        <v>1850</v>
      </c>
      <c r="G1" s="1" t="s">
        <v>1851</v>
      </c>
      <c r="H1" s="1" t="s">
        <v>1852</v>
      </c>
      <c r="I1" s="3" t="s">
        <v>1853</v>
      </c>
      <c r="J1" s="3" t="s">
        <v>1854</v>
      </c>
      <c r="K1" s="3" t="s">
        <v>0</v>
      </c>
      <c r="L1" s="4" t="s">
        <v>1</v>
      </c>
      <c r="M1" s="3" t="s">
        <v>2</v>
      </c>
      <c r="N1" s="1" t="s">
        <v>3</v>
      </c>
      <c r="O1" s="1" t="s">
        <v>4</v>
      </c>
      <c r="P1" s="4" t="s">
        <v>5</v>
      </c>
      <c r="Q1" s="1" t="s">
        <v>6</v>
      </c>
      <c r="R1" s="5" t="s">
        <v>7</v>
      </c>
      <c r="S1" s="4" t="s">
        <v>8</v>
      </c>
      <c r="T1" s="1" t="s">
        <v>9</v>
      </c>
      <c r="U1" s="1" t="s">
        <v>10</v>
      </c>
    </row>
    <row r="2" spans="1:21">
      <c r="A2" s="6" t="s">
        <v>11</v>
      </c>
      <c r="B2" s="6" t="s">
        <v>12</v>
      </c>
      <c r="C2" s="8">
        <v>48.5</v>
      </c>
      <c r="D2" s="8">
        <v>42.7</v>
      </c>
      <c r="E2" s="8">
        <v>16.3</v>
      </c>
      <c r="F2" s="8"/>
      <c r="G2" s="9" t="s">
        <v>13</v>
      </c>
      <c r="H2" s="9" t="s">
        <v>14</v>
      </c>
      <c r="I2" s="10">
        <v>38570</v>
      </c>
      <c r="J2" s="10"/>
      <c r="K2" s="10">
        <v>1118</v>
      </c>
      <c r="L2" s="11">
        <f t="shared" ref="L2:L66" si="0">K2/(I2/64)^0.666</f>
        <v>15.736763089323643</v>
      </c>
      <c r="M2" s="10">
        <f>(I2/2240)/(0.01*D2)^3</f>
        <v>221.16581263534937</v>
      </c>
      <c r="N2" s="8">
        <f>I2/(0.65*(0.7*D2+0.3*C2)*E2^1.33)</f>
        <v>32.610144114707481</v>
      </c>
      <c r="O2" s="11">
        <f>E2/(I2/(0.9*64))^0.333</f>
        <v>1.8671841909642461</v>
      </c>
      <c r="P2" s="11">
        <f>(1.88*D2^0.5*K2^0.333/I2^0.25)/S2</f>
        <v>1.0366251990075017</v>
      </c>
      <c r="Q2" s="11">
        <f>C2/E2</f>
        <v>2.9754601226993862</v>
      </c>
      <c r="R2" s="12">
        <f>(((2*3.14)/T2)^2*((E2/2)-1.5)*(10*3.14/180)/32.2)</f>
        <v>0.1077753725097902</v>
      </c>
      <c r="S2" s="11">
        <f>1.34*(D2^0.5)</f>
        <v>8.7562617594496341</v>
      </c>
      <c r="T2" s="8">
        <f>2*PI()*(((I2^1.744/35.5)/(0.04*32.2*D2*64*(0.82*E2)^3))^0.5)</f>
        <v>3.630875317643206</v>
      </c>
      <c r="U2" s="13">
        <f>T2*(32.2/E2)^0.5</f>
        <v>5.1032338443750698</v>
      </c>
    </row>
    <row r="3" spans="1:21">
      <c r="A3" s="6" t="s">
        <v>15</v>
      </c>
      <c r="B3" s="6" t="s">
        <v>16</v>
      </c>
      <c r="C3" s="8">
        <v>21</v>
      </c>
      <c r="D3" s="8">
        <v>17.899999999999999</v>
      </c>
      <c r="E3" s="8">
        <v>7</v>
      </c>
      <c r="F3" s="8">
        <v>3.6</v>
      </c>
      <c r="G3" s="9" t="s">
        <v>17</v>
      </c>
      <c r="H3" s="9" t="s">
        <v>18</v>
      </c>
      <c r="I3" s="10">
        <v>4000</v>
      </c>
      <c r="J3" s="10">
        <v>1800</v>
      </c>
      <c r="K3" s="10">
        <v>232</v>
      </c>
      <c r="L3" s="11">
        <f t="shared" si="0"/>
        <v>14.771748108313492</v>
      </c>
      <c r="M3" s="10">
        <f t="shared" ref="M3:M66" si="1">(I3/2240)/(0.01*D3)^3</f>
        <v>311.35287481948075</v>
      </c>
      <c r="N3" s="8">
        <f t="shared" ref="N3:N66" si="2">I3/(0.65*(0.7*D3+0.3*C3)*E3^1.33)</f>
        <v>24.564952089975137</v>
      </c>
      <c r="O3" s="11">
        <f t="shared" ref="O3:O66" si="3">E3/(I3/(0.9*64))^0.333</f>
        <v>1.7054254901566535</v>
      </c>
      <c r="P3" s="11">
        <f t="shared" ref="P3:P66" si="4">(1.88*D3^0.5*K3^0.333/I3^0.25)/S3</f>
        <v>1.082045571763711</v>
      </c>
      <c r="Q3" s="11">
        <f t="shared" ref="Q3:Q66" si="5">C3/E3</f>
        <v>3</v>
      </c>
      <c r="R3" s="12">
        <f t="shared" ref="R3:R66" si="6">(((2*3.14)/T3)^2*((E3/2)-1.5)*(10*3.14/180)/32.2)</f>
        <v>5.6015870713615329E-2</v>
      </c>
      <c r="S3" s="11">
        <f t="shared" ref="S3:S66" si="7">1.34*(D3^0.5)</f>
        <v>5.6693244747500566</v>
      </c>
      <c r="T3" s="8">
        <f t="shared" ref="T3:T66" si="8">2*PI()*(((I3^1.744/35.5)/(0.04*32.2*D3*64*(0.82*E3)^3))^0.5)</f>
        <v>2.7619749264265914</v>
      </c>
      <c r="U3" s="13">
        <f t="shared" ref="U3:U66" si="9">T3*(32.2/E3)^0.5</f>
        <v>5.9237762680035617</v>
      </c>
    </row>
    <row r="4" spans="1:21">
      <c r="A4" s="6" t="s">
        <v>19</v>
      </c>
      <c r="B4" s="6" t="s">
        <v>16</v>
      </c>
      <c r="C4" s="8">
        <v>37.5</v>
      </c>
      <c r="D4" s="8">
        <v>33.9</v>
      </c>
      <c r="E4" s="8">
        <v>12</v>
      </c>
      <c r="F4" s="8">
        <v>5.5</v>
      </c>
      <c r="G4" s="9" t="s">
        <v>20</v>
      </c>
      <c r="H4" s="9" t="s">
        <v>21</v>
      </c>
      <c r="I4" s="10">
        <v>26000</v>
      </c>
      <c r="J4" s="10">
        <v>9200</v>
      </c>
      <c r="K4" s="10">
        <v>646</v>
      </c>
      <c r="L4" s="11">
        <f t="shared" si="0"/>
        <v>11.824318814454021</v>
      </c>
      <c r="M4" s="10">
        <f t="shared" si="1"/>
        <v>297.9382311378983</v>
      </c>
      <c r="N4" s="8">
        <f t="shared" si="2"/>
        <v>41.969049052082333</v>
      </c>
      <c r="O4" s="11">
        <f t="shared" si="3"/>
        <v>1.5675298082483518</v>
      </c>
      <c r="P4" s="11">
        <f t="shared" si="4"/>
        <v>0.95305319672071021</v>
      </c>
      <c r="Q4" s="11">
        <f t="shared" si="5"/>
        <v>3.125</v>
      </c>
      <c r="R4" s="12">
        <f t="shared" si="6"/>
        <v>4.5958833855205695E-2</v>
      </c>
      <c r="S4" s="11">
        <f t="shared" si="7"/>
        <v>7.8019766726131659</v>
      </c>
      <c r="T4" s="8">
        <f t="shared" si="8"/>
        <v>4.5738512453495028</v>
      </c>
      <c r="U4" s="13">
        <f t="shared" si="9"/>
        <v>7.4923722873646827</v>
      </c>
    </row>
    <row r="5" spans="1:21">
      <c r="A5" s="6" t="s">
        <v>22</v>
      </c>
      <c r="B5" s="6" t="s">
        <v>23</v>
      </c>
      <c r="C5" s="8">
        <v>56</v>
      </c>
      <c r="D5" s="8">
        <v>41.7</v>
      </c>
      <c r="E5" s="8">
        <v>10.199999999999999</v>
      </c>
      <c r="F5" s="8">
        <v>8</v>
      </c>
      <c r="G5" s="9"/>
      <c r="H5" s="9" t="s">
        <v>18</v>
      </c>
      <c r="I5" s="10">
        <v>20000</v>
      </c>
      <c r="J5" s="10">
        <v>8000</v>
      </c>
      <c r="K5" s="10">
        <v>1009</v>
      </c>
      <c r="L5" s="11">
        <f t="shared" si="0"/>
        <v>21.994852393840805</v>
      </c>
      <c r="M5" s="10">
        <f t="shared" si="1"/>
        <v>123.13281619166032</v>
      </c>
      <c r="N5" s="8">
        <f t="shared" si="2"/>
        <v>30.480002690539955</v>
      </c>
      <c r="O5" s="11">
        <f t="shared" si="3"/>
        <v>1.454045076485794</v>
      </c>
      <c r="P5" s="11">
        <f t="shared" si="4"/>
        <v>1.1805688239512593</v>
      </c>
      <c r="Q5" s="11">
        <f t="shared" si="5"/>
        <v>5.4901960784313726</v>
      </c>
      <c r="R5" s="12">
        <f t="shared" si="6"/>
        <v>4.3890378674166231E-2</v>
      </c>
      <c r="S5" s="11">
        <f t="shared" si="7"/>
        <v>8.6531219799561363</v>
      </c>
      <c r="T5" s="8">
        <f t="shared" si="8"/>
        <v>4.1862664376820264</v>
      </c>
      <c r="U5" s="13">
        <f t="shared" si="9"/>
        <v>7.4379750257257751</v>
      </c>
    </row>
    <row r="6" spans="1:21">
      <c r="A6" s="6" t="s">
        <v>24</v>
      </c>
      <c r="B6" s="6" t="s">
        <v>23</v>
      </c>
      <c r="C6" s="8">
        <v>62.1</v>
      </c>
      <c r="D6" s="8">
        <v>45.9</v>
      </c>
      <c r="E6" s="8">
        <v>11.7</v>
      </c>
      <c r="F6" s="8">
        <v>8</v>
      </c>
      <c r="G6" s="9"/>
      <c r="H6" s="9" t="s">
        <v>18</v>
      </c>
      <c r="I6" s="10">
        <v>26370</v>
      </c>
      <c r="J6" s="10">
        <v>12100</v>
      </c>
      <c r="K6" s="10">
        <v>1200</v>
      </c>
      <c r="L6" s="11">
        <f t="shared" si="0"/>
        <v>21.758941385661345</v>
      </c>
      <c r="M6" s="10">
        <f t="shared" si="1"/>
        <v>121.73740918090124</v>
      </c>
      <c r="N6" s="8">
        <f t="shared" si="2"/>
        <v>30.338071016037556</v>
      </c>
      <c r="O6" s="11">
        <f t="shared" si="3"/>
        <v>1.5211669306181268</v>
      </c>
      <c r="P6" s="11">
        <f t="shared" si="4"/>
        <v>1.1671935350479119</v>
      </c>
      <c r="Q6" s="11">
        <f t="shared" si="5"/>
        <v>5.3076923076923084</v>
      </c>
      <c r="R6" s="12">
        <f t="shared" si="6"/>
        <v>5.4396383960892573E-2</v>
      </c>
      <c r="S6" s="11">
        <f t="shared" si="7"/>
        <v>9.078438191671518</v>
      </c>
      <c r="T6" s="8">
        <f t="shared" si="8"/>
        <v>4.1335185651401147</v>
      </c>
      <c r="U6" s="13">
        <f t="shared" si="9"/>
        <v>6.8573275952174368</v>
      </c>
    </row>
    <row r="7" spans="1:21">
      <c r="A7" s="6" t="s">
        <v>25</v>
      </c>
      <c r="B7" s="6" t="s">
        <v>26</v>
      </c>
      <c r="C7" s="8">
        <v>64.900000000000006</v>
      </c>
      <c r="D7" s="8">
        <v>52.8</v>
      </c>
      <c r="E7" s="8">
        <v>18</v>
      </c>
      <c r="F7" s="8">
        <v>8</v>
      </c>
      <c r="G7" s="9"/>
      <c r="H7" s="9" t="s">
        <v>18</v>
      </c>
      <c r="I7" s="10">
        <v>72987</v>
      </c>
      <c r="J7" s="10">
        <v>28000</v>
      </c>
      <c r="K7" s="9">
        <v>1868</v>
      </c>
      <c r="L7" s="11">
        <f t="shared" si="0"/>
        <v>17.193774351699844</v>
      </c>
      <c r="M7" s="10">
        <f t="shared" si="1"/>
        <v>221.35825736799069</v>
      </c>
      <c r="N7" s="8">
        <f t="shared" si="2"/>
        <v>42.590199502871336</v>
      </c>
      <c r="O7" s="11">
        <f t="shared" si="3"/>
        <v>1.6673717391330591</v>
      </c>
      <c r="P7" s="11">
        <f t="shared" si="4"/>
        <v>1.0486007667988362</v>
      </c>
      <c r="Q7" s="11">
        <f t="shared" si="5"/>
        <v>3.6055555555555561</v>
      </c>
      <c r="R7" s="12">
        <f t="shared" si="6"/>
        <v>6.6548626365137559E-2</v>
      </c>
      <c r="S7" s="11">
        <f t="shared" si="7"/>
        <v>9.7369235387775337</v>
      </c>
      <c r="T7" s="8">
        <f t="shared" si="8"/>
        <v>4.9070599436860594</v>
      </c>
      <c r="U7" s="13">
        <f t="shared" si="9"/>
        <v>6.5631608271213731</v>
      </c>
    </row>
    <row r="8" spans="1:21">
      <c r="A8" s="6" t="s">
        <v>27</v>
      </c>
      <c r="B8" s="6" t="s">
        <v>28</v>
      </c>
      <c r="C8" s="8">
        <v>27.3</v>
      </c>
      <c r="D8" s="8">
        <v>22.8</v>
      </c>
      <c r="E8" s="8">
        <v>9</v>
      </c>
      <c r="F8" s="8">
        <v>4.0999999999999996</v>
      </c>
      <c r="G8" s="9" t="s">
        <v>29</v>
      </c>
      <c r="H8" s="9" t="s">
        <v>18</v>
      </c>
      <c r="I8" s="10">
        <v>6000</v>
      </c>
      <c r="J8" s="10">
        <v>2650</v>
      </c>
      <c r="K8" s="10">
        <v>360</v>
      </c>
      <c r="L8" s="11">
        <f t="shared" si="0"/>
        <v>17.497243297427993</v>
      </c>
      <c r="M8" s="10">
        <f t="shared" si="1"/>
        <v>225.99492729978218</v>
      </c>
      <c r="N8" s="8">
        <f t="shared" si="2"/>
        <v>20.567344433899482</v>
      </c>
      <c r="O8" s="11">
        <f t="shared" si="3"/>
        <v>1.9157499815294174</v>
      </c>
      <c r="P8" s="11">
        <f t="shared" si="4"/>
        <v>1.131785097204357</v>
      </c>
      <c r="Q8" s="11">
        <f t="shared" si="5"/>
        <v>3.0333333333333332</v>
      </c>
      <c r="R8" s="12">
        <f t="shared" si="6"/>
        <v>0.11215390992459821</v>
      </c>
      <c r="S8" s="11">
        <f t="shared" si="7"/>
        <v>6.3984123030639406</v>
      </c>
      <c r="T8" s="8">
        <f t="shared" si="8"/>
        <v>2.3906373336379256</v>
      </c>
      <c r="U8" s="13">
        <f t="shared" si="9"/>
        <v>4.5218940098108238</v>
      </c>
    </row>
    <row r="9" spans="1:21">
      <c r="A9" s="6" t="s">
        <v>30</v>
      </c>
      <c r="B9" s="6" t="s">
        <v>31</v>
      </c>
      <c r="C9" s="8">
        <v>33.200000000000003</v>
      </c>
      <c r="D9" s="8">
        <v>26.1</v>
      </c>
      <c r="E9" s="8">
        <v>8.1999999999999993</v>
      </c>
      <c r="F9" s="8">
        <v>5.4</v>
      </c>
      <c r="G9" s="9" t="s">
        <v>29</v>
      </c>
      <c r="H9" s="9" t="s">
        <v>18</v>
      </c>
      <c r="I9" s="10">
        <v>6057</v>
      </c>
      <c r="J9" s="10">
        <v>3304</v>
      </c>
      <c r="K9" s="10">
        <v>443</v>
      </c>
      <c r="L9" s="11">
        <f t="shared" si="0"/>
        <v>21.396170245319286</v>
      </c>
      <c r="M9" s="10">
        <f t="shared" si="1"/>
        <v>152.08557823397845</v>
      </c>
      <c r="N9" s="8">
        <f t="shared" si="2"/>
        <v>20.103001969480633</v>
      </c>
      <c r="O9" s="11">
        <f t="shared" si="3"/>
        <v>1.7399740342848049</v>
      </c>
      <c r="P9" s="11">
        <f t="shared" si="4"/>
        <v>1.2098766588265293</v>
      </c>
      <c r="Q9" s="11">
        <f t="shared" si="5"/>
        <v>4.048780487804879</v>
      </c>
      <c r="R9" s="12">
        <f t="shared" si="6"/>
        <v>8.2779876328455487E-2</v>
      </c>
      <c r="S9" s="11">
        <f t="shared" si="7"/>
        <v>6.8458133191024135</v>
      </c>
      <c r="T9" s="8">
        <f t="shared" si="8"/>
        <v>2.5905057866097865</v>
      </c>
      <c r="U9" s="13">
        <f t="shared" si="9"/>
        <v>5.1334055569659984</v>
      </c>
    </row>
    <row r="10" spans="1:21">
      <c r="A10" s="6" t="s">
        <v>32</v>
      </c>
      <c r="B10" s="6" t="s">
        <v>28</v>
      </c>
      <c r="C10" s="8">
        <v>36.200000000000003</v>
      </c>
      <c r="D10" s="8">
        <v>29</v>
      </c>
      <c r="E10" s="8">
        <v>10</v>
      </c>
      <c r="F10" s="8">
        <v>6</v>
      </c>
      <c r="G10" s="9" t="s">
        <v>29</v>
      </c>
      <c r="H10" s="9" t="s">
        <v>18</v>
      </c>
      <c r="I10" s="10">
        <v>10000</v>
      </c>
      <c r="J10" s="10">
        <v>4475</v>
      </c>
      <c r="K10" s="10">
        <v>0</v>
      </c>
      <c r="L10" s="11">
        <f t="shared" si="0"/>
        <v>0</v>
      </c>
      <c r="M10" s="10">
        <f t="shared" si="1"/>
        <v>183.04504958324304</v>
      </c>
      <c r="N10" s="8">
        <f t="shared" si="2"/>
        <v>23.093469995418086</v>
      </c>
      <c r="O10" s="11">
        <f t="shared" si="3"/>
        <v>1.7956458534670743</v>
      </c>
      <c r="P10" s="11">
        <f t="shared" si="4"/>
        <v>0</v>
      </c>
      <c r="Q10" s="11">
        <f t="shared" si="5"/>
        <v>3.62</v>
      </c>
      <c r="R10" s="12">
        <f t="shared" si="6"/>
        <v>9.3668294234761126E-2</v>
      </c>
      <c r="S10" s="11">
        <f t="shared" si="7"/>
        <v>7.2161208415602358</v>
      </c>
      <c r="T10" s="8">
        <f t="shared" si="8"/>
        <v>2.8255174631264111</v>
      </c>
      <c r="U10" s="13">
        <f t="shared" si="9"/>
        <v>5.0702098150739321</v>
      </c>
    </row>
    <row r="11" spans="1:21">
      <c r="A11" s="6" t="s">
        <v>33</v>
      </c>
      <c r="B11" s="6" t="s">
        <v>34</v>
      </c>
      <c r="C11" s="8">
        <v>41.6</v>
      </c>
      <c r="D11" s="8">
        <v>35.6</v>
      </c>
      <c r="E11" s="8">
        <v>12.6</v>
      </c>
      <c r="F11" s="8">
        <v>6.7</v>
      </c>
      <c r="G11" s="9" t="s">
        <v>35</v>
      </c>
      <c r="H11" s="9" t="s">
        <v>14</v>
      </c>
      <c r="I11" s="10">
        <v>28000</v>
      </c>
      <c r="J11" s="10">
        <v>9200</v>
      </c>
      <c r="K11" s="10">
        <v>869</v>
      </c>
      <c r="L11" s="11">
        <f t="shared" si="0"/>
        <v>15.140087678943791</v>
      </c>
      <c r="M11" s="10">
        <f t="shared" si="1"/>
        <v>277.05118948492765</v>
      </c>
      <c r="N11" s="8">
        <f t="shared" si="2"/>
        <v>39.616877947977621</v>
      </c>
      <c r="O11" s="11">
        <f t="shared" si="3"/>
        <v>1.6057857798116295</v>
      </c>
      <c r="P11" s="11">
        <f t="shared" si="4"/>
        <v>1.0326594617522113</v>
      </c>
      <c r="Q11" s="11">
        <f t="shared" si="5"/>
        <v>3.3015873015873018</v>
      </c>
      <c r="R11" s="12">
        <f t="shared" si="6"/>
        <v>5.2370393038917336E-2</v>
      </c>
      <c r="S11" s="11">
        <f t="shared" si="7"/>
        <v>7.9952085651344955</v>
      </c>
      <c r="T11" s="8">
        <f t="shared" si="8"/>
        <v>4.4252517390104487</v>
      </c>
      <c r="U11" s="13">
        <f t="shared" si="9"/>
        <v>7.0742539295135805</v>
      </c>
    </row>
    <row r="12" spans="1:21">
      <c r="A12" s="6" t="s">
        <v>36</v>
      </c>
      <c r="B12" s="6" t="s">
        <v>37</v>
      </c>
      <c r="C12" s="8">
        <v>49.7</v>
      </c>
      <c r="D12" s="8">
        <v>37.5</v>
      </c>
      <c r="E12" s="8">
        <v>13.1</v>
      </c>
      <c r="F12" s="8">
        <v>6</v>
      </c>
      <c r="G12" s="9"/>
      <c r="H12" s="9" t="s">
        <v>38</v>
      </c>
      <c r="I12" s="10">
        <v>42000</v>
      </c>
      <c r="J12" s="10">
        <v>12000</v>
      </c>
      <c r="K12" s="10">
        <v>1026</v>
      </c>
      <c r="L12" s="11">
        <f t="shared" si="0"/>
        <v>13.645177706939231</v>
      </c>
      <c r="M12" s="10">
        <f t="shared" si="1"/>
        <v>355.55555555555554</v>
      </c>
      <c r="N12" s="8">
        <f t="shared" si="2"/>
        <v>51.27311989600981</v>
      </c>
      <c r="O12" s="11">
        <f t="shared" si="3"/>
        <v>1.4586462134018716</v>
      </c>
      <c r="P12" s="11">
        <f t="shared" si="4"/>
        <v>0.98617229933588146</v>
      </c>
      <c r="Q12" s="11">
        <f t="shared" si="5"/>
        <v>3.7938931297709928</v>
      </c>
      <c r="R12" s="12">
        <f t="shared" si="6"/>
        <v>3.2160022180506481E-2</v>
      </c>
      <c r="S12" s="11">
        <f t="shared" si="7"/>
        <v>8.2057906383236467</v>
      </c>
      <c r="T12" s="8">
        <f t="shared" si="8"/>
        <v>5.792256673920221</v>
      </c>
      <c r="U12" s="13">
        <f t="shared" si="9"/>
        <v>9.0811340530234332</v>
      </c>
    </row>
    <row r="13" spans="1:21">
      <c r="A13" s="6" t="s">
        <v>39</v>
      </c>
      <c r="B13" s="6" t="s">
        <v>40</v>
      </c>
      <c r="C13" s="8">
        <v>37.700000000000003</v>
      </c>
      <c r="D13" s="8">
        <v>34.299999999999997</v>
      </c>
      <c r="E13" s="8">
        <v>13</v>
      </c>
      <c r="F13" s="8">
        <v>7.8</v>
      </c>
      <c r="G13" s="9" t="s">
        <v>41</v>
      </c>
      <c r="H13" s="9" t="s">
        <v>18</v>
      </c>
      <c r="I13" s="10">
        <v>11250</v>
      </c>
      <c r="J13" s="10">
        <v>4150</v>
      </c>
      <c r="K13" s="10">
        <v>907</v>
      </c>
      <c r="L13" s="11">
        <f t="shared" si="0"/>
        <v>29.003844615548026</v>
      </c>
      <c r="M13" s="10">
        <f t="shared" si="1"/>
        <v>124.45780692098802</v>
      </c>
      <c r="N13" s="8">
        <f t="shared" si="2"/>
        <v>16.168651946743488</v>
      </c>
      <c r="O13" s="11">
        <f t="shared" si="3"/>
        <v>2.2445549876123714</v>
      </c>
      <c r="P13" s="11">
        <f t="shared" si="4"/>
        <v>1.3156735592606128</v>
      </c>
      <c r="Q13" s="11">
        <f t="shared" si="5"/>
        <v>2.9000000000000004</v>
      </c>
      <c r="R13" s="12">
        <f t="shared" si="6"/>
        <v>0.28314620906270577</v>
      </c>
      <c r="S13" s="11">
        <f t="shared" si="7"/>
        <v>7.8478710488896288</v>
      </c>
      <c r="T13" s="8">
        <f t="shared" si="8"/>
        <v>1.9424055300746801</v>
      </c>
      <c r="U13" s="13">
        <f t="shared" si="9"/>
        <v>3.0570051160361222</v>
      </c>
    </row>
    <row r="14" spans="1:21">
      <c r="A14" s="6" t="s">
        <v>42</v>
      </c>
      <c r="B14" s="6" t="s">
        <v>43</v>
      </c>
      <c r="C14" s="8">
        <v>39.299999999999997</v>
      </c>
      <c r="D14" s="8">
        <v>36.1</v>
      </c>
      <c r="E14" s="8">
        <v>13.1</v>
      </c>
      <c r="F14" s="8">
        <v>6.6</v>
      </c>
      <c r="G14" s="9" t="s">
        <v>44</v>
      </c>
      <c r="H14" s="9" t="s">
        <v>18</v>
      </c>
      <c r="I14" s="10">
        <v>14000</v>
      </c>
      <c r="J14" s="10">
        <v>6240</v>
      </c>
      <c r="K14" s="10">
        <v>1022</v>
      </c>
      <c r="L14" s="11">
        <f t="shared" si="0"/>
        <v>28.25175859923651</v>
      </c>
      <c r="M14" s="10">
        <f t="shared" si="1"/>
        <v>132.84903730466857</v>
      </c>
      <c r="N14" s="8">
        <f t="shared" si="2"/>
        <v>18.981845789888141</v>
      </c>
      <c r="O14" s="11">
        <f t="shared" si="3"/>
        <v>2.1029616203233052</v>
      </c>
      <c r="P14" s="11">
        <f t="shared" si="4"/>
        <v>1.2961885784317251</v>
      </c>
      <c r="Q14" s="11">
        <f t="shared" si="5"/>
        <v>3</v>
      </c>
      <c r="R14" s="12">
        <f t="shared" si="6"/>
        <v>0.2103254089491072</v>
      </c>
      <c r="S14" s="11">
        <f t="shared" si="7"/>
        <v>8.0511589227886944</v>
      </c>
      <c r="T14" s="8">
        <f t="shared" si="8"/>
        <v>2.2649577094820965</v>
      </c>
      <c r="U14" s="13">
        <f t="shared" si="9"/>
        <v>3.5510140075189494</v>
      </c>
    </row>
    <row r="15" spans="1:21">
      <c r="A15" s="6" t="s">
        <v>45</v>
      </c>
      <c r="B15" s="6" t="s">
        <v>46</v>
      </c>
      <c r="C15" s="8">
        <v>38</v>
      </c>
      <c r="D15" s="8">
        <v>32.6</v>
      </c>
      <c r="E15" s="8">
        <v>11.5</v>
      </c>
      <c r="F15" s="8">
        <v>5.6</v>
      </c>
      <c r="G15" s="9" t="s">
        <v>47</v>
      </c>
      <c r="H15" s="9" t="s">
        <v>14</v>
      </c>
      <c r="I15" s="10">
        <v>27000</v>
      </c>
      <c r="J15" s="10">
        <v>10000</v>
      </c>
      <c r="K15" s="10">
        <v>880</v>
      </c>
      <c r="L15" s="11">
        <f t="shared" si="0"/>
        <v>15.707615719681076</v>
      </c>
      <c r="M15" s="10">
        <f t="shared" si="1"/>
        <v>347.90682267318516</v>
      </c>
      <c r="N15" s="8">
        <f t="shared" si="2"/>
        <v>47.145720223457388</v>
      </c>
      <c r="O15" s="11">
        <f t="shared" si="3"/>
        <v>1.4834550586189266</v>
      </c>
      <c r="P15" s="11">
        <f t="shared" si="4"/>
        <v>1.046465318431089</v>
      </c>
      <c r="Q15" s="11">
        <f t="shared" si="5"/>
        <v>3.3043478260869565</v>
      </c>
      <c r="R15" s="12">
        <f t="shared" si="6"/>
        <v>3.4397605847783647E-2</v>
      </c>
      <c r="S15" s="11">
        <f t="shared" si="7"/>
        <v>7.6509188990604269</v>
      </c>
      <c r="T15" s="8">
        <f t="shared" si="8"/>
        <v>5.1379590258150039</v>
      </c>
      <c r="U15" s="13">
        <f t="shared" si="9"/>
        <v>8.5974498697387478</v>
      </c>
    </row>
    <row r="16" spans="1:21">
      <c r="A16" s="6" t="s">
        <v>48</v>
      </c>
      <c r="B16" s="6" t="s">
        <v>49</v>
      </c>
      <c r="C16" s="8">
        <v>34.700000000000003</v>
      </c>
      <c r="D16" s="8">
        <v>25</v>
      </c>
      <c r="E16" s="8">
        <v>10.5</v>
      </c>
      <c r="F16" s="8">
        <v>5.3</v>
      </c>
      <c r="G16" s="10" t="s">
        <v>50</v>
      </c>
      <c r="H16" s="10" t="s">
        <v>51</v>
      </c>
      <c r="I16" s="9">
        <v>16535</v>
      </c>
      <c r="J16" s="9">
        <v>4850</v>
      </c>
      <c r="K16" s="10">
        <v>640</v>
      </c>
      <c r="L16" s="11">
        <f t="shared" si="0"/>
        <v>15.835750111481381</v>
      </c>
      <c r="M16" s="10">
        <f t="shared" si="1"/>
        <v>472.42857142857144</v>
      </c>
      <c r="N16" s="8">
        <f t="shared" si="2"/>
        <v>39.95298556388407</v>
      </c>
      <c r="O16" s="11">
        <f t="shared" si="3"/>
        <v>1.594708788691658</v>
      </c>
      <c r="P16" s="11">
        <f t="shared" si="4"/>
        <v>1.0639223503381443</v>
      </c>
      <c r="Q16" s="11">
        <f t="shared" si="5"/>
        <v>3.304761904761905</v>
      </c>
      <c r="R16" s="12">
        <f t="shared" si="6"/>
        <v>4.1664753749346833E-2</v>
      </c>
      <c r="S16" s="11">
        <f t="shared" si="7"/>
        <v>6.7</v>
      </c>
      <c r="T16" s="8">
        <f t="shared" si="8"/>
        <v>4.3852211853847365</v>
      </c>
      <c r="U16" s="13">
        <f t="shared" si="9"/>
        <v>7.6793558013606287</v>
      </c>
    </row>
    <row r="17" spans="1:21">
      <c r="A17" s="6" t="s">
        <v>52</v>
      </c>
      <c r="B17" s="6" t="s">
        <v>53</v>
      </c>
      <c r="C17" s="8">
        <v>22</v>
      </c>
      <c r="D17" s="8">
        <v>17</v>
      </c>
      <c r="E17" s="8">
        <v>7</v>
      </c>
      <c r="F17" s="8">
        <v>3</v>
      </c>
      <c r="G17" s="9"/>
      <c r="H17" s="9" t="s">
        <v>18</v>
      </c>
      <c r="I17" s="10">
        <v>3200</v>
      </c>
      <c r="J17" s="10">
        <v>1500</v>
      </c>
      <c r="K17" s="10">
        <v>236</v>
      </c>
      <c r="L17" s="11">
        <f t="shared" si="0"/>
        <v>17.434037671795419</v>
      </c>
      <c r="M17" s="10">
        <f t="shared" si="1"/>
        <v>290.7737489459451</v>
      </c>
      <c r="N17" s="8">
        <f t="shared" si="2"/>
        <v>20.002510177480296</v>
      </c>
      <c r="O17" s="11">
        <f t="shared" si="3"/>
        <v>1.8369772770029171</v>
      </c>
      <c r="P17" s="11">
        <f t="shared" si="4"/>
        <v>1.1506553294369073</v>
      </c>
      <c r="Q17" s="11">
        <f t="shared" si="5"/>
        <v>3.1428571428571428</v>
      </c>
      <c r="R17" s="12">
        <f t="shared" si="6"/>
        <v>7.8508746650846048E-2</v>
      </c>
      <c r="S17" s="11">
        <f t="shared" si="7"/>
        <v>5.5249615383276653</v>
      </c>
      <c r="T17" s="8">
        <f t="shared" si="8"/>
        <v>2.3330081456979701</v>
      </c>
      <c r="U17" s="13">
        <f t="shared" si="9"/>
        <v>5.0037450211125041</v>
      </c>
    </row>
    <row r="18" spans="1:21">
      <c r="A18" s="6" t="s">
        <v>54</v>
      </c>
      <c r="B18" s="6" t="s">
        <v>53</v>
      </c>
      <c r="C18" s="8">
        <v>30.3</v>
      </c>
      <c r="D18" s="8">
        <v>21.7</v>
      </c>
      <c r="E18" s="8">
        <v>8.8000000000000007</v>
      </c>
      <c r="F18" s="8">
        <v>4.3</v>
      </c>
      <c r="G18" s="9" t="s">
        <v>47</v>
      </c>
      <c r="H18" s="9" t="s">
        <v>18</v>
      </c>
      <c r="I18" s="10">
        <v>9000</v>
      </c>
      <c r="J18" s="10">
        <v>3300</v>
      </c>
      <c r="K18" s="10">
        <v>410</v>
      </c>
      <c r="L18" s="11">
        <f t="shared" si="0"/>
        <v>15.211575877734857</v>
      </c>
      <c r="M18" s="10">
        <f t="shared" si="1"/>
        <v>393.20161193507613</v>
      </c>
      <c r="N18" s="8">
        <f t="shared" si="2"/>
        <v>31.616844002918448</v>
      </c>
      <c r="O18" s="11">
        <f t="shared" si="3"/>
        <v>1.6365926766629861</v>
      </c>
      <c r="P18" s="11">
        <f t="shared" si="4"/>
        <v>1.0679463796730693</v>
      </c>
      <c r="Q18" s="11">
        <f t="shared" si="5"/>
        <v>3.4431818181818179</v>
      </c>
      <c r="R18" s="12">
        <f t="shared" si="6"/>
        <v>4.755907300273552E-2</v>
      </c>
      <c r="S18" s="11">
        <f t="shared" si="7"/>
        <v>6.2421566785847338</v>
      </c>
      <c r="T18" s="8">
        <f t="shared" si="8"/>
        <v>3.6094629463141765</v>
      </c>
      <c r="U18" s="13">
        <f t="shared" si="9"/>
        <v>6.9044515687858574</v>
      </c>
    </row>
    <row r="19" spans="1:21">
      <c r="A19" s="6" t="s">
        <v>55</v>
      </c>
      <c r="B19" s="6" t="s">
        <v>53</v>
      </c>
      <c r="C19" s="8">
        <v>34.799999999999997</v>
      </c>
      <c r="D19" s="8">
        <v>24</v>
      </c>
      <c r="E19" s="8">
        <v>9.6999999999999993</v>
      </c>
      <c r="F19" s="8">
        <v>5.2</v>
      </c>
      <c r="G19" s="10"/>
      <c r="H19" s="9" t="s">
        <v>18</v>
      </c>
      <c r="I19" s="9">
        <v>12600</v>
      </c>
      <c r="J19" s="9">
        <v>5300</v>
      </c>
      <c r="K19" s="10">
        <v>545</v>
      </c>
      <c r="L19" s="11">
        <f t="shared" si="0"/>
        <v>16.160901449173458</v>
      </c>
      <c r="M19" s="10">
        <f t="shared" si="1"/>
        <v>406.90104166666669</v>
      </c>
      <c r="N19" s="8">
        <f t="shared" si="2"/>
        <v>34.661206734410555</v>
      </c>
      <c r="O19" s="11">
        <f t="shared" si="3"/>
        <v>1.6127573496006651</v>
      </c>
      <c r="P19" s="11">
        <f t="shared" si="4"/>
        <v>1.0793951190339657</v>
      </c>
      <c r="Q19" s="11">
        <f t="shared" si="5"/>
        <v>3.5876288659793816</v>
      </c>
      <c r="R19" s="12">
        <f t="shared" si="6"/>
        <v>4.5253439150115982E-2</v>
      </c>
      <c r="S19" s="11">
        <f t="shared" si="7"/>
        <v>6.5646325106589174</v>
      </c>
      <c r="T19" s="8">
        <f t="shared" si="8"/>
        <v>3.9770118757902146</v>
      </c>
      <c r="U19" s="13">
        <f t="shared" si="9"/>
        <v>7.2460104587857872</v>
      </c>
    </row>
    <row r="20" spans="1:21">
      <c r="A20" s="6" t="s">
        <v>56</v>
      </c>
      <c r="B20" s="6" t="s">
        <v>53</v>
      </c>
      <c r="C20" s="8">
        <v>37.200000000000003</v>
      </c>
      <c r="D20" s="8">
        <v>26.5</v>
      </c>
      <c r="E20" s="8">
        <v>10.199999999999999</v>
      </c>
      <c r="F20" s="8">
        <v>5.5</v>
      </c>
      <c r="G20" s="10"/>
      <c r="H20" s="10" t="s">
        <v>18</v>
      </c>
      <c r="I20" s="9">
        <v>16800</v>
      </c>
      <c r="J20" s="9">
        <v>6500</v>
      </c>
      <c r="K20" s="10">
        <v>646</v>
      </c>
      <c r="L20" s="11">
        <f t="shared" si="0"/>
        <v>15.815844960959174</v>
      </c>
      <c r="M20" s="10">
        <f t="shared" si="1"/>
        <v>403.0172558555048</v>
      </c>
      <c r="N20" s="8">
        <f t="shared" si="2"/>
        <v>39.632826386397298</v>
      </c>
      <c r="O20" s="11">
        <f t="shared" si="3"/>
        <v>1.5409653308512457</v>
      </c>
      <c r="P20" s="11">
        <f t="shared" si="4"/>
        <v>1.0629997416176797</v>
      </c>
      <c r="Q20" s="11">
        <f t="shared" si="5"/>
        <v>3.6470588235294121</v>
      </c>
      <c r="R20" s="12">
        <f t="shared" si="6"/>
        <v>3.7803853536192721E-2</v>
      </c>
      <c r="S20" s="11">
        <f t="shared" si="7"/>
        <v>6.8980721944612906</v>
      </c>
      <c r="T20" s="8">
        <f t="shared" si="8"/>
        <v>4.510695326509703</v>
      </c>
      <c r="U20" s="13">
        <f t="shared" si="9"/>
        <v>8.0144060791826526</v>
      </c>
    </row>
    <row r="21" spans="1:21">
      <c r="A21" s="6" t="s">
        <v>57</v>
      </c>
      <c r="B21" s="6" t="s">
        <v>58</v>
      </c>
      <c r="C21" s="8">
        <v>126.5</v>
      </c>
      <c r="D21" s="8">
        <v>100</v>
      </c>
      <c r="E21" s="8">
        <v>27</v>
      </c>
      <c r="F21" s="8">
        <v>10</v>
      </c>
      <c r="G21" s="9"/>
      <c r="H21" s="9"/>
      <c r="I21" s="10">
        <v>380000</v>
      </c>
      <c r="J21" s="10">
        <v>110000</v>
      </c>
      <c r="K21" s="10">
        <v>5300</v>
      </c>
      <c r="L21" s="11">
        <f t="shared" si="0"/>
        <v>16.257578396823835</v>
      </c>
      <c r="M21" s="10">
        <f t="shared" si="1"/>
        <v>169.64285714285714</v>
      </c>
      <c r="N21" s="8">
        <f t="shared" si="2"/>
        <v>67.597990687430809</v>
      </c>
      <c r="O21" s="11">
        <f t="shared" si="3"/>
        <v>1.4438315030045046</v>
      </c>
      <c r="P21" s="11">
        <f t="shared" si="4"/>
        <v>0.98240602280787104</v>
      </c>
      <c r="Q21" s="11">
        <f t="shared" si="5"/>
        <v>4.6851851851851851</v>
      </c>
      <c r="R21" s="12">
        <f t="shared" si="6"/>
        <v>3.8305092486767951E-2</v>
      </c>
      <c r="S21" s="11">
        <f t="shared" si="7"/>
        <v>13.4</v>
      </c>
      <c r="T21" s="8">
        <f t="shared" si="8"/>
        <v>8.1813061538508496</v>
      </c>
      <c r="U21" s="13">
        <f t="shared" si="9"/>
        <v>8.9344680173530389</v>
      </c>
    </row>
    <row r="22" spans="1:21">
      <c r="A22" s="6" t="s">
        <v>59</v>
      </c>
      <c r="B22" s="6" t="s">
        <v>58</v>
      </c>
      <c r="C22" s="8">
        <v>38.5</v>
      </c>
      <c r="D22" s="8">
        <v>27.4</v>
      </c>
      <c r="E22" s="8">
        <v>11.2</v>
      </c>
      <c r="F22" s="8">
        <v>5.5</v>
      </c>
      <c r="G22" s="9" t="s">
        <v>60</v>
      </c>
      <c r="H22" s="9" t="s">
        <v>18</v>
      </c>
      <c r="I22" s="10">
        <v>17656</v>
      </c>
      <c r="J22" s="14">
        <v>7239</v>
      </c>
      <c r="K22" s="10">
        <v>626</v>
      </c>
      <c r="L22" s="11">
        <f t="shared" si="0"/>
        <v>14.827226117269788</v>
      </c>
      <c r="M22" s="10">
        <f t="shared" si="1"/>
        <v>383.17098319167286</v>
      </c>
      <c r="N22" s="8">
        <f t="shared" si="2"/>
        <v>35.559564467362186</v>
      </c>
      <c r="O22" s="11">
        <f t="shared" si="3"/>
        <v>1.6642691659199285</v>
      </c>
      <c r="P22" s="11">
        <f t="shared" si="4"/>
        <v>1.0389370253694969</v>
      </c>
      <c r="Q22" s="11">
        <f t="shared" si="5"/>
        <v>3.4375</v>
      </c>
      <c r="R22" s="12">
        <f t="shared" si="6"/>
        <v>5.4042427729281389E-2</v>
      </c>
      <c r="S22" s="11">
        <f t="shared" si="7"/>
        <v>7.0142312479700877</v>
      </c>
      <c r="T22" s="8">
        <f t="shared" si="8"/>
        <v>4.0261020844214137</v>
      </c>
      <c r="U22" s="13">
        <f t="shared" si="9"/>
        <v>6.8265882205736244</v>
      </c>
    </row>
    <row r="23" spans="1:21">
      <c r="A23" s="6" t="s">
        <v>61</v>
      </c>
      <c r="B23" s="6" t="s">
        <v>58</v>
      </c>
      <c r="C23" s="8">
        <v>39.5</v>
      </c>
      <c r="D23" s="8">
        <v>28</v>
      </c>
      <c r="E23" s="8">
        <v>10.5</v>
      </c>
      <c r="F23" s="8">
        <v>5.5</v>
      </c>
      <c r="G23" s="9"/>
      <c r="H23" s="9" t="s">
        <v>18</v>
      </c>
      <c r="I23" s="10">
        <v>18600</v>
      </c>
      <c r="J23" s="10">
        <v>7800</v>
      </c>
      <c r="K23" s="10">
        <v>695</v>
      </c>
      <c r="L23" s="11">
        <f t="shared" si="0"/>
        <v>15.900290039237211</v>
      </c>
      <c r="M23" s="10">
        <f t="shared" si="1"/>
        <v>378.26036026655549</v>
      </c>
      <c r="N23" s="8">
        <f t="shared" si="2"/>
        <v>39.883858797063191</v>
      </c>
      <c r="O23" s="11">
        <f t="shared" si="3"/>
        <v>1.5334237154181147</v>
      </c>
      <c r="P23" s="11">
        <f t="shared" si="4"/>
        <v>1.061831866539541</v>
      </c>
      <c r="Q23" s="11">
        <f t="shared" si="5"/>
        <v>3.7619047619047619</v>
      </c>
      <c r="R23" s="12">
        <f t="shared" si="6"/>
        <v>3.8006089856883182E-2</v>
      </c>
      <c r="S23" s="11">
        <f t="shared" si="7"/>
        <v>7.0906135136531034</v>
      </c>
      <c r="T23" s="8">
        <f t="shared" si="8"/>
        <v>4.5914442755468432</v>
      </c>
      <c r="U23" s="13">
        <f t="shared" si="9"/>
        <v>8.0404916293751842</v>
      </c>
    </row>
    <row r="24" spans="1:21">
      <c r="A24" s="6" t="s">
        <v>62</v>
      </c>
      <c r="B24" s="6" t="s">
        <v>58</v>
      </c>
      <c r="C24" s="8">
        <v>43.1</v>
      </c>
      <c r="D24" s="8">
        <v>34.5</v>
      </c>
      <c r="E24" s="8">
        <v>12.5</v>
      </c>
      <c r="F24" s="8">
        <v>7.4</v>
      </c>
      <c r="G24" s="9"/>
      <c r="H24" s="9" t="s">
        <v>18</v>
      </c>
      <c r="I24" s="10">
        <v>23000</v>
      </c>
      <c r="J24" s="10">
        <v>10000</v>
      </c>
      <c r="K24" s="9">
        <v>915</v>
      </c>
      <c r="L24" s="11">
        <f t="shared" si="0"/>
        <v>18.172982900723788</v>
      </c>
      <c r="M24" s="10">
        <f t="shared" si="1"/>
        <v>250.04750902671498</v>
      </c>
      <c r="N24" s="8">
        <f t="shared" si="2"/>
        <v>33.172976159745865</v>
      </c>
      <c r="O24" s="11">
        <f t="shared" si="3"/>
        <v>1.7008864860793382</v>
      </c>
      <c r="P24" s="11">
        <f t="shared" si="4"/>
        <v>1.103505027748702</v>
      </c>
      <c r="Q24" s="11">
        <f t="shared" si="5"/>
        <v>3.448</v>
      </c>
      <c r="R24" s="12">
        <f t="shared" si="6"/>
        <v>6.9106033595758606E-2</v>
      </c>
      <c r="S24" s="11">
        <f t="shared" si="7"/>
        <v>7.8707178833953897</v>
      </c>
      <c r="T24" s="8">
        <f t="shared" si="8"/>
        <v>3.8322082430773561</v>
      </c>
      <c r="U24" s="13">
        <f t="shared" si="9"/>
        <v>6.1506643842081532</v>
      </c>
    </row>
    <row r="25" spans="1:21">
      <c r="A25" s="6" t="s">
        <v>63</v>
      </c>
      <c r="B25" s="6" t="s">
        <v>58</v>
      </c>
      <c r="C25" s="8">
        <v>44.1</v>
      </c>
      <c r="D25" s="8">
        <v>34.1</v>
      </c>
      <c r="E25" s="8">
        <v>12.1</v>
      </c>
      <c r="F25" s="8">
        <v>4.9000000000000004</v>
      </c>
      <c r="G25" s="11" t="s">
        <v>60</v>
      </c>
      <c r="H25" s="11" t="s">
        <v>14</v>
      </c>
      <c r="I25" s="10">
        <v>24500</v>
      </c>
      <c r="J25" s="10">
        <v>10000</v>
      </c>
      <c r="K25" s="10">
        <v>885</v>
      </c>
      <c r="L25" s="11">
        <f t="shared" si="0"/>
        <v>16.852895241078727</v>
      </c>
      <c r="M25" s="10">
        <f t="shared" si="1"/>
        <v>275.83852958480765</v>
      </c>
      <c r="N25" s="8">
        <f t="shared" si="2"/>
        <v>36.878587241366958</v>
      </c>
      <c r="O25" s="11">
        <f t="shared" si="3"/>
        <v>1.6121808241793922</v>
      </c>
      <c r="P25" s="11">
        <f t="shared" si="4"/>
        <v>1.0742210019370397</v>
      </c>
      <c r="Q25" s="11">
        <f t="shared" si="5"/>
        <v>3.6446280991735538</v>
      </c>
      <c r="R25" s="12">
        <f t="shared" si="6"/>
        <v>5.3154838712857283E-2</v>
      </c>
      <c r="S25" s="11">
        <f t="shared" si="7"/>
        <v>7.824957507871849</v>
      </c>
      <c r="T25" s="8">
        <f t="shared" si="8"/>
        <v>4.2765600571186244</v>
      </c>
      <c r="U25" s="13">
        <f t="shared" si="9"/>
        <v>6.9763751432901229</v>
      </c>
    </row>
    <row r="26" spans="1:21">
      <c r="A26" s="6" t="s">
        <v>64</v>
      </c>
      <c r="B26" s="6" t="s">
        <v>58</v>
      </c>
      <c r="C26" s="8">
        <v>44</v>
      </c>
      <c r="D26" s="8">
        <v>34.5</v>
      </c>
      <c r="E26" s="8">
        <v>12.5</v>
      </c>
      <c r="F26" s="8">
        <v>7.4</v>
      </c>
      <c r="G26" s="9" t="s">
        <v>29</v>
      </c>
      <c r="H26" s="9" t="s">
        <v>18</v>
      </c>
      <c r="I26" s="10">
        <v>23000</v>
      </c>
      <c r="J26" s="10">
        <v>10000</v>
      </c>
      <c r="K26" s="10">
        <v>915</v>
      </c>
      <c r="L26" s="11">
        <f t="shared" si="0"/>
        <v>18.172982900723788</v>
      </c>
      <c r="M26" s="10">
        <f t="shared" si="1"/>
        <v>250.04750902671498</v>
      </c>
      <c r="N26" s="8">
        <f t="shared" si="2"/>
        <v>32.933171512807945</v>
      </c>
      <c r="O26" s="11">
        <f t="shared" si="3"/>
        <v>1.7008864860793382</v>
      </c>
      <c r="P26" s="11">
        <f t="shared" si="4"/>
        <v>1.103505027748702</v>
      </c>
      <c r="Q26" s="11">
        <f t="shared" si="5"/>
        <v>3.52</v>
      </c>
      <c r="R26" s="12">
        <f t="shared" si="6"/>
        <v>6.9106033595758606E-2</v>
      </c>
      <c r="S26" s="11">
        <f t="shared" si="7"/>
        <v>7.8707178833953897</v>
      </c>
      <c r="T26" s="8">
        <f t="shared" si="8"/>
        <v>3.8322082430773561</v>
      </c>
      <c r="U26" s="13">
        <f t="shared" si="9"/>
        <v>6.1506643842081532</v>
      </c>
    </row>
    <row r="27" spans="1:21">
      <c r="A27" s="6" t="s">
        <v>65</v>
      </c>
      <c r="B27" s="6" t="s">
        <v>58</v>
      </c>
      <c r="C27" s="8">
        <v>47.7</v>
      </c>
      <c r="D27" s="8">
        <v>37.1</v>
      </c>
      <c r="E27" s="8">
        <v>13.5</v>
      </c>
      <c r="F27" s="8">
        <v>5.3</v>
      </c>
      <c r="G27" s="9" t="s">
        <v>66</v>
      </c>
      <c r="H27" s="9" t="s">
        <v>67</v>
      </c>
      <c r="I27" s="10">
        <v>32000</v>
      </c>
      <c r="J27" s="10">
        <v>13000</v>
      </c>
      <c r="K27" s="10">
        <v>1022</v>
      </c>
      <c r="L27" s="11">
        <f t="shared" si="0"/>
        <v>16.290592227207437</v>
      </c>
      <c r="M27" s="10">
        <f t="shared" si="1"/>
        <v>279.75652912363245</v>
      </c>
      <c r="N27" s="8">
        <f t="shared" si="2"/>
        <v>38.353345054723142</v>
      </c>
      <c r="O27" s="11">
        <f t="shared" si="3"/>
        <v>1.6456577247095403</v>
      </c>
      <c r="P27" s="11">
        <f t="shared" si="4"/>
        <v>1.0541749806087077</v>
      </c>
      <c r="Q27" s="11">
        <f t="shared" si="5"/>
        <v>3.5333333333333337</v>
      </c>
      <c r="R27" s="12">
        <f t="shared" si="6"/>
        <v>5.816738308066071E-2</v>
      </c>
      <c r="S27" s="11">
        <f t="shared" si="7"/>
        <v>8.1619090904028102</v>
      </c>
      <c r="T27" s="8">
        <f t="shared" si="8"/>
        <v>4.3913713919705968</v>
      </c>
      <c r="U27" s="13">
        <f t="shared" si="9"/>
        <v>6.7820536331060408</v>
      </c>
    </row>
    <row r="28" spans="1:21">
      <c r="A28" s="6" t="s">
        <v>68</v>
      </c>
      <c r="B28" s="6" t="s">
        <v>58</v>
      </c>
      <c r="C28" s="8">
        <v>48.8</v>
      </c>
      <c r="D28" s="8">
        <v>37.1</v>
      </c>
      <c r="E28" s="8">
        <v>13.5</v>
      </c>
      <c r="F28" s="8">
        <v>7.5</v>
      </c>
      <c r="G28" s="9" t="s">
        <v>29</v>
      </c>
      <c r="H28" s="9" t="s">
        <v>18</v>
      </c>
      <c r="I28" s="10">
        <v>32000</v>
      </c>
      <c r="J28" s="10">
        <v>13000</v>
      </c>
      <c r="K28" s="10">
        <v>1022</v>
      </c>
      <c r="L28" s="11">
        <f t="shared" si="0"/>
        <v>16.290592227207437</v>
      </c>
      <c r="M28" s="10">
        <f t="shared" si="1"/>
        <v>279.75652912363245</v>
      </c>
      <c r="N28" s="8">
        <f t="shared" si="2"/>
        <v>38.041682807294961</v>
      </c>
      <c r="O28" s="11">
        <f t="shared" si="3"/>
        <v>1.6456577247095403</v>
      </c>
      <c r="P28" s="11">
        <f t="shared" si="4"/>
        <v>1.0541749806087077</v>
      </c>
      <c r="Q28" s="11">
        <f t="shared" si="5"/>
        <v>3.6148148148148147</v>
      </c>
      <c r="R28" s="12">
        <f t="shared" si="6"/>
        <v>5.816738308066071E-2</v>
      </c>
      <c r="S28" s="11">
        <f t="shared" si="7"/>
        <v>8.1619090904028102</v>
      </c>
      <c r="T28" s="8">
        <f t="shared" si="8"/>
        <v>4.3913713919705968</v>
      </c>
      <c r="U28" s="13">
        <f t="shared" si="9"/>
        <v>6.7820536331060408</v>
      </c>
    </row>
    <row r="29" spans="1:21">
      <c r="A29" s="6" t="s">
        <v>69</v>
      </c>
      <c r="B29" s="6" t="s">
        <v>58</v>
      </c>
      <c r="C29" s="8">
        <v>50</v>
      </c>
      <c r="D29" s="8">
        <v>33.299999999999997</v>
      </c>
      <c r="E29" s="8">
        <v>11.7</v>
      </c>
      <c r="F29" s="8">
        <v>7</v>
      </c>
      <c r="G29" s="9"/>
      <c r="H29" s="9" t="s">
        <v>18</v>
      </c>
      <c r="I29" s="10">
        <v>33000</v>
      </c>
      <c r="J29" s="10">
        <v>12000</v>
      </c>
      <c r="K29" s="10">
        <v>1123</v>
      </c>
      <c r="L29" s="11">
        <f t="shared" si="0"/>
        <v>17.537405141473318</v>
      </c>
      <c r="M29" s="10">
        <f t="shared" si="1"/>
        <v>398.96355130508215</v>
      </c>
      <c r="N29" s="8">
        <f t="shared" si="2"/>
        <v>50.303851171954577</v>
      </c>
      <c r="O29" s="11">
        <f t="shared" si="3"/>
        <v>1.4116967235483588</v>
      </c>
      <c r="P29" s="11">
        <f t="shared" si="4"/>
        <v>1.0794462570508059</v>
      </c>
      <c r="Q29" s="11">
        <f t="shared" si="5"/>
        <v>4.2735042735042734</v>
      </c>
      <c r="R29" s="12">
        <f t="shared" si="6"/>
        <v>2.6688817613505392E-2</v>
      </c>
      <c r="S29" s="11">
        <f t="shared" si="7"/>
        <v>7.7326243927918803</v>
      </c>
      <c r="T29" s="8">
        <f t="shared" si="8"/>
        <v>5.9011987391772172</v>
      </c>
      <c r="U29" s="13">
        <f t="shared" si="9"/>
        <v>9.7898321542074829</v>
      </c>
    </row>
    <row r="30" spans="1:21">
      <c r="A30" s="6" t="s">
        <v>70</v>
      </c>
      <c r="B30" s="6" t="s">
        <v>58</v>
      </c>
      <c r="C30" s="8">
        <v>50</v>
      </c>
      <c r="D30" s="8">
        <v>40</v>
      </c>
      <c r="E30" s="8">
        <v>14.3</v>
      </c>
      <c r="F30" s="8">
        <v>5.5</v>
      </c>
      <c r="G30" s="9" t="s">
        <v>71</v>
      </c>
      <c r="H30" s="9"/>
      <c r="I30" s="10">
        <v>38500</v>
      </c>
      <c r="J30" s="10">
        <v>16300</v>
      </c>
      <c r="K30" s="10">
        <v>1170</v>
      </c>
      <c r="L30" s="11">
        <f t="shared" si="0"/>
        <v>16.488641613612891</v>
      </c>
      <c r="M30" s="10">
        <f t="shared" si="1"/>
        <v>268.55468749999994</v>
      </c>
      <c r="N30" s="8">
        <f t="shared" si="2"/>
        <v>40.038886169325153</v>
      </c>
      <c r="O30" s="11">
        <f t="shared" si="3"/>
        <v>1.6390730195633203</v>
      </c>
      <c r="P30" s="11">
        <f t="shared" si="4"/>
        <v>1.0529160854700748</v>
      </c>
      <c r="Q30" s="11">
        <f t="shared" si="5"/>
        <v>3.4965034965034962</v>
      </c>
      <c r="R30" s="12">
        <f t="shared" si="6"/>
        <v>5.8103140726858564E-2</v>
      </c>
      <c r="S30" s="11">
        <f t="shared" si="7"/>
        <v>8.4749041292512572</v>
      </c>
      <c r="T30" s="8">
        <f t="shared" si="8"/>
        <v>4.5581089221628996</v>
      </c>
      <c r="U30" s="13">
        <f t="shared" si="9"/>
        <v>6.8398191081000812</v>
      </c>
    </row>
    <row r="31" spans="1:21">
      <c r="A31" s="6" t="s">
        <v>72</v>
      </c>
      <c r="B31" s="6" t="s">
        <v>58</v>
      </c>
      <c r="C31" s="8">
        <v>52.8</v>
      </c>
      <c r="D31" s="8">
        <v>40</v>
      </c>
      <c r="E31" s="8">
        <v>14.3</v>
      </c>
      <c r="F31" s="8">
        <v>10.8</v>
      </c>
      <c r="G31" s="9"/>
      <c r="H31" s="9" t="s">
        <v>18</v>
      </c>
      <c r="I31" s="10">
        <v>43400</v>
      </c>
      <c r="J31" s="10">
        <v>16300</v>
      </c>
      <c r="K31" s="10">
        <v>1300</v>
      </c>
      <c r="L31" s="11">
        <f t="shared" si="0"/>
        <v>16.915742096874492</v>
      </c>
      <c r="M31" s="10">
        <f t="shared" si="1"/>
        <v>302.73437499999994</v>
      </c>
      <c r="N31" s="8">
        <f t="shared" si="2"/>
        <v>44.26993635012478</v>
      </c>
      <c r="O31" s="11">
        <f t="shared" si="3"/>
        <v>1.5749713009950033</v>
      </c>
      <c r="P31" s="11">
        <f t="shared" si="4"/>
        <v>1.0583364524040546</v>
      </c>
      <c r="Q31" s="11">
        <f t="shared" si="5"/>
        <v>3.6923076923076921</v>
      </c>
      <c r="R31" s="12">
        <f t="shared" si="6"/>
        <v>4.7147756567026959E-2</v>
      </c>
      <c r="S31" s="11">
        <f t="shared" si="7"/>
        <v>8.4749041292512572</v>
      </c>
      <c r="T31" s="8">
        <f t="shared" si="8"/>
        <v>5.0600404315629399</v>
      </c>
      <c r="U31" s="13">
        <f t="shared" si="9"/>
        <v>7.5930088162834553</v>
      </c>
    </row>
    <row r="32" spans="1:21">
      <c r="A32" s="6" t="s">
        <v>73</v>
      </c>
      <c r="B32" s="6" t="s">
        <v>58</v>
      </c>
      <c r="C32" s="8">
        <v>54.1</v>
      </c>
      <c r="D32" s="8">
        <v>40</v>
      </c>
      <c r="E32" s="8">
        <v>14.3</v>
      </c>
      <c r="F32" s="8">
        <v>10.3</v>
      </c>
      <c r="G32" s="9"/>
      <c r="H32" s="9" t="s">
        <v>18</v>
      </c>
      <c r="I32" s="10">
        <v>40000</v>
      </c>
      <c r="J32" s="10">
        <v>16310</v>
      </c>
      <c r="K32" s="10">
        <v>1275</v>
      </c>
      <c r="L32" s="11">
        <f t="shared" si="0"/>
        <v>17.516772646555722</v>
      </c>
      <c r="M32" s="10">
        <f t="shared" si="1"/>
        <v>279.01785714285711</v>
      </c>
      <c r="N32" s="8">
        <f t="shared" si="2"/>
        <v>40.442013096381814</v>
      </c>
      <c r="O32" s="11">
        <f t="shared" si="3"/>
        <v>1.6183436471896782</v>
      </c>
      <c r="P32" s="11">
        <f t="shared" si="4"/>
        <v>1.0731809244838337</v>
      </c>
      <c r="Q32" s="11">
        <f t="shared" si="5"/>
        <v>3.7832167832167833</v>
      </c>
      <c r="R32" s="12">
        <f t="shared" si="6"/>
        <v>5.435637622315196E-2</v>
      </c>
      <c r="S32" s="11">
        <f t="shared" si="7"/>
        <v>8.4749041292512572</v>
      </c>
      <c r="T32" s="8">
        <f t="shared" si="8"/>
        <v>4.7125856375693189</v>
      </c>
      <c r="U32" s="13">
        <f t="shared" si="9"/>
        <v>7.0716241851257511</v>
      </c>
    </row>
    <row r="33" spans="1:21">
      <c r="A33" s="6" t="s">
        <v>74</v>
      </c>
      <c r="B33" s="6" t="s">
        <v>75</v>
      </c>
      <c r="C33" s="8">
        <v>28.3</v>
      </c>
      <c r="D33" s="8">
        <v>22.9</v>
      </c>
      <c r="E33" s="8">
        <v>8.1</v>
      </c>
      <c r="F33" s="8">
        <v>4.5</v>
      </c>
      <c r="G33" s="9"/>
      <c r="H33" s="9" t="s">
        <v>18</v>
      </c>
      <c r="I33" s="10">
        <v>4400</v>
      </c>
      <c r="J33" s="10">
        <v>2000</v>
      </c>
      <c r="K33" s="9">
        <v>352</v>
      </c>
      <c r="L33" s="11">
        <f t="shared" si="0"/>
        <v>21.033863131369532</v>
      </c>
      <c r="M33" s="10">
        <f t="shared" si="1"/>
        <v>163.56795016514002</v>
      </c>
      <c r="N33" s="8">
        <f t="shared" si="2"/>
        <v>17.089674024535839</v>
      </c>
      <c r="O33" s="11">
        <f t="shared" si="3"/>
        <v>1.9117714188930528</v>
      </c>
      <c r="P33" s="11">
        <f t="shared" si="4"/>
        <v>1.2139158687568399</v>
      </c>
      <c r="Q33" s="11">
        <f t="shared" si="5"/>
        <v>3.4938271604938276</v>
      </c>
      <c r="R33" s="12">
        <f t="shared" si="6"/>
        <v>0.1198880291538946</v>
      </c>
      <c r="S33" s="11">
        <f t="shared" si="7"/>
        <v>6.4124285571068942</v>
      </c>
      <c r="T33" s="8">
        <f t="shared" si="8"/>
        <v>2.131780371800355</v>
      </c>
      <c r="U33" s="13">
        <f t="shared" si="9"/>
        <v>4.2503812352715507</v>
      </c>
    </row>
    <row r="34" spans="1:21">
      <c r="A34" s="6" t="s">
        <v>76</v>
      </c>
      <c r="B34" s="6" t="s">
        <v>75</v>
      </c>
      <c r="C34" s="8">
        <v>38.4</v>
      </c>
      <c r="D34" s="8">
        <v>30.1</v>
      </c>
      <c r="E34" s="8">
        <v>10.8</v>
      </c>
      <c r="F34" s="8">
        <v>5.8</v>
      </c>
      <c r="G34" s="9" t="s">
        <v>77</v>
      </c>
      <c r="H34" s="9" t="s">
        <v>18</v>
      </c>
      <c r="I34" s="10">
        <v>10400</v>
      </c>
      <c r="J34" s="10">
        <v>4200</v>
      </c>
      <c r="K34" s="10">
        <v>639</v>
      </c>
      <c r="L34" s="11">
        <f t="shared" si="0"/>
        <v>21.531412281318136</v>
      </c>
      <c r="M34" s="10">
        <f t="shared" si="1"/>
        <v>170.24949571182634</v>
      </c>
      <c r="N34" s="8">
        <f t="shared" si="2"/>
        <v>20.729175450209599</v>
      </c>
      <c r="O34" s="11">
        <f t="shared" si="3"/>
        <v>1.9141340130109639</v>
      </c>
      <c r="P34" s="11">
        <f t="shared" si="4"/>
        <v>1.1940609671176483</v>
      </c>
      <c r="Q34" s="11">
        <f t="shared" si="5"/>
        <v>3.5555555555555554</v>
      </c>
      <c r="R34" s="12">
        <f t="shared" si="6"/>
        <v>0.12744499793317268</v>
      </c>
      <c r="S34" s="11">
        <f t="shared" si="7"/>
        <v>7.3517045642490286</v>
      </c>
      <c r="T34" s="8">
        <f t="shared" si="8"/>
        <v>2.5570026940174162</v>
      </c>
      <c r="U34" s="13">
        <f t="shared" si="9"/>
        <v>4.4151681045367033</v>
      </c>
    </row>
    <row r="35" spans="1:21">
      <c r="A35" s="6" t="s">
        <v>78</v>
      </c>
      <c r="B35" s="6" t="s">
        <v>79</v>
      </c>
      <c r="C35" s="8">
        <v>25.3</v>
      </c>
      <c r="D35" s="8">
        <v>22.1</v>
      </c>
      <c r="E35" s="8">
        <v>8.3000000000000007</v>
      </c>
      <c r="F35" s="8">
        <v>3.6</v>
      </c>
      <c r="G35" s="11"/>
      <c r="H35" s="11" t="s">
        <v>14</v>
      </c>
      <c r="I35" s="10">
        <v>7000</v>
      </c>
      <c r="J35" s="10">
        <v>2500</v>
      </c>
      <c r="K35" s="10">
        <v>382</v>
      </c>
      <c r="L35" s="11">
        <f t="shared" si="0"/>
        <v>16.754980662427304</v>
      </c>
      <c r="M35" s="10">
        <f t="shared" si="1"/>
        <v>289.51642049124018</v>
      </c>
      <c r="N35" s="8">
        <f t="shared" si="2"/>
        <v>27.986688729048144</v>
      </c>
      <c r="O35" s="11">
        <f t="shared" si="3"/>
        <v>1.6783445862744555</v>
      </c>
      <c r="P35" s="11">
        <f t="shared" si="4"/>
        <v>1.1107226822191887</v>
      </c>
      <c r="Q35" s="11">
        <f t="shared" si="5"/>
        <v>3.0481927710843371</v>
      </c>
      <c r="R35" s="12">
        <f t="shared" si="6"/>
        <v>5.7563608685473978E-2</v>
      </c>
      <c r="S35" s="11">
        <f t="shared" si="7"/>
        <v>6.299425370619133</v>
      </c>
      <c r="T35" s="8">
        <f t="shared" si="8"/>
        <v>3.1362394271482135</v>
      </c>
      <c r="U35" s="13">
        <f t="shared" si="9"/>
        <v>6.1772915592831721</v>
      </c>
    </row>
    <row r="36" spans="1:21">
      <c r="A36" s="6" t="s">
        <v>80</v>
      </c>
      <c r="B36" s="6" t="s">
        <v>81</v>
      </c>
      <c r="C36" s="8">
        <v>60</v>
      </c>
      <c r="D36" s="8">
        <v>59</v>
      </c>
      <c r="E36" s="8">
        <v>19.7</v>
      </c>
      <c r="F36" s="8">
        <v>13.4</v>
      </c>
      <c r="G36" s="11"/>
      <c r="H36" s="11" t="s">
        <v>18</v>
      </c>
      <c r="I36" s="10">
        <v>25760</v>
      </c>
      <c r="J36" s="10">
        <v>8800</v>
      </c>
      <c r="K36" s="10">
        <v>2195</v>
      </c>
      <c r="L36" s="11">
        <f t="shared" si="0"/>
        <v>40.425969627012684</v>
      </c>
      <c r="M36" s="10">
        <f t="shared" si="1"/>
        <v>55.99404028649473</v>
      </c>
      <c r="N36" s="8">
        <f t="shared" si="2"/>
        <v>12.686380351720075</v>
      </c>
      <c r="O36" s="11">
        <f t="shared" si="3"/>
        <v>2.5813205698842663</v>
      </c>
      <c r="P36" s="11">
        <f t="shared" si="4"/>
        <v>1.4355366439595187</v>
      </c>
      <c r="Q36" s="11">
        <f t="shared" si="5"/>
        <v>3.0456852791878175</v>
      </c>
      <c r="R36" s="12">
        <f t="shared" si="6"/>
        <v>0.66738149013880943</v>
      </c>
      <c r="S36" s="11">
        <f t="shared" si="7"/>
        <v>10.292735302143935</v>
      </c>
      <c r="T36" s="8">
        <f t="shared" si="8"/>
        <v>1.6349950360917158</v>
      </c>
      <c r="U36" s="13">
        <f t="shared" si="9"/>
        <v>2.0903127098416667</v>
      </c>
    </row>
    <row r="37" spans="1:21">
      <c r="A37" s="6" t="s">
        <v>82</v>
      </c>
      <c r="B37" s="6" t="s">
        <v>83</v>
      </c>
      <c r="C37" s="8">
        <v>38.700000000000003</v>
      </c>
      <c r="D37" s="8">
        <v>29.9</v>
      </c>
      <c r="E37" s="8">
        <v>12</v>
      </c>
      <c r="F37" s="8">
        <v>4.5</v>
      </c>
      <c r="G37" s="9" t="s">
        <v>47</v>
      </c>
      <c r="H37" s="9" t="s">
        <v>38</v>
      </c>
      <c r="I37" s="10">
        <v>20800</v>
      </c>
      <c r="J37" s="10">
        <v>5600</v>
      </c>
      <c r="K37" s="10">
        <v>700</v>
      </c>
      <c r="L37" s="11">
        <f t="shared" si="0"/>
        <v>14.865643774899173</v>
      </c>
      <c r="M37" s="10">
        <f t="shared" si="1"/>
        <v>347.37755306001071</v>
      </c>
      <c r="N37" s="8">
        <f t="shared" si="2"/>
        <v>36.092866277611314</v>
      </c>
      <c r="O37" s="11">
        <f t="shared" si="3"/>
        <v>1.6884447050879137</v>
      </c>
      <c r="P37" s="11">
        <f t="shared" si="4"/>
        <v>1.0350345916326606</v>
      </c>
      <c r="Q37" s="11">
        <f t="shared" si="5"/>
        <v>3.2250000000000001</v>
      </c>
      <c r="R37" s="12">
        <f t="shared" si="6"/>
        <v>5.9820708627237318E-2</v>
      </c>
      <c r="S37" s="11">
        <f t="shared" si="7"/>
        <v>7.3272395893678812</v>
      </c>
      <c r="T37" s="8">
        <f t="shared" si="8"/>
        <v>4.0090434171998686</v>
      </c>
      <c r="U37" s="13">
        <f t="shared" si="9"/>
        <v>6.5671671828878768</v>
      </c>
    </row>
    <row r="38" spans="1:21">
      <c r="A38" s="6" t="s">
        <v>84</v>
      </c>
      <c r="B38" s="6" t="s">
        <v>83</v>
      </c>
      <c r="C38" s="8">
        <v>36</v>
      </c>
      <c r="D38" s="8">
        <v>27.5</v>
      </c>
      <c r="E38" s="8">
        <v>11</v>
      </c>
      <c r="F38" s="8">
        <v>4.5</v>
      </c>
      <c r="G38" s="9" t="s">
        <v>47</v>
      </c>
      <c r="H38" s="9" t="s">
        <v>38</v>
      </c>
      <c r="I38" s="10">
        <v>14400</v>
      </c>
      <c r="J38" s="10">
        <v>5000</v>
      </c>
      <c r="K38" s="10">
        <v>604</v>
      </c>
      <c r="L38" s="11">
        <f t="shared" si="0"/>
        <v>16.386393569361154</v>
      </c>
      <c r="M38" s="10">
        <f t="shared" si="1"/>
        <v>309.11237522807761</v>
      </c>
      <c r="N38" s="8">
        <f t="shared" si="2"/>
        <v>30.377525063053799</v>
      </c>
      <c r="O38" s="11">
        <f t="shared" si="3"/>
        <v>1.7493578664648981</v>
      </c>
      <c r="P38" s="11">
        <f t="shared" si="4"/>
        <v>1.080308338932169</v>
      </c>
      <c r="Q38" s="11">
        <f t="shared" si="5"/>
        <v>3.2727272727272729</v>
      </c>
      <c r="R38" s="12">
        <f t="shared" si="6"/>
        <v>7.1534101017752649E-2</v>
      </c>
      <c r="S38" s="11">
        <f t="shared" si="7"/>
        <v>7.0270192827400155</v>
      </c>
      <c r="T38" s="8">
        <f t="shared" si="8"/>
        <v>3.4564773330676113</v>
      </c>
      <c r="U38" s="13">
        <f t="shared" si="9"/>
        <v>5.9137819374370828</v>
      </c>
    </row>
    <row r="39" spans="1:21">
      <c r="A39" s="6" t="s">
        <v>85</v>
      </c>
      <c r="B39" s="6" t="s">
        <v>86</v>
      </c>
      <c r="C39" s="8">
        <v>34.5</v>
      </c>
      <c r="D39" s="8">
        <v>24</v>
      </c>
      <c r="E39" s="8">
        <v>10.3</v>
      </c>
      <c r="F39" s="8" t="s">
        <v>87</v>
      </c>
      <c r="G39" s="9" t="s">
        <v>88</v>
      </c>
      <c r="H39" s="9" t="s">
        <v>89</v>
      </c>
      <c r="I39" s="10">
        <v>13400</v>
      </c>
      <c r="J39" s="10">
        <v>4000</v>
      </c>
      <c r="K39" s="10">
        <v>550</v>
      </c>
      <c r="L39" s="11">
        <f t="shared" si="0"/>
        <v>15.65405143483987</v>
      </c>
      <c r="M39" s="10">
        <f t="shared" si="1"/>
        <v>432.73602843915342</v>
      </c>
      <c r="N39" s="8">
        <f t="shared" si="2"/>
        <v>34.146649672727293</v>
      </c>
      <c r="O39" s="11">
        <f t="shared" si="3"/>
        <v>1.6777684132502628</v>
      </c>
      <c r="P39" s="11">
        <f t="shared" si="4"/>
        <v>1.0661483200193111</v>
      </c>
      <c r="Q39" s="11">
        <f t="shared" si="5"/>
        <v>3.349514563106796</v>
      </c>
      <c r="R39" s="12">
        <f t="shared" si="6"/>
        <v>5.3023889438517761E-2</v>
      </c>
      <c r="S39" s="11">
        <f t="shared" si="7"/>
        <v>6.5646325106589174</v>
      </c>
      <c r="T39" s="8">
        <f t="shared" si="8"/>
        <v>3.8350490331881453</v>
      </c>
      <c r="U39" s="13">
        <f t="shared" si="9"/>
        <v>6.7807892186077412</v>
      </c>
    </row>
    <row r="40" spans="1:21">
      <c r="A40" s="6" t="s">
        <v>90</v>
      </c>
      <c r="B40" s="6" t="s">
        <v>91</v>
      </c>
      <c r="C40" s="8">
        <v>31.6</v>
      </c>
      <c r="D40" s="8">
        <v>25.5</v>
      </c>
      <c r="E40" s="8">
        <v>10.4</v>
      </c>
      <c r="F40" s="8">
        <v>4.5</v>
      </c>
      <c r="G40" s="9" t="s">
        <v>47</v>
      </c>
      <c r="H40" s="9" t="s">
        <v>38</v>
      </c>
      <c r="I40" s="10">
        <v>14900</v>
      </c>
      <c r="J40" s="10">
        <v>5800</v>
      </c>
      <c r="K40" s="10">
        <v>555</v>
      </c>
      <c r="L40" s="11">
        <f t="shared" si="0"/>
        <v>14.718609766593147</v>
      </c>
      <c r="M40" s="10">
        <f t="shared" si="1"/>
        <v>401.16007956431326</v>
      </c>
      <c r="N40" s="8">
        <f t="shared" si="2"/>
        <v>37.23736474883016</v>
      </c>
      <c r="O40" s="11">
        <f t="shared" si="3"/>
        <v>1.6352456363722412</v>
      </c>
      <c r="P40" s="11">
        <f t="shared" si="4"/>
        <v>1.041372361638413</v>
      </c>
      <c r="Q40" s="11">
        <f t="shared" si="5"/>
        <v>3.0384615384615383</v>
      </c>
      <c r="R40" s="12">
        <f t="shared" si="6"/>
        <v>4.885754486837017E-2</v>
      </c>
      <c r="S40" s="11">
        <f t="shared" si="7"/>
        <v>6.7666683087025925</v>
      </c>
      <c r="T40" s="8">
        <f t="shared" si="8"/>
        <v>4.0224932281751178</v>
      </c>
      <c r="U40" s="13">
        <f t="shared" si="9"/>
        <v>7.0779352909167708</v>
      </c>
    </row>
    <row r="41" spans="1:21">
      <c r="A41" s="6" t="s">
        <v>92</v>
      </c>
      <c r="B41" s="6" t="s">
        <v>26</v>
      </c>
      <c r="C41" s="8">
        <v>40</v>
      </c>
      <c r="D41" s="8">
        <v>36</v>
      </c>
      <c r="E41" s="8">
        <v>10.5</v>
      </c>
      <c r="F41" s="8">
        <v>8.5</v>
      </c>
      <c r="G41" s="9" t="s">
        <v>93</v>
      </c>
      <c r="H41" s="9" t="s">
        <v>94</v>
      </c>
      <c r="I41" s="10">
        <v>10000</v>
      </c>
      <c r="J41" s="10"/>
      <c r="K41" s="10">
        <v>750</v>
      </c>
      <c r="L41" s="11">
        <f t="shared" si="0"/>
        <v>25.940427324124329</v>
      </c>
      <c r="M41" s="10">
        <f t="shared" si="1"/>
        <v>95.685136194395469</v>
      </c>
      <c r="N41" s="8">
        <f t="shared" si="2"/>
        <v>18.128502705047364</v>
      </c>
      <c r="O41" s="11">
        <f t="shared" si="3"/>
        <v>1.8854281461404281</v>
      </c>
      <c r="P41" s="11">
        <f t="shared" si="4"/>
        <v>1.2718867750869649</v>
      </c>
      <c r="Q41" s="11">
        <f t="shared" si="5"/>
        <v>3.8095238095238093</v>
      </c>
      <c r="R41" s="12">
        <f t="shared" si="6"/>
        <v>0.14422091113620264</v>
      </c>
      <c r="S41" s="11">
        <f t="shared" si="7"/>
        <v>8.0400000000000009</v>
      </c>
      <c r="T41" s="8">
        <f t="shared" si="8"/>
        <v>2.3570120117020421</v>
      </c>
      <c r="U41" s="13">
        <f t="shared" si="9"/>
        <v>4.1275760333974434</v>
      </c>
    </row>
    <row r="42" spans="1:21">
      <c r="A42" s="6" t="s">
        <v>95</v>
      </c>
      <c r="B42" s="6" t="s">
        <v>96</v>
      </c>
      <c r="C42" s="8">
        <v>53</v>
      </c>
      <c r="D42" s="8">
        <v>41.2</v>
      </c>
      <c r="E42" s="8">
        <v>14.1</v>
      </c>
      <c r="F42" s="8">
        <v>6.6</v>
      </c>
      <c r="G42" s="9" t="s">
        <v>97</v>
      </c>
      <c r="H42" s="9" t="s">
        <v>38</v>
      </c>
      <c r="I42" s="10">
        <v>30860</v>
      </c>
      <c r="J42" s="10">
        <v>13998</v>
      </c>
      <c r="K42" s="10">
        <v>1292</v>
      </c>
      <c r="L42" s="11">
        <f t="shared" si="0"/>
        <v>21.097971069168935</v>
      </c>
      <c r="M42" s="10">
        <f t="shared" si="1"/>
        <v>196.99547717381762</v>
      </c>
      <c r="N42" s="8">
        <f t="shared" si="2"/>
        <v>31.428609398384665</v>
      </c>
      <c r="O42" s="11">
        <f t="shared" si="3"/>
        <v>1.7396863572044159</v>
      </c>
      <c r="P42" s="11">
        <f t="shared" si="4"/>
        <v>1.1501500099303112</v>
      </c>
      <c r="Q42" s="11">
        <f t="shared" si="5"/>
        <v>3.7588652482269502</v>
      </c>
      <c r="R42" s="12">
        <f t="shared" si="6"/>
        <v>8.2883411585433608E-2</v>
      </c>
      <c r="S42" s="11">
        <f t="shared" si="7"/>
        <v>8.6010883032323306</v>
      </c>
      <c r="T42" s="8">
        <f t="shared" si="8"/>
        <v>3.7824479592060651</v>
      </c>
      <c r="U42" s="13">
        <f t="shared" si="9"/>
        <v>5.715988429654975</v>
      </c>
    </row>
    <row r="43" spans="1:21">
      <c r="A43" s="6" t="s">
        <v>98</v>
      </c>
      <c r="B43" s="6"/>
      <c r="C43" s="8">
        <v>53</v>
      </c>
      <c r="D43" s="8">
        <v>41.2</v>
      </c>
      <c r="E43" s="8">
        <v>14.1</v>
      </c>
      <c r="F43" s="8">
        <v>6.6</v>
      </c>
      <c r="G43" s="9"/>
      <c r="H43" s="9"/>
      <c r="I43" s="10">
        <v>37480</v>
      </c>
      <c r="J43" s="10">
        <v>12780</v>
      </c>
      <c r="K43" s="10">
        <v>1292</v>
      </c>
      <c r="L43" s="11">
        <f t="shared" si="0"/>
        <v>18.53650508172862</v>
      </c>
      <c r="M43" s="10">
        <f t="shared" si="1"/>
        <v>239.25439029405979</v>
      </c>
      <c r="N43" s="8">
        <f t="shared" si="2"/>
        <v>38.170585879826874</v>
      </c>
      <c r="O43" s="11">
        <f t="shared" si="3"/>
        <v>1.6306642077319291</v>
      </c>
      <c r="P43" s="11">
        <f t="shared" si="4"/>
        <v>1.0956039072126313</v>
      </c>
      <c r="Q43" s="11">
        <f t="shared" si="5"/>
        <v>3.7588652482269502</v>
      </c>
      <c r="R43" s="12">
        <f t="shared" si="6"/>
        <v>5.9056490505170152E-2</v>
      </c>
      <c r="S43" s="11">
        <f t="shared" si="7"/>
        <v>8.6010883032323306</v>
      </c>
      <c r="T43" s="8">
        <f t="shared" si="8"/>
        <v>4.4809794626150596</v>
      </c>
      <c r="U43" s="13">
        <f t="shared" si="9"/>
        <v>6.7716005713943668</v>
      </c>
    </row>
    <row r="44" spans="1:21">
      <c r="A44" s="6" t="s">
        <v>99</v>
      </c>
      <c r="B44" s="6" t="s">
        <v>96</v>
      </c>
      <c r="C44" s="8">
        <v>52.5</v>
      </c>
      <c r="D44" s="8">
        <v>41.3</v>
      </c>
      <c r="E44" s="8">
        <v>15.1</v>
      </c>
      <c r="F44" s="8">
        <v>6.6</v>
      </c>
      <c r="G44" s="9" t="s">
        <v>100</v>
      </c>
      <c r="H44" s="9" t="s">
        <v>38</v>
      </c>
      <c r="I44" s="10">
        <v>38840</v>
      </c>
      <c r="J44" s="10">
        <v>12320</v>
      </c>
      <c r="K44" s="10">
        <v>970</v>
      </c>
      <c r="L44" s="11">
        <f t="shared" si="0"/>
        <v>13.590255936492843</v>
      </c>
      <c r="M44" s="10">
        <f t="shared" si="1"/>
        <v>246.13934917600636</v>
      </c>
      <c r="N44" s="8">
        <f t="shared" si="2"/>
        <v>36.174938874661692</v>
      </c>
      <c r="O44" s="11">
        <f t="shared" si="3"/>
        <v>1.7257093557927117</v>
      </c>
      <c r="P44" s="11">
        <f t="shared" si="4"/>
        <v>0.98702518227901104</v>
      </c>
      <c r="Q44" s="11">
        <f t="shared" si="5"/>
        <v>3.4768211920529803</v>
      </c>
      <c r="R44" s="12">
        <f t="shared" si="6"/>
        <v>7.4483465618474937E-2</v>
      </c>
      <c r="S44" s="11">
        <f t="shared" si="7"/>
        <v>8.6115201909999612</v>
      </c>
      <c r="T44" s="8">
        <f t="shared" si="8"/>
        <v>4.1658922124654847</v>
      </c>
      <c r="U44" s="13">
        <f t="shared" si="9"/>
        <v>6.0834156557496133</v>
      </c>
    </row>
    <row r="45" spans="1:21">
      <c r="A45" s="6" t="s">
        <v>101</v>
      </c>
      <c r="B45" s="6" t="s">
        <v>102</v>
      </c>
      <c r="C45" s="8">
        <v>78.400000000000006</v>
      </c>
      <c r="D45" s="8">
        <v>66.3</v>
      </c>
      <c r="E45" s="8">
        <v>12.8</v>
      </c>
      <c r="F45" s="8">
        <v>13.1</v>
      </c>
      <c r="G45" s="9" t="s">
        <v>103</v>
      </c>
      <c r="H45" s="9" t="s">
        <v>18</v>
      </c>
      <c r="I45" s="10">
        <v>55100</v>
      </c>
      <c r="J45" s="10"/>
      <c r="K45" s="10">
        <v>3444</v>
      </c>
      <c r="L45" s="11">
        <f t="shared" si="0"/>
        <v>38.227160556639468</v>
      </c>
      <c r="M45" s="10">
        <f t="shared" si="1"/>
        <v>84.403993487128787</v>
      </c>
      <c r="N45" s="8">
        <f t="shared" si="2"/>
        <v>40.830571087291268</v>
      </c>
      <c r="O45" s="11">
        <f t="shared" si="3"/>
        <v>1.3020485379048552</v>
      </c>
      <c r="P45" s="11">
        <f t="shared" si="4"/>
        <v>1.3791362622880197</v>
      </c>
      <c r="Q45" s="11">
        <f t="shared" si="5"/>
        <v>6.125</v>
      </c>
      <c r="R45" s="12">
        <f t="shared" si="6"/>
        <v>3.2055141493292791E-2</v>
      </c>
      <c r="S45" s="11">
        <f t="shared" si="7"/>
        <v>10.910924800400743</v>
      </c>
      <c r="T45" s="8">
        <f t="shared" si="8"/>
        <v>5.7149109853701079</v>
      </c>
      <c r="U45" s="13">
        <f t="shared" si="9"/>
        <v>9.0642613968294228</v>
      </c>
    </row>
    <row r="46" spans="1:21">
      <c r="A46" s="6" t="s">
        <v>104</v>
      </c>
      <c r="B46" s="6" t="s">
        <v>105</v>
      </c>
      <c r="C46" s="8">
        <v>83.3</v>
      </c>
      <c r="D46" s="8">
        <v>66.3</v>
      </c>
      <c r="E46" s="8">
        <v>13.5</v>
      </c>
      <c r="F46" s="8">
        <v>13.1</v>
      </c>
      <c r="G46" s="9" t="s">
        <v>106</v>
      </c>
      <c r="H46" s="9" t="s">
        <v>18</v>
      </c>
      <c r="I46" s="10">
        <v>55100</v>
      </c>
      <c r="J46" s="10"/>
      <c r="K46" s="10">
        <v>3444</v>
      </c>
      <c r="L46" s="11">
        <f t="shared" si="0"/>
        <v>38.227160556639468</v>
      </c>
      <c r="M46" s="10">
        <f t="shared" si="1"/>
        <v>84.403993487128787</v>
      </c>
      <c r="N46" s="8">
        <f t="shared" si="2"/>
        <v>37.255990856142368</v>
      </c>
      <c r="O46" s="11">
        <f t="shared" si="3"/>
        <v>1.373254317321527</v>
      </c>
      <c r="P46" s="11">
        <f t="shared" si="4"/>
        <v>1.3791362622880197</v>
      </c>
      <c r="Q46" s="11">
        <f t="shared" si="5"/>
        <v>6.1703703703703701</v>
      </c>
      <c r="R46" s="12">
        <f t="shared" si="6"/>
        <v>4.0293251830285037E-2</v>
      </c>
      <c r="S46" s="11">
        <f t="shared" si="7"/>
        <v>10.910924800400743</v>
      </c>
      <c r="T46" s="8">
        <f t="shared" si="8"/>
        <v>5.2762306447423812</v>
      </c>
      <c r="U46" s="13">
        <f t="shared" si="9"/>
        <v>8.1486342236298128</v>
      </c>
    </row>
    <row r="47" spans="1:21">
      <c r="A47" s="6" t="s">
        <v>107</v>
      </c>
      <c r="B47" s="6" t="s">
        <v>108</v>
      </c>
      <c r="C47" s="8">
        <v>65</v>
      </c>
      <c r="D47" s="8">
        <v>45</v>
      </c>
      <c r="E47" s="8">
        <v>12</v>
      </c>
      <c r="F47" s="8">
        <v>9</v>
      </c>
      <c r="G47" s="11" t="s">
        <v>109</v>
      </c>
      <c r="H47" s="11" t="s">
        <v>18</v>
      </c>
      <c r="I47" s="10">
        <v>56000</v>
      </c>
      <c r="J47" s="10">
        <v>24000</v>
      </c>
      <c r="K47" s="10">
        <v>2000</v>
      </c>
      <c r="L47" s="11">
        <f t="shared" si="0"/>
        <v>21.961026315503343</v>
      </c>
      <c r="M47" s="10">
        <f t="shared" si="1"/>
        <v>274.34842249657061</v>
      </c>
      <c r="N47" s="8">
        <f t="shared" si="2"/>
        <v>62.000249477483443</v>
      </c>
      <c r="O47" s="11">
        <f t="shared" si="3"/>
        <v>1.2141024067723862</v>
      </c>
      <c r="P47" s="11">
        <f t="shared" si="4"/>
        <v>1.146169988683795</v>
      </c>
      <c r="Q47" s="11">
        <f t="shared" si="5"/>
        <v>5.416666666666667</v>
      </c>
      <c r="R47" s="12">
        <f t="shared" si="6"/>
        <v>1.600499032099208E-2</v>
      </c>
      <c r="S47" s="11">
        <f t="shared" si="7"/>
        <v>8.9889932695491552</v>
      </c>
      <c r="T47" s="8">
        <f t="shared" si="8"/>
        <v>7.7506625401261751</v>
      </c>
      <c r="U47" s="13">
        <f t="shared" si="9"/>
        <v>12.696269753722506</v>
      </c>
    </row>
    <row r="48" spans="1:21">
      <c r="A48" s="6" t="s">
        <v>110</v>
      </c>
      <c r="B48" s="6" t="s">
        <v>111</v>
      </c>
      <c r="C48" s="8">
        <v>75</v>
      </c>
      <c r="D48" s="8">
        <v>57</v>
      </c>
      <c r="E48" s="8">
        <v>18</v>
      </c>
      <c r="F48" s="8">
        <v>13</v>
      </c>
      <c r="G48" s="11" t="s">
        <v>112</v>
      </c>
      <c r="H48" s="11" t="s">
        <v>18</v>
      </c>
      <c r="I48" s="10">
        <v>37000</v>
      </c>
      <c r="J48" s="10">
        <v>16000</v>
      </c>
      <c r="K48" s="10">
        <v>3000</v>
      </c>
      <c r="L48" s="11">
        <f t="shared" si="0"/>
        <v>43.412497285609156</v>
      </c>
      <c r="M48" s="10">
        <f t="shared" si="1"/>
        <v>89.192664640980695</v>
      </c>
      <c r="N48" s="8">
        <f t="shared" si="2"/>
        <v>19.525013640477969</v>
      </c>
      <c r="O48" s="11">
        <f t="shared" si="3"/>
        <v>2.0906532984626174</v>
      </c>
      <c r="P48" s="11">
        <f t="shared" si="4"/>
        <v>1.4550703718695743</v>
      </c>
      <c r="Q48" s="11">
        <f t="shared" si="5"/>
        <v>4.166666666666667</v>
      </c>
      <c r="R48" s="12">
        <f t="shared" si="6"/>
        <v>0.23492887383918876</v>
      </c>
      <c r="S48" s="11">
        <f t="shared" si="7"/>
        <v>10.116778143262806</v>
      </c>
      <c r="T48" s="8">
        <f t="shared" si="8"/>
        <v>2.6116965336753881</v>
      </c>
      <c r="U48" s="13">
        <f t="shared" si="9"/>
        <v>3.4931271634866374</v>
      </c>
    </row>
    <row r="49" spans="1:21">
      <c r="A49" s="6" t="s">
        <v>113</v>
      </c>
      <c r="B49" s="6" t="s">
        <v>114</v>
      </c>
      <c r="C49" s="8">
        <v>35</v>
      </c>
      <c r="D49" s="8">
        <v>29.9</v>
      </c>
      <c r="E49" s="8">
        <v>11.7</v>
      </c>
      <c r="F49" s="8">
        <v>7.6</v>
      </c>
      <c r="G49" s="9"/>
      <c r="H49" s="9" t="s">
        <v>18</v>
      </c>
      <c r="I49" s="10">
        <v>7700</v>
      </c>
      <c r="J49" s="10">
        <v>3850</v>
      </c>
      <c r="K49" s="10">
        <v>637</v>
      </c>
      <c r="L49" s="11">
        <f t="shared" si="0"/>
        <v>26.221194503732832</v>
      </c>
      <c r="M49" s="10">
        <f t="shared" si="1"/>
        <v>128.59649800779241</v>
      </c>
      <c r="N49" s="8">
        <f t="shared" si="2"/>
        <v>14.306908228638306</v>
      </c>
      <c r="O49" s="11">
        <f t="shared" si="3"/>
        <v>2.2919499904455423</v>
      </c>
      <c r="P49" s="11">
        <f t="shared" si="4"/>
        <v>1.2859047500331908</v>
      </c>
      <c r="Q49" s="11">
        <f t="shared" si="5"/>
        <v>2.9914529914529915</v>
      </c>
      <c r="R49" s="12">
        <f t="shared" si="6"/>
        <v>0.30325276897539205</v>
      </c>
      <c r="S49" s="11">
        <f t="shared" si="7"/>
        <v>7.3272395893678812</v>
      </c>
      <c r="T49" s="8">
        <f t="shared" si="8"/>
        <v>1.7506628678907912</v>
      </c>
      <c r="U49" s="13">
        <f t="shared" si="9"/>
        <v>2.9042735879191794</v>
      </c>
    </row>
    <row r="50" spans="1:21">
      <c r="A50" s="6" t="s">
        <v>115</v>
      </c>
      <c r="B50" s="6" t="s">
        <v>116</v>
      </c>
      <c r="C50" s="8">
        <v>38.5</v>
      </c>
      <c r="D50" s="8">
        <v>33.6</v>
      </c>
      <c r="E50" s="8">
        <v>12</v>
      </c>
      <c r="F50" s="8">
        <v>7.2</v>
      </c>
      <c r="G50" s="9" t="s">
        <v>117</v>
      </c>
      <c r="H50" s="9"/>
      <c r="I50" s="10">
        <v>11000</v>
      </c>
      <c r="J50" s="10">
        <v>4300</v>
      </c>
      <c r="K50" s="10">
        <v>679</v>
      </c>
      <c r="L50" s="11">
        <f t="shared" si="0"/>
        <v>22.040330807580336</v>
      </c>
      <c r="M50" s="10">
        <f t="shared" si="1"/>
        <v>129.45738634172488</v>
      </c>
      <c r="N50" s="8">
        <f t="shared" si="2"/>
        <v>17.710568636639074</v>
      </c>
      <c r="O50" s="11">
        <f t="shared" si="3"/>
        <v>2.0874600317443517</v>
      </c>
      <c r="P50" s="11">
        <f t="shared" si="4"/>
        <v>1.2014826795610531</v>
      </c>
      <c r="Q50" s="11">
        <f t="shared" si="5"/>
        <v>3.2083333333333335</v>
      </c>
      <c r="R50" s="12">
        <f t="shared" si="6"/>
        <v>0.20418942945682975</v>
      </c>
      <c r="S50" s="11">
        <f t="shared" si="7"/>
        <v>7.7673779359575397</v>
      </c>
      <c r="T50" s="8">
        <f t="shared" si="8"/>
        <v>2.1699509068380665</v>
      </c>
      <c r="U50" s="13">
        <f t="shared" si="9"/>
        <v>3.5545712283200976</v>
      </c>
    </row>
    <row r="51" spans="1:21">
      <c r="A51" s="6" t="s">
        <v>118</v>
      </c>
      <c r="B51" s="6" t="s">
        <v>116</v>
      </c>
      <c r="C51" s="8">
        <v>68.5</v>
      </c>
      <c r="D51" s="8">
        <v>60</v>
      </c>
      <c r="E51" s="8">
        <v>15</v>
      </c>
      <c r="F51" s="8">
        <v>9</v>
      </c>
      <c r="G51" s="9" t="s">
        <v>119</v>
      </c>
      <c r="H51" s="9" t="s">
        <v>18</v>
      </c>
      <c r="I51" s="10">
        <v>25348</v>
      </c>
      <c r="J51" s="10">
        <v>0</v>
      </c>
      <c r="K51" s="10">
        <v>1744</v>
      </c>
      <c r="L51" s="11">
        <f t="shared" si="0"/>
        <v>32.466527464533648</v>
      </c>
      <c r="M51" s="10">
        <f t="shared" si="1"/>
        <v>52.389219576719576</v>
      </c>
      <c r="N51" s="8">
        <f t="shared" si="2"/>
        <v>17.005979579095243</v>
      </c>
      <c r="O51" s="11">
        <f t="shared" si="3"/>
        <v>1.976053481249874</v>
      </c>
      <c r="P51" s="11">
        <f t="shared" si="4"/>
        <v>1.3350640584468434</v>
      </c>
      <c r="Q51" s="11">
        <f t="shared" si="5"/>
        <v>4.5666666666666664</v>
      </c>
      <c r="R51" s="12">
        <f t="shared" si="6"/>
        <v>0.2214241759455492</v>
      </c>
      <c r="S51" s="11">
        <f t="shared" si="7"/>
        <v>10.379595367835877</v>
      </c>
      <c r="T51" s="8">
        <f t="shared" si="8"/>
        <v>2.4061538126125765</v>
      </c>
      <c r="U51" s="13">
        <f t="shared" si="9"/>
        <v>3.5253780191859452</v>
      </c>
    </row>
    <row r="52" spans="1:21">
      <c r="A52" s="6" t="s">
        <v>120</v>
      </c>
      <c r="B52" s="6" t="s">
        <v>116</v>
      </c>
      <c r="C52" s="8">
        <v>71.5</v>
      </c>
      <c r="D52" s="8">
        <v>62.5</v>
      </c>
      <c r="E52" s="8">
        <v>16</v>
      </c>
      <c r="F52" s="8">
        <v>9</v>
      </c>
      <c r="G52" s="9" t="s">
        <v>119</v>
      </c>
      <c r="H52" s="9" t="s">
        <v>18</v>
      </c>
      <c r="I52" s="10">
        <v>38800</v>
      </c>
      <c r="J52" s="10">
        <v>16000</v>
      </c>
      <c r="K52" s="10">
        <v>2217</v>
      </c>
      <c r="L52" s="11">
        <f t="shared" si="0"/>
        <v>31.082763681168615</v>
      </c>
      <c r="M52" s="10">
        <f t="shared" si="1"/>
        <v>70.948571428571441</v>
      </c>
      <c r="N52" s="8">
        <f t="shared" si="2"/>
        <v>22.9187641948423</v>
      </c>
      <c r="O52" s="11">
        <f t="shared" si="3"/>
        <v>1.8291937340022606</v>
      </c>
      <c r="P52" s="11">
        <f t="shared" si="4"/>
        <v>1.3001249578593976</v>
      </c>
      <c r="Q52" s="11">
        <f t="shared" si="5"/>
        <v>4.46875</v>
      </c>
      <c r="R52" s="12">
        <f t="shared" si="6"/>
        <v>0.14433024929660132</v>
      </c>
      <c r="S52" s="11">
        <f t="shared" si="7"/>
        <v>10.593630161564072</v>
      </c>
      <c r="T52" s="8">
        <f t="shared" si="8"/>
        <v>3.1019748819092423</v>
      </c>
      <c r="U52" s="13">
        <f t="shared" si="9"/>
        <v>4.4005425163372376</v>
      </c>
    </row>
    <row r="53" spans="1:21">
      <c r="A53" s="6" t="s">
        <v>121</v>
      </c>
      <c r="B53" s="6"/>
      <c r="C53" s="8">
        <v>60.7</v>
      </c>
      <c r="D53" s="8">
        <v>45</v>
      </c>
      <c r="E53" s="8">
        <v>17.25</v>
      </c>
      <c r="F53" s="8">
        <v>5.3</v>
      </c>
      <c r="G53" s="9"/>
      <c r="H53" s="9"/>
      <c r="I53" s="10">
        <v>70000</v>
      </c>
      <c r="J53" s="10">
        <v>0</v>
      </c>
      <c r="K53" s="10">
        <v>1647</v>
      </c>
      <c r="L53" s="11">
        <f t="shared" si="0"/>
        <v>15.587417475037425</v>
      </c>
      <c r="M53" s="10">
        <f t="shared" si="1"/>
        <v>342.93552812071329</v>
      </c>
      <c r="N53" s="8">
        <f t="shared" si="2"/>
        <v>49.069475743369068</v>
      </c>
      <c r="O53" s="11">
        <f t="shared" si="3"/>
        <v>1.6202877145006147</v>
      </c>
      <c r="P53" s="11">
        <f t="shared" si="4"/>
        <v>1.0161024754874308</v>
      </c>
      <c r="Q53" s="11">
        <f t="shared" si="5"/>
        <v>3.5188405797101452</v>
      </c>
      <c r="R53" s="12">
        <f t="shared" si="6"/>
        <v>5.1008231702297811E-2</v>
      </c>
      <c r="S53" s="11">
        <f t="shared" si="7"/>
        <v>8.9889932695491552</v>
      </c>
      <c r="T53" s="8">
        <f t="shared" si="8"/>
        <v>5.4630173481018298</v>
      </c>
      <c r="U53" s="13">
        <f t="shared" si="9"/>
        <v>7.46390263994435</v>
      </c>
    </row>
    <row r="54" spans="1:21">
      <c r="A54" s="6" t="s">
        <v>122</v>
      </c>
      <c r="B54" s="6" t="s">
        <v>123</v>
      </c>
      <c r="C54" s="8">
        <v>124</v>
      </c>
      <c r="D54" s="8">
        <v>90</v>
      </c>
      <c r="E54" s="8">
        <v>25.5</v>
      </c>
      <c r="F54" s="8" t="s">
        <v>124</v>
      </c>
      <c r="G54" s="9" t="s">
        <v>60</v>
      </c>
      <c r="H54" s="9" t="s">
        <v>18</v>
      </c>
      <c r="I54" s="10">
        <v>350000</v>
      </c>
      <c r="J54" s="10">
        <v>106000</v>
      </c>
      <c r="K54" s="10">
        <v>6761</v>
      </c>
      <c r="L54" s="11">
        <f t="shared" si="0"/>
        <v>21.906726240157045</v>
      </c>
      <c r="M54" s="10">
        <f t="shared" si="1"/>
        <v>214.33470507544578</v>
      </c>
      <c r="N54" s="8">
        <f t="shared" si="2"/>
        <v>72.374991578119889</v>
      </c>
      <c r="O54" s="11">
        <f t="shared" si="3"/>
        <v>1.4014777545066961</v>
      </c>
      <c r="P54" s="11">
        <f t="shared" si="4"/>
        <v>1.0875010413177797</v>
      </c>
      <c r="Q54" s="11">
        <f t="shared" si="5"/>
        <v>4.8627450980392153</v>
      </c>
      <c r="R54" s="12">
        <f t="shared" si="6"/>
        <v>3.1425881828747747E-2</v>
      </c>
      <c r="S54" s="11">
        <f t="shared" si="7"/>
        <v>12.712356193876886</v>
      </c>
      <c r="T54" s="8">
        <f t="shared" si="8"/>
        <v>8.7456643202081246</v>
      </c>
      <c r="U54" s="13">
        <f t="shared" si="9"/>
        <v>9.8276719157587316</v>
      </c>
    </row>
    <row r="55" spans="1:21">
      <c r="A55" s="6" t="s">
        <v>125</v>
      </c>
      <c r="B55" s="6"/>
      <c r="C55" s="8">
        <v>16.5</v>
      </c>
      <c r="D55" s="8">
        <v>15.2</v>
      </c>
      <c r="E55" s="8">
        <v>8</v>
      </c>
      <c r="F55" s="8" t="s">
        <v>126</v>
      </c>
      <c r="G55" s="9" t="s">
        <v>127</v>
      </c>
      <c r="H55" s="9" t="s">
        <v>128</v>
      </c>
      <c r="I55" s="10">
        <v>2000</v>
      </c>
      <c r="J55" s="10"/>
      <c r="K55" s="10">
        <v>200</v>
      </c>
      <c r="L55" s="11">
        <f t="shared" si="0"/>
        <v>20.205047754172138</v>
      </c>
      <c r="M55" s="10">
        <f t="shared" si="1"/>
        <v>254.24429321225503</v>
      </c>
      <c r="N55" s="8">
        <f t="shared" si="2"/>
        <v>12.421122391778738</v>
      </c>
      <c r="O55" s="11">
        <f t="shared" si="3"/>
        <v>2.4550915153917816</v>
      </c>
      <c r="P55" s="11">
        <f t="shared" si="4"/>
        <v>1.2247248800441288</v>
      </c>
      <c r="Q55" s="11">
        <f t="shared" si="5"/>
        <v>2.0625</v>
      </c>
      <c r="R55" s="12">
        <f t="shared" si="6"/>
        <v>0.29729240505401655</v>
      </c>
      <c r="S55" s="11">
        <f t="shared" si="7"/>
        <v>5.2242817688176046</v>
      </c>
      <c r="T55" s="8">
        <f t="shared" si="8"/>
        <v>1.3404122139510921</v>
      </c>
      <c r="U55" s="13">
        <f t="shared" si="9"/>
        <v>2.6891889550233925</v>
      </c>
    </row>
    <row r="56" spans="1:21">
      <c r="A56" s="6" t="s">
        <v>129</v>
      </c>
      <c r="B56" s="6" t="s">
        <v>130</v>
      </c>
      <c r="C56" s="8">
        <v>32.6</v>
      </c>
      <c r="D56" s="8">
        <v>26.2</v>
      </c>
      <c r="E56" s="8">
        <v>7</v>
      </c>
      <c r="F56" s="8">
        <v>5.5</v>
      </c>
      <c r="G56" s="9" t="s">
        <v>29</v>
      </c>
      <c r="H56" s="9" t="s">
        <v>18</v>
      </c>
      <c r="I56" s="10">
        <v>6300</v>
      </c>
      <c r="J56" s="10">
        <v>3150</v>
      </c>
      <c r="K56" s="10">
        <v>453</v>
      </c>
      <c r="L56" s="11">
        <f t="shared" si="0"/>
        <v>21.313425671251601</v>
      </c>
      <c r="M56" s="10">
        <f t="shared" si="1"/>
        <v>156.38268201776529</v>
      </c>
      <c r="N56" s="8">
        <f t="shared" si="2"/>
        <v>25.907856520996276</v>
      </c>
      <c r="O56" s="11">
        <f t="shared" si="3"/>
        <v>1.4660146964497469</v>
      </c>
      <c r="P56" s="11">
        <f t="shared" si="4"/>
        <v>1.2069759452783879</v>
      </c>
      <c r="Q56" s="11">
        <f t="shared" si="5"/>
        <v>4.6571428571428575</v>
      </c>
      <c r="R56" s="12">
        <f t="shared" si="6"/>
        <v>3.7128042968741268E-2</v>
      </c>
      <c r="S56" s="11">
        <f t="shared" si="7"/>
        <v>6.8589153661493745</v>
      </c>
      <c r="T56" s="8">
        <f t="shared" si="8"/>
        <v>3.3925343072882157</v>
      </c>
      <c r="U56" s="13">
        <f t="shared" si="9"/>
        <v>7.2761754734329118</v>
      </c>
    </row>
    <row r="57" spans="1:21">
      <c r="A57" s="6" t="s">
        <v>131</v>
      </c>
      <c r="B57" s="6" t="s">
        <v>132</v>
      </c>
      <c r="C57" s="8">
        <v>33.9</v>
      </c>
      <c r="D57" s="8">
        <v>28.9</v>
      </c>
      <c r="E57" s="8">
        <v>10.8</v>
      </c>
      <c r="F57" s="8">
        <v>5.3</v>
      </c>
      <c r="G57" s="10"/>
      <c r="H57" s="9" t="s">
        <v>18</v>
      </c>
      <c r="I57" s="9">
        <v>11244</v>
      </c>
      <c r="J57" s="9">
        <v>5070</v>
      </c>
      <c r="K57" s="10">
        <v>517</v>
      </c>
      <c r="L57" s="11">
        <f t="shared" si="0"/>
        <v>16.538386166748911</v>
      </c>
      <c r="M57" s="10">
        <f t="shared" si="1"/>
        <v>207.9597517522522</v>
      </c>
      <c r="N57" s="8">
        <f t="shared" si="2"/>
        <v>24.025935226336948</v>
      </c>
      <c r="O57" s="11">
        <f t="shared" si="3"/>
        <v>1.8650385102497822</v>
      </c>
      <c r="P57" s="11">
        <f t="shared" si="4"/>
        <v>1.0912272246629642</v>
      </c>
      <c r="Q57" s="11">
        <f t="shared" si="5"/>
        <v>3.1388888888888884</v>
      </c>
      <c r="R57" s="12">
        <f t="shared" si="6"/>
        <v>0.10679584242242911</v>
      </c>
      <c r="S57" s="11">
        <f t="shared" si="7"/>
        <v>7.2036685098635687</v>
      </c>
      <c r="T57" s="8">
        <f t="shared" si="8"/>
        <v>2.7932860338858352</v>
      </c>
      <c r="U57" s="13">
        <f t="shared" si="9"/>
        <v>4.8231577669102634</v>
      </c>
    </row>
    <row r="58" spans="1:21">
      <c r="A58" s="6" t="s">
        <v>133</v>
      </c>
      <c r="B58" s="6" t="s">
        <v>132</v>
      </c>
      <c r="C58" s="8">
        <v>36</v>
      </c>
      <c r="D58" s="8">
        <v>32.5</v>
      </c>
      <c r="E58" s="8">
        <v>11.5</v>
      </c>
      <c r="F58" s="8">
        <v>5.6</v>
      </c>
      <c r="G58" s="10"/>
      <c r="H58" s="9" t="s">
        <v>18</v>
      </c>
      <c r="I58" s="9">
        <v>15873</v>
      </c>
      <c r="J58" s="9">
        <v>6393</v>
      </c>
      <c r="K58" s="10">
        <v>619</v>
      </c>
      <c r="L58" s="11">
        <f t="shared" si="0"/>
        <v>15.738654687067854</v>
      </c>
      <c r="M58" s="10">
        <f t="shared" si="1"/>
        <v>206.4243448858833</v>
      </c>
      <c r="N58" s="8">
        <f t="shared" si="2"/>
        <v>28.269947856046208</v>
      </c>
      <c r="O58" s="11">
        <f t="shared" si="3"/>
        <v>1.7705128165729118</v>
      </c>
      <c r="P58" s="11">
        <f t="shared" si="4"/>
        <v>1.0629706737547719</v>
      </c>
      <c r="Q58" s="11">
        <f t="shared" si="5"/>
        <v>3.1304347826086958</v>
      </c>
      <c r="R58" s="12">
        <f t="shared" si="6"/>
        <v>8.6605018138932482E-2</v>
      </c>
      <c r="S58" s="11">
        <f t="shared" si="7"/>
        <v>7.6391753481642244</v>
      </c>
      <c r="T58" s="8">
        <f t="shared" si="8"/>
        <v>3.2380475046818695</v>
      </c>
      <c r="U58" s="13">
        <f t="shared" si="9"/>
        <v>5.4182898223714604</v>
      </c>
    </row>
    <row r="59" spans="1:21">
      <c r="A59" s="6" t="s">
        <v>134</v>
      </c>
      <c r="B59" s="6" t="s">
        <v>132</v>
      </c>
      <c r="C59" s="8">
        <v>41.7</v>
      </c>
      <c r="D59" s="8">
        <v>33.799999999999997</v>
      </c>
      <c r="E59" s="8">
        <v>12.1</v>
      </c>
      <c r="F59" s="8">
        <v>6.1</v>
      </c>
      <c r="G59" s="10"/>
      <c r="H59" s="10" t="s">
        <v>135</v>
      </c>
      <c r="I59" s="9">
        <v>20944</v>
      </c>
      <c r="J59" s="9">
        <v>8157</v>
      </c>
      <c r="K59" s="10">
        <v>1313</v>
      </c>
      <c r="L59" s="11">
        <f t="shared" si="0"/>
        <v>27.75587198061217</v>
      </c>
      <c r="M59" s="10">
        <f t="shared" si="1"/>
        <v>242.13719664482275</v>
      </c>
      <c r="N59" s="8">
        <f t="shared" si="2"/>
        <v>32.336515622820059</v>
      </c>
      <c r="O59" s="11">
        <f t="shared" si="3"/>
        <v>1.6986081392517292</v>
      </c>
      <c r="P59" s="11">
        <f t="shared" si="4"/>
        <v>1.2740025503396766</v>
      </c>
      <c r="Q59" s="11">
        <f t="shared" si="5"/>
        <v>3.4462809917355375</v>
      </c>
      <c r="R59" s="12">
        <f t="shared" si="6"/>
        <v>6.9260047297779875E-2</v>
      </c>
      <c r="S59" s="11">
        <f t="shared" si="7"/>
        <v>7.7904608336092673</v>
      </c>
      <c r="T59" s="8">
        <f t="shared" si="8"/>
        <v>3.7464900696498993</v>
      </c>
      <c r="U59" s="13">
        <f t="shared" si="9"/>
        <v>6.1116691563777206</v>
      </c>
    </row>
    <row r="60" spans="1:21">
      <c r="A60" s="6" t="s">
        <v>136</v>
      </c>
      <c r="B60" s="6" t="s">
        <v>137</v>
      </c>
      <c r="C60" s="8">
        <v>21</v>
      </c>
      <c r="D60" s="8">
        <v>18.3</v>
      </c>
      <c r="E60" s="8">
        <v>7.9</v>
      </c>
      <c r="F60" s="8">
        <v>4</v>
      </c>
      <c r="G60" s="9" t="s">
        <v>138</v>
      </c>
      <c r="H60" s="9" t="s">
        <v>18</v>
      </c>
      <c r="I60" s="10">
        <v>1900</v>
      </c>
      <c r="J60" s="10">
        <v>715</v>
      </c>
      <c r="K60" s="10">
        <v>192</v>
      </c>
      <c r="L60" s="11">
        <f t="shared" si="0"/>
        <v>20.070915990497419</v>
      </c>
      <c r="M60" s="10">
        <f t="shared" si="1"/>
        <v>138.40517010385847</v>
      </c>
      <c r="N60" s="8">
        <f t="shared" si="2"/>
        <v>9.7889368280322913</v>
      </c>
      <c r="O60" s="11">
        <f t="shared" si="3"/>
        <v>2.4661689706318883</v>
      </c>
      <c r="P60" s="11">
        <f t="shared" si="4"/>
        <v>1.2237817146424488</v>
      </c>
      <c r="Q60" s="11">
        <f t="shared" si="5"/>
        <v>2.6582278481012658</v>
      </c>
      <c r="R60" s="12">
        <f t="shared" si="6"/>
        <v>0.36938455902493372</v>
      </c>
      <c r="S60" s="11">
        <f t="shared" si="7"/>
        <v>5.7323189025035939</v>
      </c>
      <c r="T60" s="8">
        <f t="shared" si="8"/>
        <v>1.1904302466845764</v>
      </c>
      <c r="U60" s="13">
        <f t="shared" si="9"/>
        <v>2.4033573127714893</v>
      </c>
    </row>
    <row r="61" spans="1:21">
      <c r="A61" s="6" t="s">
        <v>139</v>
      </c>
      <c r="B61" s="6" t="s">
        <v>137</v>
      </c>
      <c r="C61" s="8">
        <v>22.8</v>
      </c>
      <c r="D61" s="8">
        <v>21.1</v>
      </c>
      <c r="E61" s="8">
        <v>7.9</v>
      </c>
      <c r="F61" s="8" t="s">
        <v>140</v>
      </c>
      <c r="G61" s="9"/>
      <c r="H61" s="9" t="s">
        <v>18</v>
      </c>
      <c r="I61" s="10">
        <v>2280</v>
      </c>
      <c r="J61" s="10">
        <v>815</v>
      </c>
      <c r="K61" s="10">
        <v>247</v>
      </c>
      <c r="L61" s="11">
        <f t="shared" si="0"/>
        <v>22.868001278918133</v>
      </c>
      <c r="M61" s="10">
        <f t="shared" si="1"/>
        <v>108.35263138053095</v>
      </c>
      <c r="N61" s="8">
        <f t="shared" si="2"/>
        <v>10.387778775587067</v>
      </c>
      <c r="O61" s="11">
        <f t="shared" si="3"/>
        <v>2.3208949001108463</v>
      </c>
      <c r="P61" s="11">
        <f t="shared" si="4"/>
        <v>1.2715616598473491</v>
      </c>
      <c r="Q61" s="11">
        <f t="shared" si="5"/>
        <v>2.8860759493670884</v>
      </c>
      <c r="R61" s="12">
        <f t="shared" si="6"/>
        <v>0.30989745496745597</v>
      </c>
      <c r="S61" s="11">
        <f t="shared" si="7"/>
        <v>6.1552546657307365</v>
      </c>
      <c r="T61" s="8">
        <f t="shared" si="8"/>
        <v>1.2996736582289918</v>
      </c>
      <c r="U61" s="13">
        <f t="shared" si="9"/>
        <v>2.6239086241470173</v>
      </c>
    </row>
    <row r="62" spans="1:21">
      <c r="A62" s="6" t="s">
        <v>141</v>
      </c>
      <c r="B62" s="6" t="s">
        <v>34</v>
      </c>
      <c r="C62" s="8">
        <v>34.799999999999997</v>
      </c>
      <c r="D62" s="8">
        <v>28.5</v>
      </c>
      <c r="E62" s="8">
        <v>11.2</v>
      </c>
      <c r="F62" s="8">
        <v>5.4</v>
      </c>
      <c r="G62" s="11"/>
      <c r="H62" s="11" t="s">
        <v>18</v>
      </c>
      <c r="I62" s="10">
        <v>15250</v>
      </c>
      <c r="J62" s="10">
        <v>5400</v>
      </c>
      <c r="K62" s="10">
        <v>631</v>
      </c>
      <c r="L62" s="11">
        <f t="shared" si="0"/>
        <v>16.477355283339271</v>
      </c>
      <c r="M62" s="10">
        <f t="shared" si="1"/>
        <v>294.09473205944988</v>
      </c>
      <c r="N62" s="8">
        <f t="shared" si="2"/>
        <v>31.057451579942377</v>
      </c>
      <c r="O62" s="11">
        <f t="shared" si="3"/>
        <v>1.747470495113244</v>
      </c>
      <c r="P62" s="11">
        <f t="shared" si="4"/>
        <v>1.0805512413684006</v>
      </c>
      <c r="Q62" s="11">
        <f t="shared" si="5"/>
        <v>3.1071428571428572</v>
      </c>
      <c r="R62" s="12">
        <f t="shared" si="6"/>
        <v>7.2574950217652257E-2</v>
      </c>
      <c r="S62" s="11">
        <f t="shared" si="7"/>
        <v>7.1536424288609792</v>
      </c>
      <c r="T62" s="8">
        <f t="shared" si="8"/>
        <v>3.474232146552874</v>
      </c>
      <c r="U62" s="13">
        <f t="shared" si="9"/>
        <v>5.890847213975805</v>
      </c>
    </row>
    <row r="63" spans="1:21">
      <c r="A63" s="6" t="s">
        <v>142</v>
      </c>
      <c r="B63" s="6"/>
      <c r="C63" s="8">
        <v>56</v>
      </c>
      <c r="D63" s="8">
        <v>45</v>
      </c>
      <c r="E63" s="8">
        <v>14.3</v>
      </c>
      <c r="F63" s="8">
        <v>8</v>
      </c>
      <c r="G63" s="9"/>
      <c r="H63" s="9"/>
      <c r="I63" s="10">
        <v>39900</v>
      </c>
      <c r="J63" s="10">
        <v>17900</v>
      </c>
      <c r="K63" s="10">
        <v>1399</v>
      </c>
      <c r="L63" s="11">
        <f t="shared" si="0"/>
        <v>19.252433352485404</v>
      </c>
      <c r="M63" s="10">
        <f t="shared" si="1"/>
        <v>195.47325102880657</v>
      </c>
      <c r="N63" s="8">
        <f t="shared" si="2"/>
        <v>36.941581028050422</v>
      </c>
      <c r="O63" s="11">
        <f t="shared" si="3"/>
        <v>1.6196931675399637</v>
      </c>
      <c r="P63" s="11">
        <f t="shared" si="4"/>
        <v>1.1075596513193853</v>
      </c>
      <c r="Q63" s="11">
        <f t="shared" si="5"/>
        <v>3.9160839160839158</v>
      </c>
      <c r="R63" s="12">
        <f t="shared" si="6"/>
        <v>6.1418458637971046E-2</v>
      </c>
      <c r="S63" s="11">
        <f t="shared" si="7"/>
        <v>8.9889932695491552</v>
      </c>
      <c r="T63" s="8">
        <f t="shared" si="8"/>
        <v>4.4333809081298359</v>
      </c>
      <c r="U63" s="13">
        <f t="shared" si="9"/>
        <v>6.6526544158412779</v>
      </c>
    </row>
    <row r="64" spans="1:21">
      <c r="A64" s="6" t="s">
        <v>143</v>
      </c>
      <c r="B64" s="6" t="s">
        <v>144</v>
      </c>
      <c r="C64" s="8">
        <v>29</v>
      </c>
      <c r="D64" s="8">
        <v>29</v>
      </c>
      <c r="E64" s="8">
        <v>8</v>
      </c>
      <c r="F64" s="8">
        <v>2</v>
      </c>
      <c r="G64" s="9" t="s">
        <v>145</v>
      </c>
      <c r="H64" s="9" t="s">
        <v>146</v>
      </c>
      <c r="I64" s="10">
        <v>7800</v>
      </c>
      <c r="J64" s="10">
        <v>1420</v>
      </c>
      <c r="K64" s="10">
        <v>363</v>
      </c>
      <c r="L64" s="11">
        <f t="shared" si="0"/>
        <v>14.814516510194448</v>
      </c>
      <c r="M64" s="10">
        <f t="shared" si="1"/>
        <v>142.77513867492959</v>
      </c>
      <c r="N64" s="8">
        <f t="shared" si="2"/>
        <v>26.041953880777207</v>
      </c>
      <c r="O64" s="11">
        <f t="shared" si="3"/>
        <v>1.5604259759648766</v>
      </c>
      <c r="P64" s="11">
        <f t="shared" si="4"/>
        <v>1.0628654902830836</v>
      </c>
      <c r="Q64" s="11">
        <f t="shared" si="5"/>
        <v>3.625</v>
      </c>
      <c r="R64" s="12">
        <f t="shared" si="6"/>
        <v>5.2834980284425244E-2</v>
      </c>
      <c r="S64" s="11">
        <f t="shared" si="7"/>
        <v>7.2161208415602358</v>
      </c>
      <c r="T64" s="8">
        <f t="shared" si="8"/>
        <v>3.1795781866154402</v>
      </c>
      <c r="U64" s="13">
        <f t="shared" si="9"/>
        <v>6.3789977829846398</v>
      </c>
    </row>
    <row r="65" spans="1:21">
      <c r="A65" s="6" t="s">
        <v>147</v>
      </c>
      <c r="B65" s="6" t="s">
        <v>148</v>
      </c>
      <c r="C65" s="8">
        <v>38</v>
      </c>
      <c r="D65" s="8">
        <v>38</v>
      </c>
      <c r="E65" s="8">
        <v>6.5</v>
      </c>
      <c r="F65" s="8">
        <v>0.2</v>
      </c>
      <c r="G65" s="9" t="s">
        <v>60</v>
      </c>
      <c r="H65" s="9" t="s">
        <v>18</v>
      </c>
      <c r="I65" s="10">
        <v>1850</v>
      </c>
      <c r="J65" s="10"/>
      <c r="K65" s="10">
        <v>500</v>
      </c>
      <c r="L65" s="11">
        <f t="shared" si="0"/>
        <v>53.204638399290289</v>
      </c>
      <c r="M65" s="10">
        <f t="shared" si="1"/>
        <v>15.051262158165494</v>
      </c>
      <c r="N65" s="8">
        <f t="shared" si="2"/>
        <v>6.2129807899168554</v>
      </c>
      <c r="O65" s="11">
        <f t="shared" si="3"/>
        <v>2.0472263279080387</v>
      </c>
      <c r="P65" s="11">
        <f t="shared" si="4"/>
        <v>1.6944046329543199</v>
      </c>
      <c r="Q65" s="11">
        <f t="shared" si="5"/>
        <v>5.8461538461538458</v>
      </c>
      <c r="R65" s="12">
        <f t="shared" si="6"/>
        <v>0.31969864100024775</v>
      </c>
      <c r="S65" s="11">
        <f t="shared" si="7"/>
        <v>8.2603147639784282</v>
      </c>
      <c r="T65" s="8">
        <f t="shared" si="8"/>
        <v>1.081456134888432</v>
      </c>
      <c r="U65" s="13">
        <f t="shared" si="9"/>
        <v>2.4070225900428555</v>
      </c>
    </row>
    <row r="66" spans="1:21">
      <c r="A66" s="6" t="s">
        <v>149</v>
      </c>
      <c r="B66" s="6" t="s">
        <v>150</v>
      </c>
      <c r="C66" s="8">
        <v>30.6</v>
      </c>
      <c r="D66" s="8">
        <v>21.5</v>
      </c>
      <c r="E66" s="8">
        <v>6.5</v>
      </c>
      <c r="F66" s="8">
        <v>4.8</v>
      </c>
      <c r="G66" s="9" t="s">
        <v>29</v>
      </c>
      <c r="H66" s="9" t="s">
        <v>18</v>
      </c>
      <c r="I66" s="10">
        <v>4559</v>
      </c>
      <c r="J66" s="10">
        <v>2835</v>
      </c>
      <c r="K66" s="10">
        <v>376</v>
      </c>
      <c r="L66" s="11">
        <f t="shared" si="0"/>
        <v>21.943028096527513</v>
      </c>
      <c r="M66" s="10">
        <f t="shared" si="1"/>
        <v>204.78879667378797</v>
      </c>
      <c r="N66" s="8">
        <f t="shared" si="2"/>
        <v>24.011984651744566</v>
      </c>
      <c r="O66" s="11">
        <f t="shared" si="3"/>
        <v>1.5161091521621111</v>
      </c>
      <c r="P66" s="11">
        <f t="shared" si="4"/>
        <v>1.2299096391432314</v>
      </c>
      <c r="Q66" s="11">
        <f t="shared" si="5"/>
        <v>4.7076923076923078</v>
      </c>
      <c r="R66" s="12">
        <f t="shared" si="6"/>
        <v>3.752101506827437E-2</v>
      </c>
      <c r="S66" s="11">
        <f t="shared" si="7"/>
        <v>6.2133243919821224</v>
      </c>
      <c r="T66" s="8">
        <f t="shared" si="8"/>
        <v>3.1567632660291247</v>
      </c>
      <c r="U66" s="13">
        <f t="shared" si="9"/>
        <v>7.0260829335749753</v>
      </c>
    </row>
    <row r="67" spans="1:21">
      <c r="A67" s="6" t="s">
        <v>151</v>
      </c>
      <c r="B67" s="6"/>
      <c r="C67" s="8">
        <v>52</v>
      </c>
      <c r="D67" s="8">
        <v>37</v>
      </c>
      <c r="E67" s="8">
        <v>13.75</v>
      </c>
      <c r="F67" s="8">
        <v>7.75</v>
      </c>
      <c r="G67" s="9"/>
      <c r="H67" s="9"/>
      <c r="I67" s="10">
        <v>44000</v>
      </c>
      <c r="J67" s="10">
        <v>12500</v>
      </c>
      <c r="K67" s="10">
        <v>1287</v>
      </c>
      <c r="L67" s="11">
        <f t="shared" ref="L67:L101" si="10">K67/(I67/64)^0.666</f>
        <v>16.594146772586299</v>
      </c>
      <c r="M67" s="10">
        <f t="shared" ref="M67:M130" si="11">(I67/2240)/(0.01*D67)^3</f>
        <v>387.79257186853977</v>
      </c>
      <c r="N67" s="8">
        <f t="shared" ref="N67:N130" si="12">I67/(0.65*(0.7*D67+0.3*C67)*E67^1.33)</f>
        <v>49.951511539435586</v>
      </c>
      <c r="O67" s="11">
        <f t="shared" ref="O67:O130" si="13">E67/(I67/(0.9*64))^0.333</f>
        <v>1.5074872368689838</v>
      </c>
      <c r="P67" s="11">
        <f t="shared" ref="P67:P165" si="14">(1.88*D67^0.5*K67^0.333/I67^0.25)/S67</f>
        <v>1.0511859266656507</v>
      </c>
      <c r="Q67" s="11">
        <f t="shared" ref="Q67:Q130" si="15">C67/E67</f>
        <v>3.7818181818181817</v>
      </c>
      <c r="R67" s="12">
        <f t="shared" ref="R67:R130" si="16">(((2*3.14)/T67)^2*((E67/2)-1.5)*(10*3.14/180)/32.2)</f>
        <v>3.6010851329156587E-2</v>
      </c>
      <c r="S67" s="11">
        <f t="shared" ref="S67:S130" si="17">1.34*(D67^0.5)</f>
        <v>8.1509017905996153</v>
      </c>
      <c r="T67" s="8">
        <f t="shared" ref="T67:T130" si="18">2*PI()*(((I67^1.744/35.5)/(0.04*32.2*D67*64*(0.82*E67)^3))^0.5)</f>
        <v>5.6471954550931391</v>
      </c>
      <c r="U67" s="13">
        <f t="shared" ref="U67:U130" si="19">T67*(32.2/E67)^0.5</f>
        <v>8.6419033743452296</v>
      </c>
    </row>
    <row r="68" spans="1:21">
      <c r="A68" s="6" t="s">
        <v>152</v>
      </c>
      <c r="B68" s="6" t="s">
        <v>153</v>
      </c>
      <c r="C68" s="8">
        <v>30.1</v>
      </c>
      <c r="D68" s="8">
        <v>25.6</v>
      </c>
      <c r="E68" s="8">
        <v>10</v>
      </c>
      <c r="F68" s="8">
        <v>7.2</v>
      </c>
      <c r="G68" s="9" t="s">
        <v>119</v>
      </c>
      <c r="H68" s="9" t="s">
        <v>18</v>
      </c>
      <c r="I68" s="10">
        <v>4000</v>
      </c>
      <c r="J68" s="10">
        <v>2000</v>
      </c>
      <c r="K68" s="10">
        <v>584</v>
      </c>
      <c r="L68" s="11">
        <f t="shared" si="10"/>
        <v>37.184055582996031</v>
      </c>
      <c r="M68" s="10">
        <f t="shared" si="11"/>
        <v>106.4368656703404</v>
      </c>
      <c r="N68" s="8">
        <f t="shared" si="12"/>
        <v>10.680408535172209</v>
      </c>
      <c r="O68" s="11">
        <f t="shared" si="13"/>
        <v>2.436322128795219</v>
      </c>
      <c r="P68" s="11">
        <f t="shared" si="14"/>
        <v>1.4714771793367165</v>
      </c>
      <c r="Q68" s="11">
        <f t="shared" si="15"/>
        <v>3.0100000000000002</v>
      </c>
      <c r="R68" s="12">
        <f t="shared" si="16"/>
        <v>0.40873511864911438</v>
      </c>
      <c r="S68" s="11">
        <f t="shared" si="17"/>
        <v>6.7799233034010058</v>
      </c>
      <c r="T68" s="8">
        <f t="shared" si="18"/>
        <v>1.3526122755904484</v>
      </c>
      <c r="U68" s="13">
        <f t="shared" si="19"/>
        <v>2.4271759510202524</v>
      </c>
    </row>
    <row r="69" spans="1:21">
      <c r="A69" s="6" t="s">
        <v>154</v>
      </c>
      <c r="B69" s="6" t="s">
        <v>155</v>
      </c>
      <c r="C69" s="8">
        <v>32</v>
      </c>
      <c r="D69" s="8">
        <v>27.5</v>
      </c>
      <c r="E69" s="8">
        <v>10.7</v>
      </c>
      <c r="F69" s="8">
        <v>6.5</v>
      </c>
      <c r="G69" s="9" t="s">
        <v>29</v>
      </c>
      <c r="H69" s="9" t="s">
        <v>18</v>
      </c>
      <c r="I69" s="10">
        <v>3800</v>
      </c>
      <c r="J69" s="10">
        <v>1650</v>
      </c>
      <c r="K69" s="10">
        <v>500</v>
      </c>
      <c r="L69" s="11">
        <f>K69/(I69/64)^0.666</f>
        <v>32.942002185155182</v>
      </c>
      <c r="M69" s="10">
        <f t="shared" si="11"/>
        <v>81.571321240742705</v>
      </c>
      <c r="N69" s="8">
        <f t="shared" si="12"/>
        <v>8.6625149704115731</v>
      </c>
      <c r="O69" s="11">
        <f t="shared" si="13"/>
        <v>2.6517741150875866</v>
      </c>
      <c r="P69" s="11">
        <f t="shared" si="14"/>
        <v>1.4153510231461421</v>
      </c>
      <c r="Q69" s="11">
        <f t="shared" si="15"/>
        <v>2.990654205607477</v>
      </c>
      <c r="R69" s="12">
        <f t="shared" si="16"/>
        <v>0.64703642964745456</v>
      </c>
      <c r="S69" s="11">
        <f t="shared" si="17"/>
        <v>7.0270192827400155</v>
      </c>
      <c r="T69" s="8">
        <f t="shared" si="18"/>
        <v>1.1275252531977076</v>
      </c>
      <c r="U69" s="13">
        <f t="shared" si="19"/>
        <v>1.955970608557188</v>
      </c>
    </row>
    <row r="70" spans="1:21">
      <c r="A70" s="6" t="s">
        <v>156</v>
      </c>
      <c r="B70" s="6" t="s">
        <v>26</v>
      </c>
      <c r="C70" s="8">
        <v>29.7</v>
      </c>
      <c r="D70" s="8">
        <v>24.6</v>
      </c>
      <c r="E70" s="8">
        <v>10.3</v>
      </c>
      <c r="F70" s="8">
        <v>4.8</v>
      </c>
      <c r="G70" s="9" t="s">
        <v>157</v>
      </c>
      <c r="H70" s="9" t="s">
        <v>14</v>
      </c>
      <c r="I70" s="10">
        <v>12500</v>
      </c>
      <c r="J70" s="10"/>
      <c r="K70" s="10">
        <v>504</v>
      </c>
      <c r="L70" s="11">
        <f t="shared" ref="L70:L197" si="20">K70/(I70/64)^0.666</f>
        <v>15.024648843653544</v>
      </c>
      <c r="M70" s="10">
        <f t="shared" si="11"/>
        <v>374.84927340704235</v>
      </c>
      <c r="N70" s="8">
        <f t="shared" si="12"/>
        <v>33.096627176065212</v>
      </c>
      <c r="O70" s="11">
        <f t="shared" si="13"/>
        <v>1.7170655595897961</v>
      </c>
      <c r="P70" s="11">
        <f t="shared" si="14"/>
        <v>1.0537435183934389</v>
      </c>
      <c r="Q70" s="11">
        <f t="shared" si="15"/>
        <v>2.8834951456310676</v>
      </c>
      <c r="R70" s="12">
        <f t="shared" si="16"/>
        <v>6.1355733475278965E-2</v>
      </c>
      <c r="S70" s="11">
        <f t="shared" si="17"/>
        <v>6.6461838674535629</v>
      </c>
      <c r="T70" s="8">
        <f t="shared" si="18"/>
        <v>3.5651609051073145</v>
      </c>
      <c r="U70" s="13">
        <f t="shared" si="19"/>
        <v>6.3035972731375249</v>
      </c>
    </row>
    <row r="71" spans="1:21">
      <c r="A71" s="6" t="s">
        <v>158</v>
      </c>
      <c r="B71" s="6" t="s">
        <v>26</v>
      </c>
      <c r="C71" s="8">
        <v>34.799999999999997</v>
      </c>
      <c r="D71" s="8">
        <v>29.6</v>
      </c>
      <c r="E71" s="8">
        <v>11.2</v>
      </c>
      <c r="F71" s="8">
        <v>5.5</v>
      </c>
      <c r="G71" s="10"/>
      <c r="H71" s="10" t="s">
        <v>14</v>
      </c>
      <c r="I71" s="9">
        <v>21140</v>
      </c>
      <c r="J71" s="9">
        <v>9400</v>
      </c>
      <c r="K71" s="10">
        <v>716</v>
      </c>
      <c r="L71" s="11">
        <f t="shared" si="20"/>
        <v>15.042117136984171</v>
      </c>
      <c r="M71" s="10">
        <f t="shared" si="11"/>
        <v>363.89981220263343</v>
      </c>
      <c r="N71" s="8">
        <f t="shared" si="12"/>
        <v>41.988871940266954</v>
      </c>
      <c r="O71" s="11">
        <f t="shared" si="13"/>
        <v>1.5673960584968845</v>
      </c>
      <c r="P71" s="11">
        <f t="shared" si="14"/>
        <v>1.0386347326035825</v>
      </c>
      <c r="Q71" s="11">
        <f t="shared" si="15"/>
        <v>3.1071428571428572</v>
      </c>
      <c r="R71" s="12">
        <f t="shared" si="16"/>
        <v>4.2645490577488968E-2</v>
      </c>
      <c r="S71" s="11">
        <f t="shared" si="17"/>
        <v>7.2903881926821974</v>
      </c>
      <c r="T71" s="8">
        <f t="shared" si="18"/>
        <v>4.5322687087460567</v>
      </c>
      <c r="U71" s="13">
        <f t="shared" si="19"/>
        <v>7.6848354887272068</v>
      </c>
    </row>
    <row r="72" spans="1:21">
      <c r="A72" s="6" t="s">
        <v>159</v>
      </c>
      <c r="B72" s="6" t="s">
        <v>160</v>
      </c>
      <c r="C72" s="8">
        <v>20</v>
      </c>
      <c r="D72" s="8">
        <v>17.5</v>
      </c>
      <c r="E72" s="8">
        <v>7.1</v>
      </c>
      <c r="F72" s="8">
        <v>4</v>
      </c>
      <c r="G72" s="9" t="s">
        <v>138</v>
      </c>
      <c r="H72" s="9" t="s">
        <v>18</v>
      </c>
      <c r="I72" s="10">
        <v>1700</v>
      </c>
      <c r="J72" s="10">
        <v>550</v>
      </c>
      <c r="K72" s="10">
        <v>174</v>
      </c>
      <c r="L72" s="11">
        <f t="shared" si="20"/>
        <v>19.587821120899005</v>
      </c>
      <c r="M72" s="10">
        <f t="shared" si="11"/>
        <v>141.60766347355263</v>
      </c>
      <c r="N72" s="8">
        <f t="shared" si="12"/>
        <v>10.570586687676553</v>
      </c>
      <c r="O72" s="11">
        <f t="shared" si="13"/>
        <v>2.3000620103358052</v>
      </c>
      <c r="P72" s="11">
        <f t="shared" si="14"/>
        <v>1.217709572956436</v>
      </c>
      <c r="Q72" s="11">
        <f t="shared" si="15"/>
        <v>2.8169014084507045</v>
      </c>
      <c r="R72" s="12">
        <f t="shared" si="16"/>
        <v>0.26048973040149276</v>
      </c>
      <c r="S72" s="11">
        <f t="shared" si="17"/>
        <v>5.6056221777783062</v>
      </c>
      <c r="T72" s="8">
        <f t="shared" si="18"/>
        <v>1.29670715368515</v>
      </c>
      <c r="U72" s="13">
        <f t="shared" si="19"/>
        <v>2.7614721539723028</v>
      </c>
    </row>
    <row r="73" spans="1:21">
      <c r="A73" s="6" t="s">
        <v>161</v>
      </c>
      <c r="B73" s="6" t="s">
        <v>160</v>
      </c>
      <c r="C73" s="8">
        <v>25.6</v>
      </c>
      <c r="D73" s="8">
        <v>20.9</v>
      </c>
      <c r="E73" s="8">
        <v>8</v>
      </c>
      <c r="F73" s="8" t="s">
        <v>162</v>
      </c>
      <c r="G73" s="9"/>
      <c r="H73" s="9" t="s">
        <v>18</v>
      </c>
      <c r="I73" s="10">
        <v>3600</v>
      </c>
      <c r="J73" s="10">
        <v>1200</v>
      </c>
      <c r="K73" s="10">
        <v>293</v>
      </c>
      <c r="L73" s="11">
        <f t="shared" si="20"/>
        <v>20.011793717943764</v>
      </c>
      <c r="M73" s="10">
        <f t="shared" si="11"/>
        <v>176.04172849317376</v>
      </c>
      <c r="N73" s="8">
        <f t="shared" si="12"/>
        <v>15.623556098525102</v>
      </c>
      <c r="O73" s="11">
        <f t="shared" si="13"/>
        <v>2.0186542535552801</v>
      </c>
      <c r="P73" s="11">
        <f t="shared" si="14"/>
        <v>1.2007271847754619</v>
      </c>
      <c r="Q73" s="11">
        <f t="shared" si="15"/>
        <v>3.2</v>
      </c>
      <c r="R73" s="12">
        <f t="shared" si="16"/>
        <v>0.14665310540224843</v>
      </c>
      <c r="S73" s="11">
        <f t="shared" si="17"/>
        <v>6.1260133855550789</v>
      </c>
      <c r="T73" s="8">
        <f t="shared" si="18"/>
        <v>1.9084669871299369</v>
      </c>
      <c r="U73" s="13">
        <f t="shared" si="19"/>
        <v>3.8288433135717894</v>
      </c>
    </row>
    <row r="74" spans="1:21">
      <c r="A74" s="6" t="s">
        <v>163</v>
      </c>
      <c r="B74" s="6" t="s">
        <v>164</v>
      </c>
      <c r="C74" s="8">
        <v>34.1</v>
      </c>
      <c r="D74" s="8">
        <v>28.7</v>
      </c>
      <c r="E74" s="8">
        <v>11.5</v>
      </c>
      <c r="F74" s="8">
        <v>6.1</v>
      </c>
      <c r="G74" s="9" t="s">
        <v>29</v>
      </c>
      <c r="H74" s="9" t="s">
        <v>18</v>
      </c>
      <c r="I74" s="10">
        <v>9877</v>
      </c>
      <c r="J74" s="10">
        <v>4145</v>
      </c>
      <c r="K74" s="10">
        <v>590</v>
      </c>
      <c r="L74" s="11">
        <f t="shared" si="20"/>
        <v>20.575366910032066</v>
      </c>
      <c r="M74" s="10">
        <f t="shared" si="11"/>
        <v>186.52255045208946</v>
      </c>
      <c r="N74" s="8">
        <f t="shared" si="12"/>
        <v>19.46499840626328</v>
      </c>
      <c r="O74" s="11">
        <f t="shared" si="13"/>
        <v>2.073520743620068</v>
      </c>
      <c r="P74" s="11">
        <f t="shared" si="14"/>
        <v>1.1778514131654305</v>
      </c>
      <c r="Q74" s="11">
        <f t="shared" si="15"/>
        <v>2.965217391304348</v>
      </c>
      <c r="R74" s="12">
        <f t="shared" si="16"/>
        <v>0.17493021234285441</v>
      </c>
      <c r="S74" s="11">
        <f t="shared" si="17"/>
        <v>7.1786990464846765</v>
      </c>
      <c r="T74" s="8">
        <f t="shared" si="18"/>
        <v>2.2783599234178511</v>
      </c>
      <c r="U74" s="13">
        <f t="shared" si="19"/>
        <v>3.8124253479619075</v>
      </c>
    </row>
    <row r="75" spans="1:21">
      <c r="A75" s="6" t="s">
        <v>165</v>
      </c>
      <c r="B75" s="6" t="s">
        <v>102</v>
      </c>
      <c r="C75" s="8">
        <v>38.1</v>
      </c>
      <c r="D75" s="8">
        <v>31.5</v>
      </c>
      <c r="E75" s="8">
        <v>12.3</v>
      </c>
      <c r="F75" s="8">
        <v>7.3</v>
      </c>
      <c r="G75" s="9" t="s">
        <v>157</v>
      </c>
      <c r="H75" s="9" t="s">
        <v>18</v>
      </c>
      <c r="I75" s="10">
        <v>14330</v>
      </c>
      <c r="J75" s="10">
        <v>6503</v>
      </c>
      <c r="K75" s="9">
        <v>733</v>
      </c>
      <c r="L75" s="11">
        <f t="shared" si="20"/>
        <v>19.950779764992973</v>
      </c>
      <c r="M75" s="10">
        <f t="shared" si="11"/>
        <v>204.67580666263314</v>
      </c>
      <c r="N75" s="8">
        <f t="shared" si="12"/>
        <v>23.386949949540224</v>
      </c>
      <c r="O75" s="11">
        <f t="shared" si="13"/>
        <v>1.9592768948846779</v>
      </c>
      <c r="P75" s="11">
        <f t="shared" si="14"/>
        <v>1.1536421808321828</v>
      </c>
      <c r="Q75" s="11">
        <f t="shared" si="15"/>
        <v>3.0975609756097562</v>
      </c>
      <c r="R75" s="12">
        <f t="shared" si="16"/>
        <v>0.1343111458411074</v>
      </c>
      <c r="S75" s="11">
        <f t="shared" si="17"/>
        <v>7.520731347415623</v>
      </c>
      <c r="T75" s="8">
        <f t="shared" si="18"/>
        <v>2.7197609173379353</v>
      </c>
      <c r="U75" s="13">
        <f t="shared" si="19"/>
        <v>4.4005413766059682</v>
      </c>
    </row>
    <row r="76" spans="1:21">
      <c r="A76" s="6" t="s">
        <v>166</v>
      </c>
      <c r="B76" s="6" t="s">
        <v>167</v>
      </c>
      <c r="C76" s="8">
        <v>39.299999999999997</v>
      </c>
      <c r="D76" s="8">
        <v>32.700000000000003</v>
      </c>
      <c r="E76" s="8">
        <v>12.8</v>
      </c>
      <c r="F76" s="8">
        <v>7.1</v>
      </c>
      <c r="G76" s="9" t="s">
        <v>157</v>
      </c>
      <c r="H76" s="9" t="s">
        <v>18</v>
      </c>
      <c r="I76" s="10">
        <v>14992</v>
      </c>
      <c r="J76" s="10">
        <v>6173</v>
      </c>
      <c r="K76" s="10">
        <v>789</v>
      </c>
      <c r="L76" s="11">
        <f t="shared" si="20"/>
        <v>20.838688840459639</v>
      </c>
      <c r="M76" s="10">
        <f t="shared" si="11"/>
        <v>191.41161926381403</v>
      </c>
      <c r="N76" s="8">
        <f t="shared" si="12"/>
        <v>22.401539660157109</v>
      </c>
      <c r="O76" s="11">
        <f t="shared" si="13"/>
        <v>2.0084888200409305</v>
      </c>
      <c r="P76" s="11">
        <f t="shared" si="14"/>
        <v>1.1690007763462877</v>
      </c>
      <c r="Q76" s="11">
        <f t="shared" si="15"/>
        <v>3.0703124999999996</v>
      </c>
      <c r="R76" s="12">
        <f t="shared" si="16"/>
        <v>0.15303868122993025</v>
      </c>
      <c r="S76" s="11">
        <f t="shared" si="17"/>
        <v>7.6626444521457477</v>
      </c>
      <c r="T76" s="8">
        <f t="shared" si="18"/>
        <v>2.6155179933156889</v>
      </c>
      <c r="U76" s="13">
        <f t="shared" si="19"/>
        <v>4.1484003583283808</v>
      </c>
    </row>
    <row r="77" spans="1:21">
      <c r="A77" s="6" t="s">
        <v>168</v>
      </c>
      <c r="B77" s="6" t="s">
        <v>164</v>
      </c>
      <c r="C77" s="8">
        <v>43.3</v>
      </c>
      <c r="D77" s="8">
        <v>35.799999999999997</v>
      </c>
      <c r="E77" s="8">
        <v>13.8</v>
      </c>
      <c r="F77" s="8">
        <v>8.1999999999999993</v>
      </c>
      <c r="G77" s="9" t="s">
        <v>29</v>
      </c>
      <c r="H77" s="9" t="s">
        <v>18</v>
      </c>
      <c r="I77" s="10">
        <v>19754</v>
      </c>
      <c r="J77" s="10">
        <v>8488</v>
      </c>
      <c r="K77" s="10">
        <v>955</v>
      </c>
      <c r="L77" s="11">
        <f t="shared" si="20"/>
        <v>20.990025748616574</v>
      </c>
      <c r="M77" s="10">
        <f t="shared" si="11"/>
        <v>192.20202153700069</v>
      </c>
      <c r="N77" s="8">
        <f t="shared" si="12"/>
        <v>24.341528554149033</v>
      </c>
      <c r="O77" s="11">
        <f t="shared" si="13"/>
        <v>1.9753617585761074</v>
      </c>
      <c r="P77" s="11">
        <f t="shared" si="14"/>
        <v>1.1627341050487505</v>
      </c>
      <c r="Q77" s="11">
        <f t="shared" si="15"/>
        <v>3.1376811594202896</v>
      </c>
      <c r="R77" s="12">
        <f t="shared" si="16"/>
        <v>0.14302705905713334</v>
      </c>
      <c r="S77" s="11">
        <f t="shared" si="17"/>
        <v>8.0176355616852533</v>
      </c>
      <c r="T77" s="8">
        <f t="shared" si="18"/>
        <v>2.8401943224368362</v>
      </c>
      <c r="U77" s="13">
        <f t="shared" si="19"/>
        <v>4.3384684903168722</v>
      </c>
    </row>
    <row r="78" spans="1:21">
      <c r="A78" s="6" t="s">
        <v>169</v>
      </c>
      <c r="B78" s="6" t="s">
        <v>167</v>
      </c>
      <c r="C78" s="8">
        <v>47.7</v>
      </c>
      <c r="D78" s="8">
        <v>39.5</v>
      </c>
      <c r="E78" s="8">
        <v>14.4</v>
      </c>
      <c r="F78" s="8">
        <v>8.6999999999999993</v>
      </c>
      <c r="G78" s="9"/>
      <c r="H78" s="9" t="s">
        <v>18</v>
      </c>
      <c r="I78" s="10">
        <v>24692</v>
      </c>
      <c r="J78" s="10">
        <v>10141</v>
      </c>
      <c r="K78" s="10">
        <v>1227</v>
      </c>
      <c r="L78" s="11">
        <f t="shared" si="20"/>
        <v>23.244379145167134</v>
      </c>
      <c r="M78" s="10">
        <f t="shared" si="11"/>
        <v>178.86153891622016</v>
      </c>
      <c r="N78" s="8">
        <f t="shared" si="12"/>
        <v>26.07265858153356</v>
      </c>
      <c r="O78" s="11">
        <f t="shared" si="13"/>
        <v>1.9136474971793929</v>
      </c>
      <c r="P78" s="11">
        <f t="shared" si="14"/>
        <v>1.1953613876272544</v>
      </c>
      <c r="Q78" s="11">
        <f t="shared" si="15"/>
        <v>3.3125</v>
      </c>
      <c r="R78" s="12">
        <f t="shared" si="16"/>
        <v>0.12825309813977542</v>
      </c>
      <c r="S78" s="11">
        <f t="shared" si="17"/>
        <v>8.4217694102842788</v>
      </c>
      <c r="T78" s="8">
        <f t="shared" si="18"/>
        <v>3.0815113717139915</v>
      </c>
      <c r="U78" s="13">
        <f t="shared" si="19"/>
        <v>4.6079787171793809</v>
      </c>
    </row>
    <row r="79" spans="1:21">
      <c r="A79" s="6" t="s">
        <v>170</v>
      </c>
      <c r="B79" s="6"/>
      <c r="C79" s="8">
        <v>50</v>
      </c>
      <c r="D79" s="8">
        <v>43.6</v>
      </c>
      <c r="E79" s="8">
        <v>14</v>
      </c>
      <c r="F79" s="8">
        <v>9.9</v>
      </c>
      <c r="G79" s="9" t="s">
        <v>29</v>
      </c>
      <c r="H79" s="9" t="s">
        <v>94</v>
      </c>
      <c r="I79" s="10">
        <v>21069</v>
      </c>
      <c r="J79" s="10">
        <v>9000</v>
      </c>
      <c r="K79" s="10">
        <v>1298</v>
      </c>
      <c r="L79" s="11">
        <f t="shared" si="20"/>
        <v>27.330256164927881</v>
      </c>
      <c r="M79" s="10">
        <f t="shared" si="11"/>
        <v>113.48447085244534</v>
      </c>
      <c r="N79" s="8">
        <f t="shared" si="12"/>
        <v>21.290115898984105</v>
      </c>
      <c r="O79" s="11">
        <f t="shared" si="13"/>
        <v>1.9614412128920882</v>
      </c>
      <c r="P79" s="11">
        <f t="shared" si="14"/>
        <v>1.2672507085080871</v>
      </c>
      <c r="Q79" s="11">
        <f t="shared" si="15"/>
        <v>3.5714285714285716</v>
      </c>
      <c r="R79" s="12">
        <f t="shared" si="16"/>
        <v>0.16554834868281137</v>
      </c>
      <c r="S79" s="11">
        <f t="shared" si="17"/>
        <v>8.8480596743014797</v>
      </c>
      <c r="T79" s="8">
        <f t="shared" si="18"/>
        <v>2.6642759075685749</v>
      </c>
      <c r="U79" s="13">
        <f t="shared" si="19"/>
        <v>4.0405744711359812</v>
      </c>
    </row>
    <row r="80" spans="1:21">
      <c r="A80" s="6" t="s">
        <v>171</v>
      </c>
      <c r="B80" s="6"/>
      <c r="C80" s="8">
        <v>51</v>
      </c>
      <c r="D80" s="8">
        <v>41</v>
      </c>
      <c r="E80" s="8">
        <v>15.3</v>
      </c>
      <c r="F80" s="8">
        <v>9</v>
      </c>
      <c r="G80" s="9"/>
      <c r="H80" s="9"/>
      <c r="I80" s="10">
        <v>34400</v>
      </c>
      <c r="J80" s="10">
        <v>13900</v>
      </c>
      <c r="K80" s="10">
        <v>1227</v>
      </c>
      <c r="L80" s="11">
        <f t="shared" si="20"/>
        <v>18.638566290427903</v>
      </c>
      <c r="M80" s="10">
        <f t="shared" si="11"/>
        <v>222.82240328989502</v>
      </c>
      <c r="N80" s="8">
        <f t="shared" si="12"/>
        <v>31.956028988771635</v>
      </c>
      <c r="O80" s="11">
        <f t="shared" si="13"/>
        <v>1.8206990114984429</v>
      </c>
      <c r="P80" s="11">
        <f t="shared" si="14"/>
        <v>1.100268500219308</v>
      </c>
      <c r="Q80" s="11">
        <f t="shared" si="15"/>
        <v>3.333333333333333</v>
      </c>
      <c r="R80" s="12">
        <f t="shared" si="16"/>
        <v>9.6627759643306943E-2</v>
      </c>
      <c r="S80" s="11">
        <f t="shared" si="17"/>
        <v>8.5801864781600177</v>
      </c>
      <c r="T80" s="8">
        <f t="shared" si="18"/>
        <v>3.6876261166074618</v>
      </c>
      <c r="U80" s="13">
        <f t="shared" si="19"/>
        <v>5.349695986130456</v>
      </c>
    </row>
    <row r="81" spans="1:21">
      <c r="A81" s="6" t="s">
        <v>172</v>
      </c>
      <c r="B81" s="6" t="s">
        <v>173</v>
      </c>
      <c r="C81" s="8">
        <v>52.5</v>
      </c>
      <c r="D81" s="8">
        <v>43.2</v>
      </c>
      <c r="E81" s="8">
        <v>15.4</v>
      </c>
      <c r="F81" s="8">
        <v>9.1</v>
      </c>
      <c r="G81" s="9"/>
      <c r="H81" s="9" t="s">
        <v>18</v>
      </c>
      <c r="I81" s="10">
        <v>31967</v>
      </c>
      <c r="J81" s="10">
        <v>13228</v>
      </c>
      <c r="K81" s="10">
        <v>1310</v>
      </c>
      <c r="L81" s="11">
        <f t="shared" si="20"/>
        <v>20.895641353189124</v>
      </c>
      <c r="M81" s="10">
        <f t="shared" si="11"/>
        <v>177.011964625361</v>
      </c>
      <c r="N81" s="8">
        <f t="shared" si="12"/>
        <v>28.165830157122382</v>
      </c>
      <c r="O81" s="11">
        <f t="shared" si="13"/>
        <v>1.8779139211864366</v>
      </c>
      <c r="P81" s="11">
        <f t="shared" si="14"/>
        <v>1.1453254787773184</v>
      </c>
      <c r="Q81" s="11">
        <f t="shared" si="15"/>
        <v>3.4090909090909092</v>
      </c>
      <c r="R81" s="12">
        <f t="shared" si="16"/>
        <v>0.11894990171426291</v>
      </c>
      <c r="S81" s="11">
        <f t="shared" si="17"/>
        <v>8.8073787246830726</v>
      </c>
      <c r="T81" s="8">
        <f t="shared" si="18"/>
        <v>3.3371373394932604</v>
      </c>
      <c r="U81" s="13">
        <f t="shared" si="19"/>
        <v>4.8254926203608157</v>
      </c>
    </row>
    <row r="82" spans="1:21">
      <c r="A82" s="6" t="s">
        <v>174</v>
      </c>
      <c r="B82" s="6" t="s">
        <v>173</v>
      </c>
      <c r="C82" s="8">
        <v>58.5</v>
      </c>
      <c r="D82" s="8">
        <v>47.6</v>
      </c>
      <c r="E82" s="8">
        <v>16.600000000000001</v>
      </c>
      <c r="F82" s="8">
        <v>10.5</v>
      </c>
      <c r="G82" s="9"/>
      <c r="H82" s="9" t="s">
        <v>18</v>
      </c>
      <c r="I82" s="10">
        <v>41900</v>
      </c>
      <c r="J82" s="10">
        <v>17500</v>
      </c>
      <c r="K82" s="9">
        <v>1624</v>
      </c>
      <c r="L82" s="11">
        <f t="shared" si="20"/>
        <v>21.632531674420445</v>
      </c>
      <c r="M82" s="10">
        <f t="shared" si="11"/>
        <v>173.43835528703391</v>
      </c>
      <c r="N82" s="8">
        <f t="shared" si="12"/>
        <v>30.206135872685216</v>
      </c>
      <c r="O82" s="11">
        <f t="shared" si="13"/>
        <v>1.8498286665747261</v>
      </c>
      <c r="P82" s="11">
        <f t="shared" si="14"/>
        <v>1.1498063200019872</v>
      </c>
      <c r="Q82" s="11">
        <f t="shared" si="15"/>
        <v>3.5240963855421685</v>
      </c>
      <c r="R82" s="12">
        <f t="shared" si="16"/>
        <v>0.11231181424495863</v>
      </c>
      <c r="S82" s="11">
        <f t="shared" si="17"/>
        <v>9.2450289345139431</v>
      </c>
      <c r="T82" s="8">
        <f t="shared" si="18"/>
        <v>3.5966817756579279</v>
      </c>
      <c r="U82" s="13">
        <f t="shared" si="19"/>
        <v>5.0092869019131507</v>
      </c>
    </row>
    <row r="83" spans="1:21">
      <c r="A83" s="6" t="s">
        <v>175</v>
      </c>
      <c r="B83" s="6" t="s">
        <v>173</v>
      </c>
      <c r="C83" s="8">
        <v>64</v>
      </c>
      <c r="D83" s="8">
        <v>51.5</v>
      </c>
      <c r="E83" s="8">
        <v>17.3</v>
      </c>
      <c r="F83" s="8">
        <v>11</v>
      </c>
      <c r="G83" s="9" t="s">
        <v>29</v>
      </c>
      <c r="H83" s="9" t="s">
        <v>18</v>
      </c>
      <c r="I83" s="10">
        <v>56218</v>
      </c>
      <c r="J83" s="10">
        <v>24652</v>
      </c>
      <c r="K83" s="10">
        <v>2094</v>
      </c>
      <c r="L83" s="11">
        <f t="shared" si="20"/>
        <v>22.933774054856791</v>
      </c>
      <c r="M83" s="10">
        <f t="shared" si="11"/>
        <v>183.74083501969974</v>
      </c>
      <c r="N83" s="8">
        <f t="shared" si="12"/>
        <v>35.320629487760719</v>
      </c>
      <c r="O83" s="11">
        <f t="shared" si="13"/>
        <v>1.748067847556803</v>
      </c>
      <c r="P83" s="11">
        <f t="shared" si="14"/>
        <v>1.1627047231390544</v>
      </c>
      <c r="Q83" s="11">
        <f t="shared" si="15"/>
        <v>3.699421965317919</v>
      </c>
      <c r="R83" s="12">
        <f t="shared" si="16"/>
        <v>8.6615470186235916E-2</v>
      </c>
      <c r="S83" s="11">
        <f t="shared" si="17"/>
        <v>9.616309063252908</v>
      </c>
      <c r="T83" s="8">
        <f t="shared" si="18"/>
        <v>4.1996738750289504</v>
      </c>
      <c r="U83" s="13">
        <f t="shared" si="19"/>
        <v>5.7295491714149192</v>
      </c>
    </row>
    <row r="84" spans="1:21">
      <c r="A84" s="6" t="s">
        <v>176</v>
      </c>
      <c r="B84" s="6" t="s">
        <v>177</v>
      </c>
      <c r="C84" s="8">
        <v>66.900000000000006</v>
      </c>
      <c r="D84" s="8">
        <v>59</v>
      </c>
      <c r="E84" s="8">
        <v>17.8</v>
      </c>
      <c r="F84" s="8">
        <v>12</v>
      </c>
      <c r="G84" s="9"/>
      <c r="H84" s="9" t="s">
        <v>18</v>
      </c>
      <c r="I84" s="10">
        <v>40786</v>
      </c>
      <c r="J84" s="10">
        <v>15653</v>
      </c>
      <c r="K84" s="10">
        <v>2151</v>
      </c>
      <c r="L84" s="11">
        <f t="shared" si="20"/>
        <v>29.171305839260206</v>
      </c>
      <c r="M84" s="10">
        <f t="shared" si="11"/>
        <v>88.65578133249123</v>
      </c>
      <c r="N84" s="8">
        <f t="shared" si="12"/>
        <v>22.211763051599455</v>
      </c>
      <c r="O84" s="11">
        <f t="shared" si="13"/>
        <v>2.0014303814275998</v>
      </c>
      <c r="P84" s="11">
        <f t="shared" si="14"/>
        <v>1.2711433472112108</v>
      </c>
      <c r="Q84" s="11">
        <f t="shared" si="15"/>
        <v>3.7584269662921348</v>
      </c>
      <c r="R84" s="12">
        <f t="shared" si="16"/>
        <v>0.19576674646951336</v>
      </c>
      <c r="S84" s="11">
        <f t="shared" si="17"/>
        <v>10.292735302143935</v>
      </c>
      <c r="T84" s="8">
        <f t="shared" si="18"/>
        <v>2.8418861642268145</v>
      </c>
      <c r="U84" s="13">
        <f t="shared" si="19"/>
        <v>3.822298608738222</v>
      </c>
    </row>
    <row r="85" spans="1:21">
      <c r="A85" s="6" t="s">
        <v>178</v>
      </c>
      <c r="B85" s="6"/>
      <c r="C85" s="8">
        <v>86.9</v>
      </c>
      <c r="D85" s="8">
        <v>73.5</v>
      </c>
      <c r="E85" s="8">
        <v>20.3</v>
      </c>
      <c r="F85" s="8">
        <v>9.1999999999999993</v>
      </c>
      <c r="G85" s="9" t="s">
        <v>179</v>
      </c>
      <c r="H85" s="9" t="s">
        <v>18</v>
      </c>
      <c r="I85" s="10">
        <v>114641</v>
      </c>
      <c r="J85" s="10"/>
      <c r="K85" s="10">
        <v>3307</v>
      </c>
      <c r="L85" s="11">
        <f t="shared" si="20"/>
        <v>22.53355120979316</v>
      </c>
      <c r="M85" s="10">
        <f t="shared" si="11"/>
        <v>128.8931774953756</v>
      </c>
      <c r="N85" s="8">
        <f t="shared" si="12"/>
        <v>41.499523925214888</v>
      </c>
      <c r="O85" s="11">
        <f t="shared" si="13"/>
        <v>1.6179180356690861</v>
      </c>
      <c r="P85" s="11">
        <f t="shared" si="14"/>
        <v>1.1328949643261583</v>
      </c>
      <c r="Q85" s="11">
        <f t="shared" si="15"/>
        <v>4.2807881773399012</v>
      </c>
      <c r="R85" s="12">
        <f t="shared" si="16"/>
        <v>6.9731535628013888E-2</v>
      </c>
      <c r="S85" s="11">
        <f t="shared" si="17"/>
        <v>11.488106893653107</v>
      </c>
      <c r="T85" s="8">
        <f t="shared" si="18"/>
        <v>5.1481799448301659</v>
      </c>
      <c r="U85" s="13">
        <f t="shared" si="19"/>
        <v>6.4838600950683434</v>
      </c>
    </row>
    <row r="86" spans="1:21">
      <c r="A86" s="6" t="s">
        <v>180</v>
      </c>
      <c r="B86" s="6"/>
      <c r="C86" s="8">
        <v>49.3</v>
      </c>
      <c r="D86" s="8">
        <v>37.5</v>
      </c>
      <c r="E86" s="8">
        <v>14.9</v>
      </c>
      <c r="F86" s="8">
        <v>7.7</v>
      </c>
      <c r="G86" s="9"/>
      <c r="H86" s="9"/>
      <c r="I86" s="10">
        <v>40400</v>
      </c>
      <c r="J86" s="10">
        <v>19100</v>
      </c>
      <c r="K86" s="10">
        <v>1080</v>
      </c>
      <c r="L86" s="11">
        <f t="shared" si="20"/>
        <v>14.739733418963032</v>
      </c>
      <c r="M86" s="10">
        <f t="shared" si="11"/>
        <v>342.01058201058197</v>
      </c>
      <c r="N86" s="8">
        <f t="shared" si="12"/>
        <v>41.679540209978299</v>
      </c>
      <c r="O86" s="11">
        <f t="shared" si="13"/>
        <v>1.6806681147354254</v>
      </c>
      <c r="P86" s="11">
        <f t="shared" si="14"/>
        <v>1.0129495601612883</v>
      </c>
      <c r="Q86" s="11">
        <f t="shared" si="15"/>
        <v>3.3087248322147649</v>
      </c>
      <c r="R86" s="12">
        <f t="shared" si="16"/>
        <v>5.9662920352290219E-2</v>
      </c>
      <c r="S86" s="11">
        <f t="shared" si="17"/>
        <v>8.2057906383236467</v>
      </c>
      <c r="T86" s="8">
        <f t="shared" si="18"/>
        <v>4.6160075304383987</v>
      </c>
      <c r="U86" s="13">
        <f t="shared" si="19"/>
        <v>6.7858039825665593</v>
      </c>
    </row>
    <row r="87" spans="1:21">
      <c r="A87" s="6" t="s">
        <v>181</v>
      </c>
      <c r="B87" s="6" t="s">
        <v>182</v>
      </c>
      <c r="C87" s="8">
        <v>32.5</v>
      </c>
      <c r="D87" s="8">
        <v>26.9</v>
      </c>
      <c r="E87" s="8">
        <v>9</v>
      </c>
      <c r="F87" s="8">
        <v>6.3</v>
      </c>
      <c r="G87" s="9" t="s">
        <v>183</v>
      </c>
      <c r="H87" s="9" t="s">
        <v>18</v>
      </c>
      <c r="I87" s="10">
        <v>13450</v>
      </c>
      <c r="J87" s="10">
        <v>5600</v>
      </c>
      <c r="K87" s="10">
        <v>546</v>
      </c>
      <c r="L87" s="11">
        <f t="shared" si="20"/>
        <v>15.501704859815471</v>
      </c>
      <c r="M87" s="10">
        <f t="shared" si="11"/>
        <v>308.47319096514099</v>
      </c>
      <c r="N87" s="8">
        <f t="shared" si="12"/>
        <v>38.958673901668682</v>
      </c>
      <c r="O87" s="11">
        <f t="shared" si="13"/>
        <v>1.4641941782579968</v>
      </c>
      <c r="P87" s="11">
        <f t="shared" si="14"/>
        <v>1.0625701950298174</v>
      </c>
      <c r="Q87" s="11">
        <f t="shared" si="15"/>
        <v>3.6111111111111112</v>
      </c>
      <c r="R87" s="12">
        <f t="shared" si="16"/>
        <v>3.237695252136065E-2</v>
      </c>
      <c r="S87" s="11">
        <f t="shared" si="17"/>
        <v>6.9499381292210076</v>
      </c>
      <c r="T87" s="8">
        <f t="shared" si="18"/>
        <v>4.4494150814649727</v>
      </c>
      <c r="U87" s="13">
        <f t="shared" si="19"/>
        <v>8.4160751281422286</v>
      </c>
    </row>
    <row r="88" spans="1:21">
      <c r="A88" s="6" t="s">
        <v>184</v>
      </c>
      <c r="B88" s="6" t="s">
        <v>185</v>
      </c>
      <c r="C88" s="8">
        <v>31.3</v>
      </c>
      <c r="D88" s="8">
        <v>27.3</v>
      </c>
      <c r="E88" s="8">
        <v>9.8000000000000007</v>
      </c>
      <c r="F88" s="8">
        <v>5.8</v>
      </c>
      <c r="G88" s="9" t="s">
        <v>186</v>
      </c>
      <c r="H88" s="9" t="s">
        <v>18</v>
      </c>
      <c r="I88" s="10">
        <v>7937</v>
      </c>
      <c r="J88" s="10"/>
      <c r="K88" s="10">
        <v>472</v>
      </c>
      <c r="L88" s="11">
        <f t="shared" si="20"/>
        <v>19.040866671883741</v>
      </c>
      <c r="M88" s="10">
        <f t="shared" si="11"/>
        <v>174.1487737830484</v>
      </c>
      <c r="N88" s="8">
        <f t="shared" si="12"/>
        <v>20.585787385896278</v>
      </c>
      <c r="O88" s="11">
        <f t="shared" si="13"/>
        <v>1.9004707422687179</v>
      </c>
      <c r="P88" s="11">
        <f t="shared" si="14"/>
        <v>1.1549458997186675</v>
      </c>
      <c r="Q88" s="11">
        <f t="shared" si="15"/>
        <v>3.193877551020408</v>
      </c>
      <c r="R88" s="12">
        <f t="shared" si="16"/>
        <v>0.12062730723066876</v>
      </c>
      <c r="S88" s="11">
        <f t="shared" si="17"/>
        <v>7.0014198560006387</v>
      </c>
      <c r="T88" s="8">
        <f t="shared" si="18"/>
        <v>2.4540133518620464</v>
      </c>
      <c r="U88" s="13">
        <f t="shared" si="19"/>
        <v>4.4482769572000009</v>
      </c>
    </row>
    <row r="89" spans="1:21">
      <c r="A89" s="6" t="s">
        <v>187</v>
      </c>
      <c r="B89" s="6"/>
      <c r="C89" s="8">
        <v>33.700000000000003</v>
      </c>
      <c r="D89" s="8">
        <v>31</v>
      </c>
      <c r="E89" s="8">
        <v>10.9</v>
      </c>
      <c r="F89" s="8">
        <v>5</v>
      </c>
      <c r="G89" s="9" t="s">
        <v>188</v>
      </c>
      <c r="H89" s="9" t="s">
        <v>18</v>
      </c>
      <c r="I89" s="10">
        <v>8267</v>
      </c>
      <c r="J89" s="10">
        <v>2336</v>
      </c>
      <c r="K89" s="10">
        <v>524</v>
      </c>
      <c r="L89" s="11">
        <f t="shared" si="20"/>
        <v>20.572800905513272</v>
      </c>
      <c r="M89" s="10">
        <f t="shared" si="11"/>
        <v>123.88389110805275</v>
      </c>
      <c r="N89" s="8">
        <f t="shared" si="12"/>
        <v>16.676068469842903</v>
      </c>
      <c r="O89" s="11">
        <f t="shared" si="13"/>
        <v>2.0853085394424715</v>
      </c>
      <c r="P89" s="11">
        <f t="shared" si="14"/>
        <v>1.1837319916613733</v>
      </c>
      <c r="Q89" s="11">
        <f t="shared" si="15"/>
        <v>3.0917431192660554</v>
      </c>
      <c r="R89" s="12">
        <f t="shared" si="16"/>
        <v>0.20394358503479199</v>
      </c>
      <c r="S89" s="11">
        <f t="shared" si="17"/>
        <v>7.4608042461922297</v>
      </c>
      <c r="T89" s="8">
        <f t="shared" si="18"/>
        <v>2.0342475543121696</v>
      </c>
      <c r="U89" s="13">
        <f t="shared" si="19"/>
        <v>3.4963788897517247</v>
      </c>
    </row>
    <row r="90" spans="1:21">
      <c r="A90" s="6" t="s">
        <v>189</v>
      </c>
      <c r="B90" s="6" t="s">
        <v>190</v>
      </c>
      <c r="C90" s="8">
        <v>37.9</v>
      </c>
      <c r="D90" s="8">
        <v>29.2</v>
      </c>
      <c r="E90" s="8">
        <v>12.1</v>
      </c>
      <c r="F90" s="8">
        <v>6</v>
      </c>
      <c r="G90" s="9" t="s">
        <v>157</v>
      </c>
      <c r="H90" s="9" t="s">
        <v>18</v>
      </c>
      <c r="I90" s="10">
        <v>11792</v>
      </c>
      <c r="J90" s="10">
        <v>3916</v>
      </c>
      <c r="K90" s="10">
        <v>583</v>
      </c>
      <c r="L90" s="11">
        <f t="shared" si="20"/>
        <v>18.067878526821122</v>
      </c>
      <c r="M90" s="10">
        <f t="shared" si="11"/>
        <v>211.44182461361405</v>
      </c>
      <c r="N90" s="8">
        <f t="shared" si="12"/>
        <v>20.701694830700639</v>
      </c>
      <c r="O90" s="11">
        <f t="shared" si="13"/>
        <v>2.0566833376491744</v>
      </c>
      <c r="P90" s="11">
        <f t="shared" si="14"/>
        <v>1.1223383735367425</v>
      </c>
      <c r="Q90" s="11">
        <f t="shared" si="15"/>
        <v>3.1322314049586777</v>
      </c>
      <c r="R90" s="12">
        <f t="shared" si="16"/>
        <v>0.16294025052814801</v>
      </c>
      <c r="S90" s="11">
        <f t="shared" si="17"/>
        <v>7.2409612621529753</v>
      </c>
      <c r="T90" s="8">
        <f t="shared" si="18"/>
        <v>2.4425968227160539</v>
      </c>
      <c r="U90" s="13">
        <f t="shared" si="19"/>
        <v>3.9846211748413749</v>
      </c>
    </row>
    <row r="91" spans="1:21">
      <c r="A91" s="6" t="s">
        <v>191</v>
      </c>
      <c r="B91" s="6" t="s">
        <v>185</v>
      </c>
      <c r="C91" s="8">
        <v>38.6</v>
      </c>
      <c r="D91" s="8">
        <v>32.5</v>
      </c>
      <c r="E91" s="8">
        <v>13.2</v>
      </c>
      <c r="F91" s="8">
        <v>6.4</v>
      </c>
      <c r="G91" s="9" t="s">
        <v>157</v>
      </c>
      <c r="H91" s="9" t="s">
        <v>18</v>
      </c>
      <c r="I91" s="10">
        <v>16540</v>
      </c>
      <c r="J91" s="10">
        <v>6380</v>
      </c>
      <c r="K91" s="10">
        <v>722</v>
      </c>
      <c r="L91" s="11">
        <f t="shared" si="20"/>
        <v>17.861108709794227</v>
      </c>
      <c r="M91" s="10">
        <f t="shared" si="11"/>
        <v>215.09851095649907</v>
      </c>
      <c r="N91" s="8">
        <f t="shared" si="12"/>
        <v>23.965418462057901</v>
      </c>
      <c r="O91" s="11">
        <f t="shared" si="13"/>
        <v>2.0045749316154957</v>
      </c>
      <c r="P91" s="11">
        <f t="shared" si="14"/>
        <v>1.1074192319168001</v>
      </c>
      <c r="Q91" s="11">
        <f t="shared" si="15"/>
        <v>2.9242424242424243</v>
      </c>
      <c r="R91" s="12">
        <f t="shared" si="16"/>
        <v>0.14627697778567397</v>
      </c>
      <c r="S91" s="11">
        <f t="shared" si="17"/>
        <v>7.6391753481642244</v>
      </c>
      <c r="T91" s="8">
        <f t="shared" si="18"/>
        <v>2.7293383529803554</v>
      </c>
      <c r="U91" s="13">
        <f t="shared" si="19"/>
        <v>4.2628332857402178</v>
      </c>
    </row>
    <row r="92" spans="1:21">
      <c r="A92" s="6" t="s">
        <v>192</v>
      </c>
      <c r="B92" s="6" t="s">
        <v>193</v>
      </c>
      <c r="C92" s="8">
        <v>29</v>
      </c>
      <c r="D92" s="8">
        <v>22</v>
      </c>
      <c r="E92" s="8">
        <v>10.199999999999999</v>
      </c>
      <c r="F92" s="8">
        <v>4</v>
      </c>
      <c r="G92" s="9" t="s">
        <v>47</v>
      </c>
      <c r="H92" s="9" t="s">
        <v>14</v>
      </c>
      <c r="I92" s="10">
        <v>8500</v>
      </c>
      <c r="J92" s="10">
        <v>3000</v>
      </c>
      <c r="K92" s="10">
        <v>468</v>
      </c>
      <c r="L92" s="11">
        <f t="shared" si="20"/>
        <v>18.037182987312409</v>
      </c>
      <c r="M92" s="10">
        <f t="shared" si="11"/>
        <v>356.37141783836</v>
      </c>
      <c r="N92" s="8">
        <f t="shared" si="12"/>
        <v>24.720104256789273</v>
      </c>
      <c r="O92" s="11">
        <f t="shared" si="13"/>
        <v>1.933411762727818</v>
      </c>
      <c r="P92" s="11">
        <f t="shared" si="14"/>
        <v>1.1321140717486562</v>
      </c>
      <c r="Q92" s="11">
        <f t="shared" si="15"/>
        <v>2.8431372549019609</v>
      </c>
      <c r="R92" s="12">
        <f t="shared" si="16"/>
        <v>0.10297828615310381</v>
      </c>
      <c r="S92" s="11">
        <f t="shared" si="17"/>
        <v>6.2851571181633963</v>
      </c>
      <c r="T92" s="8">
        <f t="shared" si="18"/>
        <v>2.7329941363937262</v>
      </c>
      <c r="U92" s="13">
        <f t="shared" si="19"/>
        <v>4.8558643924267955</v>
      </c>
    </row>
    <row r="93" spans="1:21">
      <c r="A93" s="6" t="s">
        <v>194</v>
      </c>
      <c r="B93" s="6" t="s">
        <v>193</v>
      </c>
      <c r="C93" s="8">
        <v>32</v>
      </c>
      <c r="D93" s="8">
        <v>23.3</v>
      </c>
      <c r="E93" s="8">
        <v>10.5</v>
      </c>
      <c r="F93" s="8">
        <v>3.7</v>
      </c>
      <c r="G93" s="9"/>
      <c r="H93" s="9" t="s">
        <v>18</v>
      </c>
      <c r="I93" s="10">
        <v>9600</v>
      </c>
      <c r="J93" s="10">
        <v>4000</v>
      </c>
      <c r="K93" s="10">
        <v>662</v>
      </c>
      <c r="L93" s="11">
        <f t="shared" si="20"/>
        <v>23.527794103072186</v>
      </c>
      <c r="M93" s="10">
        <f t="shared" si="11"/>
        <v>338.80940050172472</v>
      </c>
      <c r="N93" s="8">
        <f t="shared" si="12"/>
        <v>24.98668809736208</v>
      </c>
      <c r="O93" s="11">
        <f t="shared" si="13"/>
        <v>1.9112331318678404</v>
      </c>
      <c r="P93" s="11">
        <f t="shared" si="14"/>
        <v>1.2326249469622719</v>
      </c>
      <c r="Q93" s="11">
        <f t="shared" si="15"/>
        <v>3.0476190476190474</v>
      </c>
      <c r="R93" s="12">
        <f t="shared" si="16"/>
        <v>0.10023066800244881</v>
      </c>
      <c r="S93" s="11">
        <f t="shared" si="17"/>
        <v>6.4681898549748844</v>
      </c>
      <c r="T93" s="8">
        <f t="shared" si="18"/>
        <v>2.8273241373327842</v>
      </c>
      <c r="U93" s="13">
        <f t="shared" si="19"/>
        <v>4.951181958327731</v>
      </c>
    </row>
    <row r="94" spans="1:21">
      <c r="A94" s="6" t="s">
        <v>195</v>
      </c>
      <c r="B94" s="6" t="s">
        <v>193</v>
      </c>
      <c r="C94" s="8">
        <v>36</v>
      </c>
      <c r="D94" s="8">
        <v>30.5</v>
      </c>
      <c r="E94" s="8">
        <v>12</v>
      </c>
      <c r="F94" s="8">
        <v>5</v>
      </c>
      <c r="G94" s="9" t="s">
        <v>196</v>
      </c>
      <c r="H94" s="9" t="s">
        <v>14</v>
      </c>
      <c r="I94" s="10">
        <v>18500</v>
      </c>
      <c r="J94" s="10">
        <v>6500</v>
      </c>
      <c r="K94" s="10">
        <v>738</v>
      </c>
      <c r="L94" s="11">
        <f t="shared" si="20"/>
        <v>16.944776830545742</v>
      </c>
      <c r="M94" s="10">
        <f t="shared" si="11"/>
        <v>291.08792617632565</v>
      </c>
      <c r="N94" s="8">
        <f t="shared" si="12"/>
        <v>32.491243824708747</v>
      </c>
      <c r="O94" s="11">
        <f t="shared" si="13"/>
        <v>1.755633048279621</v>
      </c>
      <c r="P94" s="11">
        <f t="shared" si="14"/>
        <v>1.0847330867186087</v>
      </c>
      <c r="Q94" s="11">
        <f t="shared" si="15"/>
        <v>3</v>
      </c>
      <c r="R94" s="12">
        <f t="shared" si="16"/>
        <v>7.485747366184857E-2</v>
      </c>
      <c r="S94" s="11">
        <f t="shared" si="17"/>
        <v>7.400391881515465</v>
      </c>
      <c r="T94" s="8">
        <f t="shared" si="18"/>
        <v>3.5838428120099564</v>
      </c>
      <c r="U94" s="13">
        <f t="shared" si="19"/>
        <v>5.8706510392693598</v>
      </c>
    </row>
    <row r="95" spans="1:21">
      <c r="A95" s="6" t="s">
        <v>197</v>
      </c>
      <c r="B95" s="6"/>
      <c r="C95" s="8">
        <v>12.4</v>
      </c>
      <c r="D95" s="8">
        <v>11.8</v>
      </c>
      <c r="E95" s="8">
        <v>6</v>
      </c>
      <c r="F95" s="8" t="s">
        <v>198</v>
      </c>
      <c r="G95" s="9" t="s">
        <v>127</v>
      </c>
      <c r="H95" s="9" t="s">
        <v>128</v>
      </c>
      <c r="I95" s="10">
        <v>450</v>
      </c>
      <c r="J95" s="10"/>
      <c r="K95" s="10">
        <v>100</v>
      </c>
      <c r="L95" s="11">
        <f t="shared" si="20"/>
        <v>27.28200778392775</v>
      </c>
      <c r="M95" s="10">
        <f t="shared" si="11"/>
        <v>122.26959495789315</v>
      </c>
      <c r="N95" s="8">
        <f t="shared" si="12"/>
        <v>5.3321354866669122</v>
      </c>
      <c r="O95" s="11">
        <f t="shared" si="13"/>
        <v>3.0258832708097092</v>
      </c>
      <c r="P95" s="11">
        <f t="shared" si="14"/>
        <v>1.4117244045708961</v>
      </c>
      <c r="Q95" s="11">
        <f t="shared" si="15"/>
        <v>2.0666666666666669</v>
      </c>
      <c r="R95" s="12">
        <f t="shared" si="16"/>
        <v>0.78768207543082525</v>
      </c>
      <c r="S95" s="11">
        <f t="shared" si="17"/>
        <v>4.603051162001135</v>
      </c>
      <c r="T95" s="8">
        <f t="shared" si="18"/>
        <v>0.63786743033389925</v>
      </c>
      <c r="U95" s="13">
        <f t="shared" si="19"/>
        <v>1.4776879716593789</v>
      </c>
    </row>
    <row r="96" spans="1:21">
      <c r="A96" s="6" t="s">
        <v>199</v>
      </c>
      <c r="B96" s="6"/>
      <c r="C96" s="8">
        <v>44.3</v>
      </c>
      <c r="D96" s="8">
        <v>32.5</v>
      </c>
      <c r="E96" s="8">
        <v>12.1</v>
      </c>
      <c r="F96" s="8">
        <v>7.3</v>
      </c>
      <c r="G96" s="9"/>
      <c r="H96" s="9"/>
      <c r="I96" s="10">
        <v>28500</v>
      </c>
      <c r="J96" s="10">
        <v>12700</v>
      </c>
      <c r="K96" s="10">
        <v>887</v>
      </c>
      <c r="L96" s="11">
        <f t="shared" si="20"/>
        <v>15.272593962181872</v>
      </c>
      <c r="M96" s="10">
        <f t="shared" si="11"/>
        <v>370.63528187788535</v>
      </c>
      <c r="N96" s="8">
        <f t="shared" si="12"/>
        <v>44.161333461300764</v>
      </c>
      <c r="O96" s="11">
        <f t="shared" si="13"/>
        <v>1.5330019910528598</v>
      </c>
      <c r="P96" s="11">
        <f t="shared" si="14"/>
        <v>1.0351431231811994</v>
      </c>
      <c r="Q96" s="11">
        <f t="shared" si="15"/>
        <v>3.6611570247933884</v>
      </c>
      <c r="R96" s="12">
        <f t="shared" si="16"/>
        <v>3.891598272872044E-2</v>
      </c>
      <c r="S96" s="11">
        <f t="shared" si="17"/>
        <v>7.6391753481642244</v>
      </c>
      <c r="T96" s="8">
        <f t="shared" si="18"/>
        <v>4.9980658846936503</v>
      </c>
      <c r="U96" s="13">
        <f t="shared" si="19"/>
        <v>8.1533714333000784</v>
      </c>
    </row>
    <row r="97" spans="1:21">
      <c r="A97" s="6" t="s">
        <v>200</v>
      </c>
      <c r="B97" s="6" t="s">
        <v>177</v>
      </c>
      <c r="C97" s="8">
        <v>24.5</v>
      </c>
      <c r="D97" s="8">
        <v>22.1</v>
      </c>
      <c r="E97" s="8">
        <v>8.5</v>
      </c>
      <c r="F97" s="8">
        <v>5.2</v>
      </c>
      <c r="G97" s="9"/>
      <c r="H97" s="9" t="s">
        <v>18</v>
      </c>
      <c r="I97" s="10">
        <v>2755</v>
      </c>
      <c r="J97" s="10">
        <v>1124</v>
      </c>
      <c r="K97" s="10">
        <v>349</v>
      </c>
      <c r="L97" s="11">
        <f t="shared" si="20"/>
        <v>28.485267481406439</v>
      </c>
      <c r="M97" s="10">
        <f t="shared" si="11"/>
        <v>113.94539120762381</v>
      </c>
      <c r="N97" s="8">
        <f t="shared" si="12"/>
        <v>10.783641347654042</v>
      </c>
      <c r="O97" s="11">
        <f t="shared" si="13"/>
        <v>2.3446559207764044</v>
      </c>
      <c r="P97" s="11">
        <f t="shared" si="14"/>
        <v>1.3607662124034487</v>
      </c>
      <c r="Q97" s="11">
        <f t="shared" si="15"/>
        <v>2.8823529411764706</v>
      </c>
      <c r="R97" s="12">
        <f t="shared" si="16"/>
        <v>0.32623927097384664</v>
      </c>
      <c r="S97" s="11">
        <f t="shared" si="17"/>
        <v>6.299425370619133</v>
      </c>
      <c r="T97" s="8">
        <f t="shared" si="18"/>
        <v>1.3420185142276939</v>
      </c>
      <c r="U97" s="13">
        <f t="shared" si="19"/>
        <v>2.6120229009775051</v>
      </c>
    </row>
    <row r="98" spans="1:21">
      <c r="A98" s="6" t="s">
        <v>201</v>
      </c>
      <c r="B98" s="6" t="s">
        <v>202</v>
      </c>
      <c r="C98" s="8">
        <v>32.200000000000003</v>
      </c>
      <c r="D98" s="8">
        <v>28.8</v>
      </c>
      <c r="E98" s="8">
        <v>10.7</v>
      </c>
      <c r="F98" s="8">
        <v>4.8</v>
      </c>
      <c r="G98" s="9" t="s">
        <v>157</v>
      </c>
      <c r="H98" s="9" t="s">
        <v>203</v>
      </c>
      <c r="I98" s="10">
        <v>7716</v>
      </c>
      <c r="J98" s="10">
        <v>2425</v>
      </c>
      <c r="K98" s="10">
        <v>500</v>
      </c>
      <c r="L98" s="11">
        <f t="shared" si="20"/>
        <v>20.553351482937192</v>
      </c>
      <c r="M98" s="10">
        <f t="shared" si="11"/>
        <v>144.20049040545999</v>
      </c>
      <c r="N98" s="8">
        <f t="shared" si="12"/>
        <v>17.017305632147451</v>
      </c>
      <c r="O98" s="11">
        <f t="shared" si="13"/>
        <v>2.094608471847049</v>
      </c>
      <c r="P98" s="11">
        <f t="shared" si="14"/>
        <v>1.1856650207834569</v>
      </c>
      <c r="Q98" s="11">
        <f t="shared" si="15"/>
        <v>3.0093457943925239</v>
      </c>
      <c r="R98" s="12">
        <f t="shared" si="16"/>
        <v>0.19702398084230904</v>
      </c>
      <c r="S98" s="11">
        <f t="shared" si="17"/>
        <v>7.1911946156393238</v>
      </c>
      <c r="T98" s="8">
        <f t="shared" si="18"/>
        <v>2.0432951270987214</v>
      </c>
      <c r="U98" s="13">
        <f t="shared" si="19"/>
        <v>3.5445992911277426</v>
      </c>
    </row>
    <row r="99" spans="1:21">
      <c r="A99" s="6" t="s">
        <v>204</v>
      </c>
      <c r="B99" s="6" t="s">
        <v>205</v>
      </c>
      <c r="C99" s="8">
        <v>36.4</v>
      </c>
      <c r="D99" s="8">
        <v>35.4</v>
      </c>
      <c r="E99" s="8">
        <v>12.5</v>
      </c>
      <c r="F99" s="8">
        <v>5</v>
      </c>
      <c r="G99" s="9" t="s">
        <v>157</v>
      </c>
      <c r="H99" s="9" t="s">
        <v>18</v>
      </c>
      <c r="I99" s="10">
        <v>12760</v>
      </c>
      <c r="J99" s="10">
        <v>4156</v>
      </c>
      <c r="K99" s="10">
        <v>592</v>
      </c>
      <c r="L99" s="11">
        <f t="shared" si="20"/>
        <v>17.407685037005649</v>
      </c>
      <c r="M99" s="10">
        <f t="shared" si="11"/>
        <v>128.40823305865985</v>
      </c>
      <c r="N99" s="8">
        <f t="shared" si="12"/>
        <v>19.115197270250992</v>
      </c>
      <c r="O99" s="11">
        <f t="shared" si="13"/>
        <v>2.0695809846356568</v>
      </c>
      <c r="P99" s="11">
        <f t="shared" si="14"/>
        <v>1.106046817938348</v>
      </c>
      <c r="Q99" s="11">
        <f t="shared" si="15"/>
        <v>2.9119999999999999</v>
      </c>
      <c r="R99" s="12">
        <f t="shared" si="16"/>
        <v>0.19812984683019216</v>
      </c>
      <c r="S99" s="11">
        <f t="shared" si="17"/>
        <v>7.9727184824249253</v>
      </c>
      <c r="T99" s="8">
        <f t="shared" si="18"/>
        <v>2.2632479323943704</v>
      </c>
      <c r="U99" s="13">
        <f t="shared" si="19"/>
        <v>3.632495304908669</v>
      </c>
    </row>
    <row r="100" spans="1:21">
      <c r="A100" s="15" t="s">
        <v>206</v>
      </c>
      <c r="B100" s="16" t="s">
        <v>205</v>
      </c>
      <c r="C100" s="8">
        <v>35.4</v>
      </c>
      <c r="D100" s="8">
        <v>31.2</v>
      </c>
      <c r="E100" s="8">
        <v>12.5</v>
      </c>
      <c r="F100" s="8">
        <v>5.2</v>
      </c>
      <c r="G100" s="11"/>
      <c r="H100" s="11" t="s">
        <v>18</v>
      </c>
      <c r="I100" s="9">
        <v>13382</v>
      </c>
      <c r="J100" s="9">
        <v>4155</v>
      </c>
      <c r="K100" s="9">
        <v>551</v>
      </c>
      <c r="L100" s="11">
        <f t="shared" si="20"/>
        <v>15.696559062003343</v>
      </c>
      <c r="M100" s="10">
        <f t="shared" si="11"/>
        <v>196.70220356703345</v>
      </c>
      <c r="N100" s="8">
        <f t="shared" si="12"/>
        <v>22.047981514689905</v>
      </c>
      <c r="O100" s="11">
        <f t="shared" si="13"/>
        <v>2.037038318219027</v>
      </c>
      <c r="P100" s="11">
        <f t="shared" si="14"/>
        <v>1.0671519859507399</v>
      </c>
      <c r="Q100" s="11">
        <f t="shared" si="15"/>
        <v>2.8319999999999999</v>
      </c>
      <c r="R100" s="12">
        <f t="shared" si="16"/>
        <v>0.16071342012534512</v>
      </c>
      <c r="S100" s="11">
        <f t="shared" si="17"/>
        <v>7.4848326634601525</v>
      </c>
      <c r="T100" s="8">
        <f t="shared" si="18"/>
        <v>2.5129335956787151</v>
      </c>
      <c r="U100" s="13">
        <f t="shared" si="19"/>
        <v>4.033238849882931</v>
      </c>
    </row>
    <row r="101" spans="1:21">
      <c r="A101" s="6" t="s">
        <v>207</v>
      </c>
      <c r="B101" s="6" t="s">
        <v>205</v>
      </c>
      <c r="C101" s="8">
        <v>35.700000000000003</v>
      </c>
      <c r="D101" s="8">
        <v>31.1</v>
      </c>
      <c r="E101" s="8">
        <v>12.4</v>
      </c>
      <c r="F101" s="8">
        <v>6.1</v>
      </c>
      <c r="G101" s="9"/>
      <c r="H101" s="9" t="s">
        <v>18</v>
      </c>
      <c r="I101" s="10">
        <v>11684</v>
      </c>
      <c r="J101" s="10">
        <v>3650</v>
      </c>
      <c r="K101" s="10">
        <v>660</v>
      </c>
      <c r="L101" s="11">
        <f t="shared" si="20"/>
        <v>20.579926863667389</v>
      </c>
      <c r="M101" s="10">
        <f t="shared" si="11"/>
        <v>173.40529826953218</v>
      </c>
      <c r="N101" s="8">
        <f t="shared" si="12"/>
        <v>19.445151440705224</v>
      </c>
      <c r="O101" s="11">
        <f t="shared" si="13"/>
        <v>2.1141431316500898</v>
      </c>
      <c r="P101" s="11">
        <f t="shared" si="14"/>
        <v>1.1723662145090517</v>
      </c>
      <c r="Q101" s="11">
        <f t="shared" si="15"/>
        <v>2.8790322580645165</v>
      </c>
      <c r="R101" s="12">
        <f t="shared" si="16"/>
        <v>0.19605151895962572</v>
      </c>
      <c r="S101" s="11">
        <f t="shared" si="17"/>
        <v>7.4728281125688962</v>
      </c>
      <c r="T101" s="8">
        <f t="shared" si="18"/>
        <v>2.2632060875586899</v>
      </c>
      <c r="U101" s="13">
        <f t="shared" si="19"/>
        <v>3.6470456204121837</v>
      </c>
    </row>
    <row r="102" spans="1:21">
      <c r="A102" s="6" t="s">
        <v>208</v>
      </c>
      <c r="B102" s="6" t="s">
        <v>202</v>
      </c>
      <c r="C102" s="8">
        <v>41.7</v>
      </c>
      <c r="D102" s="8">
        <v>36.1</v>
      </c>
      <c r="E102" s="8">
        <v>12.8</v>
      </c>
      <c r="F102" s="8">
        <v>4.7</v>
      </c>
      <c r="G102" s="9" t="s">
        <v>29</v>
      </c>
      <c r="H102" s="9" t="s">
        <v>18</v>
      </c>
      <c r="I102" s="10">
        <v>14330</v>
      </c>
      <c r="J102" s="10">
        <v>5500</v>
      </c>
      <c r="K102" s="10">
        <v>870</v>
      </c>
      <c r="L102" s="11">
        <f t="shared" si="20"/>
        <v>23.679643104425494</v>
      </c>
      <c r="M102" s="10">
        <f t="shared" si="11"/>
        <v>135.98047889827862</v>
      </c>
      <c r="N102" s="8">
        <f t="shared" si="12"/>
        <v>19.65538796672886</v>
      </c>
      <c r="O102" s="11">
        <f t="shared" si="13"/>
        <v>2.0389222971157626</v>
      </c>
      <c r="P102" s="11">
        <f t="shared" si="14"/>
        <v>1.2213817162009428</v>
      </c>
      <c r="Q102" s="11">
        <f t="shared" si="15"/>
        <v>3.2578125</v>
      </c>
      <c r="R102" s="12">
        <f t="shared" si="16"/>
        <v>0.18279588043767286</v>
      </c>
      <c r="S102" s="11">
        <f t="shared" si="17"/>
        <v>8.0511589227886944</v>
      </c>
      <c r="T102" s="8">
        <f t="shared" si="18"/>
        <v>2.3931786367144237</v>
      </c>
      <c r="U102" s="13">
        <f t="shared" si="19"/>
        <v>3.7957540875122797</v>
      </c>
    </row>
    <row r="103" spans="1:21">
      <c r="A103" s="6" t="s">
        <v>209</v>
      </c>
      <c r="B103" s="6" t="s">
        <v>177</v>
      </c>
      <c r="C103" s="8">
        <v>50.8</v>
      </c>
      <c r="D103" s="8">
        <v>45.4</v>
      </c>
      <c r="E103" s="8">
        <v>14.7</v>
      </c>
      <c r="F103" s="8">
        <v>5.0999999999999996</v>
      </c>
      <c r="G103" s="9"/>
      <c r="H103" s="9"/>
      <c r="I103" s="10">
        <v>33062</v>
      </c>
      <c r="J103" s="10">
        <v>9314</v>
      </c>
      <c r="K103" s="10">
        <v>1356</v>
      </c>
      <c r="L103" s="11">
        <f t="shared" si="20"/>
        <v>21.149609702080074</v>
      </c>
      <c r="M103" s="10">
        <f t="shared" si="11"/>
        <v>157.72972445963049</v>
      </c>
      <c r="N103" s="8">
        <f t="shared" si="12"/>
        <v>30.311057255187922</v>
      </c>
      <c r="O103" s="11">
        <f t="shared" si="13"/>
        <v>1.7725619573245925</v>
      </c>
      <c r="P103" s="11">
        <f t="shared" si="14"/>
        <v>1.1488497845272714</v>
      </c>
      <c r="Q103" s="11">
        <f t="shared" si="15"/>
        <v>3.4557823129251699</v>
      </c>
      <c r="R103" s="12">
        <f t="shared" si="16"/>
        <v>9.6734257932668516E-2</v>
      </c>
      <c r="S103" s="11">
        <f t="shared" si="17"/>
        <v>9.0288559629667375</v>
      </c>
      <c r="T103" s="8">
        <f t="shared" si="18"/>
        <v>3.5945792269080195</v>
      </c>
      <c r="U103" s="13">
        <f t="shared" si="19"/>
        <v>5.3200697795811189</v>
      </c>
    </row>
    <row r="104" spans="1:21">
      <c r="A104" s="6" t="s">
        <v>210</v>
      </c>
      <c r="B104" s="6" t="s">
        <v>177</v>
      </c>
      <c r="C104" s="8">
        <v>53.1</v>
      </c>
      <c r="D104" s="8">
        <v>43.3</v>
      </c>
      <c r="E104" s="8">
        <v>14.7</v>
      </c>
      <c r="F104" s="8">
        <v>8.1</v>
      </c>
      <c r="G104" s="9"/>
      <c r="H104" s="9" t="s">
        <v>18</v>
      </c>
      <c r="I104" s="10">
        <v>31359</v>
      </c>
      <c r="J104" s="10">
        <v>9632</v>
      </c>
      <c r="K104" s="10">
        <v>1067</v>
      </c>
      <c r="L104" s="11">
        <f t="shared" si="20"/>
        <v>17.238642113398729</v>
      </c>
      <c r="M104" s="10">
        <f t="shared" si="11"/>
        <v>172.4449567575995</v>
      </c>
      <c r="N104" s="8">
        <f t="shared" si="12"/>
        <v>29.234721963839007</v>
      </c>
      <c r="O104" s="11">
        <f t="shared" si="13"/>
        <v>1.8040534785399729</v>
      </c>
      <c r="P104" s="11">
        <f t="shared" si="14"/>
        <v>1.0748336420385511</v>
      </c>
      <c r="Q104" s="11">
        <f t="shared" si="15"/>
        <v>3.6122448979591839</v>
      </c>
      <c r="R104" s="12">
        <f t="shared" si="16"/>
        <v>0.10117347110140244</v>
      </c>
      <c r="S104" s="11">
        <f t="shared" si="17"/>
        <v>8.8175665577300855</v>
      </c>
      <c r="T104" s="8">
        <f t="shared" si="18"/>
        <v>3.5148345544491533</v>
      </c>
      <c r="U104" s="13">
        <f t="shared" si="19"/>
        <v>5.2020456117299245</v>
      </c>
    </row>
    <row r="105" spans="1:21">
      <c r="A105" s="6" t="s">
        <v>211</v>
      </c>
      <c r="B105" s="6" t="s">
        <v>177</v>
      </c>
      <c r="C105" s="8">
        <v>62.2</v>
      </c>
      <c r="D105" s="8">
        <v>51.2</v>
      </c>
      <c r="E105" s="8">
        <v>17.100000000000001</v>
      </c>
      <c r="F105" s="8">
        <v>7</v>
      </c>
      <c r="G105" s="9" t="s">
        <v>119</v>
      </c>
      <c r="H105" s="9" t="s">
        <v>18</v>
      </c>
      <c r="I105" s="10">
        <v>55115</v>
      </c>
      <c r="J105" s="10">
        <v>17313</v>
      </c>
      <c r="K105" s="10">
        <v>1292</v>
      </c>
      <c r="L105" s="11">
        <f t="shared" si="20"/>
        <v>14.338135546712065</v>
      </c>
      <c r="M105" s="10">
        <f t="shared" si="11"/>
        <v>183.32087035690034</v>
      </c>
      <c r="N105" s="8">
        <f t="shared" si="12"/>
        <v>35.65127991123309</v>
      </c>
      <c r="O105" s="11">
        <f t="shared" si="13"/>
        <v>1.7392978097339682</v>
      </c>
      <c r="P105" s="11">
        <f t="shared" si="14"/>
        <v>0.99491508334809242</v>
      </c>
      <c r="Q105" s="11">
        <f t="shared" si="15"/>
        <v>3.6374269005847952</v>
      </c>
      <c r="R105" s="12">
        <f t="shared" si="16"/>
        <v>8.4878838254172168E-2</v>
      </c>
      <c r="S105" s="11">
        <f t="shared" si="17"/>
        <v>9.5882594875190978</v>
      </c>
      <c r="T105" s="8">
        <f t="shared" si="18"/>
        <v>4.2126475403239851</v>
      </c>
      <c r="U105" s="13">
        <f t="shared" si="19"/>
        <v>5.7807608790541343</v>
      </c>
    </row>
    <row r="106" spans="1:21">
      <c r="A106" s="6" t="s">
        <v>212</v>
      </c>
      <c r="B106" s="6"/>
      <c r="C106" s="8">
        <v>31</v>
      </c>
      <c r="D106" s="8">
        <v>28.7</v>
      </c>
      <c r="E106" s="8">
        <v>10.6</v>
      </c>
      <c r="F106" s="8">
        <v>4.3</v>
      </c>
      <c r="G106" s="9" t="s">
        <v>157</v>
      </c>
      <c r="H106" s="9" t="s">
        <v>18</v>
      </c>
      <c r="I106" s="10">
        <v>7054</v>
      </c>
      <c r="J106" s="10">
        <v>2400</v>
      </c>
      <c r="K106" s="10">
        <v>460</v>
      </c>
      <c r="L106" s="11">
        <f t="shared" si="20"/>
        <v>20.07315698636318</v>
      </c>
      <c r="M106" s="10">
        <f t="shared" si="11"/>
        <v>133.21150864524037</v>
      </c>
      <c r="N106" s="8">
        <f t="shared" si="12"/>
        <v>15.983272793525277</v>
      </c>
      <c r="O106" s="11">
        <f t="shared" si="13"/>
        <v>2.1379500070138788</v>
      </c>
      <c r="P106" s="11">
        <f t="shared" si="14"/>
        <v>1.1793495482266909</v>
      </c>
      <c r="Q106" s="11">
        <f t="shared" si="15"/>
        <v>2.9245283018867925</v>
      </c>
      <c r="R106" s="12">
        <f t="shared" si="16"/>
        <v>0.22031203614709471</v>
      </c>
      <c r="S106" s="11">
        <f t="shared" si="17"/>
        <v>7.1786990464846765</v>
      </c>
      <c r="T106" s="8">
        <f t="shared" si="18"/>
        <v>1.9196982347529701</v>
      </c>
      <c r="U106" s="13">
        <f t="shared" si="19"/>
        <v>3.3458615702756123</v>
      </c>
    </row>
    <row r="107" spans="1:21">
      <c r="A107" s="17" t="s">
        <v>213</v>
      </c>
      <c r="B107" s="17" t="s">
        <v>205</v>
      </c>
      <c r="C107" s="8">
        <v>34.5</v>
      </c>
      <c r="D107" s="8">
        <v>28.7</v>
      </c>
      <c r="E107" s="8">
        <v>11.5</v>
      </c>
      <c r="F107" s="8">
        <v>6.3</v>
      </c>
      <c r="G107" s="9" t="s">
        <v>214</v>
      </c>
      <c r="H107" s="7" t="s">
        <v>18</v>
      </c>
      <c r="I107" s="9">
        <v>12600</v>
      </c>
      <c r="J107" s="9">
        <v>4651</v>
      </c>
      <c r="K107" s="9">
        <v>534</v>
      </c>
      <c r="L107" s="11">
        <f t="shared" si="20"/>
        <v>15.834718117171791</v>
      </c>
      <c r="M107" s="10">
        <f t="shared" si="11"/>
        <v>237.94513877658471</v>
      </c>
      <c r="N107" s="8">
        <f t="shared" si="12"/>
        <v>24.733433688845778</v>
      </c>
      <c r="O107" s="11">
        <f t="shared" si="13"/>
        <v>1.9120319093203761</v>
      </c>
      <c r="P107" s="11">
        <f t="shared" si="14"/>
        <v>1.0720910074106857</v>
      </c>
      <c r="Q107" s="11">
        <f t="shared" si="15"/>
        <v>3</v>
      </c>
      <c r="R107" s="12">
        <f t="shared" si="16"/>
        <v>0.11440491595669705</v>
      </c>
      <c r="S107" s="11">
        <f t="shared" si="17"/>
        <v>7.1786990464846765</v>
      </c>
      <c r="T107" s="8">
        <f t="shared" si="18"/>
        <v>2.8172954975177671</v>
      </c>
      <c r="U107" s="13">
        <f t="shared" si="19"/>
        <v>4.7142370514150933</v>
      </c>
    </row>
    <row r="108" spans="1:21">
      <c r="A108" s="6" t="s">
        <v>215</v>
      </c>
      <c r="B108" s="6" t="s">
        <v>177</v>
      </c>
      <c r="C108" s="8">
        <v>36</v>
      </c>
      <c r="D108" s="8">
        <v>30.3</v>
      </c>
      <c r="E108" s="8">
        <v>11.6</v>
      </c>
      <c r="F108" s="8">
        <v>5.9</v>
      </c>
      <c r="G108" s="9" t="s">
        <v>157</v>
      </c>
      <c r="H108" s="9" t="s">
        <v>18</v>
      </c>
      <c r="I108" s="10">
        <v>11552</v>
      </c>
      <c r="J108" s="10">
        <v>4034</v>
      </c>
      <c r="K108" s="10">
        <v>656</v>
      </c>
      <c r="L108" s="11">
        <f t="shared" si="20"/>
        <v>20.610570823391075</v>
      </c>
      <c r="M108" s="10">
        <f t="shared" si="11"/>
        <v>185.38785365178819</v>
      </c>
      <c r="N108" s="8">
        <f t="shared" si="12"/>
        <v>21.317144237765788</v>
      </c>
      <c r="O108" s="11">
        <f t="shared" si="13"/>
        <v>1.9852437397358054</v>
      </c>
      <c r="P108" s="11">
        <f t="shared" si="14"/>
        <v>1.1733234062389108</v>
      </c>
      <c r="Q108" s="11">
        <f t="shared" si="15"/>
        <v>3.103448275862069</v>
      </c>
      <c r="R108" s="12">
        <f t="shared" si="16"/>
        <v>0.14592761975603719</v>
      </c>
      <c r="S108" s="11">
        <f t="shared" si="17"/>
        <v>7.3760883942642668</v>
      </c>
      <c r="T108" s="8">
        <f t="shared" si="18"/>
        <v>2.509144991347505</v>
      </c>
      <c r="U108" s="13">
        <f t="shared" si="19"/>
        <v>4.1804660328482592</v>
      </c>
    </row>
    <row r="109" spans="1:21">
      <c r="A109" s="6" t="s">
        <v>216</v>
      </c>
      <c r="B109" s="6"/>
      <c r="C109" s="8">
        <v>40.200000000000003</v>
      </c>
      <c r="D109" s="8">
        <v>31.7</v>
      </c>
      <c r="E109" s="8">
        <v>12.7</v>
      </c>
      <c r="F109" s="8">
        <v>6.9</v>
      </c>
      <c r="G109" s="9" t="s">
        <v>157</v>
      </c>
      <c r="H109" s="9" t="s">
        <v>18</v>
      </c>
      <c r="I109" s="10">
        <v>15700</v>
      </c>
      <c r="J109" s="10">
        <v>6600</v>
      </c>
      <c r="K109" s="10">
        <v>850</v>
      </c>
      <c r="L109" s="11">
        <f t="shared" si="20"/>
        <v>21.770360460312222</v>
      </c>
      <c r="M109" s="10">
        <f t="shared" si="11"/>
        <v>220.02592092580753</v>
      </c>
      <c r="N109" s="8">
        <f t="shared" si="12"/>
        <v>24.00306886174565</v>
      </c>
      <c r="O109" s="11">
        <f t="shared" si="13"/>
        <v>1.9624103407607911</v>
      </c>
      <c r="P109" s="11">
        <f t="shared" si="14"/>
        <v>1.1846079422513656</v>
      </c>
      <c r="Q109" s="11">
        <f t="shared" si="15"/>
        <v>3.165354330708662</v>
      </c>
      <c r="R109" s="12">
        <f t="shared" si="16"/>
        <v>0.13233957607604332</v>
      </c>
      <c r="S109" s="11">
        <f t="shared" si="17"/>
        <v>7.5445689074989568</v>
      </c>
      <c r="T109" s="8">
        <f t="shared" si="18"/>
        <v>2.7982484966494519</v>
      </c>
      <c r="U109" s="13">
        <f t="shared" si="19"/>
        <v>4.4556631901879689</v>
      </c>
    </row>
    <row r="110" spans="1:21">
      <c r="A110" s="6" t="s">
        <v>217</v>
      </c>
      <c r="B110" s="6"/>
      <c r="C110" s="8">
        <v>37.6</v>
      </c>
      <c r="D110" s="8">
        <v>30.3</v>
      </c>
      <c r="E110" s="8">
        <v>12.5</v>
      </c>
      <c r="F110" s="8">
        <v>5.2</v>
      </c>
      <c r="G110" s="9" t="s">
        <v>157</v>
      </c>
      <c r="H110" s="9" t="s">
        <v>18</v>
      </c>
      <c r="I110" s="10">
        <v>13700</v>
      </c>
      <c r="J110" s="10">
        <v>5400</v>
      </c>
      <c r="K110" s="10">
        <v>742</v>
      </c>
      <c r="L110" s="11">
        <f t="shared" si="20"/>
        <v>20.809606607519882</v>
      </c>
      <c r="M110" s="10">
        <f t="shared" si="11"/>
        <v>219.85921009604382</v>
      </c>
      <c r="N110" s="8">
        <f t="shared" si="12"/>
        <v>22.551071496575883</v>
      </c>
      <c r="O110" s="11">
        <f t="shared" si="13"/>
        <v>2.0211695704214416</v>
      </c>
      <c r="P110" s="11">
        <f t="shared" si="14"/>
        <v>1.1714328795815769</v>
      </c>
      <c r="Q110" s="11">
        <f t="shared" si="15"/>
        <v>3.008</v>
      </c>
      <c r="R110" s="12">
        <f t="shared" si="16"/>
        <v>0.149813923260498</v>
      </c>
      <c r="S110" s="11">
        <f t="shared" si="17"/>
        <v>7.3760883942642668</v>
      </c>
      <c r="T110" s="8">
        <f t="shared" si="18"/>
        <v>2.602741252547971</v>
      </c>
      <c r="U110" s="13">
        <f t="shared" si="19"/>
        <v>4.1773794397198101</v>
      </c>
    </row>
    <row r="111" spans="1:21">
      <c r="A111" s="6" t="s">
        <v>218</v>
      </c>
      <c r="B111" s="6" t="s">
        <v>177</v>
      </c>
      <c r="C111" s="8">
        <v>39.299999999999997</v>
      </c>
      <c r="D111" s="8">
        <v>34.9</v>
      </c>
      <c r="E111" s="8">
        <v>12.3</v>
      </c>
      <c r="F111" s="8">
        <v>6.3</v>
      </c>
      <c r="G111" s="9" t="s">
        <v>157</v>
      </c>
      <c r="H111" s="9" t="s">
        <v>18</v>
      </c>
      <c r="I111" s="10">
        <v>15211</v>
      </c>
      <c r="J111" s="10">
        <v>5954</v>
      </c>
      <c r="K111" s="10">
        <v>734</v>
      </c>
      <c r="L111" s="11">
        <f t="shared" si="20"/>
        <v>19.199718011223432</v>
      </c>
      <c r="M111" s="10">
        <f t="shared" si="11"/>
        <v>159.74727812986515</v>
      </c>
      <c r="N111" s="8">
        <f t="shared" si="12"/>
        <v>22.946801853002373</v>
      </c>
      <c r="O111" s="11">
        <f t="shared" si="13"/>
        <v>1.9207341684690464</v>
      </c>
      <c r="P111" s="11">
        <f t="shared" si="14"/>
        <v>1.1370783673685887</v>
      </c>
      <c r="Q111" s="11">
        <f t="shared" si="15"/>
        <v>3.1951219512195119</v>
      </c>
      <c r="R111" s="12">
        <f t="shared" si="16"/>
        <v>0.13410258172937464</v>
      </c>
      <c r="S111" s="11">
        <f t="shared" si="17"/>
        <v>7.916213741429674</v>
      </c>
      <c r="T111" s="8">
        <f t="shared" si="18"/>
        <v>2.7218750605967248</v>
      </c>
      <c r="U111" s="13">
        <f t="shared" si="19"/>
        <v>4.4039620356892977</v>
      </c>
    </row>
    <row r="112" spans="1:21">
      <c r="A112" s="6" t="s">
        <v>219</v>
      </c>
      <c r="B112" s="6" t="s">
        <v>177</v>
      </c>
      <c r="C112" s="8">
        <v>42.5</v>
      </c>
      <c r="D112" s="8">
        <v>35.799999999999997</v>
      </c>
      <c r="E112" s="8">
        <v>13.5</v>
      </c>
      <c r="F112" s="8">
        <v>7.6</v>
      </c>
      <c r="G112" s="9" t="s">
        <v>220</v>
      </c>
      <c r="H112" s="9"/>
      <c r="I112" s="10">
        <v>18220</v>
      </c>
      <c r="J112" s="10">
        <v>6283</v>
      </c>
      <c r="K112" s="10">
        <v>771</v>
      </c>
      <c r="L112" s="11">
        <f t="shared" si="20"/>
        <v>17.883191392273737</v>
      </c>
      <c r="M112" s="10">
        <f t="shared" si="11"/>
        <v>177.27654310034183</v>
      </c>
      <c r="N112" s="8">
        <f t="shared" si="12"/>
        <v>23.264002000969821</v>
      </c>
      <c r="O112" s="11">
        <f t="shared" si="13"/>
        <v>1.9851432317881099</v>
      </c>
      <c r="P112" s="11">
        <f t="shared" si="14"/>
        <v>1.1048544408686061</v>
      </c>
      <c r="Q112" s="11">
        <f t="shared" si="15"/>
        <v>3.1481481481481484</v>
      </c>
      <c r="R112" s="12">
        <f t="shared" si="16"/>
        <v>0.14989040839838877</v>
      </c>
      <c r="S112" s="11">
        <f t="shared" si="17"/>
        <v>8.0176355616852533</v>
      </c>
      <c r="T112" s="8">
        <f t="shared" si="18"/>
        <v>2.7356026113271974</v>
      </c>
      <c r="U112" s="13">
        <f t="shared" si="19"/>
        <v>4.224876917222085</v>
      </c>
    </row>
    <row r="113" spans="1:21">
      <c r="A113" s="6" t="s">
        <v>221</v>
      </c>
      <c r="B113" s="6" t="s">
        <v>177</v>
      </c>
      <c r="C113" s="8">
        <v>46.5</v>
      </c>
      <c r="D113" s="8">
        <v>36.4</v>
      </c>
      <c r="E113" s="8">
        <v>13.5</v>
      </c>
      <c r="F113" s="8">
        <v>7.7</v>
      </c>
      <c r="G113" s="9"/>
      <c r="H113" s="9" t="s">
        <v>18</v>
      </c>
      <c r="I113" s="10">
        <v>21500</v>
      </c>
      <c r="J113" s="10">
        <v>8500</v>
      </c>
      <c r="K113" s="10">
        <v>950</v>
      </c>
      <c r="L113" s="11">
        <f t="shared" si="20"/>
        <v>19.734923791396643</v>
      </c>
      <c r="M113" s="10">
        <f t="shared" si="11"/>
        <v>199.01521981908238</v>
      </c>
      <c r="N113" s="8">
        <f t="shared" si="12"/>
        <v>26.324153471572522</v>
      </c>
      <c r="O113" s="11">
        <f t="shared" si="13"/>
        <v>1.8786784268190764</v>
      </c>
      <c r="P113" s="11">
        <f t="shared" si="14"/>
        <v>1.1363847487304517</v>
      </c>
      <c r="Q113" s="11">
        <f t="shared" si="15"/>
        <v>3.4444444444444446</v>
      </c>
      <c r="R113" s="12">
        <f t="shared" si="16"/>
        <v>0.1141867961472522</v>
      </c>
      <c r="S113" s="11">
        <f t="shared" si="17"/>
        <v>8.0845432771431192</v>
      </c>
      <c r="T113" s="8">
        <f t="shared" si="18"/>
        <v>3.1342381116258626</v>
      </c>
      <c r="U113" s="13">
        <f t="shared" si="19"/>
        <v>4.8405313681366549</v>
      </c>
    </row>
    <row r="114" spans="1:21">
      <c r="A114" s="6" t="s">
        <v>222</v>
      </c>
      <c r="B114" s="6" t="s">
        <v>177</v>
      </c>
      <c r="C114" s="8">
        <v>47.6</v>
      </c>
      <c r="D114" s="8">
        <v>41.4</v>
      </c>
      <c r="E114" s="8">
        <v>14.8</v>
      </c>
      <c r="F114" s="8">
        <v>7.7</v>
      </c>
      <c r="G114" s="9" t="s">
        <v>223</v>
      </c>
      <c r="H114" s="9" t="s">
        <v>18</v>
      </c>
      <c r="I114" s="10">
        <v>25353</v>
      </c>
      <c r="J114" s="10">
        <v>8377</v>
      </c>
      <c r="K114" s="10">
        <v>1046</v>
      </c>
      <c r="L114" s="11">
        <f t="shared" si="20"/>
        <v>19.469912323802959</v>
      </c>
      <c r="M114" s="10">
        <f t="shared" si="11"/>
        <v>159.50720854353634</v>
      </c>
      <c r="N114" s="8">
        <f t="shared" si="12"/>
        <v>25.036948914766153</v>
      </c>
      <c r="O114" s="11">
        <f t="shared" si="13"/>
        <v>1.9495780506107026</v>
      </c>
      <c r="P114" s="11">
        <f t="shared" si="14"/>
        <v>1.1260294852798416</v>
      </c>
      <c r="Q114" s="11">
        <f t="shared" si="15"/>
        <v>3.2162162162162162</v>
      </c>
      <c r="R114" s="12">
        <f t="shared" si="16"/>
        <v>0.14425699147116169</v>
      </c>
      <c r="S114" s="11">
        <f t="shared" si="17"/>
        <v>8.6219394569899421</v>
      </c>
      <c r="T114" s="8">
        <f t="shared" si="18"/>
        <v>2.9560913450693893</v>
      </c>
      <c r="U114" s="13">
        <f t="shared" si="19"/>
        <v>4.3602855139956436</v>
      </c>
    </row>
    <row r="115" spans="1:21">
      <c r="A115" s="6" t="s">
        <v>224</v>
      </c>
      <c r="B115" s="6" t="s">
        <v>225</v>
      </c>
      <c r="C115" s="8">
        <v>50.8</v>
      </c>
      <c r="D115" s="8">
        <v>38.799999999999997</v>
      </c>
      <c r="E115" s="8">
        <v>14.7</v>
      </c>
      <c r="F115" s="8">
        <v>6</v>
      </c>
      <c r="G115" s="9" t="s">
        <v>29</v>
      </c>
      <c r="H115" s="9" t="s">
        <v>18</v>
      </c>
      <c r="I115" s="10">
        <v>33500</v>
      </c>
      <c r="J115" s="10">
        <v>13000</v>
      </c>
      <c r="K115" s="10">
        <v>1020</v>
      </c>
      <c r="L115" s="11">
        <f t="shared" si="20"/>
        <v>15.770163389989797</v>
      </c>
      <c r="M115" s="10">
        <f t="shared" si="11"/>
        <v>256.03634089881365</v>
      </c>
      <c r="N115" s="8">
        <f t="shared" si="12"/>
        <v>34.059129086700445</v>
      </c>
      <c r="O115" s="11">
        <f t="shared" si="13"/>
        <v>1.7648105893268355</v>
      </c>
      <c r="P115" s="11">
        <f t="shared" si="14"/>
        <v>1.0414914435893339</v>
      </c>
      <c r="Q115" s="11">
        <f t="shared" si="15"/>
        <v>3.4557823129251699</v>
      </c>
      <c r="R115" s="12">
        <f t="shared" si="16"/>
        <v>8.0795657907128046E-2</v>
      </c>
      <c r="S115" s="11">
        <f t="shared" si="17"/>
        <v>8.3468125652850258</v>
      </c>
      <c r="T115" s="8">
        <f t="shared" si="18"/>
        <v>3.9331834363505473</v>
      </c>
      <c r="U115" s="13">
        <f t="shared" si="19"/>
        <v>5.8212127251613373</v>
      </c>
    </row>
    <row r="116" spans="1:21">
      <c r="A116" s="6" t="s">
        <v>226</v>
      </c>
      <c r="B116" s="6" t="s">
        <v>202</v>
      </c>
      <c r="C116" s="8">
        <v>32.6</v>
      </c>
      <c r="D116" s="8">
        <v>29.5</v>
      </c>
      <c r="E116" s="8">
        <v>11.2</v>
      </c>
      <c r="F116" s="8">
        <v>4.2</v>
      </c>
      <c r="G116" s="9"/>
      <c r="H116" s="9" t="s">
        <v>18</v>
      </c>
      <c r="I116" s="10">
        <v>9700</v>
      </c>
      <c r="J116" s="10">
        <v>3274</v>
      </c>
      <c r="K116" s="10">
        <v>505</v>
      </c>
      <c r="L116" s="11">
        <f t="shared" si="20"/>
        <v>17.824496289394464</v>
      </c>
      <c r="M116" s="10">
        <f t="shared" si="11"/>
        <v>168.67769899968911</v>
      </c>
      <c r="N116" s="8">
        <f t="shared" si="12"/>
        <v>19.728608521767573</v>
      </c>
      <c r="O116" s="11">
        <f t="shared" si="13"/>
        <v>2.0316258129120377</v>
      </c>
      <c r="P116" s="11">
        <f t="shared" si="14"/>
        <v>1.1234562023989343</v>
      </c>
      <c r="Q116" s="11">
        <f t="shared" si="15"/>
        <v>2.910714285714286</v>
      </c>
      <c r="R116" s="12">
        <f t="shared" si="16"/>
        <v>0.16536995392344797</v>
      </c>
      <c r="S116" s="11">
        <f t="shared" si="17"/>
        <v>7.278062929104145</v>
      </c>
      <c r="T116" s="8">
        <f t="shared" si="18"/>
        <v>2.3015685000355548</v>
      </c>
      <c r="U116" s="13">
        <f t="shared" si="19"/>
        <v>3.9024992615019487</v>
      </c>
    </row>
    <row r="117" spans="1:21">
      <c r="A117" s="6" t="s">
        <v>227</v>
      </c>
      <c r="B117" s="6" t="s">
        <v>205</v>
      </c>
      <c r="C117" s="8">
        <v>35</v>
      </c>
      <c r="D117" s="8">
        <v>31.1</v>
      </c>
      <c r="E117" s="8">
        <v>12.5</v>
      </c>
      <c r="F117" s="8">
        <v>5</v>
      </c>
      <c r="G117" s="9" t="s">
        <v>77</v>
      </c>
      <c r="H117" s="9" t="s">
        <v>18</v>
      </c>
      <c r="I117" s="10">
        <v>12000</v>
      </c>
      <c r="J117" s="10">
        <v>3750</v>
      </c>
      <c r="K117" s="10">
        <v>526</v>
      </c>
      <c r="L117" s="11">
        <f t="shared" si="20"/>
        <v>16.112647163047363</v>
      </c>
      <c r="M117" s="10">
        <f t="shared" si="11"/>
        <v>178.09513687387764</v>
      </c>
      <c r="N117" s="8">
        <f t="shared" si="12"/>
        <v>19.88742737505628</v>
      </c>
      <c r="O117" s="11">
        <f t="shared" si="13"/>
        <v>2.1123376750261316</v>
      </c>
      <c r="P117" s="11">
        <f t="shared" si="14"/>
        <v>1.0798066361754477</v>
      </c>
      <c r="Q117" s="11">
        <f t="shared" si="15"/>
        <v>2.8</v>
      </c>
      <c r="R117" s="12">
        <f t="shared" si="16"/>
        <v>0.19373965133266127</v>
      </c>
      <c r="S117" s="11">
        <f t="shared" si="17"/>
        <v>7.4728281125688962</v>
      </c>
      <c r="T117" s="8">
        <f t="shared" si="18"/>
        <v>2.2887472067185071</v>
      </c>
      <c r="U117" s="13">
        <f t="shared" si="19"/>
        <v>3.6734214416059476</v>
      </c>
    </row>
    <row r="118" spans="1:21">
      <c r="A118" s="6" t="s">
        <v>228</v>
      </c>
      <c r="B118" s="6" t="s">
        <v>205</v>
      </c>
      <c r="C118" s="8">
        <v>35</v>
      </c>
      <c r="D118" s="8">
        <v>31.1</v>
      </c>
      <c r="E118" s="8">
        <v>12.5</v>
      </c>
      <c r="F118" s="8">
        <v>5</v>
      </c>
      <c r="G118" s="9"/>
      <c r="H118" s="9" t="s">
        <v>18</v>
      </c>
      <c r="I118" s="10">
        <v>12000</v>
      </c>
      <c r="J118" s="10">
        <v>3750</v>
      </c>
      <c r="K118" s="10">
        <v>525</v>
      </c>
      <c r="L118" s="11">
        <f t="shared" si="20"/>
        <v>16.082014753992141</v>
      </c>
      <c r="M118" s="10">
        <f t="shared" si="11"/>
        <v>178.09513687387764</v>
      </c>
      <c r="N118" s="8">
        <f t="shared" si="12"/>
        <v>19.88742737505628</v>
      </c>
      <c r="O118" s="11">
        <f t="shared" si="13"/>
        <v>2.1123376750261316</v>
      </c>
      <c r="P118" s="11">
        <f t="shared" si="14"/>
        <v>1.0791225984703776</v>
      </c>
      <c r="Q118" s="11">
        <f t="shared" si="15"/>
        <v>2.8</v>
      </c>
      <c r="R118" s="12">
        <f t="shared" si="16"/>
        <v>0.19373965133266127</v>
      </c>
      <c r="S118" s="11">
        <f t="shared" si="17"/>
        <v>7.4728281125688962</v>
      </c>
      <c r="T118" s="8">
        <f t="shared" si="18"/>
        <v>2.2887472067185071</v>
      </c>
      <c r="U118" s="13">
        <f t="shared" si="19"/>
        <v>3.6734214416059476</v>
      </c>
    </row>
    <row r="119" spans="1:21">
      <c r="A119" s="6" t="s">
        <v>229</v>
      </c>
      <c r="B119" s="6" t="s">
        <v>205</v>
      </c>
      <c r="C119" s="8">
        <v>35.4</v>
      </c>
      <c r="D119" s="8">
        <v>31.2</v>
      </c>
      <c r="E119" s="8">
        <v>12.5</v>
      </c>
      <c r="F119" s="8">
        <v>5.2</v>
      </c>
      <c r="G119" s="9"/>
      <c r="H119" s="9" t="s">
        <v>18</v>
      </c>
      <c r="I119" s="10">
        <v>13382</v>
      </c>
      <c r="J119" s="10">
        <v>4155</v>
      </c>
      <c r="K119" s="10">
        <v>551</v>
      </c>
      <c r="L119" s="11">
        <f t="shared" si="20"/>
        <v>15.696559062003343</v>
      </c>
      <c r="M119" s="10">
        <f t="shared" si="11"/>
        <v>196.70220356703345</v>
      </c>
      <c r="N119" s="8">
        <f t="shared" si="12"/>
        <v>22.047981514689905</v>
      </c>
      <c r="O119" s="11">
        <f t="shared" si="13"/>
        <v>2.037038318219027</v>
      </c>
      <c r="P119" s="11">
        <f t="shared" si="14"/>
        <v>1.0671519859507399</v>
      </c>
      <c r="Q119" s="11">
        <f t="shared" si="15"/>
        <v>2.8319999999999999</v>
      </c>
      <c r="R119" s="12">
        <f t="shared" si="16"/>
        <v>0.16071342012534512</v>
      </c>
      <c r="S119" s="11">
        <f t="shared" si="17"/>
        <v>7.4848326634601525</v>
      </c>
      <c r="T119" s="8">
        <f t="shared" si="18"/>
        <v>2.5129335956787151</v>
      </c>
      <c r="U119" s="13">
        <f t="shared" si="19"/>
        <v>4.033238849882931</v>
      </c>
    </row>
    <row r="120" spans="1:21">
      <c r="A120" s="6" t="s">
        <v>230</v>
      </c>
      <c r="B120" s="6" t="s">
        <v>231</v>
      </c>
      <c r="C120" s="8">
        <v>35.799999999999997</v>
      </c>
      <c r="D120" s="8">
        <v>31.6</v>
      </c>
      <c r="E120" s="8">
        <v>12.4</v>
      </c>
      <c r="F120" s="8">
        <v>5.0999999999999996</v>
      </c>
      <c r="G120" s="11"/>
      <c r="H120" s="11" t="s">
        <v>18</v>
      </c>
      <c r="I120" s="10">
        <v>13248</v>
      </c>
      <c r="J120" s="10">
        <v>4078</v>
      </c>
      <c r="K120" s="10">
        <v>530</v>
      </c>
      <c r="L120" s="11">
        <f t="shared" si="20"/>
        <v>15.199861108798421</v>
      </c>
      <c r="M120" s="10">
        <f t="shared" si="11"/>
        <v>187.43084073615736</v>
      </c>
      <c r="N120" s="8">
        <f t="shared" si="12"/>
        <v>21.793077457299454</v>
      </c>
      <c r="O120" s="11">
        <f t="shared" si="13"/>
        <v>2.0275254569067207</v>
      </c>
      <c r="P120" s="11">
        <f t="shared" si="14"/>
        <v>1.0560861220208699</v>
      </c>
      <c r="Q120" s="11">
        <f t="shared" si="15"/>
        <v>2.887096774193548</v>
      </c>
      <c r="R120" s="12">
        <f t="shared" si="16"/>
        <v>0.16000973581986522</v>
      </c>
      <c r="S120" s="11">
        <f t="shared" si="17"/>
        <v>7.5326595568895858</v>
      </c>
      <c r="T120" s="8">
        <f t="shared" si="18"/>
        <v>2.5051630893277519</v>
      </c>
      <c r="U120" s="13">
        <f t="shared" si="19"/>
        <v>4.0369474629712023</v>
      </c>
    </row>
    <row r="121" spans="1:21">
      <c r="A121" s="6" t="s">
        <v>232</v>
      </c>
      <c r="B121" s="6" t="s">
        <v>205</v>
      </c>
      <c r="C121" s="8">
        <v>38.6</v>
      </c>
      <c r="D121" s="8">
        <v>32.9</v>
      </c>
      <c r="E121" s="8">
        <v>12.9</v>
      </c>
      <c r="F121" s="8">
        <v>5.3</v>
      </c>
      <c r="G121" s="9" t="s">
        <v>29</v>
      </c>
      <c r="H121" s="9" t="s">
        <v>18</v>
      </c>
      <c r="I121" s="10">
        <v>14991</v>
      </c>
      <c r="J121" s="10">
        <v>4740</v>
      </c>
      <c r="K121" s="10">
        <v>750</v>
      </c>
      <c r="L121" s="11">
        <f t="shared" si="20"/>
        <v>19.809519603999114</v>
      </c>
      <c r="M121" s="10">
        <f t="shared" si="11"/>
        <v>187.92947130573435</v>
      </c>
      <c r="N121" s="8">
        <f t="shared" si="12"/>
        <v>22.214233550196937</v>
      </c>
      <c r="O121" s="11">
        <f t="shared" si="13"/>
        <v>2.0242251017245927</v>
      </c>
      <c r="P121" s="11">
        <f t="shared" si="14"/>
        <v>1.1494518949252697</v>
      </c>
      <c r="Q121" s="11">
        <f t="shared" si="15"/>
        <v>2.9922480620155039</v>
      </c>
      <c r="R121" s="12">
        <f t="shared" si="16"/>
        <v>0.15923855331916431</v>
      </c>
      <c r="S121" s="11">
        <f t="shared" si="17"/>
        <v>7.6860418942391941</v>
      </c>
      <c r="T121" s="8">
        <f t="shared" si="18"/>
        <v>2.5771444828771761</v>
      </c>
      <c r="U121" s="13">
        <f t="shared" si="19"/>
        <v>4.0716632096476939</v>
      </c>
    </row>
    <row r="122" spans="1:21">
      <c r="A122" s="6" t="s">
        <v>233</v>
      </c>
      <c r="B122" s="6" t="s">
        <v>231</v>
      </c>
      <c r="C122" s="8">
        <v>38.200000000000003</v>
      </c>
      <c r="D122" s="8">
        <v>33.299999999999997</v>
      </c>
      <c r="E122" s="8">
        <v>12.8</v>
      </c>
      <c r="F122" s="8">
        <v>5.4</v>
      </c>
      <c r="G122" s="9"/>
      <c r="H122" s="9" t="s">
        <v>18</v>
      </c>
      <c r="I122" s="10">
        <v>14332</v>
      </c>
      <c r="J122" s="10">
        <v>5182</v>
      </c>
      <c r="K122" s="10">
        <v>616</v>
      </c>
      <c r="L122" s="11">
        <f t="shared" si="20"/>
        <v>16.764717761956494</v>
      </c>
      <c r="M122" s="10">
        <f t="shared" si="11"/>
        <v>173.27107931225567</v>
      </c>
      <c r="N122" s="8">
        <f t="shared" si="12"/>
        <v>21.359913643286415</v>
      </c>
      <c r="O122" s="11">
        <f t="shared" si="13"/>
        <v>2.0388275451305962</v>
      </c>
      <c r="P122" s="11">
        <f t="shared" si="14"/>
        <v>1.0886962529454518</v>
      </c>
      <c r="Q122" s="11">
        <f t="shared" si="15"/>
        <v>2.984375</v>
      </c>
      <c r="R122" s="12">
        <f t="shared" si="16"/>
        <v>0.16857677197448523</v>
      </c>
      <c r="S122" s="11">
        <f t="shared" si="17"/>
        <v>7.7326243927918803</v>
      </c>
      <c r="T122" s="8">
        <f t="shared" si="18"/>
        <v>2.4920654988772628</v>
      </c>
      <c r="U122" s="13">
        <f t="shared" si="19"/>
        <v>3.9525957897978956</v>
      </c>
    </row>
    <row r="123" spans="1:21">
      <c r="A123" s="6" t="s">
        <v>234</v>
      </c>
      <c r="B123" s="6" t="s">
        <v>202</v>
      </c>
      <c r="C123" s="8">
        <v>41</v>
      </c>
      <c r="D123" s="8">
        <v>36.700000000000003</v>
      </c>
      <c r="E123" s="8">
        <v>12.7</v>
      </c>
      <c r="F123" s="8">
        <v>5.5</v>
      </c>
      <c r="G123" s="9"/>
      <c r="H123" s="9" t="s">
        <v>18</v>
      </c>
      <c r="I123" s="10">
        <v>18740</v>
      </c>
      <c r="J123" s="10">
        <v>5300</v>
      </c>
      <c r="K123" s="10">
        <v>670</v>
      </c>
      <c r="L123" s="11">
        <f t="shared" si="20"/>
        <v>15.251976264085668</v>
      </c>
      <c r="M123" s="10">
        <f t="shared" si="11"/>
        <v>169.24793379738131</v>
      </c>
      <c r="N123" s="8">
        <f t="shared" si="12"/>
        <v>25.830213002025566</v>
      </c>
      <c r="O123" s="11">
        <f t="shared" si="13"/>
        <v>1.8500869323217131</v>
      </c>
      <c r="P123" s="11">
        <f t="shared" si="14"/>
        <v>1.0469924828462664</v>
      </c>
      <c r="Q123" s="11">
        <f t="shared" si="15"/>
        <v>3.2283464566929134</v>
      </c>
      <c r="R123" s="12">
        <f t="shared" si="16"/>
        <v>0.11252146450559208</v>
      </c>
      <c r="S123" s="11">
        <f t="shared" si="17"/>
        <v>8.1177903397414752</v>
      </c>
      <c r="T123" s="8">
        <f t="shared" si="18"/>
        <v>3.0346839004101893</v>
      </c>
      <c r="U123" s="13">
        <f t="shared" si="19"/>
        <v>4.8321403067326054</v>
      </c>
    </row>
    <row r="124" spans="1:21">
      <c r="A124" s="6" t="s">
        <v>235</v>
      </c>
      <c r="B124" s="6" t="s">
        <v>202</v>
      </c>
      <c r="C124" s="8">
        <v>39.700000000000003</v>
      </c>
      <c r="D124" s="8">
        <v>34.9</v>
      </c>
      <c r="E124" s="8">
        <v>12.9</v>
      </c>
      <c r="F124" s="8">
        <v>5.5</v>
      </c>
      <c r="G124" s="9"/>
      <c r="H124" s="9" t="s">
        <v>18</v>
      </c>
      <c r="I124" s="10">
        <v>16000</v>
      </c>
      <c r="J124" s="10">
        <v>5600</v>
      </c>
      <c r="K124" s="10">
        <v>670</v>
      </c>
      <c r="L124" s="11">
        <f t="shared" si="20"/>
        <v>16.945202257231035</v>
      </c>
      <c r="M124" s="10">
        <f t="shared" si="11"/>
        <v>168.03342647280539</v>
      </c>
      <c r="N124" s="8">
        <f t="shared" si="12"/>
        <v>22.580699347432812</v>
      </c>
      <c r="O124" s="11">
        <f t="shared" si="13"/>
        <v>1.9807900375861092</v>
      </c>
      <c r="P124" s="11">
        <f t="shared" si="14"/>
        <v>1.0891958163693769</v>
      </c>
      <c r="Q124" s="11">
        <f t="shared" si="15"/>
        <v>3.0775193798449614</v>
      </c>
      <c r="R124" s="12">
        <f t="shared" si="16"/>
        <v>0.15077907555953585</v>
      </c>
      <c r="S124" s="11">
        <f t="shared" si="17"/>
        <v>7.916213741429674</v>
      </c>
      <c r="T124" s="8">
        <f t="shared" si="18"/>
        <v>2.6484534295587223</v>
      </c>
      <c r="U124" s="13">
        <f t="shared" si="19"/>
        <v>4.184325117682369</v>
      </c>
    </row>
    <row r="125" spans="1:21">
      <c r="A125" s="6" t="s">
        <v>236</v>
      </c>
      <c r="B125" s="6" t="s">
        <v>237</v>
      </c>
      <c r="C125" s="8">
        <v>44.6</v>
      </c>
      <c r="D125" s="8">
        <v>36.799999999999997</v>
      </c>
      <c r="E125" s="8">
        <v>14</v>
      </c>
      <c r="F125" s="8">
        <v>5.8</v>
      </c>
      <c r="G125" s="9" t="s">
        <v>238</v>
      </c>
      <c r="H125" s="9" t="s">
        <v>18</v>
      </c>
      <c r="I125" s="10">
        <v>20944</v>
      </c>
      <c r="J125" s="10">
        <v>6835</v>
      </c>
      <c r="K125" s="10">
        <v>832</v>
      </c>
      <c r="L125" s="11">
        <f t="shared" si="20"/>
        <v>17.587879274843356</v>
      </c>
      <c r="M125" s="10">
        <f t="shared" si="11"/>
        <v>187.61525797238434</v>
      </c>
      <c r="N125" s="8">
        <f t="shared" si="12"/>
        <v>24.613601432066744</v>
      </c>
      <c r="O125" s="11">
        <f t="shared" si="13"/>
        <v>1.9653317313656371</v>
      </c>
      <c r="P125" s="11">
        <f t="shared" si="14"/>
        <v>1.0944330795595547</v>
      </c>
      <c r="Q125" s="11">
        <f t="shared" si="15"/>
        <v>3.1857142857142859</v>
      </c>
      <c r="R125" s="12">
        <f t="shared" si="16"/>
        <v>0.14118650613481906</v>
      </c>
      <c r="S125" s="11">
        <f t="shared" si="17"/>
        <v>8.1288424760232623</v>
      </c>
      <c r="T125" s="8">
        <f t="shared" si="18"/>
        <v>2.8849947591992393</v>
      </c>
      <c r="U125" s="13">
        <f t="shared" si="19"/>
        <v>4.3753111831498659</v>
      </c>
    </row>
    <row r="126" spans="1:21">
      <c r="A126" s="6" t="s">
        <v>239</v>
      </c>
      <c r="B126" s="6" t="s">
        <v>177</v>
      </c>
      <c r="C126" s="8">
        <v>45.9</v>
      </c>
      <c r="D126" s="8">
        <v>39.1</v>
      </c>
      <c r="E126" s="8">
        <v>13.9</v>
      </c>
      <c r="F126" s="8">
        <v>5.8</v>
      </c>
      <c r="G126" s="9"/>
      <c r="H126" s="9" t="s">
        <v>18</v>
      </c>
      <c r="I126" s="10">
        <v>20944</v>
      </c>
      <c r="J126" s="10">
        <v>7496</v>
      </c>
      <c r="K126" s="10">
        <v>907</v>
      </c>
      <c r="L126" s="11">
        <f t="shared" si="20"/>
        <v>19.173325122936205</v>
      </c>
      <c r="M126" s="10">
        <f t="shared" si="11"/>
        <v>156.41605875328435</v>
      </c>
      <c r="N126" s="8">
        <f t="shared" si="12"/>
        <v>23.641351539742793</v>
      </c>
      <c r="O126" s="11">
        <f t="shared" si="13"/>
        <v>1.9512936475701683</v>
      </c>
      <c r="P126" s="11">
        <f t="shared" si="14"/>
        <v>1.126344830626389</v>
      </c>
      <c r="Q126" s="11">
        <f t="shared" si="15"/>
        <v>3.3021582733812949</v>
      </c>
      <c r="R126" s="12">
        <f t="shared" si="16"/>
        <v>0.14548433603397876</v>
      </c>
      <c r="S126" s="11">
        <f t="shared" si="17"/>
        <v>8.3790190356628269</v>
      </c>
      <c r="T126" s="8">
        <f t="shared" si="18"/>
        <v>2.8291137687684693</v>
      </c>
      <c r="U126" s="13">
        <f t="shared" si="19"/>
        <v>4.3059694876374337</v>
      </c>
    </row>
    <row r="127" spans="1:21">
      <c r="A127" s="6" t="s">
        <v>240</v>
      </c>
      <c r="B127" s="6" t="s">
        <v>241</v>
      </c>
      <c r="C127" s="8">
        <v>131</v>
      </c>
      <c r="D127" s="8">
        <v>98.5</v>
      </c>
      <c r="E127" s="8">
        <v>24.7</v>
      </c>
      <c r="F127" s="8">
        <v>12.3</v>
      </c>
      <c r="G127" s="9"/>
      <c r="H127" s="9"/>
      <c r="I127" s="10">
        <v>228750</v>
      </c>
      <c r="J127" s="10">
        <v>66000</v>
      </c>
      <c r="K127" s="10">
        <v>5812</v>
      </c>
      <c r="L127" s="11">
        <f t="shared" si="20"/>
        <v>24.998098436566551</v>
      </c>
      <c r="M127" s="10">
        <f t="shared" si="11"/>
        <v>106.85734832221864</v>
      </c>
      <c r="N127" s="8">
        <f t="shared" si="12"/>
        <v>45.680715033116797</v>
      </c>
      <c r="O127" s="11">
        <f t="shared" si="13"/>
        <v>1.5640491372267695</v>
      </c>
      <c r="P127" s="11">
        <f t="shared" si="14"/>
        <v>1.1500936401946336</v>
      </c>
      <c r="Q127" s="11">
        <f t="shared" si="15"/>
        <v>5.3036437246963564</v>
      </c>
      <c r="R127" s="12">
        <f t="shared" si="16"/>
        <v>6.3293284686603418E-2</v>
      </c>
      <c r="S127" s="11">
        <f t="shared" si="17"/>
        <v>13.29912027165707</v>
      </c>
      <c r="T127" s="8">
        <f t="shared" si="18"/>
        <v>6.0519639335984117</v>
      </c>
      <c r="U127" s="13">
        <f t="shared" si="19"/>
        <v>6.9099640899866257</v>
      </c>
    </row>
    <row r="128" spans="1:21">
      <c r="A128" s="6" t="s">
        <v>242</v>
      </c>
      <c r="B128" s="6" t="s">
        <v>241</v>
      </c>
      <c r="C128" s="8">
        <v>39</v>
      </c>
      <c r="D128" s="8">
        <v>31</v>
      </c>
      <c r="E128" s="8">
        <v>12</v>
      </c>
      <c r="F128" s="8">
        <v>6</v>
      </c>
      <c r="G128" s="9"/>
      <c r="H128" s="9" t="s">
        <v>18</v>
      </c>
      <c r="I128" s="10">
        <v>18750</v>
      </c>
      <c r="J128" s="10">
        <v>6500</v>
      </c>
      <c r="K128" s="10">
        <v>765</v>
      </c>
      <c r="L128" s="11">
        <f t="shared" si="20"/>
        <v>17.408383707171296</v>
      </c>
      <c r="M128" s="10">
        <f t="shared" si="11"/>
        <v>280.97531852860641</v>
      </c>
      <c r="N128" s="8">
        <f t="shared" si="12"/>
        <v>31.69789273034834</v>
      </c>
      <c r="O128" s="11">
        <f t="shared" si="13"/>
        <v>1.7478031166197687</v>
      </c>
      <c r="P128" s="11">
        <f t="shared" si="14"/>
        <v>1.094112527727914</v>
      </c>
      <c r="Q128" s="11">
        <f t="shared" si="15"/>
        <v>3.25</v>
      </c>
      <c r="R128" s="12">
        <f t="shared" si="16"/>
        <v>7.4324209106766514E-2</v>
      </c>
      <c r="S128" s="11">
        <f t="shared" si="17"/>
        <v>7.4608042461922297</v>
      </c>
      <c r="T128" s="8">
        <f t="shared" si="18"/>
        <v>3.5966765883965905</v>
      </c>
      <c r="U128" s="13">
        <f t="shared" si="19"/>
        <v>5.8916738984275403</v>
      </c>
    </row>
    <row r="129" spans="1:21">
      <c r="A129" s="6" t="s">
        <v>243</v>
      </c>
      <c r="B129" s="6" t="s">
        <v>173</v>
      </c>
      <c r="C129" s="8">
        <v>48</v>
      </c>
      <c r="D129" s="8">
        <v>39.299999999999997</v>
      </c>
      <c r="E129" s="8">
        <v>14.3</v>
      </c>
      <c r="F129" s="8">
        <v>6.3</v>
      </c>
      <c r="G129" s="9"/>
      <c r="H129" s="9" t="s">
        <v>14</v>
      </c>
      <c r="I129" s="10">
        <v>32000</v>
      </c>
      <c r="J129" s="10">
        <v>12000</v>
      </c>
      <c r="K129" s="9">
        <v>1154</v>
      </c>
      <c r="L129" s="11">
        <f t="shared" si="20"/>
        <v>18.39466089060409</v>
      </c>
      <c r="M129" s="10">
        <f t="shared" si="11"/>
        <v>235.35547675807129</v>
      </c>
      <c r="N129" s="8">
        <f t="shared" si="12"/>
        <v>34.144600128904187</v>
      </c>
      <c r="O129" s="11">
        <f t="shared" si="13"/>
        <v>1.7431781824701056</v>
      </c>
      <c r="P129" s="11">
        <f t="shared" si="14"/>
        <v>1.0976909677181963</v>
      </c>
      <c r="Q129" s="11">
        <f t="shared" si="15"/>
        <v>3.3566433566433567</v>
      </c>
      <c r="R129" s="12">
        <f t="shared" si="16"/>
        <v>7.8812321019177248E-2</v>
      </c>
      <c r="S129" s="11">
        <f t="shared" si="17"/>
        <v>8.4004214180004091</v>
      </c>
      <c r="T129" s="8">
        <f t="shared" si="18"/>
        <v>3.9136992086699389</v>
      </c>
      <c r="U129" s="13">
        <f t="shared" si="19"/>
        <v>5.8728290806430472</v>
      </c>
    </row>
    <row r="130" spans="1:21">
      <c r="A130" s="6" t="s">
        <v>244</v>
      </c>
      <c r="B130" s="6" t="s">
        <v>245</v>
      </c>
      <c r="C130" s="8">
        <v>45.5</v>
      </c>
      <c r="D130" s="8">
        <v>37.4</v>
      </c>
      <c r="E130" s="8">
        <v>13.9</v>
      </c>
      <c r="F130" s="8">
        <v>8</v>
      </c>
      <c r="G130" s="9"/>
      <c r="H130" s="9" t="s">
        <v>18</v>
      </c>
      <c r="I130" s="10">
        <v>21700</v>
      </c>
      <c r="J130" s="10">
        <v>9000</v>
      </c>
      <c r="K130" s="10">
        <v>945</v>
      </c>
      <c r="L130" s="11">
        <f t="shared" si="20"/>
        <v>19.510369231224214</v>
      </c>
      <c r="M130" s="10">
        <f t="shared" si="11"/>
        <v>185.18120633355471</v>
      </c>
      <c r="N130" s="8">
        <f t="shared" si="12"/>
        <v>25.300341686706918</v>
      </c>
      <c r="O130" s="11">
        <f t="shared" si="13"/>
        <v>1.9283878915546788</v>
      </c>
      <c r="P130" s="11">
        <f t="shared" si="14"/>
        <v>1.1317666951540726</v>
      </c>
      <c r="Q130" s="11">
        <f t="shared" si="15"/>
        <v>3.2733812949640289</v>
      </c>
      <c r="R130" s="12">
        <f t="shared" si="16"/>
        <v>0.1308137207885702</v>
      </c>
      <c r="S130" s="11">
        <f t="shared" si="17"/>
        <v>8.1948422803614704</v>
      </c>
      <c r="T130" s="8">
        <f t="shared" si="18"/>
        <v>2.9835401128518932</v>
      </c>
      <c r="U130" s="13">
        <f t="shared" si="19"/>
        <v>4.54100956734412</v>
      </c>
    </row>
    <row r="131" spans="1:21">
      <c r="A131" s="6" t="s">
        <v>246</v>
      </c>
      <c r="B131" s="6" t="s">
        <v>247</v>
      </c>
      <c r="C131" s="8">
        <v>47</v>
      </c>
      <c r="D131" s="8">
        <v>39.200000000000003</v>
      </c>
      <c r="E131" s="8">
        <v>13.7</v>
      </c>
      <c r="F131" s="8">
        <v>7.5</v>
      </c>
      <c r="G131" s="9" t="s">
        <v>119</v>
      </c>
      <c r="H131" s="9" t="s">
        <v>18</v>
      </c>
      <c r="I131" s="10">
        <v>23400</v>
      </c>
      <c r="J131" s="10">
        <v>0</v>
      </c>
      <c r="K131" s="10">
        <v>945</v>
      </c>
      <c r="L131" s="11">
        <f t="shared" si="20"/>
        <v>18.554527963138373</v>
      </c>
      <c r="M131" s="10">
        <f t="shared" ref="M131:M194" si="21">(I131/2240)/(0.01*D131)^3</f>
        <v>173.42417533146414</v>
      </c>
      <c r="N131" s="8">
        <f t="shared" ref="N131:N194" si="22">I131/(0.65*(0.7*D131+0.3*C131)*E131^1.33)</f>
        <v>26.668442600872019</v>
      </c>
      <c r="O131" s="11">
        <f t="shared" ref="O131:O194" si="23">E131/(I131/(0.9*64))^0.333</f>
        <v>1.8534990749591485</v>
      </c>
      <c r="P131" s="11">
        <f t="shared" si="14"/>
        <v>1.1106261089276603</v>
      </c>
      <c r="Q131" s="11">
        <f t="shared" ref="Q131:Q194" si="24">C131/E131</f>
        <v>3.4306569343065694</v>
      </c>
      <c r="R131" s="12">
        <f t="shared" ref="R131:R194" si="25">(((2*3.14)/T131)^2*((E131/2)-1.5)*(10*3.14/180)/32.2)</f>
        <v>0.11298366656682592</v>
      </c>
      <c r="S131" s="11">
        <f t="shared" ref="S131:S194" si="26">1.34*(D131^0.5)</f>
        <v>8.3897270515792108</v>
      </c>
      <c r="T131" s="8">
        <f t="shared" ref="T131:T194" si="27">2*PI()*(((I131^1.744/35.5)/(0.04*32.2*D131*64*(0.82*E131)^3))^0.5)</f>
        <v>3.1807485521771044</v>
      </c>
      <c r="U131" s="13">
        <f t="shared" ref="U131:U194" si="28">T131*(32.2/E131)^0.5</f>
        <v>4.8763738138364081</v>
      </c>
    </row>
    <row r="132" spans="1:21">
      <c r="A132" s="6" t="s">
        <v>248</v>
      </c>
      <c r="B132" s="6" t="s">
        <v>173</v>
      </c>
      <c r="C132" s="8">
        <v>48.2</v>
      </c>
      <c r="D132" s="8">
        <v>38.799999999999997</v>
      </c>
      <c r="E132" s="8">
        <v>14</v>
      </c>
      <c r="F132" s="8">
        <v>6.5</v>
      </c>
      <c r="G132" s="9"/>
      <c r="H132" s="9"/>
      <c r="I132" s="10">
        <v>32000</v>
      </c>
      <c r="J132" s="10">
        <v>12000</v>
      </c>
      <c r="K132" s="10">
        <v>1403</v>
      </c>
      <c r="L132" s="11">
        <f t="shared" si="20"/>
        <v>22.36369950564778</v>
      </c>
      <c r="M132" s="10">
        <f t="shared" si="21"/>
        <v>244.572027127225</v>
      </c>
      <c r="N132" s="8">
        <f t="shared" si="22"/>
        <v>35.365862846948119</v>
      </c>
      <c r="O132" s="11">
        <f t="shared" si="23"/>
        <v>1.7066080108098935</v>
      </c>
      <c r="P132" s="11">
        <f t="shared" si="14"/>
        <v>1.1714823797673393</v>
      </c>
      <c r="Q132" s="11">
        <f t="shared" si="24"/>
        <v>3.4428571428571431</v>
      </c>
      <c r="R132" s="12">
        <f t="shared" si="25"/>
        <v>7.1076090092584074E-2</v>
      </c>
      <c r="S132" s="11">
        <f t="shared" si="26"/>
        <v>8.3468125652850258</v>
      </c>
      <c r="T132" s="8">
        <f t="shared" si="27"/>
        <v>4.0661168922827766</v>
      </c>
      <c r="U132" s="13">
        <f t="shared" si="28"/>
        <v>6.1665715870268549</v>
      </c>
    </row>
    <row r="133" spans="1:21">
      <c r="A133" s="6" t="s">
        <v>249</v>
      </c>
      <c r="B133" s="6" t="s">
        <v>173</v>
      </c>
      <c r="C133" s="8">
        <v>48</v>
      </c>
      <c r="D133" s="8">
        <v>39</v>
      </c>
      <c r="E133" s="8">
        <v>14.3</v>
      </c>
      <c r="F133" s="8">
        <v>6.2</v>
      </c>
      <c r="G133" s="9"/>
      <c r="H133" s="9"/>
      <c r="I133" s="10">
        <v>34000</v>
      </c>
      <c r="J133" s="10">
        <v>12000</v>
      </c>
      <c r="K133" s="10">
        <v>0</v>
      </c>
      <c r="L133" s="11">
        <f t="shared" si="20"/>
        <v>0</v>
      </c>
      <c r="M133" s="10">
        <f t="shared" si="21"/>
        <v>255.88043339522628</v>
      </c>
      <c r="N133" s="8">
        <f t="shared" si="22"/>
        <v>36.46133581211086</v>
      </c>
      <c r="O133" s="11">
        <f t="shared" si="23"/>
        <v>1.7083397453284999</v>
      </c>
      <c r="P133" s="11">
        <f t="shared" si="14"/>
        <v>0</v>
      </c>
      <c r="Q133" s="11">
        <f t="shared" si="24"/>
        <v>3.3566433566433567</v>
      </c>
      <c r="R133" s="12">
        <f t="shared" si="25"/>
        <v>7.036367356966948E-2</v>
      </c>
      <c r="S133" s="11">
        <f t="shared" si="26"/>
        <v>8.3682973178538536</v>
      </c>
      <c r="T133" s="8">
        <f t="shared" si="27"/>
        <v>4.1420014891909691</v>
      </c>
      <c r="U133" s="13">
        <f t="shared" si="28"/>
        <v>6.2154155188779603</v>
      </c>
    </row>
    <row r="134" spans="1:21">
      <c r="A134" s="6" t="s">
        <v>250</v>
      </c>
      <c r="B134" s="6" t="s">
        <v>247</v>
      </c>
      <c r="C134" s="8">
        <v>55.3</v>
      </c>
      <c r="D134" s="8">
        <v>48.4</v>
      </c>
      <c r="E134" s="8">
        <v>16.5</v>
      </c>
      <c r="F134" s="8">
        <v>7</v>
      </c>
      <c r="G134" s="9" t="s">
        <v>251</v>
      </c>
      <c r="H134" s="9"/>
      <c r="I134" s="10">
        <v>40000</v>
      </c>
      <c r="J134" s="10">
        <v>13500</v>
      </c>
      <c r="K134" s="10">
        <v>1212</v>
      </c>
      <c r="L134" s="11">
        <f t="shared" si="20"/>
        <v>16.651237998137677</v>
      </c>
      <c r="M134" s="10">
        <f t="shared" si="21"/>
        <v>157.49830637661202</v>
      </c>
      <c r="N134" s="8">
        <f t="shared" si="22"/>
        <v>29.299464582776018</v>
      </c>
      <c r="O134" s="11">
        <f t="shared" si="23"/>
        <v>1.8673195929111668</v>
      </c>
      <c r="P134" s="11">
        <f t="shared" si="14"/>
        <v>1.0552234295743776</v>
      </c>
      <c r="Q134" s="11">
        <f t="shared" si="24"/>
        <v>3.3515151515151516</v>
      </c>
      <c r="R134" s="12">
        <f t="shared" si="25"/>
        <v>0.12070768239544302</v>
      </c>
      <c r="S134" s="11">
        <f t="shared" si="26"/>
        <v>9.322394542176383</v>
      </c>
      <c r="T134" s="8">
        <f t="shared" si="27"/>
        <v>3.4565648561933986</v>
      </c>
      <c r="U134" s="13">
        <f t="shared" si="28"/>
        <v>4.8287049991363711</v>
      </c>
    </row>
    <row r="135" spans="1:21">
      <c r="A135" s="6" t="s">
        <v>252</v>
      </c>
      <c r="B135" s="6" t="s">
        <v>247</v>
      </c>
      <c r="C135" s="8">
        <v>67.599999999999994</v>
      </c>
      <c r="D135" s="8">
        <v>57</v>
      </c>
      <c r="E135" s="8">
        <v>18.600000000000001</v>
      </c>
      <c r="F135" s="8">
        <v>7.2</v>
      </c>
      <c r="G135" s="9" t="s">
        <v>251</v>
      </c>
      <c r="H135" s="9"/>
      <c r="I135" s="10">
        <v>54000</v>
      </c>
      <c r="J135" s="10">
        <v>21000</v>
      </c>
      <c r="K135" s="10">
        <v>1650</v>
      </c>
      <c r="L135" s="11">
        <f t="shared" si="20"/>
        <v>18.562033957818954</v>
      </c>
      <c r="M135" s="10">
        <f t="shared" si="21"/>
        <v>130.17307812467453</v>
      </c>
      <c r="N135" s="8">
        <f t="shared" si="22"/>
        <v>28.286290936645177</v>
      </c>
      <c r="O135" s="11">
        <f t="shared" si="23"/>
        <v>1.9047873982018424</v>
      </c>
      <c r="P135" s="11">
        <f t="shared" si="14"/>
        <v>1.0848676633255367</v>
      </c>
      <c r="Q135" s="11">
        <f t="shared" si="24"/>
        <v>3.6344086021505371</v>
      </c>
      <c r="R135" s="12">
        <f t="shared" si="25"/>
        <v>0.13942483626049001</v>
      </c>
      <c r="S135" s="11">
        <f t="shared" si="26"/>
        <v>10.116778143262806</v>
      </c>
      <c r="T135" s="8">
        <f t="shared" si="27"/>
        <v>3.4573035264277725</v>
      </c>
      <c r="U135" s="13">
        <f t="shared" si="28"/>
        <v>4.5489270571046143</v>
      </c>
    </row>
    <row r="136" spans="1:21">
      <c r="A136" s="6" t="s">
        <v>253</v>
      </c>
      <c r="B136" s="6" t="s">
        <v>254</v>
      </c>
      <c r="C136" s="8">
        <v>14.4</v>
      </c>
      <c r="D136" s="8">
        <v>13.8</v>
      </c>
      <c r="E136" s="8">
        <v>4.7</v>
      </c>
      <c r="F136" s="8">
        <v>1.8</v>
      </c>
      <c r="G136" s="9"/>
      <c r="H136" s="9" t="s">
        <v>255</v>
      </c>
      <c r="I136" s="10">
        <v>1640</v>
      </c>
      <c r="J136" s="10"/>
      <c r="K136" s="10">
        <v>455</v>
      </c>
      <c r="L136" s="11">
        <f t="shared" si="20"/>
        <v>52.461566749941625</v>
      </c>
      <c r="M136" s="10">
        <f t="shared" si="21"/>
        <v>278.58553994824229</v>
      </c>
      <c r="N136" s="8">
        <f t="shared" si="22"/>
        <v>23.042689562833637</v>
      </c>
      <c r="O136" s="11">
        <f t="shared" si="23"/>
        <v>1.5409038615350343</v>
      </c>
      <c r="P136" s="11">
        <f t="shared" si="14"/>
        <v>1.6922319247995565</v>
      </c>
      <c r="Q136" s="11">
        <f t="shared" si="24"/>
        <v>3.0638297872340425</v>
      </c>
      <c r="R136" s="12">
        <f t="shared" si="25"/>
        <v>2.6304526232082757E-2</v>
      </c>
      <c r="S136" s="11">
        <f t="shared" si="26"/>
        <v>4.9778790664297983</v>
      </c>
      <c r="T136" s="8">
        <f t="shared" si="27"/>
        <v>2.6275712429021478</v>
      </c>
      <c r="U136" s="13">
        <f t="shared" si="28"/>
        <v>6.877546050738701</v>
      </c>
    </row>
    <row r="137" spans="1:21">
      <c r="A137" s="6" t="s">
        <v>256</v>
      </c>
      <c r="B137" s="6" t="s">
        <v>257</v>
      </c>
      <c r="C137" s="8">
        <v>40.799999999999997</v>
      </c>
      <c r="D137" s="8">
        <v>27.9</v>
      </c>
      <c r="E137" s="8">
        <v>11.7</v>
      </c>
      <c r="F137" s="8">
        <v>4.4000000000000004</v>
      </c>
      <c r="G137" s="9" t="s">
        <v>88</v>
      </c>
      <c r="H137" s="9" t="s">
        <v>89</v>
      </c>
      <c r="I137" s="10">
        <v>20000</v>
      </c>
      <c r="J137" s="10">
        <v>5500</v>
      </c>
      <c r="K137" s="10">
        <v>735</v>
      </c>
      <c r="L137" s="11">
        <f t="shared" si="20"/>
        <v>16.022018344373631</v>
      </c>
      <c r="M137" s="10">
        <f t="shared" si="21"/>
        <v>411.12072212690487</v>
      </c>
      <c r="N137" s="8">
        <f t="shared" si="22"/>
        <v>36.763108676902739</v>
      </c>
      <c r="O137" s="11">
        <f t="shared" si="23"/>
        <v>1.6678752347925285</v>
      </c>
      <c r="P137" s="11">
        <f t="shared" si="14"/>
        <v>1.0623539472785732</v>
      </c>
      <c r="Q137" s="11">
        <f t="shared" si="24"/>
        <v>3.4871794871794872</v>
      </c>
      <c r="R137" s="12">
        <f t="shared" si="25"/>
        <v>5.355269142483457E-2</v>
      </c>
      <c r="S137" s="11">
        <f t="shared" si="26"/>
        <v>7.0779403783869226</v>
      </c>
      <c r="T137" s="8">
        <f t="shared" si="27"/>
        <v>4.1659519520785109</v>
      </c>
      <c r="U137" s="13">
        <f t="shared" si="28"/>
        <v>6.9111331741096382</v>
      </c>
    </row>
    <row r="138" spans="1:21">
      <c r="A138" s="6" t="s">
        <v>258</v>
      </c>
      <c r="B138" s="6" t="s">
        <v>259</v>
      </c>
      <c r="C138" s="8">
        <v>76</v>
      </c>
      <c r="D138" s="8">
        <v>68.099999999999994</v>
      </c>
      <c r="E138" s="8">
        <v>19.7</v>
      </c>
      <c r="F138" s="8">
        <v>8.6</v>
      </c>
      <c r="G138" s="9" t="s">
        <v>157</v>
      </c>
      <c r="H138" s="9" t="s">
        <v>38</v>
      </c>
      <c r="I138" s="10">
        <v>107600</v>
      </c>
      <c r="J138" s="10">
        <v>36000</v>
      </c>
      <c r="K138" s="10">
        <v>2584</v>
      </c>
      <c r="L138" s="11">
        <f t="shared" si="20"/>
        <v>18.366288385930066</v>
      </c>
      <c r="M138" s="10">
        <f t="shared" si="21"/>
        <v>152.0977947322875</v>
      </c>
      <c r="N138" s="8">
        <f t="shared" si="22"/>
        <v>44.591754708301302</v>
      </c>
      <c r="O138" s="11">
        <f t="shared" si="23"/>
        <v>1.6035903229575827</v>
      </c>
      <c r="P138" s="11">
        <f t="shared" si="14"/>
        <v>1.0602136434226115</v>
      </c>
      <c r="Q138" s="11">
        <f t="shared" si="24"/>
        <v>3.8578680203045685</v>
      </c>
      <c r="R138" s="12">
        <f t="shared" si="25"/>
        <v>6.3661700328034476E-2</v>
      </c>
      <c r="S138" s="11">
        <f t="shared" si="26"/>
        <v>11.058045035176878</v>
      </c>
      <c r="T138" s="8">
        <f t="shared" si="27"/>
        <v>5.2937618538449165</v>
      </c>
      <c r="U138" s="13">
        <f t="shared" si="28"/>
        <v>6.7679824352361404</v>
      </c>
    </row>
    <row r="139" spans="1:21">
      <c r="A139" s="6" t="s">
        <v>260</v>
      </c>
      <c r="B139" s="6" t="s">
        <v>261</v>
      </c>
      <c r="C139" s="8">
        <v>14.4</v>
      </c>
      <c r="D139" s="8">
        <v>13</v>
      </c>
      <c r="E139" s="8">
        <v>5</v>
      </c>
      <c r="F139" s="8">
        <v>2</v>
      </c>
      <c r="G139" s="11"/>
      <c r="H139" s="11" t="s">
        <v>18</v>
      </c>
      <c r="I139" s="10">
        <v>1000</v>
      </c>
      <c r="J139" s="10">
        <v>200</v>
      </c>
      <c r="K139" s="10">
        <v>122</v>
      </c>
      <c r="L139" s="11">
        <f t="shared" si="20"/>
        <v>19.555804787747103</v>
      </c>
      <c r="M139" s="10">
        <f t="shared" si="21"/>
        <v>203.19916769620912</v>
      </c>
      <c r="N139" s="8">
        <f t="shared" si="22"/>
        <v>13.480438572322941</v>
      </c>
      <c r="O139" s="11">
        <f t="shared" si="23"/>
        <v>1.9328167976887376</v>
      </c>
      <c r="P139" s="11">
        <f t="shared" si="14"/>
        <v>1.2354093232901504</v>
      </c>
      <c r="Q139" s="11">
        <f t="shared" si="24"/>
        <v>2.88</v>
      </c>
      <c r="R139" s="12">
        <f t="shared" si="25"/>
        <v>8.3172534252410876E-2</v>
      </c>
      <c r="S139" s="11">
        <f t="shared" si="26"/>
        <v>4.8314387091217457</v>
      </c>
      <c r="T139" s="8">
        <f t="shared" si="27"/>
        <v>1.6027667051316292</v>
      </c>
      <c r="U139" s="13">
        <f t="shared" si="28"/>
        <v>4.0673659234626944</v>
      </c>
    </row>
    <row r="140" spans="1:21">
      <c r="A140" s="6" t="s">
        <v>262</v>
      </c>
      <c r="B140" s="6" t="s">
        <v>263</v>
      </c>
      <c r="C140" s="8">
        <v>40</v>
      </c>
      <c r="D140" s="8">
        <v>37.6</v>
      </c>
      <c r="E140" s="8">
        <v>12.5</v>
      </c>
      <c r="F140" s="8">
        <v>9</v>
      </c>
      <c r="G140" s="9" t="s">
        <v>264</v>
      </c>
      <c r="H140" s="9" t="s">
        <v>18</v>
      </c>
      <c r="I140" s="10">
        <v>8000</v>
      </c>
      <c r="J140" s="10">
        <v>2500</v>
      </c>
      <c r="K140" s="10">
        <v>1220</v>
      </c>
      <c r="L140" s="11">
        <f t="shared" si="20"/>
        <v>48.957334224071609</v>
      </c>
      <c r="M140" s="10">
        <f t="shared" si="21"/>
        <v>67.185945585962926</v>
      </c>
      <c r="N140" s="8">
        <f t="shared" si="22"/>
        <v>11.16505360809092</v>
      </c>
      <c r="O140" s="11">
        <f t="shared" si="23"/>
        <v>2.4176962357796503</v>
      </c>
      <c r="P140" s="11">
        <f t="shared" si="14"/>
        <v>1.5813877772833598</v>
      </c>
      <c r="Q140" s="11">
        <f t="shared" si="24"/>
        <v>3.2</v>
      </c>
      <c r="R140" s="12">
        <f t="shared" si="25"/>
        <v>0.47506072315337705</v>
      </c>
      <c r="S140" s="11">
        <f t="shared" si="26"/>
        <v>8.2167244081811592</v>
      </c>
      <c r="T140" s="8">
        <f t="shared" si="27"/>
        <v>1.4616134184393788</v>
      </c>
      <c r="U140" s="13">
        <f t="shared" si="28"/>
        <v>2.3458781532855095</v>
      </c>
    </row>
    <row r="141" spans="1:21">
      <c r="A141" s="6" t="s">
        <v>265</v>
      </c>
      <c r="B141" s="6" t="s">
        <v>257</v>
      </c>
      <c r="C141" s="8">
        <v>40.6</v>
      </c>
      <c r="D141" s="8">
        <v>29.1</v>
      </c>
      <c r="E141" s="8">
        <v>11.9</v>
      </c>
      <c r="F141" s="8">
        <v>4.0999999999999996</v>
      </c>
      <c r="G141" s="9" t="s">
        <v>60</v>
      </c>
      <c r="H141" s="9" t="s">
        <v>89</v>
      </c>
      <c r="I141" s="10">
        <v>20000</v>
      </c>
      <c r="J141" s="10">
        <v>7800</v>
      </c>
      <c r="K141" s="10">
        <v>738</v>
      </c>
      <c r="L141" s="11">
        <f t="shared" si="20"/>
        <v>16.087414337615972</v>
      </c>
      <c r="M141" s="10">
        <f t="shared" si="21"/>
        <v>362.32892907737011</v>
      </c>
      <c r="N141" s="8">
        <f t="shared" si="22"/>
        <v>35.082310455889839</v>
      </c>
      <c r="O141" s="11">
        <f t="shared" si="23"/>
        <v>1.6963859225667599</v>
      </c>
      <c r="P141" s="11">
        <f t="shared" si="14"/>
        <v>1.0637959203464002</v>
      </c>
      <c r="Q141" s="11">
        <f t="shared" si="24"/>
        <v>3.4117647058823528</v>
      </c>
      <c r="R141" s="12">
        <f t="shared" si="25"/>
        <v>6.0120715561471402E-2</v>
      </c>
      <c r="S141" s="11">
        <f t="shared" si="26"/>
        <v>7.2285517221639912</v>
      </c>
      <c r="T141" s="8">
        <f t="shared" si="27"/>
        <v>3.9767493099692004</v>
      </c>
      <c r="U141" s="13">
        <f t="shared" si="28"/>
        <v>6.5415801896504542</v>
      </c>
    </row>
    <row r="142" spans="1:21">
      <c r="A142" s="6" t="s">
        <v>266</v>
      </c>
      <c r="B142" s="6" t="s">
        <v>267</v>
      </c>
      <c r="C142" s="8">
        <v>30.2</v>
      </c>
      <c r="D142" s="8">
        <v>24.7</v>
      </c>
      <c r="E142" s="8">
        <v>9.1999999999999993</v>
      </c>
      <c r="F142" s="8">
        <v>4.5999999999999996</v>
      </c>
      <c r="G142" s="9" t="s">
        <v>47</v>
      </c>
      <c r="H142" s="9"/>
      <c r="I142" s="10">
        <v>10900</v>
      </c>
      <c r="J142" s="10">
        <v>4200</v>
      </c>
      <c r="K142" s="10">
        <v>468</v>
      </c>
      <c r="L142" s="11">
        <f t="shared" si="20"/>
        <v>15.283952106405556</v>
      </c>
      <c r="M142" s="10">
        <f t="shared" si="21"/>
        <v>322.91455429197833</v>
      </c>
      <c r="N142" s="8">
        <f t="shared" si="22"/>
        <v>33.257891441523881</v>
      </c>
      <c r="O142" s="11">
        <f t="shared" si="23"/>
        <v>1.6052603935319354</v>
      </c>
      <c r="P142" s="11">
        <f t="shared" si="14"/>
        <v>1.0638693461048674</v>
      </c>
      <c r="Q142" s="11">
        <f t="shared" si="24"/>
        <v>3.2826086956521743</v>
      </c>
      <c r="R142" s="12">
        <f t="shared" si="25"/>
        <v>4.7345301438652829E-2</v>
      </c>
      <c r="S142" s="11">
        <f t="shared" si="26"/>
        <v>6.6596786709269997</v>
      </c>
      <c r="T142" s="8">
        <f t="shared" si="27"/>
        <v>3.7402676697579693</v>
      </c>
      <c r="U142" s="13">
        <f t="shared" si="28"/>
        <v>6.9974000775308323</v>
      </c>
    </row>
    <row r="143" spans="1:21">
      <c r="A143" s="6" t="s">
        <v>268</v>
      </c>
      <c r="B143" s="6" t="s">
        <v>269</v>
      </c>
      <c r="C143" s="8">
        <v>50</v>
      </c>
      <c r="D143" s="8">
        <v>40</v>
      </c>
      <c r="E143" s="8">
        <v>12.1</v>
      </c>
      <c r="F143" s="8">
        <v>5.3</v>
      </c>
      <c r="G143" s="9" t="s">
        <v>270</v>
      </c>
      <c r="H143" s="9" t="s">
        <v>271</v>
      </c>
      <c r="I143" s="10">
        <v>33600</v>
      </c>
      <c r="J143" s="10">
        <v>11000</v>
      </c>
      <c r="K143" s="10">
        <v>950</v>
      </c>
      <c r="L143" s="11">
        <f t="shared" si="20"/>
        <v>14.658769275029201</v>
      </c>
      <c r="M143" s="10">
        <f t="shared" si="21"/>
        <v>234.37499999999994</v>
      </c>
      <c r="N143" s="8">
        <f t="shared" si="22"/>
        <v>43.636802763738395</v>
      </c>
      <c r="O143" s="11">
        <f t="shared" si="23"/>
        <v>1.451226091456425</v>
      </c>
      <c r="P143" s="11">
        <f t="shared" si="14"/>
        <v>1.0163661491557234</v>
      </c>
      <c r="Q143" s="11">
        <f t="shared" si="24"/>
        <v>4.1322314049586781</v>
      </c>
      <c r="R143" s="12">
        <f t="shared" si="25"/>
        <v>3.5943334816676463E-2</v>
      </c>
      <c r="S143" s="11">
        <f t="shared" si="26"/>
        <v>8.4749041292512572</v>
      </c>
      <c r="T143" s="8">
        <f t="shared" si="27"/>
        <v>5.2006400182277428</v>
      </c>
      <c r="U143" s="13">
        <f t="shared" si="28"/>
        <v>8.4838316936460902</v>
      </c>
    </row>
    <row r="144" spans="1:21">
      <c r="A144" s="6" t="s">
        <v>272</v>
      </c>
      <c r="B144" s="6" t="s">
        <v>259</v>
      </c>
      <c r="C144" s="8">
        <v>51.8</v>
      </c>
      <c r="D144" s="8">
        <v>44.6</v>
      </c>
      <c r="E144" s="8">
        <v>15</v>
      </c>
      <c r="F144" s="8">
        <v>6.5</v>
      </c>
      <c r="G144" s="9" t="s">
        <v>47</v>
      </c>
      <c r="H144" s="9"/>
      <c r="I144" s="10">
        <v>33400</v>
      </c>
      <c r="J144" s="10">
        <v>0</v>
      </c>
      <c r="K144" s="10">
        <v>1173</v>
      </c>
      <c r="L144" s="11">
        <f t="shared" si="20"/>
        <v>18.171832619992738</v>
      </c>
      <c r="M144" s="10">
        <f t="shared" si="21"/>
        <v>168.07142115776799</v>
      </c>
      <c r="N144" s="8">
        <f t="shared" si="22"/>
        <v>29.974864815268813</v>
      </c>
      <c r="O144" s="11">
        <f t="shared" si="23"/>
        <v>1.8026207776290732</v>
      </c>
      <c r="P144" s="11">
        <f t="shared" si="14"/>
        <v>1.0919246550544883</v>
      </c>
      <c r="Q144" s="11">
        <f t="shared" si="24"/>
        <v>3.4533333333333331</v>
      </c>
      <c r="R144" s="12">
        <f t="shared" si="25"/>
        <v>0.10173552191076272</v>
      </c>
      <c r="S144" s="11">
        <f t="shared" si="26"/>
        <v>8.9489530113863047</v>
      </c>
      <c r="T144" s="8">
        <f t="shared" si="27"/>
        <v>3.5497649414692698</v>
      </c>
      <c r="U144" s="13">
        <f t="shared" si="28"/>
        <v>5.2009407014362026</v>
      </c>
    </row>
    <row r="145" spans="1:21">
      <c r="A145" s="6" t="s">
        <v>273</v>
      </c>
      <c r="B145" s="6" t="s">
        <v>274</v>
      </c>
      <c r="C145" s="8">
        <v>60</v>
      </c>
      <c r="D145" s="8">
        <v>53.5</v>
      </c>
      <c r="E145" s="8">
        <v>16.3</v>
      </c>
      <c r="F145" s="8">
        <v>7.5</v>
      </c>
      <c r="G145" s="9"/>
      <c r="H145" s="9" t="s">
        <v>38</v>
      </c>
      <c r="I145" s="10">
        <v>50200</v>
      </c>
      <c r="J145" s="10">
        <v>20080</v>
      </c>
      <c r="K145" s="10">
        <v>1679</v>
      </c>
      <c r="L145" s="11">
        <f t="shared" si="20"/>
        <v>19.82886624186256</v>
      </c>
      <c r="M145" s="10">
        <f t="shared" si="21"/>
        <v>146.35054792828845</v>
      </c>
      <c r="N145" s="8">
        <f t="shared" si="22"/>
        <v>34.015690878468618</v>
      </c>
      <c r="O145" s="11">
        <f t="shared" si="23"/>
        <v>1.7103065288134107</v>
      </c>
      <c r="P145" s="11">
        <f t="shared" si="14"/>
        <v>1.1112684984881094</v>
      </c>
      <c r="Q145" s="11">
        <f t="shared" si="24"/>
        <v>3.6809815950920242</v>
      </c>
      <c r="R145" s="12">
        <f t="shared" si="25"/>
        <v>8.5278102236983511E-2</v>
      </c>
      <c r="S145" s="11">
        <f t="shared" si="26"/>
        <v>9.8012550216796228</v>
      </c>
      <c r="T145" s="8">
        <f t="shared" si="27"/>
        <v>4.0818058003207636</v>
      </c>
      <c r="U145" s="13">
        <f t="shared" si="28"/>
        <v>5.7370214298309667</v>
      </c>
    </row>
    <row r="146" spans="1:21">
      <c r="A146" s="6" t="s">
        <v>275</v>
      </c>
      <c r="B146" s="6" t="s">
        <v>276</v>
      </c>
      <c r="C146" s="8">
        <v>75.7</v>
      </c>
      <c r="D146" s="8">
        <v>60.1</v>
      </c>
      <c r="E146" s="8">
        <v>19.899999999999999</v>
      </c>
      <c r="F146" s="8">
        <v>8.1</v>
      </c>
      <c r="G146" s="9"/>
      <c r="H146" s="9" t="s">
        <v>18</v>
      </c>
      <c r="I146" s="10">
        <v>83600</v>
      </c>
      <c r="J146" s="10">
        <v>32120</v>
      </c>
      <c r="K146" s="9">
        <v>2335</v>
      </c>
      <c r="L146" s="11">
        <f t="shared" si="20"/>
        <v>19.634207064549056</v>
      </c>
      <c r="M146" s="10">
        <f t="shared" si="21"/>
        <v>171.92334133725274</v>
      </c>
      <c r="N146" s="8">
        <f t="shared" si="22"/>
        <v>37.185821948752583</v>
      </c>
      <c r="O146" s="11">
        <f t="shared" si="23"/>
        <v>1.7618911455400164</v>
      </c>
      <c r="P146" s="11">
        <f t="shared" si="14"/>
        <v>1.0917947816338558</v>
      </c>
      <c r="Q146" s="11">
        <f t="shared" si="24"/>
        <v>3.8040201005025129</v>
      </c>
      <c r="R146" s="12">
        <f t="shared" si="25"/>
        <v>9.1010024561632319E-2</v>
      </c>
      <c r="S146" s="11">
        <f t="shared" si="26"/>
        <v>10.388241429616468</v>
      </c>
      <c r="T146" s="8">
        <f t="shared" si="27"/>
        <v>4.4539364700381752</v>
      </c>
      <c r="U146" s="13">
        <f t="shared" si="28"/>
        <v>5.6655935593109472</v>
      </c>
    </row>
    <row r="147" spans="1:21">
      <c r="A147" s="6" t="s">
        <v>277</v>
      </c>
      <c r="B147" s="6" t="s">
        <v>278</v>
      </c>
      <c r="C147" s="8">
        <v>144</v>
      </c>
      <c r="D147" s="8">
        <v>98.5</v>
      </c>
      <c r="E147" s="8">
        <v>28.5</v>
      </c>
      <c r="F147" s="8">
        <v>13.1</v>
      </c>
      <c r="G147" s="9"/>
      <c r="H147" s="9" t="s">
        <v>279</v>
      </c>
      <c r="I147" s="10">
        <v>496032</v>
      </c>
      <c r="J147" s="10">
        <v>138888</v>
      </c>
      <c r="K147" s="10">
        <v>9693</v>
      </c>
      <c r="L147" s="11">
        <f t="shared" si="20"/>
        <v>24.898008955655612</v>
      </c>
      <c r="M147" s="10">
        <f t="shared" si="21"/>
        <v>231.71437902936287</v>
      </c>
      <c r="N147" s="8">
        <f t="shared" si="22"/>
        <v>79.041176548118571</v>
      </c>
      <c r="O147" s="11">
        <f t="shared" si="23"/>
        <v>1.3946358302949298</v>
      </c>
      <c r="P147" s="11">
        <f t="shared" si="14"/>
        <v>1.1237409627069432</v>
      </c>
      <c r="Q147" s="11">
        <f t="shared" si="24"/>
        <v>5.0526315789473681</v>
      </c>
      <c r="R147" s="12">
        <f t="shared" si="25"/>
        <v>2.9623656087832715E-2</v>
      </c>
      <c r="S147" s="11">
        <f t="shared" si="26"/>
        <v>13.29912027165707</v>
      </c>
      <c r="T147" s="8">
        <f t="shared" si="27"/>
        <v>9.5895017593492433</v>
      </c>
      <c r="U147" s="13">
        <f t="shared" si="28"/>
        <v>10.192988846933067</v>
      </c>
    </row>
    <row r="148" spans="1:21">
      <c r="A148" s="6" t="s">
        <v>280</v>
      </c>
      <c r="B148" s="6" t="s">
        <v>259</v>
      </c>
      <c r="C148" s="8">
        <v>53.4</v>
      </c>
      <c r="D148" s="8">
        <v>47</v>
      </c>
      <c r="E148" s="8">
        <v>14.1</v>
      </c>
      <c r="F148" s="8">
        <v>6</v>
      </c>
      <c r="G148" s="9" t="s">
        <v>119</v>
      </c>
      <c r="H148" s="9" t="s">
        <v>18</v>
      </c>
      <c r="I148" s="10">
        <v>35500</v>
      </c>
      <c r="J148" s="10">
        <v>12500</v>
      </c>
      <c r="K148" s="10">
        <v>1209</v>
      </c>
      <c r="L148" s="11">
        <f t="shared" si="20"/>
        <v>17.98415679890579</v>
      </c>
      <c r="M148" s="10">
        <f t="shared" si="21"/>
        <v>152.64646837130772</v>
      </c>
      <c r="N148" s="8">
        <f t="shared" si="22"/>
        <v>33.064893500765201</v>
      </c>
      <c r="O148" s="11">
        <f t="shared" si="23"/>
        <v>1.6604039507650141</v>
      </c>
      <c r="P148" s="11">
        <f t="shared" si="14"/>
        <v>1.0862853457057939</v>
      </c>
      <c r="Q148" s="11">
        <f t="shared" si="24"/>
        <v>3.7872340425531914</v>
      </c>
      <c r="R148" s="12">
        <f t="shared" si="25"/>
        <v>7.4058770975309232E-2</v>
      </c>
      <c r="S148" s="11">
        <f t="shared" si="26"/>
        <v>9.1865771645373986</v>
      </c>
      <c r="T148" s="8">
        <f t="shared" si="27"/>
        <v>4.0014603756685743</v>
      </c>
      <c r="U148" s="13">
        <f t="shared" si="28"/>
        <v>6.0469572762728268</v>
      </c>
    </row>
    <row r="149" spans="1:21">
      <c r="A149" s="6" t="s">
        <v>281</v>
      </c>
      <c r="B149" s="6" t="s">
        <v>259</v>
      </c>
      <c r="C149" s="8">
        <v>60</v>
      </c>
      <c r="D149" s="8">
        <v>56</v>
      </c>
      <c r="E149" s="8">
        <v>15.5</v>
      </c>
      <c r="F149" s="8">
        <v>6.8</v>
      </c>
      <c r="G149" s="9"/>
      <c r="H149" s="9" t="s">
        <v>18</v>
      </c>
      <c r="I149" s="10">
        <v>47000</v>
      </c>
      <c r="J149" s="10">
        <v>20000</v>
      </c>
      <c r="K149" s="9">
        <v>1394</v>
      </c>
      <c r="L149" s="11">
        <f t="shared" si="20"/>
        <v>17.201307636318987</v>
      </c>
      <c r="M149" s="10">
        <f t="shared" si="21"/>
        <v>119.47739874010826</v>
      </c>
      <c r="N149" s="8">
        <f t="shared" si="22"/>
        <v>33.010136025025581</v>
      </c>
      <c r="O149" s="11">
        <f t="shared" si="23"/>
        <v>1.6624316496320219</v>
      </c>
      <c r="P149" s="11">
        <f t="shared" si="14"/>
        <v>1.0618620262727716</v>
      </c>
      <c r="Q149" s="11">
        <f t="shared" si="24"/>
        <v>3.870967741935484</v>
      </c>
      <c r="R149" s="12">
        <f t="shared" si="25"/>
        <v>8.0919100011252687E-2</v>
      </c>
      <c r="S149" s="11">
        <f t="shared" si="26"/>
        <v>10.027641796554164</v>
      </c>
      <c r="T149" s="8">
        <f t="shared" si="27"/>
        <v>4.0623259409839827</v>
      </c>
      <c r="U149" s="13">
        <f t="shared" si="28"/>
        <v>5.8551341905532803</v>
      </c>
    </row>
    <row r="150" spans="1:21">
      <c r="A150" s="6" t="s">
        <v>282</v>
      </c>
      <c r="B150" s="6" t="s">
        <v>259</v>
      </c>
      <c r="C150" s="8">
        <v>62</v>
      </c>
      <c r="D150" s="8">
        <v>56</v>
      </c>
      <c r="E150" s="8">
        <v>15.5</v>
      </c>
      <c r="F150" s="8">
        <v>6.9</v>
      </c>
      <c r="G150" s="9" t="s">
        <v>157</v>
      </c>
      <c r="H150" s="9" t="s">
        <v>18</v>
      </c>
      <c r="I150" s="10">
        <v>55000</v>
      </c>
      <c r="J150" s="10"/>
      <c r="K150" s="10">
        <v>1416</v>
      </c>
      <c r="L150" s="11">
        <f t="shared" si="20"/>
        <v>15.73611659659964</v>
      </c>
      <c r="M150" s="10">
        <f t="shared" si="21"/>
        <v>139.81397724906284</v>
      </c>
      <c r="N150" s="8">
        <f t="shared" si="22"/>
        <v>38.227890721758996</v>
      </c>
      <c r="O150" s="11">
        <f t="shared" si="23"/>
        <v>1.577653442925893</v>
      </c>
      <c r="P150" s="11">
        <f t="shared" si="14"/>
        <v>1.026281362029948</v>
      </c>
      <c r="Q150" s="11">
        <f t="shared" si="24"/>
        <v>4</v>
      </c>
      <c r="R150" s="12">
        <f t="shared" si="25"/>
        <v>6.1517287484303219E-2</v>
      </c>
      <c r="S150" s="11">
        <f t="shared" si="26"/>
        <v>10.027641796554164</v>
      </c>
      <c r="T150" s="8">
        <f t="shared" si="27"/>
        <v>4.6590964303643814</v>
      </c>
      <c r="U150" s="13">
        <f t="shared" si="28"/>
        <v>6.7152747472310192</v>
      </c>
    </row>
    <row r="151" spans="1:21">
      <c r="A151" s="6" t="s">
        <v>283</v>
      </c>
      <c r="B151" s="6" t="s">
        <v>259</v>
      </c>
      <c r="C151" s="8">
        <v>42.4</v>
      </c>
      <c r="D151" s="8">
        <v>32.200000000000003</v>
      </c>
      <c r="E151" s="8">
        <v>12.6</v>
      </c>
      <c r="F151" s="8">
        <v>6.5</v>
      </c>
      <c r="G151" s="9" t="s">
        <v>196</v>
      </c>
      <c r="H151" s="9" t="s">
        <v>14</v>
      </c>
      <c r="I151" s="10">
        <v>19500</v>
      </c>
      <c r="J151" s="10">
        <v>6900</v>
      </c>
      <c r="K151" s="10">
        <v>779</v>
      </c>
      <c r="L151" s="11">
        <f t="shared" si="20"/>
        <v>17.269917749371601</v>
      </c>
      <c r="M151" s="10">
        <f t="shared" si="21"/>
        <v>260.74679439442076</v>
      </c>
      <c r="N151" s="8">
        <f t="shared" si="22"/>
        <v>29.264837824588849</v>
      </c>
      <c r="O151" s="11">
        <f t="shared" si="23"/>
        <v>1.8113805766569773</v>
      </c>
      <c r="P151" s="11">
        <f t="shared" si="14"/>
        <v>1.08999968256478</v>
      </c>
      <c r="Q151" s="11">
        <f t="shared" si="24"/>
        <v>3.3650793650793651</v>
      </c>
      <c r="R151" s="12">
        <f t="shared" si="25"/>
        <v>8.9025608632464628E-2</v>
      </c>
      <c r="S151" s="11">
        <f t="shared" si="26"/>
        <v>7.6038358740835541</v>
      </c>
      <c r="T151" s="8">
        <f t="shared" si="27"/>
        <v>3.3940905326254245</v>
      </c>
      <c r="U151" s="13">
        <f t="shared" si="28"/>
        <v>5.4258287897807564</v>
      </c>
    </row>
    <row r="152" spans="1:21">
      <c r="A152" s="6" t="s">
        <v>284</v>
      </c>
      <c r="B152" s="6" t="s">
        <v>285</v>
      </c>
      <c r="C152" s="8">
        <v>45.7</v>
      </c>
      <c r="D152" s="8">
        <v>31.9</v>
      </c>
      <c r="E152" s="8">
        <v>12.9</v>
      </c>
      <c r="F152" s="8">
        <v>7</v>
      </c>
      <c r="G152" s="9"/>
      <c r="H152" s="9"/>
      <c r="I152" s="10">
        <v>23500</v>
      </c>
      <c r="J152" s="10">
        <v>9400</v>
      </c>
      <c r="K152" s="10">
        <v>815</v>
      </c>
      <c r="L152" s="11">
        <f t="shared" si="20"/>
        <v>15.956670428196249</v>
      </c>
      <c r="M152" s="10">
        <f t="shared" si="21"/>
        <v>323.18246921158612</v>
      </c>
      <c r="N152" s="8">
        <f t="shared" si="22"/>
        <v>33.441473771701837</v>
      </c>
      <c r="O152" s="11">
        <f t="shared" si="23"/>
        <v>1.742788955923857</v>
      </c>
      <c r="P152" s="11">
        <f t="shared" si="14"/>
        <v>1.0560915531188033</v>
      </c>
      <c r="Q152" s="11">
        <f t="shared" si="24"/>
        <v>3.5426356589147288</v>
      </c>
      <c r="R152" s="12">
        <f t="shared" si="25"/>
        <v>7.0493525406320492E-2</v>
      </c>
      <c r="S152" s="11">
        <f t="shared" si="26"/>
        <v>7.5683313880934149</v>
      </c>
      <c r="T152" s="8">
        <f t="shared" si="27"/>
        <v>3.8733635708074723</v>
      </c>
      <c r="U152" s="13">
        <f t="shared" si="28"/>
        <v>6.1195761640958928</v>
      </c>
    </row>
    <row r="153" spans="1:21">
      <c r="A153" s="6" t="s">
        <v>286</v>
      </c>
      <c r="B153" s="6" t="s">
        <v>285</v>
      </c>
      <c r="C153" s="8">
        <v>57.4</v>
      </c>
      <c r="D153" s="8">
        <v>44.6</v>
      </c>
      <c r="E153" s="8">
        <v>14.7</v>
      </c>
      <c r="F153" s="8">
        <v>7</v>
      </c>
      <c r="G153" s="9"/>
      <c r="H153" s="9"/>
      <c r="I153" s="10">
        <v>42000</v>
      </c>
      <c r="J153" s="10">
        <v>17200</v>
      </c>
      <c r="K153" s="10">
        <v>1314</v>
      </c>
      <c r="L153" s="11">
        <f t="shared" si="20"/>
        <v>17.47540302818533</v>
      </c>
      <c r="M153" s="10">
        <f t="shared" si="21"/>
        <v>211.34729606665434</v>
      </c>
      <c r="N153" s="8">
        <f t="shared" si="22"/>
        <v>37.376595805610343</v>
      </c>
      <c r="O153" s="11">
        <f t="shared" si="23"/>
        <v>1.6368014761074439</v>
      </c>
      <c r="P153" s="11">
        <f t="shared" si="14"/>
        <v>1.0708607109202053</v>
      </c>
      <c r="Q153" s="11">
        <f t="shared" si="24"/>
        <v>3.9047619047619047</v>
      </c>
      <c r="R153" s="12">
        <f t="shared" si="25"/>
        <v>6.2606948399394138E-2</v>
      </c>
      <c r="S153" s="11">
        <f t="shared" si="26"/>
        <v>8.9489530113863047</v>
      </c>
      <c r="T153" s="8">
        <f t="shared" si="27"/>
        <v>4.4681417707812008</v>
      </c>
      <c r="U153" s="13">
        <f t="shared" si="28"/>
        <v>6.6129648298402621</v>
      </c>
    </row>
    <row r="154" spans="1:21">
      <c r="A154" s="6" t="s">
        <v>287</v>
      </c>
      <c r="B154" s="6" t="s">
        <v>155</v>
      </c>
      <c r="C154" s="8">
        <v>34</v>
      </c>
      <c r="D154" s="8">
        <v>28.7</v>
      </c>
      <c r="E154" s="8">
        <v>11.3</v>
      </c>
      <c r="F154" s="8">
        <v>7.8</v>
      </c>
      <c r="G154" s="9" t="s">
        <v>119</v>
      </c>
      <c r="H154" s="9" t="s">
        <v>18</v>
      </c>
      <c r="I154" s="10">
        <v>6000</v>
      </c>
      <c r="J154" s="10">
        <v>2500</v>
      </c>
      <c r="K154" s="10">
        <v>850</v>
      </c>
      <c r="L154" s="11">
        <f t="shared" si="20"/>
        <v>41.312935563371653</v>
      </c>
      <c r="M154" s="10">
        <f t="shared" si="21"/>
        <v>113.30720894123081</v>
      </c>
      <c r="N154" s="8">
        <f t="shared" si="22"/>
        <v>12.115582258343455</v>
      </c>
      <c r="O154" s="11">
        <f t="shared" si="23"/>
        <v>2.4053305323647134</v>
      </c>
      <c r="P154" s="11">
        <f t="shared" si="14"/>
        <v>1.5066477958281659</v>
      </c>
      <c r="Q154" s="11">
        <f t="shared" si="24"/>
        <v>3.0088495575221237</v>
      </c>
      <c r="R154" s="12">
        <f t="shared" si="25"/>
        <v>0.38654148651052012</v>
      </c>
      <c r="S154" s="11">
        <f t="shared" si="26"/>
        <v>7.1786990464846765</v>
      </c>
      <c r="T154" s="8">
        <f t="shared" si="27"/>
        <v>1.5145592631316185</v>
      </c>
      <c r="U154" s="13">
        <f t="shared" si="28"/>
        <v>2.5566718258143726</v>
      </c>
    </row>
    <row r="155" spans="1:21">
      <c r="A155" s="6" t="s">
        <v>288</v>
      </c>
      <c r="B155" s="6" t="s">
        <v>155</v>
      </c>
      <c r="C155" s="8">
        <v>29.1</v>
      </c>
      <c r="D155" s="8">
        <v>24</v>
      </c>
      <c r="E155" s="8">
        <v>9.5</v>
      </c>
      <c r="F155" s="8">
        <v>6.3</v>
      </c>
      <c r="G155" s="9" t="s">
        <v>119</v>
      </c>
      <c r="H155" s="9" t="s">
        <v>18</v>
      </c>
      <c r="I155" s="10">
        <v>4000</v>
      </c>
      <c r="J155" s="10">
        <v>1800</v>
      </c>
      <c r="K155" s="10">
        <v>537</v>
      </c>
      <c r="L155" s="11">
        <f t="shared" si="20"/>
        <v>34.191503164501491</v>
      </c>
      <c r="M155" s="10">
        <f t="shared" si="21"/>
        <v>129.17493386243387</v>
      </c>
      <c r="N155" s="8">
        <f t="shared" si="22"/>
        <v>12.070448984408616</v>
      </c>
      <c r="O155" s="11">
        <f t="shared" si="23"/>
        <v>2.3145060223554581</v>
      </c>
      <c r="P155" s="11">
        <f t="shared" si="14"/>
        <v>1.4309336285404479</v>
      </c>
      <c r="Q155" s="11">
        <f t="shared" si="24"/>
        <v>3.0631578947368423</v>
      </c>
      <c r="R155" s="12">
        <f t="shared" si="25"/>
        <v>0.30506990227052649</v>
      </c>
      <c r="S155" s="11">
        <f t="shared" si="26"/>
        <v>6.5646325106589174</v>
      </c>
      <c r="T155" s="8">
        <f t="shared" si="27"/>
        <v>1.5086978741750985</v>
      </c>
      <c r="U155" s="13">
        <f t="shared" si="28"/>
        <v>2.7775917375044399</v>
      </c>
    </row>
    <row r="156" spans="1:21">
      <c r="A156" s="17" t="s">
        <v>289</v>
      </c>
      <c r="B156" s="17" t="s">
        <v>290</v>
      </c>
      <c r="C156" s="8">
        <v>42</v>
      </c>
      <c r="D156" s="8">
        <v>33</v>
      </c>
      <c r="E156" s="8">
        <v>13</v>
      </c>
      <c r="F156" s="8">
        <v>6</v>
      </c>
      <c r="G156" s="9" t="s">
        <v>291</v>
      </c>
      <c r="H156" s="7" t="s">
        <v>38</v>
      </c>
      <c r="I156" s="9">
        <v>26500</v>
      </c>
      <c r="J156" s="9">
        <v>6700</v>
      </c>
      <c r="K156" s="9">
        <v>860</v>
      </c>
      <c r="L156" s="11">
        <f t="shared" si="20"/>
        <v>15.542918217447941</v>
      </c>
      <c r="M156" s="10">
        <f t="shared" si="21"/>
        <v>329.19712671778785</v>
      </c>
      <c r="N156" s="8">
        <f t="shared" si="22"/>
        <v>37.680759039185737</v>
      </c>
      <c r="O156" s="11">
        <f t="shared" si="23"/>
        <v>1.6874198874245059</v>
      </c>
      <c r="P156" s="11">
        <f t="shared" si="14"/>
        <v>1.0433489100207936</v>
      </c>
      <c r="Q156" s="11">
        <f t="shared" si="24"/>
        <v>3.2307692307692308</v>
      </c>
      <c r="R156" s="12">
        <f t="shared" si="25"/>
        <v>6.1136386542533866E-2</v>
      </c>
      <c r="S156" s="11">
        <f t="shared" si="26"/>
        <v>7.6977139463609587</v>
      </c>
      <c r="T156" s="8">
        <f t="shared" si="27"/>
        <v>4.1801839980894524</v>
      </c>
      <c r="U156" s="13">
        <f t="shared" si="28"/>
        <v>6.5788753534080371</v>
      </c>
    </row>
    <row r="157" spans="1:21">
      <c r="A157" s="6" t="s">
        <v>292</v>
      </c>
      <c r="B157" s="6" t="s">
        <v>293</v>
      </c>
      <c r="C157" s="8">
        <v>25</v>
      </c>
      <c r="D157" s="8">
        <v>22.5</v>
      </c>
      <c r="E157" s="8">
        <v>8</v>
      </c>
      <c r="F157" s="8" t="s">
        <v>294</v>
      </c>
      <c r="G157" s="9"/>
      <c r="H157" s="9" t="s">
        <v>18</v>
      </c>
      <c r="I157" s="10">
        <v>3800</v>
      </c>
      <c r="J157" s="10">
        <v>1600</v>
      </c>
      <c r="K157" s="10">
        <v>308</v>
      </c>
      <c r="L157" s="11">
        <f t="shared" si="20"/>
        <v>20.292273346055591</v>
      </c>
      <c r="M157" s="10">
        <f t="shared" si="21"/>
        <v>148.9320007838526</v>
      </c>
      <c r="N157" s="8">
        <f t="shared" si="22"/>
        <v>15.824777048037761</v>
      </c>
      <c r="O157" s="11">
        <f t="shared" si="23"/>
        <v>1.9826348524019342</v>
      </c>
      <c r="P157" s="11">
        <f t="shared" si="14"/>
        <v>1.2044659867346317</v>
      </c>
      <c r="Q157" s="11">
        <f t="shared" si="24"/>
        <v>3.125</v>
      </c>
      <c r="R157" s="12">
        <f t="shared" si="25"/>
        <v>0.14367343147312323</v>
      </c>
      <c r="S157" s="11">
        <f t="shared" si="26"/>
        <v>6.3561780969384429</v>
      </c>
      <c r="T157" s="8">
        <f t="shared" si="27"/>
        <v>1.9281554818918833</v>
      </c>
      <c r="U157" s="13">
        <f t="shared" si="28"/>
        <v>3.8683431645159958</v>
      </c>
    </row>
    <row r="158" spans="1:21">
      <c r="A158" s="6" t="s">
        <v>295</v>
      </c>
      <c r="B158" s="6" t="s">
        <v>34</v>
      </c>
      <c r="C158" s="8">
        <v>44</v>
      </c>
      <c r="D158" s="8">
        <v>35</v>
      </c>
      <c r="E158" s="8">
        <v>13.5</v>
      </c>
      <c r="F158" s="8">
        <v>4.5</v>
      </c>
      <c r="G158" s="11"/>
      <c r="H158" s="11" t="s">
        <v>18</v>
      </c>
      <c r="I158" s="10">
        <v>29000</v>
      </c>
      <c r="J158" s="10">
        <v>12000</v>
      </c>
      <c r="K158" s="10">
        <v>867</v>
      </c>
      <c r="L158" s="11">
        <f t="shared" si="20"/>
        <v>14.756314187957525</v>
      </c>
      <c r="M158" s="10">
        <f t="shared" si="21"/>
        <v>301.95751770095785</v>
      </c>
      <c r="N158" s="8">
        <f t="shared" si="22"/>
        <v>37.136363913563663</v>
      </c>
      <c r="O158" s="11">
        <f t="shared" si="23"/>
        <v>1.7004972039338109</v>
      </c>
      <c r="P158" s="11">
        <f t="shared" si="14"/>
        <v>1.0228546194589641</v>
      </c>
      <c r="Q158" s="11">
        <f t="shared" si="24"/>
        <v>3.2592592592592591</v>
      </c>
      <c r="R158" s="12">
        <f t="shared" si="25"/>
        <v>6.5152804426664851E-2</v>
      </c>
      <c r="S158" s="11">
        <f t="shared" si="26"/>
        <v>7.9275469093534863</v>
      </c>
      <c r="T158" s="8">
        <f t="shared" si="27"/>
        <v>4.1492860315138307</v>
      </c>
      <c r="U158" s="13">
        <f t="shared" si="28"/>
        <v>6.4081759188663359</v>
      </c>
    </row>
    <row r="159" spans="1:21">
      <c r="A159" s="6" t="s">
        <v>296</v>
      </c>
      <c r="B159" s="6" t="s">
        <v>34</v>
      </c>
      <c r="C159" s="8">
        <v>45</v>
      </c>
      <c r="D159" s="8">
        <v>38</v>
      </c>
      <c r="E159" s="8">
        <v>13.9</v>
      </c>
      <c r="F159" s="8">
        <v>5.9</v>
      </c>
      <c r="G159" s="9"/>
      <c r="H159" s="9" t="s">
        <v>14</v>
      </c>
      <c r="I159" s="10">
        <v>39000</v>
      </c>
      <c r="J159" s="10">
        <v>12000</v>
      </c>
      <c r="K159" s="10">
        <v>1153</v>
      </c>
      <c r="L159" s="11">
        <f t="shared" si="20"/>
        <v>16.110022303879813</v>
      </c>
      <c r="M159" s="10">
        <f t="shared" si="21"/>
        <v>317.29687792889422</v>
      </c>
      <c r="N159" s="8">
        <f t="shared" si="22"/>
        <v>45.164498621970338</v>
      </c>
      <c r="O159" s="11">
        <f t="shared" si="23"/>
        <v>1.5863936875614775</v>
      </c>
      <c r="P159" s="11">
        <f t="shared" si="14"/>
        <v>1.0444221133235023</v>
      </c>
      <c r="Q159" s="11">
        <f t="shared" si="24"/>
        <v>3.2374100719424459</v>
      </c>
      <c r="R159" s="12">
        <f t="shared" si="25"/>
        <v>4.781172294698624E-2</v>
      </c>
      <c r="S159" s="11">
        <f t="shared" si="26"/>
        <v>8.2603147639784282</v>
      </c>
      <c r="T159" s="8">
        <f t="shared" si="27"/>
        <v>4.9350474575440026</v>
      </c>
      <c r="U159" s="13">
        <f t="shared" si="28"/>
        <v>7.5112439827676134</v>
      </c>
    </row>
    <row r="160" spans="1:21">
      <c r="A160" s="6" t="s">
        <v>297</v>
      </c>
      <c r="B160" s="6" t="s">
        <v>23</v>
      </c>
      <c r="C160" s="8">
        <v>24</v>
      </c>
      <c r="D160" s="8">
        <v>18.7</v>
      </c>
      <c r="E160" s="8">
        <v>7.5</v>
      </c>
      <c r="F160" s="8">
        <v>3.4</v>
      </c>
      <c r="G160" s="9" t="s">
        <v>47</v>
      </c>
      <c r="H160" s="9" t="s">
        <v>94</v>
      </c>
      <c r="I160" s="10">
        <v>3944</v>
      </c>
      <c r="J160" s="10"/>
      <c r="K160" s="10">
        <v>278</v>
      </c>
      <c r="L160" s="11">
        <f t="shared" si="20"/>
        <v>17.867618826863435</v>
      </c>
      <c r="M160" s="10">
        <f t="shared" si="21"/>
        <v>269.25518074821741</v>
      </c>
      <c r="N160" s="8">
        <f t="shared" si="22"/>
        <v>20.507372602910099</v>
      </c>
      <c r="O160" s="11">
        <f t="shared" si="23"/>
        <v>1.8358405596008505</v>
      </c>
      <c r="P160" s="11">
        <f t="shared" si="14"/>
        <v>1.1532826043971107</v>
      </c>
      <c r="Q160" s="11">
        <f t="shared" si="24"/>
        <v>3.2</v>
      </c>
      <c r="R160" s="12">
        <f t="shared" si="25"/>
        <v>8.2988997721067187E-2</v>
      </c>
      <c r="S160" s="11">
        <f t="shared" si="26"/>
        <v>5.7946285471978278</v>
      </c>
      <c r="T160" s="8">
        <f t="shared" si="27"/>
        <v>2.4068070705529498</v>
      </c>
      <c r="U160" s="13">
        <f t="shared" si="28"/>
        <v>4.9869909812178363</v>
      </c>
    </row>
    <row r="161" spans="1:21">
      <c r="A161" s="6" t="s">
        <v>298</v>
      </c>
      <c r="B161" s="6" t="s">
        <v>53</v>
      </c>
      <c r="C161" s="8">
        <v>19.5</v>
      </c>
      <c r="D161" s="8">
        <v>14.5</v>
      </c>
      <c r="E161" s="8">
        <v>6.5</v>
      </c>
      <c r="F161" s="8">
        <v>2.8</v>
      </c>
      <c r="G161" s="9" t="s">
        <v>47</v>
      </c>
      <c r="H161" s="9" t="s">
        <v>18</v>
      </c>
      <c r="I161" s="10">
        <v>2724</v>
      </c>
      <c r="J161" s="10">
        <v>1100</v>
      </c>
      <c r="K161" s="10">
        <v>186</v>
      </c>
      <c r="L161" s="11">
        <f t="shared" si="20"/>
        <v>15.296105703683352</v>
      </c>
      <c r="M161" s="10">
        <f t="shared" si="21"/>
        <v>398.89177205180323</v>
      </c>
      <c r="N161" s="8">
        <f t="shared" si="22"/>
        <v>21.726961740738975</v>
      </c>
      <c r="O161" s="11">
        <f t="shared" si="23"/>
        <v>1.7997412809132509</v>
      </c>
      <c r="P161" s="11">
        <f t="shared" si="14"/>
        <v>1.1066214537806167</v>
      </c>
      <c r="Q161" s="11">
        <f t="shared" si="24"/>
        <v>3</v>
      </c>
      <c r="R161" s="12">
        <f t="shared" si="25"/>
        <v>6.2125729592896195E-2</v>
      </c>
      <c r="S161" s="11">
        <f t="shared" si="26"/>
        <v>5.1025679809288187</v>
      </c>
      <c r="T161" s="8">
        <f t="shared" si="27"/>
        <v>2.4532598582143206</v>
      </c>
      <c r="U161" s="13">
        <f t="shared" si="28"/>
        <v>5.460278699677815</v>
      </c>
    </row>
    <row r="162" spans="1:21">
      <c r="A162" s="6" t="s">
        <v>299</v>
      </c>
      <c r="B162" s="6"/>
      <c r="C162" s="8">
        <v>24.6</v>
      </c>
      <c r="D162" s="8">
        <v>18.100000000000001</v>
      </c>
      <c r="E162" s="8">
        <v>8</v>
      </c>
      <c r="F162" s="8">
        <v>3.4</v>
      </c>
      <c r="G162" s="9"/>
      <c r="H162" s="9" t="s">
        <v>18</v>
      </c>
      <c r="I162" s="10">
        <v>5920</v>
      </c>
      <c r="J162" s="10">
        <v>3000</v>
      </c>
      <c r="K162" s="10">
        <v>296</v>
      </c>
      <c r="L162" s="11">
        <f t="shared" si="20"/>
        <v>14.515811405346653</v>
      </c>
      <c r="M162" s="10">
        <f t="shared" si="21"/>
        <v>445.69520706842712</v>
      </c>
      <c r="N162" s="8">
        <f t="shared" si="22"/>
        <v>28.588034031919115</v>
      </c>
      <c r="O162" s="11">
        <f t="shared" si="23"/>
        <v>1.7105175941320776</v>
      </c>
      <c r="P162" s="11">
        <f t="shared" si="14"/>
        <v>1.063929287079781</v>
      </c>
      <c r="Q162" s="11">
        <f t="shared" si="24"/>
        <v>3.0750000000000002</v>
      </c>
      <c r="R162" s="12">
        <f t="shared" si="25"/>
        <v>5.3344058846291287E-2</v>
      </c>
      <c r="S162" s="11">
        <f t="shared" si="26"/>
        <v>5.7009086994969493</v>
      </c>
      <c r="T162" s="8">
        <f t="shared" si="27"/>
        <v>3.1643699751204073</v>
      </c>
      <c r="U162" s="13">
        <f t="shared" si="28"/>
        <v>6.3484864567281081</v>
      </c>
    </row>
    <row r="163" spans="1:21">
      <c r="A163" s="6" t="s">
        <v>300</v>
      </c>
      <c r="B163" s="6" t="s">
        <v>261</v>
      </c>
      <c r="C163" s="8">
        <v>30</v>
      </c>
      <c r="D163" s="8">
        <v>22.7</v>
      </c>
      <c r="E163" s="8">
        <v>9.1999999999999993</v>
      </c>
      <c r="F163" s="8">
        <v>4.5</v>
      </c>
      <c r="G163" s="9" t="s">
        <v>47</v>
      </c>
      <c r="H163" s="9" t="s">
        <v>18</v>
      </c>
      <c r="I163" s="10">
        <v>8400</v>
      </c>
      <c r="J163" s="10">
        <v>3450</v>
      </c>
      <c r="K163" s="10">
        <v>402</v>
      </c>
      <c r="L163" s="11">
        <f t="shared" si="20"/>
        <v>15.616075902816076</v>
      </c>
      <c r="M163" s="10">
        <f t="shared" si="21"/>
        <v>320.59274949147573</v>
      </c>
      <c r="N163" s="8">
        <f t="shared" si="22"/>
        <v>27.133337848614254</v>
      </c>
      <c r="O163" s="11">
        <f t="shared" si="23"/>
        <v>1.7507474887213808</v>
      </c>
      <c r="P163" s="11">
        <f t="shared" si="14"/>
        <v>1.0794201104659793</v>
      </c>
      <c r="Q163" s="11">
        <f t="shared" si="24"/>
        <v>3.2608695652173916</v>
      </c>
      <c r="R163" s="12">
        <f t="shared" si="25"/>
        <v>6.8538489264823296E-2</v>
      </c>
      <c r="S163" s="11">
        <f t="shared" si="26"/>
        <v>6.3843652777703754</v>
      </c>
      <c r="T163" s="8">
        <f t="shared" si="27"/>
        <v>3.1086645635371699</v>
      </c>
      <c r="U163" s="13">
        <f t="shared" si="28"/>
        <v>5.815778863580622</v>
      </c>
    </row>
    <row r="164" spans="1:21">
      <c r="A164" s="6" t="s">
        <v>301</v>
      </c>
      <c r="B164" s="6"/>
      <c r="C164" s="8">
        <v>31.1</v>
      </c>
      <c r="D164" s="8">
        <v>24.8</v>
      </c>
      <c r="E164" s="8">
        <v>10.199999999999999</v>
      </c>
      <c r="F164" s="8">
        <v>4.3</v>
      </c>
      <c r="G164" s="9" t="s">
        <v>60</v>
      </c>
      <c r="H164" s="9" t="s">
        <v>18</v>
      </c>
      <c r="I164" s="10">
        <v>11200</v>
      </c>
      <c r="J164" s="10">
        <v>4500</v>
      </c>
      <c r="K164" s="10">
        <v>474</v>
      </c>
      <c r="L164" s="11">
        <f t="shared" si="20"/>
        <v>15.202499620695924</v>
      </c>
      <c r="M164" s="10">
        <f t="shared" si="21"/>
        <v>327.80453828337409</v>
      </c>
      <c r="N164" s="8">
        <f t="shared" si="22"/>
        <v>29.411546695138345</v>
      </c>
      <c r="O164" s="11">
        <f t="shared" si="23"/>
        <v>1.7637265688687349</v>
      </c>
      <c r="P164" s="11">
        <f t="shared" si="14"/>
        <v>1.0611645495095552</v>
      </c>
      <c r="Q164" s="11">
        <f t="shared" si="24"/>
        <v>3.0490196078431375</v>
      </c>
      <c r="R164" s="12">
        <f t="shared" si="25"/>
        <v>7.175382128512231E-2</v>
      </c>
      <c r="S164" s="11">
        <f t="shared" si="26"/>
        <v>6.6731461845219604</v>
      </c>
      <c r="T164" s="8">
        <f t="shared" si="27"/>
        <v>3.274077931015372</v>
      </c>
      <c r="U164" s="13">
        <f t="shared" si="28"/>
        <v>5.8172384022113173</v>
      </c>
    </row>
    <row r="165" spans="1:21">
      <c r="A165" s="6" t="s">
        <v>302</v>
      </c>
      <c r="B165" s="6" t="s">
        <v>37</v>
      </c>
      <c r="C165" s="8">
        <v>32.1</v>
      </c>
      <c r="D165" s="8">
        <v>22</v>
      </c>
      <c r="E165" s="8">
        <v>9.4</v>
      </c>
      <c r="F165" s="8">
        <v>4.7</v>
      </c>
      <c r="G165" s="9" t="s">
        <v>47</v>
      </c>
      <c r="H165" s="9" t="s">
        <v>18</v>
      </c>
      <c r="I165" s="10">
        <v>11300</v>
      </c>
      <c r="J165" s="10">
        <v>4000</v>
      </c>
      <c r="K165" s="10">
        <v>491</v>
      </c>
      <c r="L165" s="11">
        <f t="shared" si="20"/>
        <v>15.654785142911591</v>
      </c>
      <c r="M165" s="10">
        <f t="shared" si="21"/>
        <v>473.76435547923148</v>
      </c>
      <c r="N165" s="8">
        <f t="shared" si="22"/>
        <v>35.273145672796296</v>
      </c>
      <c r="O165" s="11">
        <f t="shared" si="23"/>
        <v>1.6205909857794212</v>
      </c>
      <c r="P165" s="11">
        <f t="shared" si="14"/>
        <v>1.0713060978281679</v>
      </c>
      <c r="Q165" s="11">
        <f t="shared" si="24"/>
        <v>3.4148936170212765</v>
      </c>
      <c r="R165" s="12">
        <f t="shared" si="25"/>
        <v>4.3602760333105714E-2</v>
      </c>
      <c r="S165" s="11">
        <f t="shared" si="26"/>
        <v>6.2851571181633963</v>
      </c>
      <c r="T165" s="8">
        <f t="shared" si="27"/>
        <v>3.9598458202937743</v>
      </c>
      <c r="U165" s="13">
        <f t="shared" si="28"/>
        <v>7.3289588912608368</v>
      </c>
    </row>
    <row r="166" spans="1:21">
      <c r="A166" s="6" t="s">
        <v>303</v>
      </c>
      <c r="B166" s="6" t="s">
        <v>261</v>
      </c>
      <c r="C166" s="8">
        <v>34.299999999999997</v>
      </c>
      <c r="D166" s="8">
        <v>26</v>
      </c>
      <c r="E166" s="8">
        <v>10.4</v>
      </c>
      <c r="F166" s="8">
        <v>5</v>
      </c>
      <c r="G166" s="9" t="s">
        <v>47</v>
      </c>
      <c r="H166" s="9" t="s">
        <v>18</v>
      </c>
      <c r="I166" s="10">
        <v>11500</v>
      </c>
      <c r="J166" s="14">
        <v>4715</v>
      </c>
      <c r="K166" s="10">
        <v>529</v>
      </c>
      <c r="L166" s="11">
        <f t="shared" si="20"/>
        <v>16.670428878860175</v>
      </c>
      <c r="M166" s="10">
        <f t="shared" si="21"/>
        <v>292.09880356330058</v>
      </c>
      <c r="N166" s="8">
        <f t="shared" si="22"/>
        <v>27.570058854357409</v>
      </c>
      <c r="O166" s="11">
        <f t="shared" si="23"/>
        <v>1.782549691813629</v>
      </c>
      <c r="P166" s="11">
        <f t="shared" ref="P166:P271" si="29">(1.88*D166^0.5*K166^0.333/I166^0.25)/S166</f>
        <v>1.0934258314660075</v>
      </c>
      <c r="Q166" s="11">
        <f t="shared" si="24"/>
        <v>3.2980769230769229</v>
      </c>
      <c r="R166" s="12">
        <f t="shared" si="25"/>
        <v>7.8260861729644027E-2</v>
      </c>
      <c r="S166" s="11">
        <f t="shared" si="26"/>
        <v>6.8326861482143313</v>
      </c>
      <c r="T166" s="8">
        <f t="shared" si="27"/>
        <v>3.1782556565528219</v>
      </c>
      <c r="U166" s="13">
        <f t="shared" si="28"/>
        <v>5.5924240512088037</v>
      </c>
    </row>
    <row r="167" spans="1:21">
      <c r="A167" s="6" t="s">
        <v>304</v>
      </c>
      <c r="B167" s="6" t="s">
        <v>58</v>
      </c>
      <c r="C167" s="8">
        <v>34.700000000000003</v>
      </c>
      <c r="D167" s="8">
        <v>23.8</v>
      </c>
      <c r="E167" s="8">
        <v>10</v>
      </c>
      <c r="F167" s="8">
        <v>5</v>
      </c>
      <c r="G167" s="9" t="s">
        <v>47</v>
      </c>
      <c r="H167" s="9" t="s">
        <v>18</v>
      </c>
      <c r="I167" s="10">
        <v>12500</v>
      </c>
      <c r="J167" s="10">
        <v>5200</v>
      </c>
      <c r="K167" s="10">
        <v>531</v>
      </c>
      <c r="L167" s="11">
        <f t="shared" si="20"/>
        <v>15.829540745992126</v>
      </c>
      <c r="M167" s="10">
        <f t="shared" si="21"/>
        <v>413.9340221647588</v>
      </c>
      <c r="N167" s="8">
        <f t="shared" si="22"/>
        <v>33.228321253104333</v>
      </c>
      <c r="O167" s="11">
        <f t="shared" si="23"/>
        <v>1.6670539413493164</v>
      </c>
      <c r="P167" s="11">
        <f>(1.88*D167^0.5*K167^0.333/I167^0.25)/S167</f>
        <v>1.0722153569289716</v>
      </c>
      <c r="Q167" s="11">
        <f t="shared" si="24"/>
        <v>3.47</v>
      </c>
      <c r="R167" s="12">
        <f t="shared" si="25"/>
        <v>5.2090737710490803E-2</v>
      </c>
      <c r="S167" s="11">
        <f t="shared" si="26"/>
        <v>6.5372226518606515</v>
      </c>
      <c r="T167" s="8">
        <f t="shared" si="27"/>
        <v>3.7889078904404645</v>
      </c>
      <c r="U167" s="13">
        <f t="shared" si="28"/>
        <v>6.798952130087347</v>
      </c>
    </row>
    <row r="168" spans="1:21">
      <c r="A168" s="6" t="s">
        <v>305</v>
      </c>
      <c r="B168" s="6"/>
      <c r="C168" s="8">
        <v>38.299999999999997</v>
      </c>
      <c r="D168" s="8">
        <v>30.6</v>
      </c>
      <c r="E168" s="8">
        <v>12.1</v>
      </c>
      <c r="F168" s="8">
        <v>4.5</v>
      </c>
      <c r="G168" s="9"/>
      <c r="H168" s="9"/>
      <c r="I168" s="10">
        <v>19200</v>
      </c>
      <c r="J168" s="10">
        <v>9000</v>
      </c>
      <c r="K168" s="10">
        <v>766</v>
      </c>
      <c r="L168" s="11">
        <f t="shared" si="20"/>
        <v>17.15797433969465</v>
      </c>
      <c r="M168" s="10">
        <f t="shared" si="21"/>
        <v>299.14994747525225</v>
      </c>
      <c r="N168" s="8">
        <f t="shared" si="22"/>
        <v>32.580327626700544</v>
      </c>
      <c r="O168" s="11">
        <f t="shared" si="23"/>
        <v>1.7485044749537195</v>
      </c>
      <c r="P168" s="11">
        <f t="shared" si="29"/>
        <v>1.0881178231411195</v>
      </c>
      <c r="Q168" s="11">
        <f t="shared" si="24"/>
        <v>3.165289256198347</v>
      </c>
      <c r="R168" s="12">
        <f t="shared" si="25"/>
        <v>7.2968960675336994E-2</v>
      </c>
      <c r="S168" s="11">
        <f t="shared" si="26"/>
        <v>7.4125137436634825</v>
      </c>
      <c r="T168" s="8">
        <f t="shared" si="27"/>
        <v>3.6500338953193014</v>
      </c>
      <c r="U168" s="13">
        <f t="shared" si="28"/>
        <v>5.9543196867036698</v>
      </c>
    </row>
    <row r="169" spans="1:21">
      <c r="A169" s="6" t="s">
        <v>306</v>
      </c>
      <c r="B169" s="6" t="s">
        <v>37</v>
      </c>
      <c r="C169" s="8">
        <v>40.1</v>
      </c>
      <c r="D169" s="8">
        <v>27.5</v>
      </c>
      <c r="E169" s="8">
        <v>10.8</v>
      </c>
      <c r="F169" s="8">
        <v>5.4</v>
      </c>
      <c r="G169" s="9" t="s">
        <v>47</v>
      </c>
      <c r="H169" s="9" t="s">
        <v>18</v>
      </c>
      <c r="I169" s="10">
        <v>17580</v>
      </c>
      <c r="J169" s="10">
        <v>6500</v>
      </c>
      <c r="K169" s="10">
        <v>694</v>
      </c>
      <c r="L169" s="11">
        <f t="shared" si="20"/>
        <v>16.48514476292732</v>
      </c>
      <c r="M169" s="10">
        <f t="shared" si="21"/>
        <v>377.37469142427807</v>
      </c>
      <c r="N169" s="8">
        <f t="shared" si="22"/>
        <v>36.507758997130686</v>
      </c>
      <c r="O169" s="11">
        <f t="shared" si="23"/>
        <v>1.6071379578671403</v>
      </c>
      <c r="P169" s="11">
        <f t="shared" si="29"/>
        <v>1.0763934264962915</v>
      </c>
      <c r="Q169" s="11">
        <f t="shared" si="24"/>
        <v>3.7129629629629628</v>
      </c>
      <c r="R169" s="12">
        <f t="shared" si="25"/>
        <v>4.6610335179395772E-2</v>
      </c>
      <c r="S169" s="11">
        <f t="shared" si="26"/>
        <v>7.0270192827400155</v>
      </c>
      <c r="T169" s="8">
        <f t="shared" si="27"/>
        <v>4.2281605508397151</v>
      </c>
      <c r="U169" s="13">
        <f t="shared" si="28"/>
        <v>7.3007508551340994</v>
      </c>
    </row>
    <row r="170" spans="1:21">
      <c r="A170" s="6" t="s">
        <v>307</v>
      </c>
      <c r="B170" s="6"/>
      <c r="C170" s="8">
        <v>41.1</v>
      </c>
      <c r="D170" s="8">
        <v>33.299999999999997</v>
      </c>
      <c r="E170" s="8">
        <v>13</v>
      </c>
      <c r="F170" s="8"/>
      <c r="G170" s="9" t="s">
        <v>157</v>
      </c>
      <c r="H170" s="9" t="s">
        <v>18</v>
      </c>
      <c r="I170" s="10">
        <v>26530</v>
      </c>
      <c r="J170" s="10">
        <v>10500</v>
      </c>
      <c r="K170" s="10">
        <v>830</v>
      </c>
      <c r="L170" s="11">
        <f t="shared" si="20"/>
        <v>14.989424071338723</v>
      </c>
      <c r="M170" s="10">
        <f t="shared" si="21"/>
        <v>320.74251564011604</v>
      </c>
      <c r="N170" s="8">
        <f t="shared" si="22"/>
        <v>37.78692393743794</v>
      </c>
      <c r="O170" s="11">
        <f t="shared" si="23"/>
        <v>1.6867842415175598</v>
      </c>
      <c r="P170" s="11">
        <f t="shared" si="29"/>
        <v>1.0307936705603649</v>
      </c>
      <c r="Q170" s="11">
        <f t="shared" si="24"/>
        <v>3.1615384615384619</v>
      </c>
      <c r="R170" s="12">
        <f t="shared" si="25"/>
        <v>6.1570559491172544E-2</v>
      </c>
      <c r="S170" s="11">
        <f t="shared" si="26"/>
        <v>7.7326243927918803</v>
      </c>
      <c r="T170" s="8">
        <f t="shared" si="27"/>
        <v>4.1654193630074356</v>
      </c>
      <c r="U170" s="13">
        <f t="shared" si="28"/>
        <v>6.5556384112333532</v>
      </c>
    </row>
    <row r="171" spans="1:21">
      <c r="A171" s="6" t="s">
        <v>308</v>
      </c>
      <c r="B171" s="6" t="s">
        <v>37</v>
      </c>
      <c r="C171" s="8">
        <v>45.3</v>
      </c>
      <c r="D171" s="8">
        <v>37.299999999999997</v>
      </c>
      <c r="E171" s="8">
        <v>13.3</v>
      </c>
      <c r="F171" s="8"/>
      <c r="G171" s="9" t="s">
        <v>157</v>
      </c>
      <c r="H171" s="9" t="s">
        <v>18</v>
      </c>
      <c r="I171" s="10">
        <v>34660</v>
      </c>
      <c r="J171" s="14">
        <v>13170</v>
      </c>
      <c r="K171" s="10">
        <v>1125</v>
      </c>
      <c r="L171" s="11">
        <f t="shared" si="20"/>
        <v>17.003665985580131</v>
      </c>
      <c r="M171" s="10">
        <f t="shared" si="21"/>
        <v>298.16320263261548</v>
      </c>
      <c r="N171" s="8">
        <f t="shared" si="22"/>
        <v>42.993421895474981</v>
      </c>
      <c r="O171" s="11">
        <f t="shared" si="23"/>
        <v>1.5787356571546869</v>
      </c>
      <c r="P171" s="11">
        <f t="shared" si="29"/>
        <v>1.0669147058465811</v>
      </c>
      <c r="Q171" s="11">
        <f t="shared" si="24"/>
        <v>3.4060150375939844</v>
      </c>
      <c r="R171" s="12">
        <f t="shared" si="25"/>
        <v>4.7723968149098725E-2</v>
      </c>
      <c r="S171" s="11">
        <f t="shared" si="26"/>
        <v>8.1838792757469232</v>
      </c>
      <c r="T171" s="8">
        <f t="shared" si="27"/>
        <v>4.8017066064707317</v>
      </c>
      <c r="U171" s="13">
        <f t="shared" si="28"/>
        <v>7.4713268440179981</v>
      </c>
    </row>
    <row r="172" spans="1:21">
      <c r="A172" s="6" t="s">
        <v>309</v>
      </c>
      <c r="B172" s="6" t="s">
        <v>310</v>
      </c>
      <c r="C172" s="8">
        <v>53.3</v>
      </c>
      <c r="D172" s="8">
        <v>42</v>
      </c>
      <c r="E172" s="8">
        <v>15.1</v>
      </c>
      <c r="F172" s="8">
        <v>5.7</v>
      </c>
      <c r="G172" s="9" t="s">
        <v>311</v>
      </c>
      <c r="H172" s="9" t="s">
        <v>38</v>
      </c>
      <c r="I172" s="10">
        <v>49313</v>
      </c>
      <c r="J172" s="10">
        <v>19500</v>
      </c>
      <c r="K172" s="10">
        <v>1400</v>
      </c>
      <c r="L172" s="11">
        <f t="shared" si="20"/>
        <v>16.731373335585548</v>
      </c>
      <c r="M172" s="10">
        <f t="shared" si="21"/>
        <v>297.14302104061585</v>
      </c>
      <c r="N172" s="8">
        <f t="shared" si="22"/>
        <v>45.190645492827883</v>
      </c>
      <c r="O172" s="11">
        <f t="shared" si="23"/>
        <v>1.5938281025094176</v>
      </c>
      <c r="P172" s="11">
        <f t="shared" si="29"/>
        <v>1.0506869321302059</v>
      </c>
      <c r="Q172" s="11">
        <f t="shared" si="24"/>
        <v>3.5298013245033113</v>
      </c>
      <c r="R172" s="12">
        <f t="shared" si="25"/>
        <v>4.9950213940090991E-2</v>
      </c>
      <c r="S172" s="11">
        <f t="shared" si="26"/>
        <v>8.6841925358665328</v>
      </c>
      <c r="T172" s="8">
        <f t="shared" si="27"/>
        <v>5.0870884677871375</v>
      </c>
      <c r="U172" s="13">
        <f t="shared" si="28"/>
        <v>7.4286304226782693</v>
      </c>
    </row>
    <row r="173" spans="1:21">
      <c r="A173" s="6" t="s">
        <v>312</v>
      </c>
      <c r="B173" s="6" t="s">
        <v>310</v>
      </c>
      <c r="C173" s="8">
        <v>56.5</v>
      </c>
      <c r="D173" s="8">
        <v>45.7</v>
      </c>
      <c r="E173" s="8">
        <v>15.5</v>
      </c>
      <c r="F173" s="8">
        <v>5.3</v>
      </c>
      <c r="G173" s="9" t="s">
        <v>311</v>
      </c>
      <c r="H173" s="9" t="s">
        <v>38</v>
      </c>
      <c r="I173" s="10">
        <v>54000</v>
      </c>
      <c r="J173" s="10">
        <v>20500</v>
      </c>
      <c r="K173" s="10">
        <v>1500</v>
      </c>
      <c r="L173" s="11">
        <f t="shared" si="20"/>
        <v>16.874576325289958</v>
      </c>
      <c r="M173" s="10">
        <f t="shared" si="21"/>
        <v>252.57894289002405</v>
      </c>
      <c r="N173" s="8">
        <f t="shared" si="22"/>
        <v>44.327708333303924</v>
      </c>
      <c r="O173" s="11">
        <f t="shared" si="23"/>
        <v>1.5873228318348684</v>
      </c>
      <c r="P173" s="11">
        <f t="shared" si="29"/>
        <v>1.0509764878151269</v>
      </c>
      <c r="Q173" s="11">
        <f t="shared" si="24"/>
        <v>3.6451612903225805</v>
      </c>
      <c r="R173" s="12">
        <f t="shared" si="25"/>
        <v>5.1835007300703159E-2</v>
      </c>
      <c r="S173" s="11">
        <f t="shared" si="26"/>
        <v>9.058637866699387</v>
      </c>
      <c r="T173" s="8">
        <f t="shared" si="27"/>
        <v>5.0756153954929886</v>
      </c>
      <c r="U173" s="13">
        <f t="shared" si="28"/>
        <v>7.3156141757180535</v>
      </c>
    </row>
    <row r="174" spans="1:21">
      <c r="A174" s="6" t="s">
        <v>313</v>
      </c>
      <c r="B174" s="6" t="s">
        <v>160</v>
      </c>
      <c r="C174" s="8">
        <v>37.700000000000003</v>
      </c>
      <c r="D174" s="8">
        <v>26.3</v>
      </c>
      <c r="E174" s="8">
        <v>10.1</v>
      </c>
      <c r="F174" s="8">
        <v>4.9000000000000004</v>
      </c>
      <c r="G174" s="11"/>
      <c r="H174" s="11" t="s">
        <v>14</v>
      </c>
      <c r="I174" s="10">
        <v>14000</v>
      </c>
      <c r="J174" s="10">
        <v>4800</v>
      </c>
      <c r="K174" s="10">
        <v>575</v>
      </c>
      <c r="L174" s="11">
        <f t="shared" si="20"/>
        <v>15.895069661997058</v>
      </c>
      <c r="M174" s="10">
        <f t="shared" si="21"/>
        <v>343.56805151343917</v>
      </c>
      <c r="N174" s="8">
        <f t="shared" si="22"/>
        <v>33.451719526368088</v>
      </c>
      <c r="O174" s="11">
        <f t="shared" si="23"/>
        <v>1.6213673561271282</v>
      </c>
      <c r="P174" s="11">
        <f t="shared" si="29"/>
        <v>1.0702628091200681</v>
      </c>
      <c r="Q174" s="11">
        <f t="shared" si="24"/>
        <v>3.7326732673267329</v>
      </c>
      <c r="R174" s="12">
        <f t="shared" si="25"/>
        <v>4.9365949875876246E-2</v>
      </c>
      <c r="S174" s="11">
        <f t="shared" si="26"/>
        <v>6.8719924330575335</v>
      </c>
      <c r="T174" s="8">
        <f t="shared" si="27"/>
        <v>3.9197711032434164</v>
      </c>
      <c r="U174" s="13">
        <f t="shared" si="28"/>
        <v>6.9988704686893781</v>
      </c>
    </row>
    <row r="175" spans="1:21">
      <c r="A175" s="6" t="s">
        <v>314</v>
      </c>
      <c r="B175" s="6" t="s">
        <v>315</v>
      </c>
      <c r="C175" s="8">
        <v>62.9</v>
      </c>
      <c r="D175" s="8">
        <v>60</v>
      </c>
      <c r="E175" s="8">
        <v>17</v>
      </c>
      <c r="F175" s="8">
        <v>12</v>
      </c>
      <c r="G175" s="9"/>
      <c r="H175" s="9" t="s">
        <v>18</v>
      </c>
      <c r="I175" s="10">
        <v>29762</v>
      </c>
      <c r="J175" s="10"/>
      <c r="K175" s="9">
        <v>4487</v>
      </c>
      <c r="L175" s="11">
        <f t="shared" si="20"/>
        <v>75.060761381525253</v>
      </c>
      <c r="M175" s="10">
        <f t="shared" si="21"/>
        <v>61.512070105820108</v>
      </c>
      <c r="N175" s="8">
        <f t="shared" si="22"/>
        <v>17.371942712611158</v>
      </c>
      <c r="O175" s="11">
        <f t="shared" si="23"/>
        <v>2.1229517559679114</v>
      </c>
      <c r="P175" s="11">
        <f t="shared" si="29"/>
        <v>1.7568670347735207</v>
      </c>
      <c r="Q175" s="11">
        <f t="shared" si="24"/>
        <v>3.6999999999999997</v>
      </c>
      <c r="R175" s="12">
        <f t="shared" si="25"/>
        <v>0.28422082769099472</v>
      </c>
      <c r="S175" s="11">
        <f t="shared" si="26"/>
        <v>10.379595367835877</v>
      </c>
      <c r="T175" s="8">
        <f t="shared" si="27"/>
        <v>2.293936276717544</v>
      </c>
      <c r="U175" s="13">
        <f t="shared" si="28"/>
        <v>3.1570744579420555</v>
      </c>
    </row>
    <row r="176" spans="1:21">
      <c r="A176" s="6" t="s">
        <v>316</v>
      </c>
      <c r="B176" s="6" t="s">
        <v>317</v>
      </c>
      <c r="C176" s="8">
        <v>55.7</v>
      </c>
      <c r="D176" s="8">
        <v>50.8</v>
      </c>
      <c r="E176" s="8">
        <v>16.600000000000001</v>
      </c>
      <c r="F176" s="8"/>
      <c r="G176" s="9"/>
      <c r="H176" s="9"/>
      <c r="I176" s="10">
        <v>65000</v>
      </c>
      <c r="J176" s="10">
        <v>0</v>
      </c>
      <c r="K176" s="10">
        <v>1420</v>
      </c>
      <c r="L176" s="11">
        <f t="shared" si="20"/>
        <v>14.1189991321455</v>
      </c>
      <c r="M176" s="10">
        <f t="shared" si="21"/>
        <v>221.3472860579017</v>
      </c>
      <c r="N176" s="8">
        <f t="shared" si="22"/>
        <v>45.604084615646471</v>
      </c>
      <c r="O176" s="11">
        <f t="shared" si="23"/>
        <v>1.5981908034605494</v>
      </c>
      <c r="P176" s="11">
        <f t="shared" si="29"/>
        <v>0.98522796484922315</v>
      </c>
      <c r="Q176" s="11">
        <f t="shared" si="24"/>
        <v>3.3554216867469879</v>
      </c>
      <c r="R176" s="12">
        <f t="shared" si="25"/>
        <v>5.573173512364301E-2</v>
      </c>
      <c r="S176" s="11">
        <f t="shared" si="26"/>
        <v>9.550731909126128</v>
      </c>
      <c r="T176" s="8">
        <f t="shared" si="27"/>
        <v>5.1057959387012444</v>
      </c>
      <c r="U176" s="13">
        <f t="shared" si="28"/>
        <v>7.1111091597473637</v>
      </c>
    </row>
    <row r="177" spans="1:21">
      <c r="A177" s="6" t="s">
        <v>318</v>
      </c>
      <c r="B177" s="6" t="s">
        <v>319</v>
      </c>
      <c r="C177" s="8">
        <v>42.1</v>
      </c>
      <c r="D177" s="8">
        <v>32.5</v>
      </c>
      <c r="E177" s="8">
        <v>12.7</v>
      </c>
      <c r="F177" s="8">
        <v>5.5</v>
      </c>
      <c r="G177" s="9" t="s">
        <v>157</v>
      </c>
      <c r="H177" s="9" t="s">
        <v>18</v>
      </c>
      <c r="I177" s="10">
        <v>22000</v>
      </c>
      <c r="J177" s="10"/>
      <c r="K177" s="10">
        <v>850</v>
      </c>
      <c r="L177" s="11">
        <f t="shared" si="20"/>
        <v>17.389267285994908</v>
      </c>
      <c r="M177" s="10">
        <f t="shared" si="21"/>
        <v>286.10442811626234</v>
      </c>
      <c r="N177" s="8">
        <f t="shared" si="22"/>
        <v>32.560611067689727</v>
      </c>
      <c r="O177" s="11">
        <f t="shared" si="23"/>
        <v>1.7538710325776461</v>
      </c>
      <c r="P177" s="11">
        <f t="shared" si="29"/>
        <v>1.0887893971180826</v>
      </c>
      <c r="Q177" s="11">
        <f t="shared" si="24"/>
        <v>3.3149606299212602</v>
      </c>
      <c r="R177" s="12">
        <f t="shared" si="25"/>
        <v>7.5331684065294627E-2</v>
      </c>
      <c r="S177" s="11">
        <f t="shared" si="26"/>
        <v>7.6391753481642244</v>
      </c>
      <c r="T177" s="8">
        <f t="shared" si="27"/>
        <v>3.7088759729737593</v>
      </c>
      <c r="U177" s="13">
        <f t="shared" si="28"/>
        <v>5.9056592613339962</v>
      </c>
    </row>
    <row r="178" spans="1:21">
      <c r="A178" s="6" t="s">
        <v>320</v>
      </c>
      <c r="B178" s="6" t="s">
        <v>321</v>
      </c>
      <c r="C178" s="8">
        <v>67</v>
      </c>
      <c r="D178" s="8">
        <v>55</v>
      </c>
      <c r="E178" s="8">
        <v>17.3</v>
      </c>
      <c r="F178" s="8">
        <v>9.5</v>
      </c>
      <c r="G178" s="9"/>
      <c r="H178" s="9" t="s">
        <v>14</v>
      </c>
      <c r="I178" s="10">
        <v>76000</v>
      </c>
      <c r="J178" s="10">
        <v>24000</v>
      </c>
      <c r="K178" s="10">
        <v>1932</v>
      </c>
      <c r="L178" s="11">
        <f t="shared" si="20"/>
        <v>17.310161999319948</v>
      </c>
      <c r="M178" s="10">
        <f t="shared" si="21"/>
        <v>203.92830310185678</v>
      </c>
      <c r="N178" s="8">
        <f t="shared" si="22"/>
        <v>45.0195658426926</v>
      </c>
      <c r="O178" s="11">
        <f t="shared" si="23"/>
        <v>1.5810873496664808</v>
      </c>
      <c r="P178" s="11">
        <f t="shared" si="29"/>
        <v>1.049760009832809</v>
      </c>
      <c r="Q178" s="11">
        <f t="shared" si="24"/>
        <v>3.8728323699421963</v>
      </c>
      <c r="R178" s="12">
        <f t="shared" si="25"/>
        <v>5.4675744450657246E-2</v>
      </c>
      <c r="S178" s="11">
        <f t="shared" si="26"/>
        <v>9.9377059727081889</v>
      </c>
      <c r="T178" s="8">
        <f t="shared" si="27"/>
        <v>5.2858635472745394</v>
      </c>
      <c r="U178" s="13">
        <f t="shared" si="28"/>
        <v>7.2114206980632245</v>
      </c>
    </row>
    <row r="179" spans="1:21">
      <c r="A179" s="6" t="s">
        <v>322</v>
      </c>
      <c r="B179" s="6" t="s">
        <v>102</v>
      </c>
      <c r="C179" s="8">
        <v>29.3</v>
      </c>
      <c r="D179" s="8">
        <v>24.5</v>
      </c>
      <c r="E179" s="8">
        <v>10.3</v>
      </c>
      <c r="F179" s="8">
        <v>4</v>
      </c>
      <c r="G179" s="9" t="s">
        <v>323</v>
      </c>
      <c r="H179" s="9" t="s">
        <v>18</v>
      </c>
      <c r="I179" s="10">
        <v>6800</v>
      </c>
      <c r="J179" s="10">
        <v>2850</v>
      </c>
      <c r="K179" s="10">
        <v>381</v>
      </c>
      <c r="L179" s="11">
        <f t="shared" si="20"/>
        <v>17.036873646673648</v>
      </c>
      <c r="M179" s="10">
        <f t="shared" si="21"/>
        <v>206.42516541334211</v>
      </c>
      <c r="N179" s="8">
        <f t="shared" si="22"/>
        <v>18.136441335858045</v>
      </c>
      <c r="O179" s="11">
        <f t="shared" si="23"/>
        <v>2.1029669322717233</v>
      </c>
      <c r="P179" s="11">
        <f t="shared" si="29"/>
        <v>1.1178250548195818</v>
      </c>
      <c r="Q179" s="11">
        <f t="shared" si="24"/>
        <v>2.8446601941747574</v>
      </c>
      <c r="R179" s="12">
        <f t="shared" si="25"/>
        <v>0.17668580047879226</v>
      </c>
      <c r="S179" s="11">
        <f t="shared" si="26"/>
        <v>6.6326616075298164</v>
      </c>
      <c r="T179" s="8">
        <f t="shared" si="27"/>
        <v>2.1009024493409676</v>
      </c>
      <c r="U179" s="13">
        <f t="shared" si="28"/>
        <v>3.7146269981312492</v>
      </c>
    </row>
    <row r="180" spans="1:21">
      <c r="A180" s="6" t="s">
        <v>324</v>
      </c>
      <c r="B180" s="6" t="s">
        <v>325</v>
      </c>
      <c r="C180" s="8">
        <v>30</v>
      </c>
      <c r="D180" s="8">
        <v>26.3</v>
      </c>
      <c r="E180" s="8">
        <v>10.199999999999999</v>
      </c>
      <c r="F180" s="8">
        <v>5.6</v>
      </c>
      <c r="G180" s="9" t="s">
        <v>326</v>
      </c>
      <c r="H180" s="9" t="s">
        <v>18</v>
      </c>
      <c r="I180" s="10">
        <v>10000</v>
      </c>
      <c r="J180" s="10">
        <v>3500</v>
      </c>
      <c r="K180" s="10">
        <v>462</v>
      </c>
      <c r="L180" s="11">
        <f t="shared" si="20"/>
        <v>15.979303231660587</v>
      </c>
      <c r="M180" s="10">
        <f t="shared" si="21"/>
        <v>245.405751081028</v>
      </c>
      <c r="N180" s="8">
        <f t="shared" si="22"/>
        <v>25.570509371359588</v>
      </c>
      <c r="O180" s="11">
        <f t="shared" si="23"/>
        <v>1.8315587705364158</v>
      </c>
      <c r="P180" s="11">
        <f t="shared" si="29"/>
        <v>1.082377681943901</v>
      </c>
      <c r="Q180" s="11">
        <f t="shared" si="24"/>
        <v>2.9411764705882355</v>
      </c>
      <c r="R180" s="12">
        <f t="shared" si="25"/>
        <v>9.2722542946468714E-2</v>
      </c>
      <c r="S180" s="11">
        <f t="shared" si="26"/>
        <v>6.8719924330575335</v>
      </c>
      <c r="T180" s="8">
        <f t="shared" si="27"/>
        <v>2.8801749103656218</v>
      </c>
      <c r="U180" s="13">
        <f t="shared" si="28"/>
        <v>5.1173687513505213</v>
      </c>
    </row>
    <row r="181" spans="1:21">
      <c r="A181" s="6" t="s">
        <v>327</v>
      </c>
      <c r="B181" s="6" t="s">
        <v>328</v>
      </c>
      <c r="C181" s="8">
        <v>35</v>
      </c>
      <c r="D181" s="8">
        <v>33.299999999999997</v>
      </c>
      <c r="E181" s="8">
        <v>11.3</v>
      </c>
      <c r="F181" s="8">
        <v>5.5</v>
      </c>
      <c r="G181" s="9" t="s">
        <v>47</v>
      </c>
      <c r="H181" s="9" t="s">
        <v>329</v>
      </c>
      <c r="I181" s="10">
        <v>28700</v>
      </c>
      <c r="J181" s="10"/>
      <c r="K181" s="10">
        <v>878</v>
      </c>
      <c r="L181" s="11">
        <f t="shared" si="20"/>
        <v>15.047385084921755</v>
      </c>
      <c r="M181" s="10">
        <f t="shared" si="21"/>
        <v>346.97739158957143</v>
      </c>
      <c r="N181" s="8">
        <f t="shared" si="22"/>
        <v>51.919325227101986</v>
      </c>
      <c r="O181" s="11">
        <f t="shared" si="23"/>
        <v>1.428316518520101</v>
      </c>
      <c r="P181" s="11">
        <f t="shared" si="29"/>
        <v>1.0298316869110746</v>
      </c>
      <c r="Q181" s="11">
        <f t="shared" si="24"/>
        <v>3.0973451327433628</v>
      </c>
      <c r="R181" s="12">
        <f t="shared" si="25"/>
        <v>2.9262282722876721E-2</v>
      </c>
      <c r="S181" s="11">
        <f t="shared" si="26"/>
        <v>7.7326243927918803</v>
      </c>
      <c r="T181" s="8">
        <f t="shared" si="27"/>
        <v>5.5046565417209425</v>
      </c>
      <c r="U181" s="13">
        <f t="shared" si="28"/>
        <v>9.2922083893257899</v>
      </c>
    </row>
    <row r="182" spans="1:21">
      <c r="A182" s="6" t="s">
        <v>330</v>
      </c>
      <c r="B182" s="6" t="s">
        <v>331</v>
      </c>
      <c r="C182" s="8">
        <v>36.4</v>
      </c>
      <c r="D182" s="8">
        <v>31.5</v>
      </c>
      <c r="E182" s="8">
        <v>12</v>
      </c>
      <c r="F182" s="8">
        <v>7.3</v>
      </c>
      <c r="G182" s="9" t="s">
        <v>332</v>
      </c>
      <c r="H182" s="9" t="s">
        <v>18</v>
      </c>
      <c r="I182" s="10">
        <v>10900</v>
      </c>
      <c r="J182" s="10">
        <v>4200</v>
      </c>
      <c r="K182" s="10">
        <v>705</v>
      </c>
      <c r="L182" s="11">
        <f t="shared" si="20"/>
        <v>23.023902211572469</v>
      </c>
      <c r="M182" s="10">
        <f t="shared" si="21"/>
        <v>155.68501693110267</v>
      </c>
      <c r="N182" s="8">
        <f t="shared" si="22"/>
        <v>18.667370057483563</v>
      </c>
      <c r="O182" s="11">
        <f t="shared" si="23"/>
        <v>2.0938179046068721</v>
      </c>
      <c r="P182" s="11">
        <f t="shared" si="29"/>
        <v>1.2193921710742859</v>
      </c>
      <c r="Q182" s="11">
        <f t="shared" si="24"/>
        <v>3.0333333333333332</v>
      </c>
      <c r="R182" s="12">
        <f t="shared" si="25"/>
        <v>0.19450087639786909</v>
      </c>
      <c r="S182" s="11">
        <f t="shared" si="26"/>
        <v>7.520731347415623</v>
      </c>
      <c r="T182" s="8">
        <f t="shared" si="27"/>
        <v>2.2233393527090226</v>
      </c>
      <c r="U182" s="13">
        <f t="shared" si="28"/>
        <v>3.6420262177484775</v>
      </c>
    </row>
    <row r="183" spans="1:21">
      <c r="A183" s="6" t="s">
        <v>333</v>
      </c>
      <c r="B183" s="6" t="s">
        <v>334</v>
      </c>
      <c r="C183" s="8">
        <v>40</v>
      </c>
      <c r="D183" s="8">
        <v>35.5</v>
      </c>
      <c r="E183" s="8">
        <v>13.1</v>
      </c>
      <c r="F183" s="8">
        <v>8</v>
      </c>
      <c r="G183" s="9" t="s">
        <v>29</v>
      </c>
      <c r="H183" s="9" t="s">
        <v>18</v>
      </c>
      <c r="I183" s="10">
        <v>14100</v>
      </c>
      <c r="J183" s="10">
        <v>5500</v>
      </c>
      <c r="K183" s="10">
        <v>846</v>
      </c>
      <c r="L183" s="11">
        <f t="shared" si="20"/>
        <v>23.275890032085805</v>
      </c>
      <c r="M183" s="10">
        <f t="shared" si="21"/>
        <v>140.69738805776535</v>
      </c>
      <c r="N183" s="8">
        <f t="shared" si="22"/>
        <v>19.226376410395211</v>
      </c>
      <c r="O183" s="11">
        <f t="shared" si="23"/>
        <v>2.0979832577073836</v>
      </c>
      <c r="P183" s="11">
        <f t="shared" si="29"/>
        <v>1.2149617448010173</v>
      </c>
      <c r="Q183" s="11">
        <f t="shared" si="24"/>
        <v>3.053435114503817</v>
      </c>
      <c r="R183" s="12">
        <f t="shared" si="25"/>
        <v>0.20427821529039669</v>
      </c>
      <c r="S183" s="11">
        <f t="shared" si="26"/>
        <v>7.9839714428346999</v>
      </c>
      <c r="T183" s="8">
        <f t="shared" si="27"/>
        <v>2.2982376814401531</v>
      </c>
      <c r="U183" s="13">
        <f t="shared" si="28"/>
        <v>3.6031905431329054</v>
      </c>
    </row>
    <row r="184" spans="1:21">
      <c r="A184" s="6" t="s">
        <v>335</v>
      </c>
      <c r="B184" s="6" t="s">
        <v>334</v>
      </c>
      <c r="C184" s="8">
        <v>28.5</v>
      </c>
      <c r="D184" s="8">
        <v>22.3</v>
      </c>
      <c r="E184" s="8">
        <v>9.4</v>
      </c>
      <c r="F184" s="8">
        <v>5.3</v>
      </c>
      <c r="G184" s="9" t="s">
        <v>157</v>
      </c>
      <c r="H184" s="9" t="s">
        <v>18</v>
      </c>
      <c r="I184" s="10">
        <v>6700</v>
      </c>
      <c r="J184" s="10">
        <v>2700</v>
      </c>
      <c r="K184" s="10">
        <v>395</v>
      </c>
      <c r="L184" s="11">
        <f t="shared" si="20"/>
        <v>17.838040256704609</v>
      </c>
      <c r="M184" s="10">
        <f t="shared" si="21"/>
        <v>269.71940640887311</v>
      </c>
      <c r="N184" s="8">
        <f t="shared" si="22"/>
        <v>21.667283751661536</v>
      </c>
      <c r="O184" s="11">
        <f t="shared" si="23"/>
        <v>1.928704222499495</v>
      </c>
      <c r="P184" s="11">
        <f t="shared" si="29"/>
        <v>1.1355367211681544</v>
      </c>
      <c r="Q184" s="11">
        <f t="shared" si="24"/>
        <v>3.0319148936170213</v>
      </c>
      <c r="R184" s="12">
        <f t="shared" si="25"/>
        <v>0.10997412506797762</v>
      </c>
      <c r="S184" s="11">
        <f t="shared" si="26"/>
        <v>6.3278653588710307</v>
      </c>
      <c r="T184" s="8">
        <f t="shared" si="27"/>
        <v>2.4933888369443471</v>
      </c>
      <c r="U184" s="13">
        <f t="shared" si="28"/>
        <v>4.6148120697633823</v>
      </c>
    </row>
    <row r="185" spans="1:21">
      <c r="A185" s="6" t="s">
        <v>336</v>
      </c>
      <c r="B185" s="6" t="s">
        <v>334</v>
      </c>
      <c r="C185" s="8">
        <v>30</v>
      </c>
      <c r="D185" s="8">
        <v>25.8</v>
      </c>
      <c r="E185" s="8">
        <v>10.8</v>
      </c>
      <c r="F185" s="8">
        <v>5.8</v>
      </c>
      <c r="G185" s="11"/>
      <c r="H185" s="11" t="s">
        <v>18</v>
      </c>
      <c r="I185" s="10">
        <v>8275</v>
      </c>
      <c r="J185" s="10">
        <v>3150</v>
      </c>
      <c r="K185" s="10">
        <v>466</v>
      </c>
      <c r="L185" s="11">
        <f t="shared" si="20"/>
        <v>18.283876945626414</v>
      </c>
      <c r="M185" s="10">
        <f t="shared" si="21"/>
        <v>215.11013172910867</v>
      </c>
      <c r="N185" s="8">
        <f t="shared" si="22"/>
        <v>19.864299690350819</v>
      </c>
      <c r="O185" s="11">
        <f t="shared" si="23"/>
        <v>2.0655118821090679</v>
      </c>
      <c r="P185" s="11">
        <f t="shared" si="29"/>
        <v>1.1381082212951841</v>
      </c>
      <c r="Q185" s="11">
        <f t="shared" si="24"/>
        <v>2.7777777777777777</v>
      </c>
      <c r="R185" s="12">
        <f t="shared" si="25"/>
        <v>0.16274016516595577</v>
      </c>
      <c r="S185" s="11">
        <f t="shared" si="26"/>
        <v>6.8063558531713584</v>
      </c>
      <c r="T185" s="8">
        <f t="shared" si="27"/>
        <v>2.262794980439633</v>
      </c>
      <c r="U185" s="13">
        <f t="shared" si="28"/>
        <v>3.9071606174360851</v>
      </c>
    </row>
    <row r="186" spans="1:21">
      <c r="A186" s="6" t="s">
        <v>337</v>
      </c>
      <c r="B186" s="6" t="s">
        <v>334</v>
      </c>
      <c r="C186" s="8">
        <v>39.5</v>
      </c>
      <c r="D186" s="8">
        <v>31.9</v>
      </c>
      <c r="E186" s="8">
        <v>12.6</v>
      </c>
      <c r="F186" s="8">
        <v>7.2</v>
      </c>
      <c r="G186" s="9" t="s">
        <v>157</v>
      </c>
      <c r="H186" s="9" t="s">
        <v>18</v>
      </c>
      <c r="I186" s="10">
        <v>16000</v>
      </c>
      <c r="J186" s="10">
        <v>6300</v>
      </c>
      <c r="K186" s="10">
        <v>777</v>
      </c>
      <c r="L186" s="11">
        <f t="shared" si="20"/>
        <v>19.651376349057482</v>
      </c>
      <c r="M186" s="10">
        <f t="shared" si="21"/>
        <v>220.03912797384589</v>
      </c>
      <c r="N186" s="8">
        <f t="shared" si="22"/>
        <v>24.770897521597643</v>
      </c>
      <c r="O186" s="11">
        <f t="shared" si="23"/>
        <v>1.9347251529910832</v>
      </c>
      <c r="P186" s="11">
        <f t="shared" si="29"/>
        <v>1.1442824956674482</v>
      </c>
      <c r="Q186" s="11">
        <f t="shared" si="24"/>
        <v>3.1349206349206349</v>
      </c>
      <c r="R186" s="12">
        <f t="shared" si="25"/>
        <v>0.12453312183958921</v>
      </c>
      <c r="S186" s="11">
        <f t="shared" si="26"/>
        <v>7.5683313880934149</v>
      </c>
      <c r="T186" s="8">
        <f t="shared" si="27"/>
        <v>2.8697129689963949</v>
      </c>
      <c r="U186" s="13">
        <f t="shared" si="28"/>
        <v>4.5875533065240823</v>
      </c>
    </row>
    <row r="187" spans="1:21">
      <c r="A187" s="6" t="s">
        <v>338</v>
      </c>
      <c r="B187" s="6" t="s">
        <v>339</v>
      </c>
      <c r="C187" s="8">
        <v>39.700000000000003</v>
      </c>
      <c r="D187" s="8">
        <v>31.3</v>
      </c>
      <c r="E187" s="8">
        <v>12.3</v>
      </c>
      <c r="F187" s="8">
        <v>7</v>
      </c>
      <c r="G187" s="9" t="s">
        <v>29</v>
      </c>
      <c r="H187" s="9" t="s">
        <v>18</v>
      </c>
      <c r="I187" s="10">
        <v>17800</v>
      </c>
      <c r="J187" s="10">
        <v>7900</v>
      </c>
      <c r="K187" s="10">
        <v>743</v>
      </c>
      <c r="L187" s="11">
        <f t="shared" si="20"/>
        <v>17.503502256911382</v>
      </c>
      <c r="M187" s="10">
        <f t="shared" si="21"/>
        <v>259.14269521419556</v>
      </c>
      <c r="N187" s="8">
        <f t="shared" si="22"/>
        <v>28.758037400764199</v>
      </c>
      <c r="O187" s="11">
        <f t="shared" si="23"/>
        <v>1.8227870633320811</v>
      </c>
      <c r="P187" s="11">
        <f t="shared" si="29"/>
        <v>1.097709253637791</v>
      </c>
      <c r="Q187" s="11">
        <f t="shared" si="24"/>
        <v>3.2276422764227641</v>
      </c>
      <c r="R187" s="12">
        <f t="shared" si="25"/>
        <v>9.1433787472983488E-2</v>
      </c>
      <c r="S187" s="11">
        <f t="shared" si="26"/>
        <v>7.4968179916548605</v>
      </c>
      <c r="T187" s="8">
        <f t="shared" si="27"/>
        <v>3.2963506286116209</v>
      </c>
      <c r="U187" s="13">
        <f t="shared" si="28"/>
        <v>5.3334567904610299</v>
      </c>
    </row>
    <row r="188" spans="1:21">
      <c r="A188" s="6" t="s">
        <v>340</v>
      </c>
      <c r="B188" s="6" t="s">
        <v>339</v>
      </c>
      <c r="C188" s="8">
        <v>51.6</v>
      </c>
      <c r="D188" s="8">
        <v>43.9</v>
      </c>
      <c r="E188" s="8">
        <v>15.6</v>
      </c>
      <c r="F188" s="8">
        <v>5.9</v>
      </c>
      <c r="G188" s="9" t="s">
        <v>60</v>
      </c>
      <c r="H188" s="9" t="s">
        <v>18</v>
      </c>
      <c r="I188" s="10">
        <v>33900</v>
      </c>
      <c r="J188" s="10">
        <v>15800</v>
      </c>
      <c r="K188" s="10">
        <v>1343</v>
      </c>
      <c r="L188" s="11">
        <f t="shared" si="20"/>
        <v>20.600552887972388</v>
      </c>
      <c r="M188" s="10">
        <f t="shared" si="21"/>
        <v>178.87848959260168</v>
      </c>
      <c r="N188" s="8">
        <f t="shared" si="22"/>
        <v>29.220971940467077</v>
      </c>
      <c r="O188" s="11">
        <f t="shared" si="23"/>
        <v>1.8654722190491657</v>
      </c>
      <c r="P188" s="11">
        <f t="shared" si="29"/>
        <v>1.1380266662413758</v>
      </c>
      <c r="Q188" s="11">
        <f t="shared" si="24"/>
        <v>3.3076923076923079</v>
      </c>
      <c r="R188" s="12">
        <f t="shared" si="25"/>
        <v>0.1152489985605179</v>
      </c>
      <c r="S188" s="11">
        <f t="shared" si="26"/>
        <v>8.8784480625839119</v>
      </c>
      <c r="T188" s="8">
        <f t="shared" si="27"/>
        <v>3.417527153892066</v>
      </c>
      <c r="U188" s="13">
        <f t="shared" si="28"/>
        <v>4.9099561169143566</v>
      </c>
    </row>
    <row r="189" spans="1:21">
      <c r="A189" s="6" t="s">
        <v>341</v>
      </c>
      <c r="B189" s="6" t="s">
        <v>334</v>
      </c>
      <c r="C189" s="8">
        <v>51.7</v>
      </c>
      <c r="D189" s="8">
        <v>43.9</v>
      </c>
      <c r="E189" s="8">
        <v>15.7</v>
      </c>
      <c r="F189" s="8">
        <v>6</v>
      </c>
      <c r="G189" s="9"/>
      <c r="H189" s="9" t="s">
        <v>18</v>
      </c>
      <c r="I189" s="10">
        <v>37400</v>
      </c>
      <c r="J189" s="10">
        <v>15300</v>
      </c>
      <c r="K189" s="10">
        <v>1170</v>
      </c>
      <c r="L189" s="11">
        <f t="shared" si="20"/>
        <v>16.810058985429801</v>
      </c>
      <c r="M189" s="10">
        <f t="shared" si="21"/>
        <v>197.34677022900601</v>
      </c>
      <c r="N189" s="8">
        <f t="shared" si="22"/>
        <v>31.944337264579563</v>
      </c>
      <c r="O189" s="11">
        <f t="shared" si="23"/>
        <v>1.8169965213783963</v>
      </c>
      <c r="P189" s="11">
        <f t="shared" si="29"/>
        <v>1.0605741615131719</v>
      </c>
      <c r="Q189" s="11">
        <f t="shared" si="24"/>
        <v>3.2929936305732488</v>
      </c>
      <c r="R189" s="12">
        <f t="shared" si="25"/>
        <v>9.9764423613251094E-2</v>
      </c>
      <c r="S189" s="11">
        <f t="shared" si="26"/>
        <v>8.8784480625839119</v>
      </c>
      <c r="T189" s="8">
        <f t="shared" si="27"/>
        <v>3.6877315012252043</v>
      </c>
      <c r="U189" s="13">
        <f t="shared" si="28"/>
        <v>5.2812582264158996</v>
      </c>
    </row>
    <row r="190" spans="1:21">
      <c r="A190" s="6" t="s">
        <v>342</v>
      </c>
      <c r="B190" s="6"/>
      <c r="C190" s="8">
        <v>32.5</v>
      </c>
      <c r="D190" s="8">
        <v>28.4</v>
      </c>
      <c r="E190" s="8">
        <v>10.8</v>
      </c>
      <c r="F190" s="8">
        <v>5.8</v>
      </c>
      <c r="G190" s="9" t="s">
        <v>29</v>
      </c>
      <c r="H190" s="9" t="s">
        <v>18</v>
      </c>
      <c r="I190" s="10">
        <v>8800</v>
      </c>
      <c r="J190" s="10"/>
      <c r="K190" s="10">
        <v>558</v>
      </c>
      <c r="L190" s="11">
        <f t="shared" si="20"/>
        <v>21.014768103512019</v>
      </c>
      <c r="M190" s="10">
        <f t="shared" si="21"/>
        <v>171.50612462715193</v>
      </c>
      <c r="N190" s="8">
        <f t="shared" si="22"/>
        <v>19.292302778227995</v>
      </c>
      <c r="O190" s="11">
        <f t="shared" si="23"/>
        <v>2.0236328120981333</v>
      </c>
      <c r="P190" s="11">
        <f t="shared" si="29"/>
        <v>1.1900400324066256</v>
      </c>
      <c r="Q190" s="11">
        <f t="shared" si="24"/>
        <v>3.0092592592592591</v>
      </c>
      <c r="R190" s="12">
        <f t="shared" si="25"/>
        <v>0.16091739838675095</v>
      </c>
      <c r="S190" s="11">
        <f t="shared" si="26"/>
        <v>7.1410811506381862</v>
      </c>
      <c r="T190" s="8">
        <f t="shared" si="27"/>
        <v>2.2755746214372348</v>
      </c>
      <c r="U190" s="13">
        <f t="shared" si="28"/>
        <v>3.9292271813282764</v>
      </c>
    </row>
    <row r="191" spans="1:21">
      <c r="A191" s="6" t="s">
        <v>342</v>
      </c>
      <c r="B191" s="6" t="s">
        <v>334</v>
      </c>
      <c r="C191" s="8">
        <v>33.5</v>
      </c>
      <c r="D191" s="8">
        <v>29.1</v>
      </c>
      <c r="E191" s="8">
        <v>10.8</v>
      </c>
      <c r="F191" s="8">
        <v>6</v>
      </c>
      <c r="G191" s="9" t="s">
        <v>343</v>
      </c>
      <c r="H191" s="9" t="s">
        <v>18</v>
      </c>
      <c r="I191" s="10">
        <v>9265</v>
      </c>
      <c r="J191" s="10">
        <v>3200</v>
      </c>
      <c r="K191" s="10">
        <v>562</v>
      </c>
      <c r="L191" s="11">
        <f t="shared" si="20"/>
        <v>20.451874830181861</v>
      </c>
      <c r="M191" s="10">
        <f t="shared" si="21"/>
        <v>167.84887639509171</v>
      </c>
      <c r="N191" s="8">
        <f t="shared" si="22"/>
        <v>19.784235022822774</v>
      </c>
      <c r="O191" s="11">
        <f t="shared" si="23"/>
        <v>1.9892296156744571</v>
      </c>
      <c r="P191" s="11">
        <f t="shared" si="29"/>
        <v>1.1776165162164209</v>
      </c>
      <c r="Q191" s="11">
        <f t="shared" si="24"/>
        <v>3.1018518518518516</v>
      </c>
      <c r="R191" s="12">
        <f t="shared" si="25"/>
        <v>0.15072212650807229</v>
      </c>
      <c r="S191" s="11">
        <f t="shared" si="26"/>
        <v>7.2285517221639912</v>
      </c>
      <c r="T191" s="8">
        <f t="shared" si="27"/>
        <v>2.3512785203176851</v>
      </c>
      <c r="U191" s="13">
        <f t="shared" si="28"/>
        <v>4.0599448534324418</v>
      </c>
    </row>
    <row r="192" spans="1:21">
      <c r="A192" s="6" t="s">
        <v>344</v>
      </c>
      <c r="B192" s="6" t="s">
        <v>334</v>
      </c>
      <c r="C192" s="8">
        <v>37.6</v>
      </c>
      <c r="D192" s="8">
        <v>30.2</v>
      </c>
      <c r="E192" s="8">
        <v>12</v>
      </c>
      <c r="F192" s="8">
        <v>4.9000000000000004</v>
      </c>
      <c r="G192" s="10"/>
      <c r="H192" s="10" t="s">
        <v>18</v>
      </c>
      <c r="I192" s="9">
        <v>16700</v>
      </c>
      <c r="J192" s="9">
        <v>6500</v>
      </c>
      <c r="K192" s="10">
        <v>649</v>
      </c>
      <c r="L192" s="11">
        <f t="shared" si="20"/>
        <v>15.952596840322279</v>
      </c>
      <c r="M192" s="10">
        <f t="shared" si="21"/>
        <v>270.67467496840442</v>
      </c>
      <c r="N192" s="8">
        <f t="shared" si="22"/>
        <v>29.085668282350319</v>
      </c>
      <c r="O192" s="11">
        <f t="shared" si="23"/>
        <v>1.81650813918214</v>
      </c>
      <c r="P192" s="11">
        <f t="shared" si="29"/>
        <v>1.0662312748061824</v>
      </c>
      <c r="Q192" s="11">
        <f t="shared" si="24"/>
        <v>3.1333333333333333</v>
      </c>
      <c r="R192" s="12">
        <f t="shared" si="25"/>
        <v>8.8607858073444207E-2</v>
      </c>
      <c r="S192" s="11">
        <f t="shared" si="26"/>
        <v>7.3639065719222705</v>
      </c>
      <c r="T192" s="8">
        <f t="shared" si="27"/>
        <v>3.2940517449125299</v>
      </c>
      <c r="U192" s="13">
        <f t="shared" si="28"/>
        <v>5.3959476779708906</v>
      </c>
    </row>
    <row r="193" spans="1:21">
      <c r="A193" s="6" t="s">
        <v>345</v>
      </c>
      <c r="B193" s="6" t="s">
        <v>346</v>
      </c>
      <c r="C193" s="8">
        <v>34</v>
      </c>
      <c r="D193" s="8">
        <v>26.8</v>
      </c>
      <c r="E193" s="8">
        <v>11</v>
      </c>
      <c r="F193" s="8">
        <v>4.9000000000000004</v>
      </c>
      <c r="G193" s="11"/>
      <c r="H193" s="11" t="s">
        <v>14</v>
      </c>
      <c r="I193" s="10">
        <v>15500</v>
      </c>
      <c r="J193" s="10">
        <v>5800</v>
      </c>
      <c r="K193" s="10">
        <v>588</v>
      </c>
      <c r="L193" s="11">
        <f t="shared" si="20"/>
        <v>15.189108267942395</v>
      </c>
      <c r="M193" s="10">
        <f t="shared" si="21"/>
        <v>359.48377839979355</v>
      </c>
      <c r="N193" s="8">
        <f t="shared" si="22"/>
        <v>33.928722894231228</v>
      </c>
      <c r="O193" s="11">
        <f t="shared" si="23"/>
        <v>1.7069976241352767</v>
      </c>
      <c r="P193" s="11">
        <f t="shared" si="29"/>
        <v>1.0511695598481581</v>
      </c>
      <c r="Q193" s="11">
        <f t="shared" si="24"/>
        <v>3.0909090909090908</v>
      </c>
      <c r="R193" s="12">
        <f t="shared" si="25"/>
        <v>6.1314180560938014E-2</v>
      </c>
      <c r="S193" s="11">
        <f t="shared" si="26"/>
        <v>6.9370080005720052</v>
      </c>
      <c r="T193" s="8">
        <f t="shared" si="27"/>
        <v>3.7334454555282219</v>
      </c>
      <c r="U193" s="13">
        <f t="shared" si="28"/>
        <v>6.3876542999674522</v>
      </c>
    </row>
    <row r="194" spans="1:21">
      <c r="A194" s="6" t="s">
        <v>347</v>
      </c>
      <c r="B194" s="6" t="s">
        <v>346</v>
      </c>
      <c r="C194" s="8">
        <v>38.6</v>
      </c>
      <c r="D194" s="8">
        <v>26.9</v>
      </c>
      <c r="E194" s="8">
        <v>11</v>
      </c>
      <c r="F194" s="8">
        <v>4.9000000000000004</v>
      </c>
      <c r="G194" s="9" t="s">
        <v>47</v>
      </c>
      <c r="H194" s="9" t="s">
        <v>14</v>
      </c>
      <c r="I194" s="10">
        <v>17100</v>
      </c>
      <c r="J194" s="10">
        <v>5900</v>
      </c>
      <c r="K194" s="10">
        <v>654</v>
      </c>
      <c r="L194" s="11">
        <f t="shared" si="20"/>
        <v>15.824070220667675</v>
      </c>
      <c r="M194" s="10">
        <f t="shared" si="21"/>
        <v>392.18524650586693</v>
      </c>
      <c r="N194" s="8">
        <f t="shared" si="22"/>
        <v>35.646267541003304</v>
      </c>
      <c r="O194" s="11">
        <f t="shared" si="23"/>
        <v>1.6520594342386508</v>
      </c>
      <c r="P194" s="11">
        <f t="shared" si="29"/>
        <v>1.0626528553114802</v>
      </c>
      <c r="Q194" s="11">
        <f t="shared" si="24"/>
        <v>3.5090909090909093</v>
      </c>
      <c r="R194" s="12">
        <f t="shared" si="25"/>
        <v>5.1852736325930127E-2</v>
      </c>
      <c r="S194" s="11">
        <f t="shared" si="26"/>
        <v>6.9499381292210076</v>
      </c>
      <c r="T194" s="8">
        <f t="shared" si="27"/>
        <v>4.0597980933862408</v>
      </c>
      <c r="U194" s="13">
        <f t="shared" si="28"/>
        <v>6.946019985324587</v>
      </c>
    </row>
    <row r="195" spans="1:21">
      <c r="A195" s="6" t="s">
        <v>348</v>
      </c>
      <c r="B195" s="6" t="s">
        <v>346</v>
      </c>
      <c r="C195" s="8">
        <v>41</v>
      </c>
      <c r="D195" s="8">
        <v>29.2</v>
      </c>
      <c r="E195" s="8">
        <v>11.5</v>
      </c>
      <c r="F195" s="8">
        <v>5</v>
      </c>
      <c r="G195" s="9"/>
      <c r="H195" s="9" t="s">
        <v>14</v>
      </c>
      <c r="I195" s="10">
        <v>21000</v>
      </c>
      <c r="J195" s="10">
        <v>7800</v>
      </c>
      <c r="K195" s="10">
        <v>788</v>
      </c>
      <c r="L195" s="11">
        <f t="shared" si="20"/>
        <v>16.628153687646194</v>
      </c>
      <c r="M195" s="10">
        <f t="shared" ref="M195:M258" si="30">(I195/2240)/(0.01*D195)^3</f>
        <v>376.5500607942584</v>
      </c>
      <c r="N195" s="8">
        <f t="shared" ref="N195:N258" si="31">I195/(0.65*(0.7*D195+0.3*C195)*E195^1.33)</f>
        <v>38.326497734090083</v>
      </c>
      <c r="O195" s="11">
        <f t="shared" ref="O195:O258" si="32">E195/(I195/(0.9*64))^0.333</f>
        <v>1.6129447905484062</v>
      </c>
      <c r="P195" s="11">
        <f t="shared" si="29"/>
        <v>1.0740919399875546</v>
      </c>
      <c r="Q195" s="11">
        <f t="shared" ref="Q195:Q258" si="33">C195/E195</f>
        <v>3.5652173913043477</v>
      </c>
      <c r="R195" s="12">
        <f t="shared" ref="R195:R258" si="34">(((2*3.14)/T195)^2*((E195/2)-1.5)*(10*3.14/180)/32.2)</f>
        <v>4.7757482123272438E-2</v>
      </c>
      <c r="S195" s="11">
        <f t="shared" ref="S195:S258" si="35">1.34*(D195^0.5)</f>
        <v>7.2409612621529753</v>
      </c>
      <c r="T195" s="8">
        <f t="shared" ref="T195:T258" si="36">2*PI()*(((I195^1.744/35.5)/(0.04*32.2*D195*64*(0.82*E195)^3))^0.5)</f>
        <v>4.3604773355967161</v>
      </c>
      <c r="U195" s="13">
        <f t="shared" ref="U195:U258" si="37">T195*(32.2/E195)^0.5</f>
        <v>7.2964741666031676</v>
      </c>
    </row>
    <row r="196" spans="1:21">
      <c r="A196" s="6" t="s">
        <v>349</v>
      </c>
      <c r="B196" s="6" t="s">
        <v>346</v>
      </c>
      <c r="C196" s="8">
        <v>41</v>
      </c>
      <c r="D196" s="8">
        <v>29.2</v>
      </c>
      <c r="E196" s="8">
        <v>11.5</v>
      </c>
      <c r="F196" s="8">
        <v>5.0999999999999996</v>
      </c>
      <c r="G196" s="9"/>
      <c r="H196" s="9" t="s">
        <v>14</v>
      </c>
      <c r="I196" s="10">
        <v>22500</v>
      </c>
      <c r="J196" s="10">
        <v>8300</v>
      </c>
      <c r="K196" s="10">
        <v>763</v>
      </c>
      <c r="L196" s="11">
        <f t="shared" si="20"/>
        <v>15.37753922752046</v>
      </c>
      <c r="M196" s="10">
        <f t="shared" si="30"/>
        <v>403.44649370813403</v>
      </c>
      <c r="N196" s="8">
        <f t="shared" si="31"/>
        <v>41.064104715096519</v>
      </c>
      <c r="O196" s="11">
        <f t="shared" si="32"/>
        <v>1.5763104286704996</v>
      </c>
      <c r="P196" s="11">
        <f t="shared" si="29"/>
        <v>1.0444510540324268</v>
      </c>
      <c r="Q196" s="11">
        <f t="shared" si="33"/>
        <v>3.5652173913043477</v>
      </c>
      <c r="R196" s="12">
        <f t="shared" si="34"/>
        <v>4.234338372583233E-2</v>
      </c>
      <c r="S196" s="11">
        <f t="shared" si="35"/>
        <v>7.2409612621529753</v>
      </c>
      <c r="T196" s="8">
        <f t="shared" si="36"/>
        <v>4.6308633340185299</v>
      </c>
      <c r="U196" s="13">
        <f t="shared" si="37"/>
        <v>7.7489164798312418</v>
      </c>
    </row>
    <row r="197" spans="1:21">
      <c r="A197" s="6" t="s">
        <v>350</v>
      </c>
      <c r="B197" s="6" t="s">
        <v>259</v>
      </c>
      <c r="C197" s="8">
        <v>43</v>
      </c>
      <c r="D197" s="8">
        <v>32.200000000000003</v>
      </c>
      <c r="E197" s="8">
        <v>12.7</v>
      </c>
      <c r="F197" s="8">
        <v>5.3</v>
      </c>
      <c r="G197" s="9" t="s">
        <v>47</v>
      </c>
      <c r="H197" s="9" t="s">
        <v>14</v>
      </c>
      <c r="I197" s="10">
        <v>25290</v>
      </c>
      <c r="J197" s="10">
        <v>11250</v>
      </c>
      <c r="K197" s="10">
        <v>909</v>
      </c>
      <c r="L197" s="11">
        <f t="shared" si="20"/>
        <v>16.947897375331653</v>
      </c>
      <c r="M197" s="10">
        <f t="shared" si="30"/>
        <v>338.16853488384106</v>
      </c>
      <c r="N197" s="8">
        <f t="shared" si="31"/>
        <v>37.366533540745287</v>
      </c>
      <c r="O197" s="11">
        <f t="shared" si="32"/>
        <v>1.6743353547594408</v>
      </c>
      <c r="P197" s="11">
        <f t="shared" si="29"/>
        <v>1.0752702166560719</v>
      </c>
      <c r="Q197" s="11">
        <f t="shared" si="33"/>
        <v>3.3858267716535435</v>
      </c>
      <c r="R197" s="12">
        <f t="shared" si="34"/>
        <v>5.8531894890562416E-2</v>
      </c>
      <c r="S197" s="11">
        <f t="shared" si="35"/>
        <v>7.6038358740835541</v>
      </c>
      <c r="T197" s="8">
        <f t="shared" si="36"/>
        <v>4.2076039743558287</v>
      </c>
      <c r="U197" s="13">
        <f t="shared" si="37"/>
        <v>6.6997860161003659</v>
      </c>
    </row>
    <row r="198" spans="1:21">
      <c r="A198" s="6" t="s">
        <v>351</v>
      </c>
      <c r="B198" s="6" t="s">
        <v>259</v>
      </c>
      <c r="C198" s="8">
        <v>44.5</v>
      </c>
      <c r="D198" s="8">
        <v>32</v>
      </c>
      <c r="E198" s="8">
        <v>12.7</v>
      </c>
      <c r="F198" s="8">
        <v>5.3</v>
      </c>
      <c r="G198" s="9" t="s">
        <v>117</v>
      </c>
      <c r="H198" s="9" t="s">
        <v>14</v>
      </c>
      <c r="I198" s="10">
        <v>26900</v>
      </c>
      <c r="J198" s="10">
        <v>10400</v>
      </c>
      <c r="K198" s="10">
        <v>931</v>
      </c>
      <c r="L198" s="11">
        <f t="shared" ref="L198:L261" si="38">K198/(I198/64)^0.666</f>
        <v>16.659061258323128</v>
      </c>
      <c r="M198" s="10">
        <f t="shared" si="30"/>
        <v>366.483415876116</v>
      </c>
      <c r="N198" s="8">
        <f t="shared" si="31"/>
        <v>39.400699156470196</v>
      </c>
      <c r="O198" s="11">
        <f t="shared" si="32"/>
        <v>1.6402758799455861</v>
      </c>
      <c r="P198" s="11">
        <f t="shared" si="29"/>
        <v>1.067272267505865</v>
      </c>
      <c r="Q198" s="11">
        <f t="shared" si="33"/>
        <v>3.5039370078740157</v>
      </c>
      <c r="R198" s="12">
        <f t="shared" si="34"/>
        <v>5.2232579351080513E-2</v>
      </c>
      <c r="S198" s="11">
        <f t="shared" si="35"/>
        <v>7.5801846943197901</v>
      </c>
      <c r="T198" s="8">
        <f t="shared" si="36"/>
        <v>4.4541046056278155</v>
      </c>
      <c r="U198" s="13">
        <f t="shared" si="37"/>
        <v>7.0922900379668272</v>
      </c>
    </row>
    <row r="199" spans="1:21">
      <c r="A199" s="6" t="s">
        <v>352</v>
      </c>
      <c r="B199" s="6" t="s">
        <v>346</v>
      </c>
      <c r="C199" s="8">
        <v>45</v>
      </c>
      <c r="D199" s="8">
        <v>35</v>
      </c>
      <c r="E199" s="8">
        <v>13.1</v>
      </c>
      <c r="F199" s="8">
        <v>6</v>
      </c>
      <c r="G199" s="9"/>
      <c r="H199" s="9" t="s">
        <v>38</v>
      </c>
      <c r="I199" s="10">
        <v>35600</v>
      </c>
      <c r="J199" s="10">
        <v>13500</v>
      </c>
      <c r="K199" s="9">
        <v>1103</v>
      </c>
      <c r="L199" s="11">
        <f t="shared" si="38"/>
        <v>16.376672965839312</v>
      </c>
      <c r="M199" s="10">
        <f t="shared" si="30"/>
        <v>370.67888379841725</v>
      </c>
      <c r="N199" s="8">
        <f t="shared" si="31"/>
        <v>47.074121235052374</v>
      </c>
      <c r="O199" s="11">
        <f t="shared" si="32"/>
        <v>1.5412004718757399</v>
      </c>
      <c r="P199" s="11">
        <f t="shared" si="29"/>
        <v>1.052854110563967</v>
      </c>
      <c r="Q199" s="11">
        <f t="shared" si="33"/>
        <v>3.4351145038167941</v>
      </c>
      <c r="R199" s="12">
        <f t="shared" si="34"/>
        <v>4.0047100920013103E-2</v>
      </c>
      <c r="S199" s="11">
        <f t="shared" si="35"/>
        <v>7.9275469093534863</v>
      </c>
      <c r="T199" s="8">
        <f t="shared" si="36"/>
        <v>5.1906342411021447</v>
      </c>
      <c r="U199" s="13">
        <f t="shared" si="37"/>
        <v>8.1379068672659045</v>
      </c>
    </row>
    <row r="200" spans="1:21">
      <c r="A200" s="6" t="s">
        <v>353</v>
      </c>
      <c r="B200" s="6" t="s">
        <v>354</v>
      </c>
      <c r="C200" s="8">
        <v>20</v>
      </c>
      <c r="D200" s="8">
        <v>18</v>
      </c>
      <c r="E200" s="8">
        <v>7</v>
      </c>
      <c r="F200" s="8">
        <v>3.4</v>
      </c>
      <c r="G200" s="9" t="s">
        <v>355</v>
      </c>
      <c r="H200" s="9" t="s">
        <v>18</v>
      </c>
      <c r="I200" s="10">
        <v>1950</v>
      </c>
      <c r="J200" s="10">
        <v>900</v>
      </c>
      <c r="K200" s="10">
        <v>196</v>
      </c>
      <c r="L200" s="11">
        <f t="shared" si="38"/>
        <v>20.13765438085856</v>
      </c>
      <c r="M200" s="10">
        <f t="shared" si="30"/>
        <v>149.26881246325692</v>
      </c>
      <c r="N200" s="8">
        <f t="shared" si="31"/>
        <v>12.123497221985915</v>
      </c>
      <c r="O200" s="11">
        <f t="shared" si="32"/>
        <v>2.1663927889231354</v>
      </c>
      <c r="P200" s="11">
        <f t="shared" si="29"/>
        <v>1.2242374758801278</v>
      </c>
      <c r="Q200" s="11">
        <f t="shared" si="33"/>
        <v>2.8571428571428572</v>
      </c>
      <c r="R200" s="12">
        <f t="shared" si="34"/>
        <v>0.19719814614841558</v>
      </c>
      <c r="S200" s="11">
        <f t="shared" si="35"/>
        <v>5.6851385207398417</v>
      </c>
      <c r="T200" s="8">
        <f t="shared" si="36"/>
        <v>1.472054412093363</v>
      </c>
      <c r="U200" s="13">
        <f t="shared" si="37"/>
        <v>3.1572049797173873</v>
      </c>
    </row>
    <row r="201" spans="1:21">
      <c r="A201" s="6" t="s">
        <v>356</v>
      </c>
      <c r="B201" s="6" t="s">
        <v>354</v>
      </c>
      <c r="C201" s="8">
        <v>29</v>
      </c>
      <c r="D201" s="8">
        <v>24</v>
      </c>
      <c r="E201" s="8">
        <v>9.3000000000000007</v>
      </c>
      <c r="F201" s="8">
        <v>4.5</v>
      </c>
      <c r="G201" s="9" t="s">
        <v>47</v>
      </c>
      <c r="H201" s="9" t="s">
        <v>18</v>
      </c>
      <c r="I201" s="10">
        <v>8000</v>
      </c>
      <c r="J201" s="10">
        <v>3350</v>
      </c>
      <c r="K201" s="10">
        <v>424</v>
      </c>
      <c r="L201" s="11">
        <f t="shared" si="38"/>
        <v>17.014680090988822</v>
      </c>
      <c r="M201" s="10">
        <f t="shared" si="30"/>
        <v>258.34986772486775</v>
      </c>
      <c r="N201" s="8">
        <f t="shared" si="31"/>
        <v>24.863034256067984</v>
      </c>
      <c r="O201" s="11">
        <f t="shared" si="32"/>
        <v>1.79876599942006</v>
      </c>
      <c r="P201" s="11">
        <f t="shared" si="29"/>
        <v>1.1122268738954961</v>
      </c>
      <c r="Q201" s="11">
        <f t="shared" si="33"/>
        <v>3.118279569892473</v>
      </c>
      <c r="R201" s="12">
        <f t="shared" si="34"/>
        <v>8.2814860206203711E-2</v>
      </c>
      <c r="S201" s="11">
        <f t="shared" si="35"/>
        <v>6.5646325106589174</v>
      </c>
      <c r="T201" s="8">
        <f t="shared" si="36"/>
        <v>2.8507650103290287</v>
      </c>
      <c r="U201" s="13">
        <f t="shared" si="37"/>
        <v>5.3045418644267786</v>
      </c>
    </row>
    <row r="202" spans="1:21">
      <c r="A202" s="6" t="s">
        <v>357</v>
      </c>
      <c r="B202" s="6" t="s">
        <v>354</v>
      </c>
      <c r="C202" s="8">
        <v>45.5</v>
      </c>
      <c r="D202" s="8">
        <v>37.5</v>
      </c>
      <c r="E202" s="8">
        <v>12.5</v>
      </c>
      <c r="F202" s="8">
        <v>5</v>
      </c>
      <c r="G202" s="9" t="s">
        <v>157</v>
      </c>
      <c r="H202" s="9" t="s">
        <v>18</v>
      </c>
      <c r="I202" s="10">
        <v>30000</v>
      </c>
      <c r="J202" s="10">
        <v>8000</v>
      </c>
      <c r="K202" s="10">
        <v>744</v>
      </c>
      <c r="L202" s="11">
        <f t="shared" si="38"/>
        <v>12.380153873277202</v>
      </c>
      <c r="M202" s="10">
        <f t="shared" si="30"/>
        <v>253.96825396825395</v>
      </c>
      <c r="N202" s="8">
        <f t="shared" si="31"/>
        <v>40.210982543425196</v>
      </c>
      <c r="O202" s="11">
        <f t="shared" si="32"/>
        <v>1.556859145370332</v>
      </c>
      <c r="P202" s="11">
        <f t="shared" si="29"/>
        <v>0.96384350411232866</v>
      </c>
      <c r="Q202" s="11">
        <f t="shared" si="33"/>
        <v>3.64</v>
      </c>
      <c r="R202" s="12">
        <f t="shared" si="34"/>
        <v>4.7258726831533177E-2</v>
      </c>
      <c r="S202" s="11">
        <f t="shared" si="35"/>
        <v>8.2057906383236467</v>
      </c>
      <c r="T202" s="8">
        <f t="shared" si="36"/>
        <v>4.6341071942538878</v>
      </c>
      <c r="U202" s="13">
        <f t="shared" si="37"/>
        <v>7.4377059555123992</v>
      </c>
    </row>
    <row r="203" spans="1:21">
      <c r="A203" s="6" t="s">
        <v>358</v>
      </c>
      <c r="B203" s="6" t="s">
        <v>354</v>
      </c>
      <c r="C203" s="8">
        <v>25</v>
      </c>
      <c r="D203" s="8">
        <v>20</v>
      </c>
      <c r="E203" s="8">
        <v>8</v>
      </c>
      <c r="F203" s="8">
        <v>4</v>
      </c>
      <c r="G203" s="9" t="s">
        <v>29</v>
      </c>
      <c r="H203" s="9" t="s">
        <v>18</v>
      </c>
      <c r="I203" s="10">
        <v>4000</v>
      </c>
      <c r="J203" s="10">
        <v>1700</v>
      </c>
      <c r="K203" s="10">
        <v>285</v>
      </c>
      <c r="L203" s="11">
        <f t="shared" si="38"/>
        <v>18.14632849512649</v>
      </c>
      <c r="M203" s="10">
        <f t="shared" si="30"/>
        <v>223.21428571428567</v>
      </c>
      <c r="N203" s="8">
        <f t="shared" si="31"/>
        <v>18.013516101193535</v>
      </c>
      <c r="O203" s="11">
        <f t="shared" si="32"/>
        <v>1.9490577030361753</v>
      </c>
      <c r="P203" s="11">
        <f t="shared" si="29"/>
        <v>1.1587810688041988</v>
      </c>
      <c r="Q203" s="11">
        <f t="shared" si="33"/>
        <v>3.125</v>
      </c>
      <c r="R203" s="12">
        <f t="shared" si="34"/>
        <v>0.11678146247117555</v>
      </c>
      <c r="S203" s="11">
        <f t="shared" si="35"/>
        <v>5.9926621796994368</v>
      </c>
      <c r="T203" s="8">
        <f t="shared" si="36"/>
        <v>2.138667790984595</v>
      </c>
      <c r="U203" s="13">
        <f t="shared" si="37"/>
        <v>4.2906814352483202</v>
      </c>
    </row>
    <row r="204" spans="1:21">
      <c r="A204" s="6" t="s">
        <v>359</v>
      </c>
      <c r="B204" s="6" t="s">
        <v>354</v>
      </c>
      <c r="C204" s="8">
        <v>33</v>
      </c>
      <c r="D204" s="8">
        <v>27.5</v>
      </c>
      <c r="E204" s="8">
        <v>11.3</v>
      </c>
      <c r="F204" s="8"/>
      <c r="G204" s="9" t="s">
        <v>157</v>
      </c>
      <c r="H204" s="9" t="s">
        <v>18</v>
      </c>
      <c r="I204" s="10">
        <v>10800</v>
      </c>
      <c r="J204" s="10">
        <v>4475</v>
      </c>
      <c r="K204" s="10">
        <v>553</v>
      </c>
      <c r="L204" s="11">
        <f t="shared" si="38"/>
        <v>18.171081356113017</v>
      </c>
      <c r="M204" s="10">
        <f t="shared" si="30"/>
        <v>231.83428142105819</v>
      </c>
      <c r="N204" s="8">
        <f t="shared" si="31"/>
        <v>22.660918555382569</v>
      </c>
      <c r="O204" s="11">
        <f t="shared" si="32"/>
        <v>1.9777391921740948</v>
      </c>
      <c r="P204" s="11">
        <f t="shared" si="29"/>
        <v>1.1272612565366735</v>
      </c>
      <c r="Q204" s="11">
        <f t="shared" si="33"/>
        <v>2.9203539823008846</v>
      </c>
      <c r="R204" s="12">
        <f t="shared" si="34"/>
        <v>0.132877564896133</v>
      </c>
      <c r="S204" s="11">
        <f t="shared" si="35"/>
        <v>7.0270192827400155</v>
      </c>
      <c r="T204" s="8">
        <f t="shared" si="36"/>
        <v>2.583202768137431</v>
      </c>
      <c r="U204" s="13">
        <f t="shared" si="37"/>
        <v>4.3606096495735018</v>
      </c>
    </row>
    <row r="205" spans="1:21">
      <c r="A205" s="6" t="s">
        <v>360</v>
      </c>
      <c r="B205" s="6" t="s">
        <v>354</v>
      </c>
      <c r="C205" s="8">
        <v>39</v>
      </c>
      <c r="D205" s="8">
        <v>31.7</v>
      </c>
      <c r="E205" s="8">
        <v>12.6</v>
      </c>
      <c r="F205" s="8">
        <v>7</v>
      </c>
      <c r="G205" s="10"/>
      <c r="H205" s="10" t="s">
        <v>18</v>
      </c>
      <c r="I205" s="9">
        <v>17500</v>
      </c>
      <c r="J205" s="9">
        <v>7000</v>
      </c>
      <c r="K205" s="10">
        <v>750</v>
      </c>
      <c r="L205" s="11">
        <f t="shared" si="38"/>
        <v>17.869556979160581</v>
      </c>
      <c r="M205" s="10">
        <f t="shared" si="30"/>
        <v>245.25182268800202</v>
      </c>
      <c r="N205" s="8">
        <f t="shared" si="31"/>
        <v>27.32500802696892</v>
      </c>
      <c r="O205" s="11">
        <f t="shared" si="32"/>
        <v>1.8778442206625034</v>
      </c>
      <c r="P205" s="11">
        <f t="shared" si="29"/>
        <v>1.1058314557622173</v>
      </c>
      <c r="Q205" s="11">
        <f t="shared" si="33"/>
        <v>3.0952380952380953</v>
      </c>
      <c r="R205" s="12">
        <f t="shared" si="34"/>
        <v>0.10584743720687687</v>
      </c>
      <c r="S205" s="11">
        <f t="shared" si="35"/>
        <v>7.5445689074989568</v>
      </c>
      <c r="T205" s="8">
        <f t="shared" si="36"/>
        <v>3.1127247897788193</v>
      </c>
      <c r="U205" s="13">
        <f t="shared" si="37"/>
        <v>4.9760345567394069</v>
      </c>
    </row>
    <row r="206" spans="1:21">
      <c r="A206" s="6" t="s">
        <v>361</v>
      </c>
      <c r="B206" s="6" t="s">
        <v>354</v>
      </c>
      <c r="C206" s="8">
        <v>39.299999999999997</v>
      </c>
      <c r="D206" s="8">
        <v>31.1</v>
      </c>
      <c r="E206" s="8">
        <v>10.9</v>
      </c>
      <c r="F206" s="8">
        <v>5.5</v>
      </c>
      <c r="G206" s="9" t="s">
        <v>362</v>
      </c>
      <c r="H206" s="9" t="s">
        <v>18</v>
      </c>
      <c r="I206" s="10">
        <v>17362</v>
      </c>
      <c r="J206" s="10">
        <v>6000</v>
      </c>
      <c r="K206" s="10">
        <v>702</v>
      </c>
      <c r="L206" s="11">
        <f t="shared" si="38"/>
        <v>16.814328968932745</v>
      </c>
      <c r="M206" s="10">
        <f t="shared" si="30"/>
        <v>257.67398053368862</v>
      </c>
      <c r="N206" s="8">
        <f t="shared" si="31"/>
        <v>33.196110444149433</v>
      </c>
      <c r="O206" s="11">
        <f t="shared" si="32"/>
        <v>1.6287726477665259</v>
      </c>
      <c r="P206" s="11">
        <f t="shared" si="29"/>
        <v>1.0838854122588977</v>
      </c>
      <c r="Q206" s="11">
        <f t="shared" si="33"/>
        <v>3.6055045871559628</v>
      </c>
      <c r="R206" s="12">
        <f t="shared" si="34"/>
        <v>5.6092084606781827E-2</v>
      </c>
      <c r="S206" s="11">
        <f t="shared" si="35"/>
        <v>7.4728281125688962</v>
      </c>
      <c r="T206" s="8">
        <f t="shared" si="36"/>
        <v>3.87889511945018</v>
      </c>
      <c r="U206" s="13">
        <f t="shared" si="37"/>
        <v>6.6668813156284159</v>
      </c>
    </row>
    <row r="207" spans="1:21">
      <c r="A207" s="6" t="s">
        <v>363</v>
      </c>
      <c r="B207" s="6"/>
      <c r="C207" s="8">
        <v>47.8</v>
      </c>
      <c r="D207" s="8">
        <v>35</v>
      </c>
      <c r="E207" s="8">
        <v>12</v>
      </c>
      <c r="F207" s="8">
        <v>6.5</v>
      </c>
      <c r="G207" s="9"/>
      <c r="H207" s="9"/>
      <c r="I207" s="10">
        <v>25000</v>
      </c>
      <c r="J207" s="10">
        <v>9500</v>
      </c>
      <c r="K207" s="10">
        <v>1040</v>
      </c>
      <c r="L207" s="11">
        <f t="shared" si="38"/>
        <v>19.539846882697841</v>
      </c>
      <c r="M207" s="10">
        <f t="shared" si="30"/>
        <v>260.30820491461884</v>
      </c>
      <c r="N207" s="8">
        <f t="shared" si="31"/>
        <v>36.344305430608813</v>
      </c>
      <c r="O207" s="11">
        <f t="shared" si="32"/>
        <v>1.5881368032401995</v>
      </c>
      <c r="P207" s="11">
        <f t="shared" si="29"/>
        <v>1.1278209320569146</v>
      </c>
      <c r="Q207" s="11">
        <f t="shared" si="33"/>
        <v>3.9833333333333329</v>
      </c>
      <c r="R207" s="12">
        <f t="shared" si="34"/>
        <v>5.0809332607820397E-2</v>
      </c>
      <c r="S207" s="11">
        <f t="shared" si="35"/>
        <v>7.9275469093534863</v>
      </c>
      <c r="T207" s="8">
        <f t="shared" si="36"/>
        <v>4.3500554313752469</v>
      </c>
      <c r="U207" s="13">
        <f t="shared" si="37"/>
        <v>7.1257749791654277</v>
      </c>
    </row>
    <row r="208" spans="1:21">
      <c r="A208" s="6" t="s">
        <v>364</v>
      </c>
      <c r="B208" s="6"/>
      <c r="C208" s="8">
        <v>50</v>
      </c>
      <c r="D208" s="8">
        <v>42.5</v>
      </c>
      <c r="E208" s="8">
        <v>14.8</v>
      </c>
      <c r="F208" s="8">
        <v>7.3</v>
      </c>
      <c r="G208" s="9"/>
      <c r="H208" s="9"/>
      <c r="I208" s="10">
        <v>35000</v>
      </c>
      <c r="J208" s="10">
        <v>11000</v>
      </c>
      <c r="K208" s="10">
        <v>1164</v>
      </c>
      <c r="L208" s="11">
        <f t="shared" si="38"/>
        <v>17.479118450374237</v>
      </c>
      <c r="M208" s="10">
        <f t="shared" si="30"/>
        <v>203.54162426216163</v>
      </c>
      <c r="N208" s="8">
        <f t="shared" si="31"/>
        <v>33.41285350458007</v>
      </c>
      <c r="O208" s="11">
        <f t="shared" si="32"/>
        <v>1.751087079629932</v>
      </c>
      <c r="P208" s="11">
        <f t="shared" si="29"/>
        <v>1.0764612038112407</v>
      </c>
      <c r="Q208" s="11">
        <f t="shared" si="33"/>
        <v>3.3783783783783781</v>
      </c>
      <c r="R208" s="12">
        <f t="shared" si="34"/>
        <v>8.4391360390337317E-2</v>
      </c>
      <c r="S208" s="11">
        <f t="shared" si="35"/>
        <v>8.73573122297155</v>
      </c>
      <c r="T208" s="8">
        <f t="shared" si="36"/>
        <v>3.8648913659040156</v>
      </c>
      <c r="U208" s="13">
        <f t="shared" si="37"/>
        <v>5.7007811561799153</v>
      </c>
    </row>
    <row r="209" spans="1:21">
      <c r="A209" s="6" t="s">
        <v>365</v>
      </c>
      <c r="B209" s="6" t="s">
        <v>366</v>
      </c>
      <c r="C209" s="8">
        <v>32.5</v>
      </c>
      <c r="D209" s="8">
        <v>25.5</v>
      </c>
      <c r="E209" s="8">
        <v>10.9</v>
      </c>
      <c r="F209" s="8">
        <v>4.0999999999999996</v>
      </c>
      <c r="G209" s="9"/>
      <c r="H209" s="9" t="s">
        <v>18</v>
      </c>
      <c r="I209" s="10">
        <v>11000</v>
      </c>
      <c r="J209" s="10">
        <v>4000</v>
      </c>
      <c r="K209" s="10">
        <v>427</v>
      </c>
      <c r="L209" s="11">
        <f t="shared" si="38"/>
        <v>13.860414219200006</v>
      </c>
      <c r="M209" s="10">
        <f t="shared" si="30"/>
        <v>296.15844800049973</v>
      </c>
      <c r="N209" s="8">
        <f t="shared" si="31"/>
        <v>25.573666902819184</v>
      </c>
      <c r="O209" s="11">
        <f t="shared" si="32"/>
        <v>1.8961095288344527</v>
      </c>
      <c r="P209" s="11">
        <f t="shared" si="29"/>
        <v>1.0295261021229023</v>
      </c>
      <c r="Q209" s="11">
        <f t="shared" si="33"/>
        <v>2.9816513761467891</v>
      </c>
      <c r="R209" s="12">
        <f t="shared" si="34"/>
        <v>0.10194231605362694</v>
      </c>
      <c r="S209" s="11">
        <f t="shared" si="35"/>
        <v>6.7666683087025925</v>
      </c>
      <c r="T209" s="8">
        <f t="shared" si="36"/>
        <v>2.8772763703610909</v>
      </c>
      <c r="U209" s="13">
        <f t="shared" si="37"/>
        <v>4.9453412589764865</v>
      </c>
    </row>
    <row r="210" spans="1:21">
      <c r="A210" s="6" t="s">
        <v>367</v>
      </c>
      <c r="B210" s="6" t="s">
        <v>366</v>
      </c>
      <c r="C210" s="8">
        <v>35.799999999999997</v>
      </c>
      <c r="D210" s="8">
        <v>29.8</v>
      </c>
      <c r="E210" s="8">
        <v>11.4</v>
      </c>
      <c r="F210" s="8">
        <v>4.5</v>
      </c>
      <c r="G210" s="10"/>
      <c r="H210" s="10" t="s">
        <v>18</v>
      </c>
      <c r="I210" s="9">
        <v>13100</v>
      </c>
      <c r="J210" s="9">
        <v>6100</v>
      </c>
      <c r="K210" s="10">
        <v>563</v>
      </c>
      <c r="L210" s="11">
        <f t="shared" si="38"/>
        <v>16.267528438058129</v>
      </c>
      <c r="M210" s="10">
        <f t="shared" si="30"/>
        <v>220.99094808120856</v>
      </c>
      <c r="N210" s="8">
        <f t="shared" si="31"/>
        <v>25.060365691678228</v>
      </c>
      <c r="O210" s="11">
        <f t="shared" si="32"/>
        <v>1.871001763592697</v>
      </c>
      <c r="P210" s="11">
        <f t="shared" si="29"/>
        <v>1.0805740219582294</v>
      </c>
      <c r="Q210" s="11">
        <f t="shared" si="33"/>
        <v>3.140350877192982</v>
      </c>
      <c r="R210" s="12">
        <f t="shared" si="34"/>
        <v>0.10685270923317325</v>
      </c>
      <c r="S210" s="11">
        <f t="shared" si="35"/>
        <v>7.3149764182805139</v>
      </c>
      <c r="T210" s="8">
        <f t="shared" si="36"/>
        <v>2.8979584574436319</v>
      </c>
      <c r="U210" s="13">
        <f t="shared" si="37"/>
        <v>4.8704340355453555</v>
      </c>
    </row>
    <row r="211" spans="1:21">
      <c r="A211" s="6" t="s">
        <v>368</v>
      </c>
      <c r="B211" s="6" t="s">
        <v>366</v>
      </c>
      <c r="C211" s="8">
        <v>35.700000000000003</v>
      </c>
      <c r="D211" s="8">
        <v>29.9</v>
      </c>
      <c r="E211" s="8">
        <v>11.3</v>
      </c>
      <c r="F211" s="8">
        <v>4.5</v>
      </c>
      <c r="G211" s="9"/>
      <c r="H211" s="9" t="s">
        <v>14</v>
      </c>
      <c r="I211" s="10">
        <v>13100</v>
      </c>
      <c r="J211" s="10">
        <v>6100</v>
      </c>
      <c r="K211" s="10">
        <v>563</v>
      </c>
      <c r="L211" s="11">
        <f t="shared" si="38"/>
        <v>16.267528438058129</v>
      </c>
      <c r="M211" s="10">
        <f t="shared" si="30"/>
        <v>218.78105505221825</v>
      </c>
      <c r="N211" s="8">
        <f t="shared" si="31"/>
        <v>25.323698506786897</v>
      </c>
      <c r="O211" s="11">
        <f t="shared" si="32"/>
        <v>1.8545894674208312</v>
      </c>
      <c r="P211" s="11">
        <f t="shared" si="29"/>
        <v>1.0805740219582294</v>
      </c>
      <c r="Q211" s="11">
        <f t="shared" si="33"/>
        <v>3.1592920353982303</v>
      </c>
      <c r="R211" s="12">
        <f t="shared" si="34"/>
        <v>0.10317157135346297</v>
      </c>
      <c r="S211" s="11">
        <f t="shared" si="35"/>
        <v>7.3272395893678812</v>
      </c>
      <c r="T211" s="8">
        <f t="shared" si="36"/>
        <v>2.9315972469392482</v>
      </c>
      <c r="U211" s="13">
        <f t="shared" si="37"/>
        <v>4.9487215643097704</v>
      </c>
    </row>
    <row r="212" spans="1:21">
      <c r="A212" s="6" t="s">
        <v>369</v>
      </c>
      <c r="B212" s="6" t="s">
        <v>366</v>
      </c>
      <c r="C212" s="8">
        <v>38</v>
      </c>
      <c r="D212" s="8">
        <v>32</v>
      </c>
      <c r="E212" s="8">
        <v>12.7</v>
      </c>
      <c r="F212" s="8">
        <v>5</v>
      </c>
      <c r="G212" s="9"/>
      <c r="H212" s="9" t="s">
        <v>18</v>
      </c>
      <c r="I212" s="10">
        <v>22000</v>
      </c>
      <c r="J212" s="10">
        <v>9500</v>
      </c>
      <c r="K212" s="10">
        <v>700</v>
      </c>
      <c r="L212" s="11">
        <f t="shared" si="38"/>
        <v>14.320573059054629</v>
      </c>
      <c r="M212" s="10">
        <f t="shared" si="30"/>
        <v>299.7262137276785</v>
      </c>
      <c r="N212" s="8">
        <f t="shared" si="31"/>
        <v>34.082675135350968</v>
      </c>
      <c r="O212" s="11">
        <f t="shared" si="32"/>
        <v>1.7538710325776461</v>
      </c>
      <c r="P212" s="11">
        <f t="shared" si="29"/>
        <v>1.0206222408673193</v>
      </c>
      <c r="Q212" s="11">
        <f t="shared" si="33"/>
        <v>2.9921259842519685</v>
      </c>
      <c r="R212" s="12">
        <f t="shared" si="34"/>
        <v>7.4172735079674701E-2</v>
      </c>
      <c r="S212" s="11">
        <f t="shared" si="35"/>
        <v>7.5801846943197901</v>
      </c>
      <c r="T212" s="8">
        <f t="shared" si="36"/>
        <v>3.7377392563232519</v>
      </c>
      <c r="U212" s="13">
        <f t="shared" si="37"/>
        <v>5.9516183923126382</v>
      </c>
    </row>
    <row r="213" spans="1:21">
      <c r="A213" s="6" t="s">
        <v>370</v>
      </c>
      <c r="B213" s="6" t="s">
        <v>366</v>
      </c>
      <c r="C213" s="8">
        <v>42.5</v>
      </c>
      <c r="D213" s="8">
        <v>39.5</v>
      </c>
      <c r="E213" s="8">
        <v>12.7</v>
      </c>
      <c r="F213" s="8">
        <v>5</v>
      </c>
      <c r="G213" s="9"/>
      <c r="H213" s="9" t="s">
        <v>18</v>
      </c>
      <c r="I213" s="10">
        <v>21600</v>
      </c>
      <c r="J213" s="10">
        <v>9500</v>
      </c>
      <c r="K213" s="10">
        <v>739</v>
      </c>
      <c r="L213" s="11">
        <f t="shared" si="38"/>
        <v>15.304322289442936</v>
      </c>
      <c r="M213" s="10">
        <f t="shared" si="30"/>
        <v>156.46400617974871</v>
      </c>
      <c r="N213" s="8">
        <f t="shared" si="31"/>
        <v>27.996264022071369</v>
      </c>
      <c r="O213" s="11">
        <f t="shared" si="32"/>
        <v>1.7646204536157224</v>
      </c>
      <c r="P213" s="11">
        <f t="shared" si="29"/>
        <v>1.043994500928517</v>
      </c>
      <c r="Q213" s="11">
        <f t="shared" si="33"/>
        <v>3.3464566929133861</v>
      </c>
      <c r="R213" s="12">
        <f t="shared" si="34"/>
        <v>9.4534258993594522E-2</v>
      </c>
      <c r="S213" s="11">
        <f t="shared" si="35"/>
        <v>8.4217694102842788</v>
      </c>
      <c r="T213" s="8">
        <f t="shared" si="36"/>
        <v>3.3108273679680909</v>
      </c>
      <c r="U213" s="13">
        <f t="shared" si="37"/>
        <v>5.271844745091764</v>
      </c>
    </row>
    <row r="214" spans="1:21">
      <c r="A214" s="6" t="s">
        <v>371</v>
      </c>
      <c r="B214" s="6" t="s">
        <v>366</v>
      </c>
      <c r="C214" s="8">
        <v>39.5</v>
      </c>
      <c r="D214" s="8">
        <v>32.5</v>
      </c>
      <c r="E214" s="8">
        <v>12.8</v>
      </c>
      <c r="F214" s="8">
        <v>5.0999999999999996</v>
      </c>
      <c r="G214" s="9"/>
      <c r="H214" s="9" t="s">
        <v>14</v>
      </c>
      <c r="I214" s="10">
        <v>21600</v>
      </c>
      <c r="J214" s="10">
        <v>9500</v>
      </c>
      <c r="K214" s="10">
        <v>739</v>
      </c>
      <c r="L214" s="11">
        <f t="shared" si="38"/>
        <v>15.304322289442936</v>
      </c>
      <c r="M214" s="10">
        <f t="shared" si="30"/>
        <v>280.9025294232394</v>
      </c>
      <c r="N214" s="8">
        <f t="shared" si="31"/>
        <v>32.350055946886059</v>
      </c>
      <c r="O214" s="11">
        <f t="shared" si="32"/>
        <v>1.7785151028567914</v>
      </c>
      <c r="P214" s="11">
        <f t="shared" si="29"/>
        <v>1.0439945009285168</v>
      </c>
      <c r="Q214" s="11">
        <f t="shared" si="33"/>
        <v>3.0859375</v>
      </c>
      <c r="R214" s="12">
        <f t="shared" si="34"/>
        <v>8.0454173401727183E-2</v>
      </c>
      <c r="S214" s="11">
        <f t="shared" si="35"/>
        <v>7.6391753481642244</v>
      </c>
      <c r="T214" s="8">
        <f t="shared" si="36"/>
        <v>3.6073146935942044</v>
      </c>
      <c r="U214" s="13">
        <f t="shared" si="37"/>
        <v>5.7214615253091203</v>
      </c>
    </row>
    <row r="215" spans="1:21">
      <c r="A215" s="6" t="s">
        <v>372</v>
      </c>
      <c r="B215" s="6" t="s">
        <v>366</v>
      </c>
      <c r="C215" s="8">
        <v>46.9</v>
      </c>
      <c r="D215" s="8">
        <v>36.1</v>
      </c>
      <c r="E215" s="8">
        <v>13.2</v>
      </c>
      <c r="F215" s="8">
        <v>5.3</v>
      </c>
      <c r="G215" s="11"/>
      <c r="H215" s="11" t="s">
        <v>18</v>
      </c>
      <c r="I215" s="10">
        <v>29000</v>
      </c>
      <c r="J215" s="10">
        <v>12000</v>
      </c>
      <c r="K215" s="10">
        <v>900</v>
      </c>
      <c r="L215" s="11">
        <f t="shared" si="38"/>
        <v>15.31797320549224</v>
      </c>
      <c r="M215" s="10">
        <f t="shared" si="30"/>
        <v>275.1872915596706</v>
      </c>
      <c r="N215" s="8">
        <f t="shared" si="31"/>
        <v>36.66797758276217</v>
      </c>
      <c r="O215" s="11">
        <f t="shared" si="32"/>
        <v>1.6627083771797262</v>
      </c>
      <c r="P215" s="11">
        <f t="shared" si="29"/>
        <v>1.0356578636213847</v>
      </c>
      <c r="Q215" s="11">
        <f t="shared" si="33"/>
        <v>3.5530303030303032</v>
      </c>
      <c r="R215" s="12">
        <f t="shared" si="34"/>
        <v>6.1024416083542726E-2</v>
      </c>
      <c r="S215" s="11">
        <f t="shared" si="35"/>
        <v>8.0511589227886944</v>
      </c>
      <c r="T215" s="8">
        <f t="shared" si="36"/>
        <v>4.2256502770604492</v>
      </c>
      <c r="U215" s="13">
        <f t="shared" si="37"/>
        <v>6.5998569342935207</v>
      </c>
    </row>
    <row r="216" spans="1:21">
      <c r="A216" s="6" t="s">
        <v>373</v>
      </c>
      <c r="B216" s="6" t="s">
        <v>366</v>
      </c>
      <c r="C216" s="8">
        <v>52.9</v>
      </c>
      <c r="D216" s="8">
        <v>39.5</v>
      </c>
      <c r="E216" s="8">
        <v>13.1</v>
      </c>
      <c r="F216" s="8">
        <v>5.2</v>
      </c>
      <c r="G216" s="9"/>
      <c r="H216" s="9" t="s">
        <v>14</v>
      </c>
      <c r="I216" s="10">
        <v>33000</v>
      </c>
      <c r="J216" s="10">
        <v>13000</v>
      </c>
      <c r="K216" s="10">
        <v>1014</v>
      </c>
      <c r="L216" s="11">
        <f t="shared" si="38"/>
        <v>15.835199299602801</v>
      </c>
      <c r="M216" s="10">
        <f t="shared" si="30"/>
        <v>239.04223166350499</v>
      </c>
      <c r="N216" s="8">
        <f t="shared" si="31"/>
        <v>38.10139470213597</v>
      </c>
      <c r="O216" s="11">
        <f t="shared" si="32"/>
        <v>1.5806176990156839</v>
      </c>
      <c r="P216" s="11">
        <f t="shared" si="29"/>
        <v>1.0433624554739147</v>
      </c>
      <c r="Q216" s="11">
        <f t="shared" si="33"/>
        <v>4.0381679389312977</v>
      </c>
      <c r="R216" s="12">
        <f t="shared" si="34"/>
        <v>5.1587041128316642E-2</v>
      </c>
      <c r="S216" s="11">
        <f t="shared" si="35"/>
        <v>8.4217694102842788</v>
      </c>
      <c r="T216" s="8">
        <f t="shared" si="36"/>
        <v>4.5733628438262519</v>
      </c>
      <c r="U216" s="13">
        <f t="shared" si="37"/>
        <v>7.1701451430663408</v>
      </c>
    </row>
    <row r="217" spans="1:21">
      <c r="A217" s="6" t="s">
        <v>374</v>
      </c>
      <c r="B217" s="6" t="s">
        <v>375</v>
      </c>
      <c r="C217" s="8">
        <v>33.799999999999997</v>
      </c>
      <c r="D217" s="8">
        <v>26.5</v>
      </c>
      <c r="E217" s="8">
        <v>11.4</v>
      </c>
      <c r="F217" s="8">
        <v>5.5</v>
      </c>
      <c r="G217" s="10"/>
      <c r="H217" s="9" t="s">
        <v>18</v>
      </c>
      <c r="I217" s="9">
        <v>20010</v>
      </c>
      <c r="J217" s="9">
        <v>7469</v>
      </c>
      <c r="K217" s="10">
        <v>532</v>
      </c>
      <c r="L217" s="11">
        <f t="shared" si="38"/>
        <v>11.593029311826026</v>
      </c>
      <c r="M217" s="10">
        <f t="shared" si="30"/>
        <v>480.02233867075296</v>
      </c>
      <c r="N217" s="8">
        <f t="shared" si="31"/>
        <v>42.161857052352765</v>
      </c>
      <c r="O217" s="11">
        <f t="shared" si="32"/>
        <v>1.6248387125848258</v>
      </c>
      <c r="P217" s="11">
        <f t="shared" si="29"/>
        <v>0.95382752806995075</v>
      </c>
      <c r="Q217" s="11">
        <f t="shared" si="33"/>
        <v>2.9649122807017538</v>
      </c>
      <c r="R217" s="12">
        <f t="shared" si="34"/>
        <v>4.5390123563904254E-2</v>
      </c>
      <c r="S217" s="11">
        <f t="shared" si="35"/>
        <v>6.8980721944612906</v>
      </c>
      <c r="T217" s="8">
        <f t="shared" si="36"/>
        <v>4.4463561052600822</v>
      </c>
      <c r="U217" s="13">
        <f t="shared" si="37"/>
        <v>7.4727379385267865</v>
      </c>
    </row>
    <row r="218" spans="1:21">
      <c r="A218" s="6" t="s">
        <v>376</v>
      </c>
      <c r="B218" s="6" t="s">
        <v>377</v>
      </c>
      <c r="C218" s="8">
        <v>41.4</v>
      </c>
      <c r="D218" s="8">
        <v>32.5</v>
      </c>
      <c r="E218" s="8">
        <v>12.2</v>
      </c>
      <c r="F218" s="8">
        <v>7.5</v>
      </c>
      <c r="G218" s="9"/>
      <c r="H218" s="9" t="s">
        <v>14</v>
      </c>
      <c r="I218" s="10">
        <v>22200</v>
      </c>
      <c r="J218" s="10">
        <v>9500</v>
      </c>
      <c r="K218" s="10">
        <v>801</v>
      </c>
      <c r="L218" s="11">
        <f t="shared" si="38"/>
        <v>16.288357688778476</v>
      </c>
      <c r="M218" s="10">
        <f t="shared" si="30"/>
        <v>288.70537746277387</v>
      </c>
      <c r="N218" s="8">
        <f t="shared" si="31"/>
        <v>34.866525759980057</v>
      </c>
      <c r="O218" s="11">
        <f t="shared" si="32"/>
        <v>1.6797512663107532</v>
      </c>
      <c r="P218" s="11">
        <f t="shared" si="29"/>
        <v>1.0650608847298175</v>
      </c>
      <c r="Q218" s="11">
        <f t="shared" si="33"/>
        <v>3.3934426229508197</v>
      </c>
      <c r="R218" s="12">
        <f t="shared" si="34"/>
        <v>6.2345866676358039E-2</v>
      </c>
      <c r="S218" s="11">
        <f t="shared" si="35"/>
        <v>7.6391753481642244</v>
      </c>
      <c r="T218" s="8">
        <f t="shared" si="36"/>
        <v>3.9704100544154173</v>
      </c>
      <c r="U218" s="13">
        <f t="shared" si="37"/>
        <v>6.4503515167051537</v>
      </c>
    </row>
    <row r="219" spans="1:21">
      <c r="A219" s="6" t="s">
        <v>378</v>
      </c>
      <c r="B219" s="6" t="s">
        <v>377</v>
      </c>
      <c r="C219" s="8">
        <v>45.9</v>
      </c>
      <c r="D219" s="8">
        <v>37.200000000000003</v>
      </c>
      <c r="E219" s="8">
        <v>13.4</v>
      </c>
      <c r="F219" s="8">
        <v>5.9</v>
      </c>
      <c r="G219" s="9"/>
      <c r="H219" s="9" t="s">
        <v>18</v>
      </c>
      <c r="I219" s="10">
        <v>29400</v>
      </c>
      <c r="J219" s="10">
        <v>12300</v>
      </c>
      <c r="K219" s="9">
        <v>943</v>
      </c>
      <c r="L219" s="11">
        <f t="shared" si="38"/>
        <v>15.904068344742425</v>
      </c>
      <c r="M219" s="10">
        <f t="shared" si="30"/>
        <v>254.95908533151314</v>
      </c>
      <c r="N219" s="8">
        <f t="shared" si="31"/>
        <v>36.007453984723739</v>
      </c>
      <c r="O219" s="11">
        <f t="shared" si="32"/>
        <v>1.6802187403750903</v>
      </c>
      <c r="P219" s="11">
        <f t="shared" si="29"/>
        <v>1.0482831667307242</v>
      </c>
      <c r="Q219" s="11">
        <f t="shared" si="33"/>
        <v>3.4253731343283582</v>
      </c>
      <c r="R219" s="12">
        <f t="shared" si="34"/>
        <v>6.5492188571840776E-2</v>
      </c>
      <c r="S219" s="11">
        <f t="shared" si="35"/>
        <v>8.1729015655396235</v>
      </c>
      <c r="T219" s="8">
        <f t="shared" si="36"/>
        <v>4.1187667620735731</v>
      </c>
      <c r="U219" s="13">
        <f t="shared" si="37"/>
        <v>6.3847329355411082</v>
      </c>
    </row>
    <row r="220" spans="1:21">
      <c r="A220" s="6" t="s">
        <v>379</v>
      </c>
      <c r="B220" s="6" t="s">
        <v>257</v>
      </c>
      <c r="C220" s="8">
        <v>52.5</v>
      </c>
      <c r="D220" s="8">
        <v>45.8</v>
      </c>
      <c r="E220" s="8">
        <v>15.1</v>
      </c>
      <c r="F220" s="8">
        <v>6.5</v>
      </c>
      <c r="G220" s="9"/>
      <c r="H220" s="9" t="s">
        <v>18</v>
      </c>
      <c r="I220" s="10">
        <v>28000</v>
      </c>
      <c r="J220" s="10">
        <v>10500</v>
      </c>
      <c r="K220" s="9">
        <v>1434</v>
      </c>
      <c r="L220" s="11">
        <f t="shared" si="38"/>
        <v>24.983758034068348</v>
      </c>
      <c r="M220" s="10">
        <f t="shared" si="30"/>
        <v>130.1108694495432</v>
      </c>
      <c r="N220" s="8">
        <f t="shared" si="31"/>
        <v>24.360522052289323</v>
      </c>
      <c r="O220" s="11">
        <f t="shared" si="32"/>
        <v>1.9243940694567943</v>
      </c>
      <c r="P220" s="11">
        <f t="shared" si="29"/>
        <v>1.220097143794004</v>
      </c>
      <c r="Q220" s="11">
        <f t="shared" si="33"/>
        <v>3.4768211920529803</v>
      </c>
      <c r="R220" s="12">
        <f t="shared" si="34"/>
        <v>0.14616206060953579</v>
      </c>
      <c r="S220" s="11">
        <f t="shared" si="35"/>
        <v>9.0685434332091059</v>
      </c>
      <c r="T220" s="8">
        <f t="shared" si="36"/>
        <v>2.973860812768947</v>
      </c>
      <c r="U220" s="13">
        <f t="shared" si="37"/>
        <v>4.3427027161876604</v>
      </c>
    </row>
    <row r="221" spans="1:21">
      <c r="A221" s="6" t="s">
        <v>380</v>
      </c>
      <c r="B221" s="6"/>
      <c r="C221" s="8">
        <v>50.5</v>
      </c>
      <c r="D221" s="8">
        <v>38.299999999999997</v>
      </c>
      <c r="E221" s="8">
        <v>13.8</v>
      </c>
      <c r="F221" s="8">
        <v>6.8</v>
      </c>
      <c r="G221" s="9"/>
      <c r="H221" s="9"/>
      <c r="I221" s="10">
        <v>34500</v>
      </c>
      <c r="J221" s="10">
        <v>12800</v>
      </c>
      <c r="K221" s="10">
        <v>1261</v>
      </c>
      <c r="L221" s="11">
        <f t="shared" si="38"/>
        <v>19.118042905236052</v>
      </c>
      <c r="M221" s="10">
        <f t="shared" si="30"/>
        <v>274.14148111980847</v>
      </c>
      <c r="N221" s="8">
        <f t="shared" si="31"/>
        <v>38.550593982878453</v>
      </c>
      <c r="O221" s="11">
        <f t="shared" si="32"/>
        <v>1.640612494555117</v>
      </c>
      <c r="P221" s="11">
        <f t="shared" si="29"/>
        <v>1.1095232338500396</v>
      </c>
      <c r="Q221" s="11">
        <f t="shared" si="33"/>
        <v>3.6594202898550723</v>
      </c>
      <c r="R221" s="12">
        <f t="shared" si="34"/>
        <v>5.7862855286791817E-2</v>
      </c>
      <c r="S221" s="11">
        <f t="shared" si="35"/>
        <v>8.2928571674664688</v>
      </c>
      <c r="T221" s="8">
        <f t="shared" si="36"/>
        <v>4.4653677253049286</v>
      </c>
      <c r="U221" s="13">
        <f t="shared" si="37"/>
        <v>6.8209618690075375</v>
      </c>
    </row>
    <row r="222" spans="1:21">
      <c r="A222" s="6" t="s">
        <v>381</v>
      </c>
      <c r="B222" s="6" t="s">
        <v>261</v>
      </c>
      <c r="C222" s="8">
        <v>26.3</v>
      </c>
      <c r="D222" s="8">
        <v>22.2</v>
      </c>
      <c r="E222" s="8">
        <v>9</v>
      </c>
      <c r="F222" s="8">
        <v>3.9</v>
      </c>
      <c r="G222" s="9"/>
      <c r="H222" s="9" t="s">
        <v>18</v>
      </c>
      <c r="I222" s="10">
        <v>6500</v>
      </c>
      <c r="J222" s="10">
        <v>3000</v>
      </c>
      <c r="K222" s="9">
        <v>360</v>
      </c>
      <c r="L222" s="11">
        <f t="shared" si="38"/>
        <v>16.588918286751955</v>
      </c>
      <c r="M222" s="10">
        <f t="shared" si="30"/>
        <v>265.22008808349204</v>
      </c>
      <c r="N222" s="8">
        <f t="shared" si="31"/>
        <v>22.965990130255879</v>
      </c>
      <c r="O222" s="11">
        <f t="shared" si="32"/>
        <v>1.8653616706415108</v>
      </c>
      <c r="P222" s="11">
        <f t="shared" si="29"/>
        <v>1.109362406112967</v>
      </c>
      <c r="Q222" s="11">
        <f t="shared" si="33"/>
        <v>2.9222222222222225</v>
      </c>
      <c r="R222" s="12">
        <f t="shared" si="34"/>
        <v>9.4974591168557887E-2</v>
      </c>
      <c r="S222" s="11">
        <f t="shared" si="35"/>
        <v>6.3136613783129043</v>
      </c>
      <c r="T222" s="8">
        <f t="shared" si="36"/>
        <v>2.5978686577208521</v>
      </c>
      <c r="U222" s="13">
        <f t="shared" si="37"/>
        <v>4.9138723621231604</v>
      </c>
    </row>
    <row r="223" spans="1:21">
      <c r="A223" s="6" t="s">
        <v>382</v>
      </c>
      <c r="B223" s="6"/>
      <c r="C223" s="8">
        <v>24.8</v>
      </c>
      <c r="D223" s="8">
        <v>18</v>
      </c>
      <c r="E223" s="8">
        <v>7.3</v>
      </c>
      <c r="F223" s="8">
        <v>2.5</v>
      </c>
      <c r="G223" s="9" t="s">
        <v>47</v>
      </c>
      <c r="H223" s="9" t="s">
        <v>18</v>
      </c>
      <c r="I223" s="10">
        <v>3850</v>
      </c>
      <c r="J223" s="10">
        <v>1500</v>
      </c>
      <c r="K223" s="10">
        <v>228</v>
      </c>
      <c r="L223" s="11">
        <f t="shared" si="38"/>
        <v>14.891342888494872</v>
      </c>
      <c r="M223" s="10">
        <f t="shared" si="30"/>
        <v>294.710219478738</v>
      </c>
      <c r="N223" s="8">
        <f t="shared" si="31"/>
        <v>21.01020315203878</v>
      </c>
      <c r="O223" s="11">
        <f t="shared" si="32"/>
        <v>1.8012961640759941</v>
      </c>
      <c r="P223" s="11">
        <f t="shared" si="29"/>
        <v>1.0861259061796378</v>
      </c>
      <c r="Q223" s="11">
        <f t="shared" si="33"/>
        <v>3.397260273972603</v>
      </c>
      <c r="R223" s="12">
        <f t="shared" si="34"/>
        <v>7.3411247183769401E-2</v>
      </c>
      <c r="S223" s="11">
        <f t="shared" si="35"/>
        <v>5.6851385207398417</v>
      </c>
      <c r="T223" s="8">
        <f t="shared" si="36"/>
        <v>2.5014867575881832</v>
      </c>
      <c r="U223" s="13">
        <f t="shared" si="37"/>
        <v>5.2536932755909937</v>
      </c>
    </row>
    <row r="224" spans="1:21">
      <c r="A224" s="6" t="s">
        <v>383</v>
      </c>
      <c r="B224" s="6" t="s">
        <v>53</v>
      </c>
      <c r="C224" s="8">
        <v>28.2</v>
      </c>
      <c r="D224" s="8">
        <v>22.2</v>
      </c>
      <c r="E224" s="8">
        <v>8.9</v>
      </c>
      <c r="F224" s="8">
        <v>4</v>
      </c>
      <c r="G224" s="9" t="s">
        <v>47</v>
      </c>
      <c r="H224" s="9" t="s">
        <v>18</v>
      </c>
      <c r="I224" s="10">
        <v>9000</v>
      </c>
      <c r="J224" s="10">
        <v>3500</v>
      </c>
      <c r="K224" s="10">
        <v>404</v>
      </c>
      <c r="L224" s="11">
        <f t="shared" si="38"/>
        <v>14.98896745025581</v>
      </c>
      <c r="M224" s="10">
        <f t="shared" si="30"/>
        <v>367.2278142694505</v>
      </c>
      <c r="N224" s="8">
        <f t="shared" si="31"/>
        <v>31.508606917986373</v>
      </c>
      <c r="O224" s="11">
        <f t="shared" si="32"/>
        <v>1.6551903207159746</v>
      </c>
      <c r="P224" s="11">
        <f t="shared" si="29"/>
        <v>1.0627164866048862</v>
      </c>
      <c r="Q224" s="11">
        <f t="shared" si="33"/>
        <v>3.1685393258426964</v>
      </c>
      <c r="R224" s="12">
        <f t="shared" si="34"/>
        <v>5.1200316208518337E-2</v>
      </c>
      <c r="S224" s="11">
        <f t="shared" si="35"/>
        <v>6.3136613783129043</v>
      </c>
      <c r="T224" s="8">
        <f t="shared" si="36"/>
        <v>3.5086089412711541</v>
      </c>
      <c r="U224" s="13">
        <f t="shared" si="37"/>
        <v>6.6737187200116832</v>
      </c>
    </row>
    <row r="225" spans="1:21">
      <c r="A225" s="6" t="s">
        <v>384</v>
      </c>
      <c r="B225" s="6" t="s">
        <v>53</v>
      </c>
      <c r="C225" s="8">
        <v>30.2</v>
      </c>
      <c r="D225" s="8">
        <v>22.9</v>
      </c>
      <c r="E225" s="8">
        <v>9</v>
      </c>
      <c r="F225" s="8">
        <v>4.2</v>
      </c>
      <c r="G225" s="11" t="s">
        <v>47</v>
      </c>
      <c r="H225" s="11" t="s">
        <v>18</v>
      </c>
      <c r="I225" s="10">
        <v>10000</v>
      </c>
      <c r="J225" s="10">
        <v>4000</v>
      </c>
      <c r="K225" s="10">
        <v>437</v>
      </c>
      <c r="L225" s="11">
        <f t="shared" si="38"/>
        <v>15.114622320856443</v>
      </c>
      <c r="M225" s="10">
        <f t="shared" si="30"/>
        <v>371.74534128440916</v>
      </c>
      <c r="N225" s="8">
        <f t="shared" si="31"/>
        <v>32.994643820823207</v>
      </c>
      <c r="O225" s="11">
        <f t="shared" si="32"/>
        <v>1.6160812681203669</v>
      </c>
      <c r="P225" s="11">
        <f t="shared" si="29"/>
        <v>1.0625108397178942</v>
      </c>
      <c r="Q225" s="11">
        <f t="shared" si="33"/>
        <v>3.3555555555555556</v>
      </c>
      <c r="R225" s="12">
        <f t="shared" si="34"/>
        <v>4.6217966624173171E-2</v>
      </c>
      <c r="S225" s="11">
        <f t="shared" si="35"/>
        <v>6.4124285571068942</v>
      </c>
      <c r="T225" s="8">
        <f t="shared" si="36"/>
        <v>3.7240498810703024</v>
      </c>
      <c r="U225" s="13">
        <f t="shared" si="37"/>
        <v>7.0440457916813326</v>
      </c>
    </row>
    <row r="226" spans="1:21">
      <c r="A226" s="6" t="s">
        <v>385</v>
      </c>
      <c r="B226" s="6" t="s">
        <v>386</v>
      </c>
      <c r="C226" s="8">
        <v>30.5</v>
      </c>
      <c r="D226" s="8">
        <v>24.2</v>
      </c>
      <c r="E226" s="8">
        <v>10.5</v>
      </c>
      <c r="F226" s="8">
        <v>4.5999999999999996</v>
      </c>
      <c r="G226" s="9" t="s">
        <v>157</v>
      </c>
      <c r="H226" s="9" t="s">
        <v>18</v>
      </c>
      <c r="I226" s="10">
        <v>10500</v>
      </c>
      <c r="J226" s="10">
        <v>4200</v>
      </c>
      <c r="K226" s="10">
        <v>495</v>
      </c>
      <c r="L226" s="11">
        <f t="shared" si="38"/>
        <v>16.573299872451013</v>
      </c>
      <c r="M226" s="10">
        <f t="shared" si="30"/>
        <v>330.74644339088525</v>
      </c>
      <c r="N226" s="8">
        <f t="shared" si="31"/>
        <v>27.140640692186672</v>
      </c>
      <c r="O226" s="11">
        <f t="shared" si="32"/>
        <v>1.8550428651160771</v>
      </c>
      <c r="P226" s="11">
        <f t="shared" si="29"/>
        <v>1.0941056414976491</v>
      </c>
      <c r="Q226" s="11">
        <f t="shared" si="33"/>
        <v>2.9047619047619047</v>
      </c>
      <c r="R226" s="12">
        <f t="shared" si="34"/>
        <v>8.9040371349140862E-2</v>
      </c>
      <c r="S226" s="11">
        <f t="shared" si="35"/>
        <v>6.5919283976693803</v>
      </c>
      <c r="T226" s="8">
        <f t="shared" si="36"/>
        <v>2.9997318337597241</v>
      </c>
      <c r="U226" s="13">
        <f t="shared" si="37"/>
        <v>5.2531006045679849</v>
      </c>
    </row>
    <row r="227" spans="1:21">
      <c r="A227" s="6" t="s">
        <v>387</v>
      </c>
      <c r="B227" s="6" t="s">
        <v>53</v>
      </c>
      <c r="C227" s="8">
        <v>33.1</v>
      </c>
      <c r="D227" s="8">
        <v>24.5</v>
      </c>
      <c r="E227" s="8">
        <v>10.3</v>
      </c>
      <c r="F227" s="8">
        <v>4.9000000000000004</v>
      </c>
      <c r="G227" s="9" t="s">
        <v>47</v>
      </c>
      <c r="H227" s="9" t="s">
        <v>18</v>
      </c>
      <c r="I227" s="10">
        <v>13300</v>
      </c>
      <c r="J227" s="10">
        <v>5500</v>
      </c>
      <c r="K227" s="10">
        <v>546</v>
      </c>
      <c r="L227" s="11">
        <f t="shared" si="38"/>
        <v>15.617924264725294</v>
      </c>
      <c r="M227" s="10">
        <f t="shared" si="30"/>
        <v>403.74333823491918</v>
      </c>
      <c r="N227" s="8">
        <f t="shared" si="31"/>
        <v>33.979432040977159</v>
      </c>
      <c r="O227" s="11">
        <f t="shared" si="32"/>
        <v>1.6819586520665089</v>
      </c>
      <c r="P227" s="11">
        <f t="shared" si="29"/>
        <v>1.0655535754253864</v>
      </c>
      <c r="Q227" s="11">
        <f t="shared" si="33"/>
        <v>3.2135922330097086</v>
      </c>
      <c r="R227" s="12">
        <f t="shared" si="34"/>
        <v>5.4840313692538577E-2</v>
      </c>
      <c r="S227" s="11">
        <f t="shared" si="35"/>
        <v>6.6326616075298164</v>
      </c>
      <c r="T227" s="8">
        <f t="shared" si="36"/>
        <v>3.7710018584229448</v>
      </c>
      <c r="U227" s="13">
        <f t="shared" si="37"/>
        <v>6.6675467572019418</v>
      </c>
    </row>
    <row r="228" spans="1:21">
      <c r="A228" s="6" t="s">
        <v>388</v>
      </c>
      <c r="B228" s="6" t="s">
        <v>53</v>
      </c>
      <c r="C228" s="8">
        <v>36.1</v>
      </c>
      <c r="D228" s="8">
        <v>27</v>
      </c>
      <c r="E228" s="8">
        <v>10.8</v>
      </c>
      <c r="F228" s="8">
        <v>5</v>
      </c>
      <c r="G228" s="9" t="s">
        <v>47</v>
      </c>
      <c r="H228" s="9" t="s">
        <v>14</v>
      </c>
      <c r="I228" s="10">
        <v>16100</v>
      </c>
      <c r="J228" s="10">
        <v>6050</v>
      </c>
      <c r="K228" s="10">
        <v>622</v>
      </c>
      <c r="L228" s="11">
        <f t="shared" si="38"/>
        <v>15.666075453339385</v>
      </c>
      <c r="M228" s="10">
        <f t="shared" si="30"/>
        <v>365.16283086927803</v>
      </c>
      <c r="N228" s="8">
        <f t="shared" si="31"/>
        <v>35.177422538582917</v>
      </c>
      <c r="O228" s="11">
        <f t="shared" si="32"/>
        <v>1.6548987417109451</v>
      </c>
      <c r="P228" s="11">
        <f t="shared" si="29"/>
        <v>1.0609105788541795</v>
      </c>
      <c r="Q228" s="11">
        <f t="shared" si="33"/>
        <v>3.3425925925925926</v>
      </c>
      <c r="R228" s="12">
        <f t="shared" si="34"/>
        <v>5.3348458998732036E-2</v>
      </c>
      <c r="S228" s="11">
        <f t="shared" si="35"/>
        <v>6.9628442464268874</v>
      </c>
      <c r="T228" s="8">
        <f t="shared" si="36"/>
        <v>3.9521338371355528</v>
      </c>
      <c r="U228" s="13">
        <f t="shared" si="37"/>
        <v>6.8241364404531586</v>
      </c>
    </row>
    <row r="229" spans="1:21">
      <c r="A229" s="6" t="s">
        <v>389</v>
      </c>
      <c r="B229" s="6" t="s">
        <v>390</v>
      </c>
      <c r="C229" s="8">
        <v>18</v>
      </c>
      <c r="D229" s="8">
        <v>17</v>
      </c>
      <c r="E229" s="8">
        <v>7.5</v>
      </c>
      <c r="F229" s="8">
        <v>2</v>
      </c>
      <c r="G229" s="11" t="s">
        <v>60</v>
      </c>
      <c r="H229" s="11" t="s">
        <v>391</v>
      </c>
      <c r="I229" s="10">
        <v>1500</v>
      </c>
      <c r="J229" s="10">
        <v>450</v>
      </c>
      <c r="K229" s="10">
        <v>155</v>
      </c>
      <c r="L229" s="11">
        <f t="shared" si="38"/>
        <v>18.965783223142093</v>
      </c>
      <c r="M229" s="10">
        <f t="shared" si="30"/>
        <v>136.30019481841174</v>
      </c>
      <c r="N229" s="8">
        <f t="shared" si="31"/>
        <v>9.1474557851769998</v>
      </c>
      <c r="O229" s="11">
        <f t="shared" si="32"/>
        <v>2.5330488257334896</v>
      </c>
      <c r="P229" s="11">
        <f t="shared" si="29"/>
        <v>1.2089565473960533</v>
      </c>
      <c r="Q229" s="11">
        <f t="shared" si="33"/>
        <v>2.4</v>
      </c>
      <c r="R229" s="12">
        <f t="shared" si="34"/>
        <v>0.40722894868416265</v>
      </c>
      <c r="S229" s="11">
        <f t="shared" si="35"/>
        <v>5.5249615383276653</v>
      </c>
      <c r="T229" s="8">
        <f t="shared" si="36"/>
        <v>1.0865062199265092</v>
      </c>
      <c r="U229" s="13">
        <f t="shared" si="37"/>
        <v>2.2512800407245517</v>
      </c>
    </row>
    <row r="230" spans="1:21">
      <c r="A230" s="6" t="s">
        <v>392</v>
      </c>
      <c r="B230" s="6" t="s">
        <v>390</v>
      </c>
      <c r="C230" s="8">
        <v>22</v>
      </c>
      <c r="D230" s="8">
        <v>20</v>
      </c>
      <c r="E230" s="8">
        <v>8</v>
      </c>
      <c r="F230" s="8">
        <v>4</v>
      </c>
      <c r="G230" s="9"/>
      <c r="H230" s="9" t="s">
        <v>18</v>
      </c>
      <c r="I230" s="10">
        <v>2250</v>
      </c>
      <c r="J230" s="10">
        <v>700</v>
      </c>
      <c r="K230" s="10">
        <v>250</v>
      </c>
      <c r="L230" s="11">
        <f t="shared" si="38"/>
        <v>23.350829580990485</v>
      </c>
      <c r="M230" s="10">
        <f t="shared" si="30"/>
        <v>125.55803571428569</v>
      </c>
      <c r="N230" s="8">
        <f t="shared" si="31"/>
        <v>10.575289337320841</v>
      </c>
      <c r="O230" s="11">
        <f t="shared" si="32"/>
        <v>2.3606624689373206</v>
      </c>
      <c r="P230" s="11">
        <f t="shared" si="29"/>
        <v>1.2809183411752201</v>
      </c>
      <c r="Q230" s="11">
        <f t="shared" si="33"/>
        <v>2.75</v>
      </c>
      <c r="R230" s="12">
        <f t="shared" si="34"/>
        <v>0.31853724749720186</v>
      </c>
      <c r="S230" s="11">
        <f t="shared" si="35"/>
        <v>5.9926621796994368</v>
      </c>
      <c r="T230" s="8">
        <f t="shared" si="36"/>
        <v>1.294941568455596</v>
      </c>
      <c r="U230" s="13">
        <f t="shared" si="37"/>
        <v>2.5979639151650691</v>
      </c>
    </row>
    <row r="231" spans="1:21">
      <c r="A231" s="6" t="s">
        <v>393</v>
      </c>
      <c r="B231" s="6" t="s">
        <v>390</v>
      </c>
      <c r="C231" s="8">
        <v>26.1</v>
      </c>
      <c r="D231" s="8">
        <v>22.9</v>
      </c>
      <c r="E231" s="8">
        <v>9.9</v>
      </c>
      <c r="F231" s="8">
        <v>4.8</v>
      </c>
      <c r="G231" s="9"/>
      <c r="H231" s="9" t="s">
        <v>18</v>
      </c>
      <c r="I231" s="10">
        <v>5200</v>
      </c>
      <c r="J231" s="10">
        <v>1900</v>
      </c>
      <c r="K231" s="10">
        <v>295</v>
      </c>
      <c r="L231" s="11">
        <f t="shared" si="38"/>
        <v>15.771741552641542</v>
      </c>
      <c r="M231" s="10">
        <f t="shared" si="30"/>
        <v>193.30757746789277</v>
      </c>
      <c r="N231" s="8">
        <f t="shared" si="31"/>
        <v>15.893690029926677</v>
      </c>
      <c r="O231" s="11">
        <f t="shared" si="32"/>
        <v>2.2101755393901654</v>
      </c>
      <c r="P231" s="11">
        <f t="shared" si="29"/>
        <v>1.0977487375203068</v>
      </c>
      <c r="Q231" s="11">
        <f t="shared" si="33"/>
        <v>2.6363636363636362</v>
      </c>
      <c r="R231" s="12">
        <f t="shared" si="34"/>
        <v>0.22129769945413397</v>
      </c>
      <c r="S231" s="11">
        <f t="shared" si="35"/>
        <v>6.4124285571068942</v>
      </c>
      <c r="T231" s="8">
        <f t="shared" si="36"/>
        <v>1.8250777785816259</v>
      </c>
      <c r="U231" s="13">
        <f t="shared" si="37"/>
        <v>3.2914837542043522</v>
      </c>
    </row>
    <row r="232" spans="1:21">
      <c r="A232" s="6" t="s">
        <v>394</v>
      </c>
      <c r="B232" s="6" t="s">
        <v>390</v>
      </c>
      <c r="C232" s="8">
        <v>37.299999999999997</v>
      </c>
      <c r="D232" s="8">
        <v>30.4</v>
      </c>
      <c r="E232" s="8">
        <v>12</v>
      </c>
      <c r="F232" s="8">
        <v>7</v>
      </c>
      <c r="G232" s="9" t="s">
        <v>395</v>
      </c>
      <c r="H232" s="9" t="s">
        <v>18</v>
      </c>
      <c r="I232" s="10">
        <v>11000</v>
      </c>
      <c r="J232" s="10">
        <v>4700</v>
      </c>
      <c r="K232" s="10">
        <v>665</v>
      </c>
      <c r="L232" s="11">
        <f t="shared" si="38"/>
        <v>21.585890997114763</v>
      </c>
      <c r="M232" s="10">
        <f t="shared" si="30"/>
        <v>174.79295158342532</v>
      </c>
      <c r="N232" s="8">
        <f t="shared" si="31"/>
        <v>19.128723193314826</v>
      </c>
      <c r="O232" s="11">
        <f t="shared" si="32"/>
        <v>2.0874600317443517</v>
      </c>
      <c r="P232" s="11">
        <f t="shared" si="29"/>
        <v>1.193175940335663</v>
      </c>
      <c r="Q232" s="11">
        <f t="shared" si="33"/>
        <v>3.1083333333333329</v>
      </c>
      <c r="R232" s="12">
        <f t="shared" si="34"/>
        <v>0.18474281712760779</v>
      </c>
      <c r="S232" s="11">
        <f t="shared" si="35"/>
        <v>7.3882501311203592</v>
      </c>
      <c r="T232" s="8">
        <f t="shared" si="36"/>
        <v>2.2813018640083831</v>
      </c>
      <c r="U232" s="13">
        <f t="shared" si="37"/>
        <v>3.7369739303149814</v>
      </c>
    </row>
    <row r="233" spans="1:21">
      <c r="A233" s="6" t="s">
        <v>396</v>
      </c>
      <c r="B233" s="6" t="s">
        <v>397</v>
      </c>
      <c r="C233" s="8">
        <v>35.5</v>
      </c>
      <c r="D233" s="8">
        <v>27.2</v>
      </c>
      <c r="E233" s="8">
        <v>11.2</v>
      </c>
      <c r="F233" s="8">
        <v>4.9000000000000004</v>
      </c>
      <c r="G233" s="10" t="s">
        <v>50</v>
      </c>
      <c r="H233" s="10" t="s">
        <v>398</v>
      </c>
      <c r="I233" s="9">
        <v>19180</v>
      </c>
      <c r="J233" s="9">
        <v>6393</v>
      </c>
      <c r="K233" s="10">
        <v>775</v>
      </c>
      <c r="L233" s="11">
        <f t="shared" si="38"/>
        <v>17.371622999361268</v>
      </c>
      <c r="M233" s="10">
        <f t="shared" si="30"/>
        <v>425.49442327752894</v>
      </c>
      <c r="N233" s="8">
        <f t="shared" si="31"/>
        <v>39.982051887884381</v>
      </c>
      <c r="O233" s="11">
        <f t="shared" si="32"/>
        <v>1.6190122131678195</v>
      </c>
      <c r="P233" s="11">
        <f t="shared" si="29"/>
        <v>1.0926431995973689</v>
      </c>
      <c r="Q233" s="11">
        <f t="shared" si="33"/>
        <v>3.1696428571428572</v>
      </c>
      <c r="R233" s="12">
        <f t="shared" si="34"/>
        <v>4.6434998372987077E-2</v>
      </c>
      <c r="S233" s="11">
        <f t="shared" si="35"/>
        <v>6.98858497837724</v>
      </c>
      <c r="T233" s="8">
        <f t="shared" si="36"/>
        <v>4.3433966335334997</v>
      </c>
      <c r="U233" s="13">
        <f t="shared" si="37"/>
        <v>7.3645873040549032</v>
      </c>
    </row>
    <row r="234" spans="1:21">
      <c r="A234" s="6" t="s">
        <v>399</v>
      </c>
      <c r="B234" s="6" t="s">
        <v>397</v>
      </c>
      <c r="C234" s="8">
        <v>39.700000000000003</v>
      </c>
      <c r="D234" s="8">
        <v>34.1</v>
      </c>
      <c r="E234" s="8">
        <v>12.6</v>
      </c>
      <c r="F234" s="8">
        <v>6.4</v>
      </c>
      <c r="G234" s="10" t="s">
        <v>50</v>
      </c>
      <c r="H234" s="10" t="s">
        <v>135</v>
      </c>
      <c r="I234" s="9">
        <v>26455</v>
      </c>
      <c r="J234" s="9">
        <v>8819</v>
      </c>
      <c r="K234" s="10">
        <v>786</v>
      </c>
      <c r="L234" s="11">
        <f t="shared" si="38"/>
        <v>14.221592705247557</v>
      </c>
      <c r="M234" s="10">
        <f t="shared" si="30"/>
        <v>297.84931837412597</v>
      </c>
      <c r="N234" s="8">
        <f t="shared" si="31"/>
        <v>39.125621385305209</v>
      </c>
      <c r="O234" s="11">
        <f t="shared" si="32"/>
        <v>1.6364251521545232</v>
      </c>
      <c r="P234" s="11">
        <f t="shared" si="29"/>
        <v>1.0129822074766559</v>
      </c>
      <c r="Q234" s="11">
        <f t="shared" si="33"/>
        <v>3.1507936507936511</v>
      </c>
      <c r="R234" s="12">
        <f t="shared" si="34"/>
        <v>5.538348462874558E-2</v>
      </c>
      <c r="S234" s="11">
        <f t="shared" si="35"/>
        <v>7.824957507871849</v>
      </c>
      <c r="T234" s="8">
        <f t="shared" si="36"/>
        <v>4.303192352061374</v>
      </c>
      <c r="U234" s="13">
        <f t="shared" si="37"/>
        <v>6.8791285109647147</v>
      </c>
    </row>
    <row r="235" spans="1:21">
      <c r="A235" s="6" t="s">
        <v>400</v>
      </c>
      <c r="B235" s="6" t="s">
        <v>401</v>
      </c>
      <c r="C235" s="8">
        <v>35.200000000000003</v>
      </c>
      <c r="D235" s="8">
        <v>28.5</v>
      </c>
      <c r="E235" s="8">
        <v>11</v>
      </c>
      <c r="F235" s="8">
        <v>4.8</v>
      </c>
      <c r="G235" s="9" t="s">
        <v>47</v>
      </c>
      <c r="H235" s="9" t="s">
        <v>18</v>
      </c>
      <c r="I235" s="10">
        <v>18000</v>
      </c>
      <c r="J235" s="10">
        <v>5000</v>
      </c>
      <c r="K235" s="10">
        <v>577</v>
      </c>
      <c r="L235" s="11">
        <f t="shared" si="38"/>
        <v>13.492119759102772</v>
      </c>
      <c r="M235" s="10">
        <f t="shared" si="30"/>
        <v>347.12820833246548</v>
      </c>
      <c r="N235" s="8">
        <f t="shared" si="31"/>
        <v>37.399402988559764</v>
      </c>
      <c r="O235" s="11">
        <f t="shared" si="32"/>
        <v>1.6240807843539582</v>
      </c>
      <c r="P235" s="11">
        <f t="shared" si="29"/>
        <v>1.006251336961012</v>
      </c>
      <c r="Q235" s="11">
        <f t="shared" si="33"/>
        <v>3.2</v>
      </c>
      <c r="R235" s="12">
        <f t="shared" si="34"/>
        <v>5.0235904615337099E-2</v>
      </c>
      <c r="S235" s="11">
        <f t="shared" si="35"/>
        <v>7.1536424288609792</v>
      </c>
      <c r="T235" s="8">
        <f t="shared" si="36"/>
        <v>4.1246125745581432</v>
      </c>
      <c r="U235" s="13">
        <f t="shared" si="37"/>
        <v>7.0569128600938758</v>
      </c>
    </row>
    <row r="236" spans="1:21">
      <c r="A236" s="6" t="s">
        <v>402</v>
      </c>
      <c r="B236" s="6"/>
      <c r="C236" s="8">
        <v>48</v>
      </c>
      <c r="D236" s="8">
        <v>36.700000000000003</v>
      </c>
      <c r="E236" s="8">
        <v>13.7</v>
      </c>
      <c r="F236" s="8">
        <v>7.2</v>
      </c>
      <c r="G236" s="9"/>
      <c r="H236" s="9"/>
      <c r="I236" s="10">
        <v>32000</v>
      </c>
      <c r="J236" s="10">
        <v>15500</v>
      </c>
      <c r="K236" s="10">
        <v>1103</v>
      </c>
      <c r="L236" s="11">
        <f t="shared" si="38"/>
        <v>17.581725270655383</v>
      </c>
      <c r="M236" s="10">
        <f t="shared" si="30"/>
        <v>289.00394245017088</v>
      </c>
      <c r="N236" s="8">
        <f t="shared" si="31"/>
        <v>37.788722575580117</v>
      </c>
      <c r="O236" s="11">
        <f t="shared" si="32"/>
        <v>1.6700378391496815</v>
      </c>
      <c r="P236" s="11">
        <f t="shared" si="29"/>
        <v>1.0812925281083388</v>
      </c>
      <c r="Q236" s="11">
        <f t="shared" si="33"/>
        <v>3.5036496350364965</v>
      </c>
      <c r="R236" s="12">
        <f t="shared" si="34"/>
        <v>6.1281100351092736E-2</v>
      </c>
      <c r="S236" s="11">
        <f t="shared" si="35"/>
        <v>8.1177903397414752</v>
      </c>
      <c r="T236" s="8">
        <f t="shared" si="36"/>
        <v>4.3189074037374384</v>
      </c>
      <c r="U236" s="13">
        <f t="shared" si="37"/>
        <v>6.6212737732928399</v>
      </c>
    </row>
    <row r="237" spans="1:21">
      <c r="A237" s="6" t="s">
        <v>403</v>
      </c>
      <c r="B237" s="6" t="s">
        <v>390</v>
      </c>
      <c r="C237" s="8">
        <v>21.5</v>
      </c>
      <c r="D237" s="8">
        <v>19.3</v>
      </c>
      <c r="E237" s="8">
        <v>7.6</v>
      </c>
      <c r="F237" s="8" t="s">
        <v>162</v>
      </c>
      <c r="G237" s="11"/>
      <c r="H237" s="11" t="s">
        <v>18</v>
      </c>
      <c r="I237" s="10">
        <v>1850</v>
      </c>
      <c r="J237" s="10">
        <v>550</v>
      </c>
      <c r="K237" s="10">
        <v>220</v>
      </c>
      <c r="L237" s="11">
        <f t="shared" si="38"/>
        <v>23.410040895687725</v>
      </c>
      <c r="M237" s="10">
        <f t="shared" si="30"/>
        <v>114.88194587174047</v>
      </c>
      <c r="N237" s="8">
        <f t="shared" si="31"/>
        <v>9.6076186622534312</v>
      </c>
      <c r="O237" s="11">
        <f t="shared" si="32"/>
        <v>2.3936800141693988</v>
      </c>
      <c r="P237" s="11">
        <f t="shared" si="29"/>
        <v>1.2891007809748647</v>
      </c>
      <c r="Q237" s="11">
        <f t="shared" si="33"/>
        <v>2.8289473684210527</v>
      </c>
      <c r="R237" s="12">
        <f t="shared" si="34"/>
        <v>0.34111828281174988</v>
      </c>
      <c r="S237" s="11">
        <f t="shared" si="35"/>
        <v>5.8868565465789979</v>
      </c>
      <c r="T237" s="8">
        <f t="shared" si="36"/>
        <v>1.2002499567548095</v>
      </c>
      <c r="U237" s="13">
        <f t="shared" si="37"/>
        <v>2.470545397643571</v>
      </c>
    </row>
    <row r="238" spans="1:21">
      <c r="A238" s="6" t="s">
        <v>404</v>
      </c>
      <c r="B238" s="6" t="s">
        <v>390</v>
      </c>
      <c r="C238" s="8">
        <v>21.5</v>
      </c>
      <c r="D238" s="8">
        <v>19.3</v>
      </c>
      <c r="E238" s="8">
        <v>8.3000000000000007</v>
      </c>
      <c r="F238" s="8">
        <v>5</v>
      </c>
      <c r="G238" s="9"/>
      <c r="H238" s="9" t="s">
        <v>18</v>
      </c>
      <c r="I238" s="10">
        <v>2290</v>
      </c>
      <c r="J238" s="10">
        <v>500</v>
      </c>
      <c r="K238" s="10">
        <v>205</v>
      </c>
      <c r="L238" s="11">
        <f t="shared" si="38"/>
        <v>18.924276833384216</v>
      </c>
      <c r="M238" s="10">
        <f t="shared" si="30"/>
        <v>142.20521948447876</v>
      </c>
      <c r="N238" s="8">
        <f t="shared" si="31"/>
        <v>10.577614274193653</v>
      </c>
      <c r="O238" s="11">
        <f t="shared" si="32"/>
        <v>2.434857581409859</v>
      </c>
      <c r="P238" s="11">
        <f t="shared" si="29"/>
        <v>1.1937357932446031</v>
      </c>
      <c r="Q238" s="11">
        <f t="shared" si="33"/>
        <v>2.5903614457831323</v>
      </c>
      <c r="R238" s="12">
        <f t="shared" si="34"/>
        <v>0.35286692112936596</v>
      </c>
      <c r="S238" s="11">
        <f t="shared" si="35"/>
        <v>5.8868565465789979</v>
      </c>
      <c r="T238" s="8">
        <f t="shared" si="36"/>
        <v>1.2667115843498948</v>
      </c>
      <c r="U238" s="13">
        <f t="shared" si="37"/>
        <v>2.4949774912963076</v>
      </c>
    </row>
    <row r="239" spans="1:21">
      <c r="A239" s="6" t="s">
        <v>405</v>
      </c>
      <c r="B239" s="6" t="s">
        <v>390</v>
      </c>
      <c r="C239" s="8">
        <v>25</v>
      </c>
      <c r="D239" s="8">
        <v>22.3</v>
      </c>
      <c r="E239" s="8">
        <v>8</v>
      </c>
      <c r="F239" s="8" t="s">
        <v>406</v>
      </c>
      <c r="G239" s="11"/>
      <c r="H239" s="11" t="s">
        <v>18</v>
      </c>
      <c r="I239" s="10">
        <v>4550</v>
      </c>
      <c r="J239" s="10">
        <v>1200</v>
      </c>
      <c r="K239" s="10">
        <v>270</v>
      </c>
      <c r="L239" s="11">
        <f t="shared" si="38"/>
        <v>15.777712446797702</v>
      </c>
      <c r="M239" s="10">
        <f t="shared" si="30"/>
        <v>183.16765659110041</v>
      </c>
      <c r="N239" s="8">
        <f t="shared" si="31"/>
        <v>19.06287551492057</v>
      </c>
      <c r="O239" s="11">
        <f t="shared" si="32"/>
        <v>1.8672087715599042</v>
      </c>
      <c r="P239" s="11">
        <f t="shared" si="29"/>
        <v>1.1020323293066068</v>
      </c>
      <c r="Q239" s="11">
        <f t="shared" si="33"/>
        <v>3.125</v>
      </c>
      <c r="R239" s="12">
        <f t="shared" si="34"/>
        <v>0.1040086659899831</v>
      </c>
      <c r="S239" s="11">
        <f t="shared" si="35"/>
        <v>6.3278653588710307</v>
      </c>
      <c r="T239" s="8">
        <f t="shared" si="36"/>
        <v>2.2661858350080166</v>
      </c>
      <c r="U239" s="13">
        <f t="shared" si="37"/>
        <v>4.5465132696533184</v>
      </c>
    </row>
    <row r="240" spans="1:21">
      <c r="A240" s="6" t="s">
        <v>407</v>
      </c>
      <c r="B240" s="6" t="s">
        <v>408</v>
      </c>
      <c r="C240" s="8">
        <v>25</v>
      </c>
      <c r="D240" s="8">
        <v>21.2</v>
      </c>
      <c r="E240" s="8">
        <v>8.5</v>
      </c>
      <c r="F240" s="8">
        <v>1.7</v>
      </c>
      <c r="G240" s="9" t="s">
        <v>409</v>
      </c>
      <c r="H240" s="9"/>
      <c r="I240" s="10">
        <v>2400</v>
      </c>
      <c r="J240" s="10">
        <v>1200</v>
      </c>
      <c r="K240" s="10">
        <v>271</v>
      </c>
      <c r="L240" s="11">
        <f t="shared" si="38"/>
        <v>24.247360340424738</v>
      </c>
      <c r="M240" s="10">
        <f t="shared" si="30"/>
        <v>112.44901112039759</v>
      </c>
      <c r="N240" s="8">
        <f t="shared" si="31"/>
        <v>9.5959404700547175</v>
      </c>
      <c r="O240" s="11">
        <f t="shared" si="32"/>
        <v>2.4548743559583133</v>
      </c>
      <c r="P240" s="11">
        <f t="shared" si="29"/>
        <v>1.2947294134135152</v>
      </c>
      <c r="Q240" s="11">
        <f t="shared" si="33"/>
        <v>2.9411764705882355</v>
      </c>
      <c r="R240" s="12">
        <f t="shared" si="34"/>
        <v>0.39807370926846797</v>
      </c>
      <c r="S240" s="11">
        <f t="shared" si="35"/>
        <v>6.1698233362066368</v>
      </c>
      <c r="T240" s="8">
        <f t="shared" si="36"/>
        <v>1.2149121588001817</v>
      </c>
      <c r="U240" s="13">
        <f t="shared" si="37"/>
        <v>2.364630851079065</v>
      </c>
    </row>
    <row r="241" spans="1:21">
      <c r="A241" s="6" t="s">
        <v>410</v>
      </c>
      <c r="B241" s="6" t="s">
        <v>390</v>
      </c>
      <c r="C241" s="8">
        <v>25</v>
      </c>
      <c r="D241" s="8">
        <v>21.3</v>
      </c>
      <c r="E241" s="8">
        <v>8.5</v>
      </c>
      <c r="F241" s="8" t="s">
        <v>411</v>
      </c>
      <c r="G241" s="9" t="s">
        <v>412</v>
      </c>
      <c r="H241" s="9" t="s">
        <v>18</v>
      </c>
      <c r="I241" s="10">
        <v>3600</v>
      </c>
      <c r="J241" s="10">
        <v>1200</v>
      </c>
      <c r="K241" s="10">
        <v>271</v>
      </c>
      <c r="L241" s="11">
        <f t="shared" si="38"/>
        <v>18.509201698166414</v>
      </c>
      <c r="M241" s="10">
        <f t="shared" si="30"/>
        <v>166.30896933541999</v>
      </c>
      <c r="N241" s="8">
        <f t="shared" si="31"/>
        <v>14.348949805958656</v>
      </c>
      <c r="O241" s="11">
        <f t="shared" si="32"/>
        <v>2.1448201444024853</v>
      </c>
      <c r="P241" s="11">
        <f t="shared" si="29"/>
        <v>1.1699200920930517</v>
      </c>
      <c r="Q241" s="11">
        <f t="shared" si="33"/>
        <v>2.9411764705882355</v>
      </c>
      <c r="R241" s="12">
        <f t="shared" si="34"/>
        <v>0.19719871576529804</v>
      </c>
      <c r="S241" s="11">
        <f t="shared" si="35"/>
        <v>6.1843576869388786</v>
      </c>
      <c r="T241" s="8">
        <f t="shared" si="36"/>
        <v>1.7261343104384734</v>
      </c>
      <c r="U241" s="13">
        <f t="shared" si="37"/>
        <v>3.3596424350546159</v>
      </c>
    </row>
    <row r="242" spans="1:21">
      <c r="A242" s="6" t="s">
        <v>413</v>
      </c>
      <c r="B242" s="6" t="s">
        <v>390</v>
      </c>
      <c r="C242" s="8">
        <v>25</v>
      </c>
      <c r="D242" s="8">
        <v>21.3</v>
      </c>
      <c r="E242" s="8">
        <v>8.5</v>
      </c>
      <c r="F242" s="8">
        <v>4.5999999999999996</v>
      </c>
      <c r="G242" s="9"/>
      <c r="H242" s="9" t="s">
        <v>18</v>
      </c>
      <c r="I242" s="10">
        <v>3300</v>
      </c>
      <c r="J242" s="10">
        <v>895</v>
      </c>
      <c r="K242" s="10">
        <v>295</v>
      </c>
      <c r="L242" s="11">
        <f t="shared" si="38"/>
        <v>21.350477612912105</v>
      </c>
      <c r="M242" s="10">
        <f t="shared" si="30"/>
        <v>152.44988855746834</v>
      </c>
      <c r="N242" s="8">
        <f t="shared" si="31"/>
        <v>13.153203988795434</v>
      </c>
      <c r="O242" s="11">
        <f t="shared" si="32"/>
        <v>2.2078749429157072</v>
      </c>
      <c r="P242" s="11">
        <f t="shared" si="29"/>
        <v>1.2299155637577366</v>
      </c>
      <c r="Q242" s="11">
        <f t="shared" si="33"/>
        <v>2.9411764705882355</v>
      </c>
      <c r="R242" s="12">
        <f t="shared" si="34"/>
        <v>0.22951302260573941</v>
      </c>
      <c r="S242" s="11">
        <f t="shared" si="35"/>
        <v>6.1843576869388786</v>
      </c>
      <c r="T242" s="8">
        <f t="shared" si="36"/>
        <v>1.6000109691032898</v>
      </c>
      <c r="U242" s="13">
        <f t="shared" si="37"/>
        <v>3.114163663768895</v>
      </c>
    </row>
    <row r="243" spans="1:21">
      <c r="A243" s="6" t="s">
        <v>414</v>
      </c>
      <c r="B243" s="6" t="s">
        <v>390</v>
      </c>
      <c r="C243" s="8">
        <v>25</v>
      </c>
      <c r="D243" s="8">
        <v>21.5</v>
      </c>
      <c r="E243" s="8">
        <v>8.5</v>
      </c>
      <c r="F243" s="8">
        <v>3.4</v>
      </c>
      <c r="G243" s="9" t="s">
        <v>100</v>
      </c>
      <c r="H243" s="9" t="s">
        <v>18</v>
      </c>
      <c r="I243" s="10">
        <v>3455</v>
      </c>
      <c r="J243" s="10">
        <v>1050</v>
      </c>
      <c r="K243" s="10">
        <v>295</v>
      </c>
      <c r="L243" s="11">
        <f t="shared" si="38"/>
        <v>20.707681482499371</v>
      </c>
      <c r="M243" s="10">
        <f t="shared" si="30"/>
        <v>155.19747587364276</v>
      </c>
      <c r="N243" s="8">
        <f t="shared" si="31"/>
        <v>13.685509726515749</v>
      </c>
      <c r="O243" s="11">
        <f t="shared" si="32"/>
        <v>2.174384840073107</v>
      </c>
      <c r="P243" s="11">
        <f t="shared" si="29"/>
        <v>1.2158829521917318</v>
      </c>
      <c r="Q243" s="11">
        <f t="shared" si="33"/>
        <v>2.9411764705882355</v>
      </c>
      <c r="R243" s="12">
        <f t="shared" si="34"/>
        <v>0.21384598364411339</v>
      </c>
      <c r="S243" s="11">
        <f t="shared" si="35"/>
        <v>6.2133243919821224</v>
      </c>
      <c r="T243" s="8">
        <f t="shared" si="36"/>
        <v>1.6575860278289065</v>
      </c>
      <c r="U243" s="13">
        <f t="shared" si="37"/>
        <v>3.2262242429055257</v>
      </c>
    </row>
    <row r="244" spans="1:21">
      <c r="A244" s="6" t="s">
        <v>415</v>
      </c>
      <c r="B244" s="6" t="s">
        <v>390</v>
      </c>
      <c r="C244" s="8">
        <v>26.9</v>
      </c>
      <c r="D244" s="8">
        <v>21.9</v>
      </c>
      <c r="E244" s="8">
        <v>8.9</v>
      </c>
      <c r="F244" s="8">
        <v>4</v>
      </c>
      <c r="G244" s="11" t="s">
        <v>157</v>
      </c>
      <c r="H244" s="11" t="s">
        <v>18</v>
      </c>
      <c r="I244" s="10">
        <v>6850</v>
      </c>
      <c r="J244" s="10">
        <v>2466</v>
      </c>
      <c r="K244" s="10">
        <v>340</v>
      </c>
      <c r="L244" s="11">
        <f t="shared" si="38"/>
        <v>15.129509873265361</v>
      </c>
      <c r="M244" s="10">
        <f t="shared" si="30"/>
        <v>291.14558492452005</v>
      </c>
      <c r="N244" s="8">
        <f t="shared" si="31"/>
        <v>24.596462380422416</v>
      </c>
      <c r="O244" s="11">
        <f t="shared" si="32"/>
        <v>1.8126991592477002</v>
      </c>
      <c r="P244" s="11">
        <f t="shared" si="29"/>
        <v>1.0742686137513848</v>
      </c>
      <c r="Q244" s="11">
        <f t="shared" si="33"/>
        <v>3.0224719101123592</v>
      </c>
      <c r="R244" s="12">
        <f t="shared" si="34"/>
        <v>8.1305207649074729E-2</v>
      </c>
      <c r="S244" s="11">
        <f t="shared" si="35"/>
        <v>6.2708564008435088</v>
      </c>
      <c r="T244" s="8">
        <f t="shared" si="36"/>
        <v>2.7842748578379641</v>
      </c>
      <c r="U244" s="13">
        <f t="shared" si="37"/>
        <v>5.2959641702557771</v>
      </c>
    </row>
    <row r="245" spans="1:21">
      <c r="A245" s="6" t="s">
        <v>416</v>
      </c>
      <c r="B245" s="6" t="s">
        <v>390</v>
      </c>
      <c r="C245" s="8">
        <v>27</v>
      </c>
      <c r="D245" s="8">
        <v>23.8</v>
      </c>
      <c r="E245" s="8">
        <v>9.3000000000000007</v>
      </c>
      <c r="F245" s="8">
        <v>5</v>
      </c>
      <c r="G245" s="9"/>
      <c r="H245" s="9" t="s">
        <v>18</v>
      </c>
      <c r="I245" s="10">
        <v>6240</v>
      </c>
      <c r="J245" s="10">
        <v>1840</v>
      </c>
      <c r="K245" s="10">
        <v>316</v>
      </c>
      <c r="L245" s="11">
        <f t="shared" si="38"/>
        <v>14.962701380928802</v>
      </c>
      <c r="M245" s="10">
        <f t="shared" si="30"/>
        <v>206.63586386464758</v>
      </c>
      <c r="N245" s="8">
        <f t="shared" si="31"/>
        <v>19.972768633004534</v>
      </c>
      <c r="O245" s="11">
        <f t="shared" si="32"/>
        <v>1.9539217496297854</v>
      </c>
      <c r="P245" s="11">
        <f t="shared" si="29"/>
        <v>1.0731309043424899</v>
      </c>
      <c r="Q245" s="11">
        <f t="shared" si="33"/>
        <v>2.9032258064516125</v>
      </c>
      <c r="R245" s="12">
        <f t="shared" si="34"/>
        <v>0.12666627568164315</v>
      </c>
      <c r="S245" s="11">
        <f t="shared" si="35"/>
        <v>6.5372226518606515</v>
      </c>
      <c r="T245" s="8">
        <f t="shared" si="36"/>
        <v>2.3050749736868816</v>
      </c>
      <c r="U245" s="13">
        <f t="shared" si="37"/>
        <v>4.2891527903077726</v>
      </c>
    </row>
    <row r="246" spans="1:21">
      <c r="A246" s="6" t="s">
        <v>417</v>
      </c>
      <c r="B246" s="6" t="s">
        <v>408</v>
      </c>
      <c r="C246" s="8">
        <v>28.3</v>
      </c>
      <c r="D246" s="8">
        <v>23.9</v>
      </c>
      <c r="E246" s="8">
        <v>10.3</v>
      </c>
      <c r="F246" s="8">
        <v>5.2</v>
      </c>
      <c r="G246" s="9" t="s">
        <v>29</v>
      </c>
      <c r="H246" s="9" t="s">
        <v>18</v>
      </c>
      <c r="I246" s="10">
        <v>8300</v>
      </c>
      <c r="J246" s="10">
        <v>3600</v>
      </c>
      <c r="K246" s="10">
        <v>374</v>
      </c>
      <c r="L246" s="11">
        <f t="shared" si="38"/>
        <v>14.644732906805149</v>
      </c>
      <c r="M246" s="10">
        <f t="shared" si="30"/>
        <v>271.41657834749407</v>
      </c>
      <c r="N246" s="8">
        <f t="shared" si="31"/>
        <v>22.769114687764784</v>
      </c>
      <c r="O246" s="11">
        <f t="shared" si="32"/>
        <v>1.9679085242116814</v>
      </c>
      <c r="P246" s="11">
        <f t="shared" si="29"/>
        <v>1.056938630336218</v>
      </c>
      <c r="Q246" s="11">
        <f t="shared" si="33"/>
        <v>2.7475728155339803</v>
      </c>
      <c r="R246" s="12">
        <f t="shared" si="34"/>
        <v>0.12174659273567154</v>
      </c>
      <c r="S246" s="11">
        <f t="shared" si="35"/>
        <v>6.5509419170070498</v>
      </c>
      <c r="T246" s="8">
        <f t="shared" si="36"/>
        <v>2.5309193358569329</v>
      </c>
      <c r="U246" s="13">
        <f t="shared" si="37"/>
        <v>4.4749442307593608</v>
      </c>
    </row>
    <row r="247" spans="1:21">
      <c r="A247" s="6" t="s">
        <v>418</v>
      </c>
      <c r="B247" s="6" t="s">
        <v>390</v>
      </c>
      <c r="C247" s="8">
        <v>29.9</v>
      </c>
      <c r="D247" s="8">
        <v>25</v>
      </c>
      <c r="E247" s="8">
        <v>10.9</v>
      </c>
      <c r="F247" s="8">
        <v>5.2</v>
      </c>
      <c r="G247" s="9"/>
      <c r="H247" s="9" t="s">
        <v>18</v>
      </c>
      <c r="I247" s="10">
        <v>10200</v>
      </c>
      <c r="J247" s="10">
        <v>4200</v>
      </c>
      <c r="K247" s="10">
        <v>446</v>
      </c>
      <c r="L247" s="11">
        <f t="shared" si="38"/>
        <v>15.223797796606634</v>
      </c>
      <c r="M247" s="10">
        <f t="shared" si="30"/>
        <v>291.42857142857144</v>
      </c>
      <c r="N247" s="8">
        <f t="shared" si="31"/>
        <v>24.726100582071147</v>
      </c>
      <c r="O247" s="11">
        <f t="shared" si="32"/>
        <v>1.944389771185898</v>
      </c>
      <c r="P247" s="11">
        <f t="shared" si="29"/>
        <v>1.0644653178054586</v>
      </c>
      <c r="Q247" s="11">
        <f t="shared" si="33"/>
        <v>2.7431192660550456</v>
      </c>
      <c r="R247" s="12">
        <f t="shared" si="34"/>
        <v>0.11401039958966137</v>
      </c>
      <c r="S247" s="11">
        <f t="shared" si="35"/>
        <v>6.7</v>
      </c>
      <c r="T247" s="8">
        <f t="shared" si="36"/>
        <v>2.7207371913328706</v>
      </c>
      <c r="U247" s="13">
        <f t="shared" si="37"/>
        <v>4.6762883210421959</v>
      </c>
    </row>
    <row r="248" spans="1:21">
      <c r="A248" s="6" t="s">
        <v>419</v>
      </c>
      <c r="B248" s="6" t="s">
        <v>390</v>
      </c>
      <c r="C248" s="8">
        <v>31</v>
      </c>
      <c r="D248" s="8">
        <v>26.5</v>
      </c>
      <c r="E248" s="8">
        <v>11.5</v>
      </c>
      <c r="F248" s="8">
        <v>5.7</v>
      </c>
      <c r="G248" s="9" t="s">
        <v>29</v>
      </c>
      <c r="H248" s="9" t="s">
        <v>420</v>
      </c>
      <c r="I248" s="10">
        <v>10300</v>
      </c>
      <c r="J248" s="10">
        <v>4000</v>
      </c>
      <c r="K248" s="10">
        <v>490</v>
      </c>
      <c r="L248" s="11">
        <f t="shared" si="38"/>
        <v>16.617372339198898</v>
      </c>
      <c r="M248" s="10">
        <f t="shared" si="30"/>
        <v>247.0879604352202</v>
      </c>
      <c r="N248" s="8">
        <f t="shared" si="31"/>
        <v>22.098894107694843</v>
      </c>
      <c r="O248" s="11">
        <f t="shared" si="32"/>
        <v>2.0447665477511965</v>
      </c>
      <c r="P248" s="11">
        <f t="shared" si="29"/>
        <v>1.0956681551839722</v>
      </c>
      <c r="Q248" s="11">
        <f t="shared" si="33"/>
        <v>2.6956521739130435</v>
      </c>
      <c r="R248" s="12">
        <f t="shared" si="34"/>
        <v>0.15012975449639054</v>
      </c>
      <c r="S248" s="11">
        <f t="shared" si="35"/>
        <v>6.8980721944612906</v>
      </c>
      <c r="T248" s="8">
        <f t="shared" si="36"/>
        <v>2.4593557640191479</v>
      </c>
      <c r="U248" s="13">
        <f t="shared" si="37"/>
        <v>4.1152893175619836</v>
      </c>
    </row>
    <row r="249" spans="1:21">
      <c r="A249" s="6" t="s">
        <v>421</v>
      </c>
      <c r="B249" s="6" t="s">
        <v>390</v>
      </c>
      <c r="C249" s="8">
        <v>32.5</v>
      </c>
      <c r="D249" s="8">
        <v>28</v>
      </c>
      <c r="E249" s="8">
        <v>11.7</v>
      </c>
      <c r="F249" s="8">
        <v>6</v>
      </c>
      <c r="G249" s="9"/>
      <c r="H249" s="9" t="s">
        <v>18</v>
      </c>
      <c r="I249" s="10">
        <v>11300</v>
      </c>
      <c r="J249" s="10">
        <v>4200</v>
      </c>
      <c r="K249" s="10">
        <v>521</v>
      </c>
      <c r="L249" s="11">
        <f t="shared" si="38"/>
        <v>16.611289326796207</v>
      </c>
      <c r="M249" s="10">
        <f t="shared" si="30"/>
        <v>229.80333715118692</v>
      </c>
      <c r="N249" s="8">
        <f t="shared" si="31"/>
        <v>22.483803710590728</v>
      </c>
      <c r="O249" s="11">
        <f t="shared" si="32"/>
        <v>2.0171185674063006</v>
      </c>
      <c r="P249" s="11">
        <f t="shared" si="29"/>
        <v>1.0926734783219336</v>
      </c>
      <c r="Q249" s="11">
        <f t="shared" si="33"/>
        <v>2.7777777777777781</v>
      </c>
      <c r="R249" s="12">
        <f t="shared" si="34"/>
        <v>0.14546638201014264</v>
      </c>
      <c r="S249" s="11">
        <f t="shared" si="35"/>
        <v>7.0906135136531034</v>
      </c>
      <c r="T249" s="8">
        <f t="shared" si="36"/>
        <v>2.5276887130422092</v>
      </c>
      <c r="U249" s="13">
        <f t="shared" si="37"/>
        <v>4.1933256838962434</v>
      </c>
    </row>
    <row r="250" spans="1:21">
      <c r="A250" s="6" t="s">
        <v>422</v>
      </c>
      <c r="B250" s="6" t="s">
        <v>390</v>
      </c>
      <c r="C250" s="8">
        <v>34.5</v>
      </c>
      <c r="D250" s="8">
        <v>29.9</v>
      </c>
      <c r="E250" s="8">
        <v>11.8</v>
      </c>
      <c r="F250" s="8">
        <v>5.6</v>
      </c>
      <c r="G250" s="11"/>
      <c r="H250" s="11" t="s">
        <v>18</v>
      </c>
      <c r="I250" s="10">
        <v>11950</v>
      </c>
      <c r="J250" s="10">
        <v>5000</v>
      </c>
      <c r="K250" s="10">
        <v>528</v>
      </c>
      <c r="L250" s="11">
        <f t="shared" si="38"/>
        <v>16.218950945979842</v>
      </c>
      <c r="M250" s="10">
        <f t="shared" si="30"/>
        <v>199.57508457053498</v>
      </c>
      <c r="N250" s="8">
        <f t="shared" si="31"/>
        <v>22.058944831294227</v>
      </c>
      <c r="O250" s="11">
        <f t="shared" si="32"/>
        <v>1.9968212135619638</v>
      </c>
      <c r="P250" s="11">
        <f t="shared" si="29"/>
        <v>1.0823012767839424</v>
      </c>
      <c r="Q250" s="11">
        <f t="shared" si="33"/>
        <v>2.9237288135593218</v>
      </c>
      <c r="R250" s="12">
        <f t="shared" si="34"/>
        <v>0.14620654995551735</v>
      </c>
      <c r="S250" s="11">
        <f t="shared" si="35"/>
        <v>7.3272395893678812</v>
      </c>
      <c r="T250" s="8">
        <f t="shared" si="36"/>
        <v>2.535731134271245</v>
      </c>
      <c r="U250" s="13">
        <f t="shared" si="37"/>
        <v>4.1888049224766624</v>
      </c>
    </row>
    <row r="251" spans="1:21">
      <c r="A251" s="6" t="s">
        <v>423</v>
      </c>
      <c r="B251" s="6" t="s">
        <v>390</v>
      </c>
      <c r="C251" s="8">
        <v>36.299999999999997</v>
      </c>
      <c r="D251" s="8">
        <v>30.2</v>
      </c>
      <c r="E251" s="8">
        <v>11.9</v>
      </c>
      <c r="F251" s="8">
        <v>5.8</v>
      </c>
      <c r="G251" s="9"/>
      <c r="H251" s="9" t="s">
        <v>18</v>
      </c>
      <c r="I251" s="10">
        <v>13500</v>
      </c>
      <c r="J251" s="10">
        <v>6000</v>
      </c>
      <c r="K251" s="10">
        <v>555</v>
      </c>
      <c r="L251" s="11">
        <f t="shared" si="38"/>
        <v>15.718335559492344</v>
      </c>
      <c r="M251" s="10">
        <f t="shared" si="30"/>
        <v>218.8088689864347</v>
      </c>
      <c r="N251" s="8">
        <f t="shared" si="31"/>
        <v>24.065008229908514</v>
      </c>
      <c r="O251" s="11">
        <f t="shared" si="32"/>
        <v>1.9335994036798447</v>
      </c>
      <c r="P251" s="11">
        <f t="shared" si="29"/>
        <v>1.0673802732771056</v>
      </c>
      <c r="Q251" s="11">
        <f t="shared" si="33"/>
        <v>3.0504201680672267</v>
      </c>
      <c r="R251" s="12">
        <f t="shared" si="34"/>
        <v>0.12383183686741918</v>
      </c>
      <c r="S251" s="11">
        <f t="shared" si="35"/>
        <v>7.3639065719222705</v>
      </c>
      <c r="T251" s="8">
        <f t="shared" si="36"/>
        <v>2.7709208931413412</v>
      </c>
      <c r="U251" s="13">
        <f t="shared" si="37"/>
        <v>4.5580447266871662</v>
      </c>
    </row>
    <row r="252" spans="1:21">
      <c r="A252" s="6" t="s">
        <v>424</v>
      </c>
      <c r="B252" s="6" t="s">
        <v>408</v>
      </c>
      <c r="C252" s="8">
        <v>36.299999999999997</v>
      </c>
      <c r="D252" s="8">
        <v>30.2</v>
      </c>
      <c r="E252" s="8">
        <v>11.9</v>
      </c>
      <c r="F252" s="8">
        <v>5</v>
      </c>
      <c r="G252" s="9" t="s">
        <v>29</v>
      </c>
      <c r="H252" s="9" t="s">
        <v>18</v>
      </c>
      <c r="I252" s="10">
        <v>13500</v>
      </c>
      <c r="J252" s="10">
        <v>6000</v>
      </c>
      <c r="K252" s="10">
        <v>555</v>
      </c>
      <c r="L252" s="11">
        <f t="shared" si="38"/>
        <v>15.718335559492344</v>
      </c>
      <c r="M252" s="10">
        <f t="shared" si="30"/>
        <v>218.8088689864347</v>
      </c>
      <c r="N252" s="8">
        <f t="shared" si="31"/>
        <v>24.065008229908514</v>
      </c>
      <c r="O252" s="11">
        <f t="shared" si="32"/>
        <v>1.9335994036798447</v>
      </c>
      <c r="P252" s="11">
        <f t="shared" si="29"/>
        <v>1.0673802732771056</v>
      </c>
      <c r="Q252" s="11">
        <f t="shared" si="33"/>
        <v>3.0504201680672267</v>
      </c>
      <c r="R252" s="12">
        <f t="shared" si="34"/>
        <v>0.12383183686741918</v>
      </c>
      <c r="S252" s="11">
        <f t="shared" si="35"/>
        <v>7.3639065719222705</v>
      </c>
      <c r="T252" s="8">
        <f t="shared" si="36"/>
        <v>2.7709208931413412</v>
      </c>
      <c r="U252" s="13">
        <f t="shared" si="37"/>
        <v>4.5580447266871662</v>
      </c>
    </row>
    <row r="253" spans="1:21">
      <c r="A253" s="6" t="s">
        <v>425</v>
      </c>
      <c r="B253" s="6" t="s">
        <v>426</v>
      </c>
      <c r="C253" s="8">
        <v>38.1</v>
      </c>
      <c r="D253" s="8">
        <v>30.2</v>
      </c>
      <c r="E253" s="8">
        <v>11.9</v>
      </c>
      <c r="F253" s="8">
        <v>6.8</v>
      </c>
      <c r="G253" s="9" t="s">
        <v>427</v>
      </c>
      <c r="H253" s="9" t="s">
        <v>18</v>
      </c>
      <c r="I253" s="10">
        <v>15900</v>
      </c>
      <c r="J253" s="10">
        <v>6500</v>
      </c>
      <c r="K253" s="10">
        <v>639</v>
      </c>
      <c r="L253" s="11">
        <f t="shared" si="38"/>
        <v>16.228793568669658</v>
      </c>
      <c r="M253" s="10">
        <f t="shared" si="30"/>
        <v>257.70822347291198</v>
      </c>
      <c r="N253" s="8">
        <f t="shared" si="31"/>
        <v>27.873310354457331</v>
      </c>
      <c r="O253" s="11">
        <f t="shared" si="32"/>
        <v>1.8310592854374779</v>
      </c>
      <c r="P253" s="11">
        <f t="shared" si="29"/>
        <v>1.0738300562204526</v>
      </c>
      <c r="Q253" s="11">
        <f t="shared" si="33"/>
        <v>3.2016806722689077</v>
      </c>
      <c r="R253" s="12">
        <f t="shared" si="34"/>
        <v>9.3088883736267808E-2</v>
      </c>
      <c r="S253" s="11">
        <f t="shared" si="35"/>
        <v>7.3639065719222705</v>
      </c>
      <c r="T253" s="8">
        <f t="shared" si="36"/>
        <v>3.195886694158188</v>
      </c>
      <c r="U253" s="13">
        <f t="shared" si="37"/>
        <v>5.2570950435481683</v>
      </c>
    </row>
    <row r="254" spans="1:21">
      <c r="A254" s="6" t="s">
        <v>428</v>
      </c>
      <c r="B254" s="6" t="s">
        <v>429</v>
      </c>
      <c r="C254" s="8">
        <v>38.4</v>
      </c>
      <c r="D254" s="8">
        <v>32.4</v>
      </c>
      <c r="E254" s="8">
        <v>12.3</v>
      </c>
      <c r="F254" s="8">
        <v>5.3</v>
      </c>
      <c r="G254" s="9"/>
      <c r="H254" s="9"/>
      <c r="I254" s="10">
        <v>19500</v>
      </c>
      <c r="J254" s="10">
        <v>7300</v>
      </c>
      <c r="K254" s="10">
        <v>719</v>
      </c>
      <c r="L254" s="11">
        <f t="shared" si="38"/>
        <v>15.939757203848755</v>
      </c>
      <c r="M254" s="10">
        <f t="shared" si="30"/>
        <v>255.94789517019359</v>
      </c>
      <c r="N254" s="8">
        <f t="shared" si="31"/>
        <v>31.154540517494553</v>
      </c>
      <c r="O254" s="11">
        <f t="shared" si="32"/>
        <v>1.7682524676889539</v>
      </c>
      <c r="P254" s="11">
        <f t="shared" si="29"/>
        <v>1.061292557210437</v>
      </c>
      <c r="Q254" s="11">
        <f t="shared" si="33"/>
        <v>3.1219512195121948</v>
      </c>
      <c r="R254" s="12">
        <f t="shared" si="34"/>
        <v>8.0727128450767668E-2</v>
      </c>
      <c r="S254" s="11">
        <f t="shared" si="35"/>
        <v>7.6274137163261315</v>
      </c>
      <c r="T254" s="8">
        <f t="shared" si="36"/>
        <v>3.5081407034609686</v>
      </c>
      <c r="U254" s="13">
        <f t="shared" si="37"/>
        <v>5.6761306562364267</v>
      </c>
    </row>
    <row r="255" spans="1:21">
      <c r="A255" s="6" t="s">
        <v>430</v>
      </c>
      <c r="B255" s="6" t="s">
        <v>390</v>
      </c>
      <c r="C255" s="8">
        <v>40.5</v>
      </c>
      <c r="D255" s="8">
        <v>34.9</v>
      </c>
      <c r="E255" s="8">
        <v>13.5</v>
      </c>
      <c r="F255" s="8">
        <v>6.8</v>
      </c>
      <c r="G255" s="9"/>
      <c r="H255" s="9" t="s">
        <v>18</v>
      </c>
      <c r="I255" s="10">
        <v>18000</v>
      </c>
      <c r="J255" s="10">
        <v>7200</v>
      </c>
      <c r="K255" s="10">
        <v>808</v>
      </c>
      <c r="L255" s="11">
        <f t="shared" si="38"/>
        <v>18.893644307374419</v>
      </c>
      <c r="M255" s="10">
        <f t="shared" si="30"/>
        <v>189.03760478190605</v>
      </c>
      <c r="N255" s="8">
        <f t="shared" si="31"/>
        <v>23.755902558157182</v>
      </c>
      <c r="O255" s="11">
        <f t="shared" si="32"/>
        <v>1.9931900535253122</v>
      </c>
      <c r="P255" s="11">
        <f t="shared" si="29"/>
        <v>1.1256487871827277</v>
      </c>
      <c r="Q255" s="11">
        <f t="shared" si="33"/>
        <v>3</v>
      </c>
      <c r="R255" s="12">
        <f t="shared" si="34"/>
        <v>0.14925103662030728</v>
      </c>
      <c r="S255" s="11">
        <f t="shared" si="35"/>
        <v>7.916213741429674</v>
      </c>
      <c r="T255" s="8">
        <f t="shared" si="36"/>
        <v>2.741455830016915</v>
      </c>
      <c r="U255" s="13">
        <f t="shared" si="37"/>
        <v>4.2339166543649167</v>
      </c>
    </row>
    <row r="256" spans="1:21">
      <c r="A256" s="6" t="s">
        <v>431</v>
      </c>
      <c r="B256" s="6" t="s">
        <v>390</v>
      </c>
      <c r="C256" s="8">
        <v>41.9</v>
      </c>
      <c r="D256" s="8">
        <v>36</v>
      </c>
      <c r="E256" s="8">
        <v>13.9</v>
      </c>
      <c r="F256" s="8">
        <v>6</v>
      </c>
      <c r="G256" s="9"/>
      <c r="H256" s="9" t="s">
        <v>18</v>
      </c>
      <c r="I256" s="10">
        <v>20500</v>
      </c>
      <c r="J256" s="10">
        <v>8300</v>
      </c>
      <c r="K256" s="10">
        <v>797</v>
      </c>
      <c r="L256" s="11">
        <f t="shared" si="38"/>
        <v>17.090159368513746</v>
      </c>
      <c r="M256" s="10">
        <f t="shared" si="30"/>
        <v>196.15452919851069</v>
      </c>
      <c r="N256" s="8">
        <f t="shared" si="31"/>
        <v>25.204833636918941</v>
      </c>
      <c r="O256" s="11">
        <f t="shared" si="32"/>
        <v>1.9652665012958295</v>
      </c>
      <c r="P256" s="11">
        <f t="shared" si="29"/>
        <v>1.0846764390213324</v>
      </c>
      <c r="Q256" s="11">
        <f t="shared" si="33"/>
        <v>3.014388489208633</v>
      </c>
      <c r="R256" s="12">
        <f t="shared" si="34"/>
        <v>0.1390500788176777</v>
      </c>
      <c r="S256" s="11">
        <f t="shared" si="35"/>
        <v>8.0400000000000009</v>
      </c>
      <c r="T256" s="8">
        <f t="shared" si="36"/>
        <v>2.893829308467831</v>
      </c>
      <c r="U256" s="13">
        <f t="shared" si="37"/>
        <v>4.404467873385542</v>
      </c>
    </row>
    <row r="257" spans="1:21">
      <c r="A257" s="6" t="s">
        <v>432</v>
      </c>
      <c r="B257" s="6" t="s">
        <v>433</v>
      </c>
      <c r="C257" s="8">
        <v>46.5</v>
      </c>
      <c r="D257" s="8">
        <v>42</v>
      </c>
      <c r="E257" s="8">
        <v>14</v>
      </c>
      <c r="F257" s="8">
        <v>7.8</v>
      </c>
      <c r="G257" s="9" t="s">
        <v>188</v>
      </c>
      <c r="H257" s="9" t="s">
        <v>18</v>
      </c>
      <c r="I257" s="10">
        <v>27000</v>
      </c>
      <c r="J257" s="10">
        <v>8000</v>
      </c>
      <c r="K257" s="10">
        <v>1010</v>
      </c>
      <c r="L257" s="11">
        <f t="shared" si="38"/>
        <v>18.028058950997597</v>
      </c>
      <c r="M257" s="10">
        <f t="shared" si="30"/>
        <v>162.69262807163685</v>
      </c>
      <c r="N257" s="8">
        <f t="shared" si="31"/>
        <v>28.64910230365447</v>
      </c>
      <c r="O257" s="11">
        <f t="shared" si="32"/>
        <v>1.8059452887534759</v>
      </c>
      <c r="P257" s="11">
        <f t="shared" si="29"/>
        <v>1.0955977390134806</v>
      </c>
      <c r="Q257" s="11">
        <f t="shared" si="33"/>
        <v>3.3214285714285716</v>
      </c>
      <c r="R257" s="12">
        <f t="shared" si="34"/>
        <v>0.10347233543151221</v>
      </c>
      <c r="S257" s="11">
        <f t="shared" si="35"/>
        <v>8.6841925358665328</v>
      </c>
      <c r="T257" s="8">
        <f t="shared" si="36"/>
        <v>3.3699968767961757</v>
      </c>
      <c r="U257" s="13">
        <f t="shared" si="37"/>
        <v>5.1108533127176283</v>
      </c>
    </row>
    <row r="258" spans="1:21">
      <c r="A258" s="6" t="s">
        <v>434</v>
      </c>
      <c r="B258" s="6" t="s">
        <v>390</v>
      </c>
      <c r="C258" s="8">
        <v>50.4</v>
      </c>
      <c r="D258" s="8">
        <v>44.5</v>
      </c>
      <c r="E258" s="8">
        <v>14.9</v>
      </c>
      <c r="F258" s="8">
        <v>5.6</v>
      </c>
      <c r="G258" s="11"/>
      <c r="H258" s="11" t="s">
        <v>18</v>
      </c>
      <c r="I258" s="10">
        <v>35000</v>
      </c>
      <c r="J258" s="10">
        <v>13250</v>
      </c>
      <c r="K258" s="10">
        <v>1022</v>
      </c>
      <c r="L258" s="11">
        <f t="shared" si="38"/>
        <v>15.346786130826866</v>
      </c>
      <c r="M258" s="10">
        <f t="shared" si="30"/>
        <v>177.31276127035372</v>
      </c>
      <c r="N258" s="8">
        <f t="shared" si="31"/>
        <v>32.027087862253218</v>
      </c>
      <c r="O258" s="11">
        <f t="shared" si="32"/>
        <v>1.7629187490868912</v>
      </c>
      <c r="P258" s="11">
        <f t="shared" si="29"/>
        <v>1.0308208353889257</v>
      </c>
      <c r="Q258" s="11">
        <f t="shared" si="33"/>
        <v>3.3825503355704698</v>
      </c>
      <c r="R258" s="12">
        <f t="shared" si="34"/>
        <v>9.0930102752117811E-2</v>
      </c>
      <c r="S258" s="11">
        <f t="shared" si="35"/>
        <v>8.9389149229646438</v>
      </c>
      <c r="T258" s="8">
        <f t="shared" si="36"/>
        <v>3.7390814124384035</v>
      </c>
      <c r="U258" s="13">
        <f t="shared" si="37"/>
        <v>5.4966707424880177</v>
      </c>
    </row>
    <row r="259" spans="1:21">
      <c r="A259" s="6" t="s">
        <v>435</v>
      </c>
      <c r="B259" s="6" t="s">
        <v>436</v>
      </c>
      <c r="C259" s="8">
        <v>50.2</v>
      </c>
      <c r="D259" s="8">
        <v>38.299999999999997</v>
      </c>
      <c r="E259" s="8">
        <v>14.5</v>
      </c>
      <c r="F259" s="8">
        <v>7.5</v>
      </c>
      <c r="G259" s="9" t="s">
        <v>29</v>
      </c>
      <c r="H259" s="9" t="s">
        <v>18</v>
      </c>
      <c r="I259" s="10">
        <v>30000</v>
      </c>
      <c r="J259" s="10">
        <v>13000</v>
      </c>
      <c r="K259" s="10">
        <v>1078</v>
      </c>
      <c r="L259" s="11">
        <f t="shared" si="38"/>
        <v>17.937911122839814</v>
      </c>
      <c r="M259" s="10">
        <f t="shared" ref="M259:M322" si="39">(I259/2240)/(0.01*D259)^3</f>
        <v>238.38389662592039</v>
      </c>
      <c r="N259" s="8">
        <f t="shared" ref="N259:N322" si="40">I259/(0.65*(0.7*D259+0.3*C259)*E259^1.33)</f>
        <v>31.454696144482227</v>
      </c>
      <c r="O259" s="11">
        <f t="shared" ref="O259:O322" si="41">E259/(I259/(0.9*64))^0.333</f>
        <v>1.8059566086295851</v>
      </c>
      <c r="P259" s="11">
        <f t="shared" si="29"/>
        <v>1.0905228868881724</v>
      </c>
      <c r="Q259" s="11">
        <f t="shared" ref="Q259:Q322" si="42">C259/E259</f>
        <v>3.4620689655172416</v>
      </c>
      <c r="R259" s="12">
        <f t="shared" ref="R259:R322" si="43">(((2*3.14)/T259)^2*((E259/2)-1.5)*(10*3.14/180)/32.2)</f>
        <v>9.1200606480238047E-2</v>
      </c>
      <c r="S259" s="11">
        <f t="shared" ref="S259:S322" si="44">1.34*(D259^0.5)</f>
        <v>8.2928571674664688</v>
      </c>
      <c r="T259" s="8">
        <f t="shared" ref="T259:T322" si="45">2*PI()*(((I259^1.744/35.5)/(0.04*32.2*D259*64*(0.82*E259)^3))^0.5)</f>
        <v>3.6702473902505717</v>
      </c>
      <c r="U259" s="13">
        <f t="shared" ref="U259:U322" si="46">T259*(32.2/E259)^0.5</f>
        <v>5.4693947982773885</v>
      </c>
    </row>
    <row r="260" spans="1:21">
      <c r="A260" s="6" t="s">
        <v>437</v>
      </c>
      <c r="B260" s="6" t="s">
        <v>274</v>
      </c>
      <c r="C260" s="8">
        <v>50</v>
      </c>
      <c r="D260" s="8">
        <v>39.6</v>
      </c>
      <c r="E260" s="8">
        <v>13.5</v>
      </c>
      <c r="F260" s="8">
        <v>6.5</v>
      </c>
      <c r="G260" s="9"/>
      <c r="H260" s="9" t="s">
        <v>14</v>
      </c>
      <c r="I260" s="10">
        <v>32340</v>
      </c>
      <c r="J260" s="10">
        <v>12000</v>
      </c>
      <c r="K260" s="10">
        <v>1031</v>
      </c>
      <c r="L260" s="11">
        <f t="shared" si="38"/>
        <v>16.318779625149091</v>
      </c>
      <c r="M260" s="10">
        <f t="shared" si="39"/>
        <v>232.49115736489472</v>
      </c>
      <c r="N260" s="8">
        <f t="shared" si="40"/>
        <v>36.546980609879299</v>
      </c>
      <c r="O260" s="11">
        <f t="shared" si="41"/>
        <v>1.6398760769675733</v>
      </c>
      <c r="P260" s="11">
        <f t="shared" si="29"/>
        <v>1.0544674605694038</v>
      </c>
      <c r="Q260" s="11">
        <f t="shared" si="42"/>
        <v>3.7037037037037037</v>
      </c>
      <c r="R260" s="12">
        <f t="shared" si="43"/>
        <v>6.0953097011458249E-2</v>
      </c>
      <c r="S260" s="11">
        <f t="shared" si="44"/>
        <v>8.4324231392880193</v>
      </c>
      <c r="T260" s="8">
        <f t="shared" si="45"/>
        <v>4.2898493661033017</v>
      </c>
      <c r="U260" s="13">
        <f t="shared" si="46"/>
        <v>6.6252625619539831</v>
      </c>
    </row>
    <row r="261" spans="1:21">
      <c r="A261" s="6" t="s">
        <v>438</v>
      </c>
      <c r="B261" s="6" t="s">
        <v>439</v>
      </c>
      <c r="C261" s="8">
        <v>36.4</v>
      </c>
      <c r="D261" s="8">
        <v>31.8</v>
      </c>
      <c r="E261" s="8">
        <v>11.3</v>
      </c>
      <c r="F261" s="8">
        <v>6.3</v>
      </c>
      <c r="G261" s="9" t="s">
        <v>440</v>
      </c>
      <c r="H261" s="9" t="s">
        <v>18</v>
      </c>
      <c r="I261" s="10">
        <v>15293</v>
      </c>
      <c r="J261" s="10">
        <v>5381</v>
      </c>
      <c r="K261" s="10">
        <v>772</v>
      </c>
      <c r="L261" s="11">
        <f t="shared" si="38"/>
        <v>20.121531480070036</v>
      </c>
      <c r="M261" s="10">
        <f t="shared" si="39"/>
        <v>212.30650951410368</v>
      </c>
      <c r="N261" s="8">
        <f t="shared" si="40"/>
        <v>28.190879185019483</v>
      </c>
      <c r="O261" s="11">
        <f t="shared" si="41"/>
        <v>1.7614205757731227</v>
      </c>
      <c r="P261" s="11">
        <f t="shared" si="29"/>
        <v>1.1547991080831905</v>
      </c>
      <c r="Q261" s="11">
        <f t="shared" si="42"/>
        <v>3.221238938053097</v>
      </c>
      <c r="R261" s="12">
        <f t="shared" si="43"/>
        <v>8.3768717723639613E-2</v>
      </c>
      <c r="S261" s="11">
        <f t="shared" si="44"/>
        <v>7.5564594884112237</v>
      </c>
      <c r="T261" s="8">
        <f t="shared" si="45"/>
        <v>3.2534444352677845</v>
      </c>
      <c r="U261" s="13">
        <f t="shared" si="46"/>
        <v>5.4920199737201347</v>
      </c>
    </row>
    <row r="262" spans="1:21">
      <c r="A262" s="6" t="s">
        <v>441</v>
      </c>
      <c r="B262" s="6" t="s">
        <v>439</v>
      </c>
      <c r="C262" s="8">
        <v>48</v>
      </c>
      <c r="D262" s="8">
        <v>41</v>
      </c>
      <c r="E262" s="8">
        <v>14.8</v>
      </c>
      <c r="F262" s="8">
        <v>8.1999999999999993</v>
      </c>
      <c r="G262" s="9"/>
      <c r="H262" s="9" t="s">
        <v>18</v>
      </c>
      <c r="I262" s="10">
        <v>35840</v>
      </c>
      <c r="J262" s="10">
        <v>11870</v>
      </c>
      <c r="K262" s="10">
        <v>1184</v>
      </c>
      <c r="L262" s="11">
        <f t="shared" ref="L262:L325" si="47">K262/(I262/64)^0.666</f>
        <v>17.500823158998802</v>
      </c>
      <c r="M262" s="10">
        <f t="shared" si="39"/>
        <v>232.14985272993715</v>
      </c>
      <c r="N262" s="8">
        <f t="shared" si="40"/>
        <v>35.52460786528718</v>
      </c>
      <c r="O262" s="11">
        <f t="shared" si="41"/>
        <v>1.7373121544651602</v>
      </c>
      <c r="P262" s="11">
        <f t="shared" si="29"/>
        <v>1.0761855774846429</v>
      </c>
      <c r="Q262" s="11">
        <f t="shared" si="42"/>
        <v>3.243243243243243</v>
      </c>
      <c r="R262" s="12">
        <f t="shared" si="43"/>
        <v>7.811416415899905E-2</v>
      </c>
      <c r="S262" s="11">
        <f t="shared" si="44"/>
        <v>8.5801864781600177</v>
      </c>
      <c r="T262" s="8">
        <f t="shared" si="45"/>
        <v>4.0171809094701132</v>
      </c>
      <c r="U262" s="13">
        <f t="shared" si="46"/>
        <v>5.9254108489841739</v>
      </c>
    </row>
    <row r="263" spans="1:21">
      <c r="A263" s="6" t="s">
        <v>442</v>
      </c>
      <c r="B263" s="6" t="s">
        <v>26</v>
      </c>
      <c r="C263" s="8">
        <v>34.9</v>
      </c>
      <c r="D263" s="8">
        <v>27.1</v>
      </c>
      <c r="E263" s="8">
        <v>11.2</v>
      </c>
      <c r="F263" s="8"/>
      <c r="G263" s="9"/>
      <c r="H263" s="9"/>
      <c r="I263" s="10">
        <v>14300</v>
      </c>
      <c r="J263" s="14">
        <v>5434</v>
      </c>
      <c r="K263" s="10">
        <v>565</v>
      </c>
      <c r="L263" s="11">
        <f t="shared" si="47"/>
        <v>15.399637913654544</v>
      </c>
      <c r="M263" s="10">
        <f t="shared" si="39"/>
        <v>320.75995694355197</v>
      </c>
      <c r="N263" s="8">
        <f t="shared" si="40"/>
        <v>30.062486937047002</v>
      </c>
      <c r="O263" s="11">
        <f t="shared" si="41"/>
        <v>1.7853024837082323</v>
      </c>
      <c r="P263" s="11">
        <f t="shared" si="29"/>
        <v>1.0584032741339175</v>
      </c>
      <c r="Q263" s="11">
        <f t="shared" si="42"/>
        <v>3.1160714285714288</v>
      </c>
      <c r="R263" s="12">
        <f t="shared" si="43"/>
        <v>7.7201854974683848E-2</v>
      </c>
      <c r="S263" s="11">
        <f t="shared" si="44"/>
        <v>6.9757264854637189</v>
      </c>
      <c r="T263" s="8">
        <f t="shared" si="45"/>
        <v>3.3685138704632043</v>
      </c>
      <c r="U263" s="13">
        <f t="shared" si="46"/>
        <v>5.7115931555539845</v>
      </c>
    </row>
    <row r="264" spans="1:21">
      <c r="A264" s="6" t="s">
        <v>442</v>
      </c>
      <c r="B264" s="6" t="s">
        <v>269</v>
      </c>
      <c r="C264" s="8">
        <v>35.5</v>
      </c>
      <c r="D264" s="8">
        <v>24</v>
      </c>
      <c r="E264" s="8">
        <v>10</v>
      </c>
      <c r="F264" s="8">
        <v>4.5999999999999996</v>
      </c>
      <c r="G264" s="9" t="s">
        <v>47</v>
      </c>
      <c r="H264" s="9" t="s">
        <v>89</v>
      </c>
      <c r="I264" s="10">
        <v>14880</v>
      </c>
      <c r="J264" s="10">
        <v>4000</v>
      </c>
      <c r="K264" s="10">
        <v>670</v>
      </c>
      <c r="L264" s="11">
        <f t="shared" si="47"/>
        <v>17.784313816651604</v>
      </c>
      <c r="M264" s="10">
        <f t="shared" si="39"/>
        <v>480.53075396825403</v>
      </c>
      <c r="N264" s="8">
        <f t="shared" si="40"/>
        <v>39.007419937528411</v>
      </c>
      <c r="O264" s="11">
        <f t="shared" si="41"/>
        <v>1.5730550123422185</v>
      </c>
      <c r="P264" s="11">
        <f t="shared" si="29"/>
        <v>1.109137087125011</v>
      </c>
      <c r="Q264" s="11">
        <f t="shared" si="42"/>
        <v>3.55</v>
      </c>
      <c r="R264" s="12">
        <f t="shared" si="43"/>
        <v>3.8760229805806373E-2</v>
      </c>
      <c r="S264" s="11">
        <f t="shared" si="44"/>
        <v>6.5646325106589174</v>
      </c>
      <c r="T264" s="8">
        <f t="shared" si="45"/>
        <v>4.3923923846417035</v>
      </c>
      <c r="U264" s="13">
        <f t="shared" si="46"/>
        <v>7.8818663380775584</v>
      </c>
    </row>
    <row r="265" spans="1:21">
      <c r="A265" s="6" t="s">
        <v>443</v>
      </c>
      <c r="B265" s="6" t="s">
        <v>444</v>
      </c>
      <c r="C265" s="8">
        <v>53.5</v>
      </c>
      <c r="D265" s="8">
        <v>45.5</v>
      </c>
      <c r="E265" s="8">
        <v>16.7</v>
      </c>
      <c r="F265" s="8">
        <v>6</v>
      </c>
      <c r="G265" s="9" t="s">
        <v>47</v>
      </c>
      <c r="H265" s="9"/>
      <c r="I265" s="10">
        <v>63000</v>
      </c>
      <c r="J265" s="10">
        <v>19550</v>
      </c>
      <c r="K265" s="10">
        <v>0</v>
      </c>
      <c r="L265" s="11">
        <f t="shared" si="47"/>
        <v>0</v>
      </c>
      <c r="M265" s="10">
        <f t="shared" si="39"/>
        <v>298.5783688597358</v>
      </c>
      <c r="N265" s="8">
        <f t="shared" si="40"/>
        <v>47.849650807194621</v>
      </c>
      <c r="O265" s="11">
        <f t="shared" si="41"/>
        <v>1.624638553910366</v>
      </c>
      <c r="P265" s="11">
        <f t="shared" si="29"/>
        <v>0</v>
      </c>
      <c r="Q265" s="11">
        <f t="shared" si="42"/>
        <v>3.2035928143712575</v>
      </c>
      <c r="R265" s="12">
        <f t="shared" si="43"/>
        <v>5.406647213857059E-2</v>
      </c>
      <c r="S265" s="11">
        <f t="shared" si="44"/>
        <v>9.0387941673654684</v>
      </c>
      <c r="T265" s="8">
        <f t="shared" si="45"/>
        <v>5.2028529184649557</v>
      </c>
      <c r="U265" s="13">
        <f t="shared" si="46"/>
        <v>7.2245574524803979</v>
      </c>
    </row>
    <row r="266" spans="1:21">
      <c r="A266" s="6" t="s">
        <v>445</v>
      </c>
      <c r="B266" s="6" t="s">
        <v>446</v>
      </c>
      <c r="C266" s="8">
        <v>63.3</v>
      </c>
      <c r="D266" s="8">
        <v>54.2</v>
      </c>
      <c r="E266" s="8">
        <v>18.5</v>
      </c>
      <c r="F266" s="8">
        <v>6.5</v>
      </c>
      <c r="G266" s="9" t="s">
        <v>47</v>
      </c>
      <c r="H266" s="9"/>
      <c r="I266" s="10">
        <v>95000</v>
      </c>
      <c r="J266" s="10">
        <v>30000</v>
      </c>
      <c r="K266" s="10">
        <v>1466</v>
      </c>
      <c r="L266" s="11">
        <f t="shared" si="47"/>
        <v>11.321029233804365</v>
      </c>
      <c r="M266" s="10">
        <f t="shared" si="39"/>
        <v>266.36534886046712</v>
      </c>
      <c r="N266" s="8">
        <f t="shared" si="40"/>
        <v>52.982282755848082</v>
      </c>
      <c r="O266" s="11">
        <f t="shared" si="41"/>
        <v>1.5696775786060482</v>
      </c>
      <c r="P266" s="11">
        <f t="shared" si="29"/>
        <v>0.90561740726755025</v>
      </c>
      <c r="Q266" s="11">
        <f t="shared" si="42"/>
        <v>3.4216216216216213</v>
      </c>
      <c r="R266" s="12">
        <f t="shared" si="43"/>
        <v>4.8394139927610061E-2</v>
      </c>
      <c r="S266" s="11">
        <f t="shared" si="44"/>
        <v>9.8651670031479952</v>
      </c>
      <c r="T266" s="8">
        <f t="shared" si="45"/>
        <v>5.8494460890737452</v>
      </c>
      <c r="U266" s="13">
        <f t="shared" si="46"/>
        <v>7.7171477348128814</v>
      </c>
    </row>
    <row r="267" spans="1:21">
      <c r="A267" s="6" t="s">
        <v>447</v>
      </c>
      <c r="B267" s="6" t="s">
        <v>448</v>
      </c>
      <c r="C267" s="8">
        <v>76.2</v>
      </c>
      <c r="D267" s="8">
        <v>65</v>
      </c>
      <c r="E267" s="8">
        <v>22</v>
      </c>
      <c r="F267" s="8">
        <v>7.2</v>
      </c>
      <c r="G267" s="9" t="s">
        <v>47</v>
      </c>
      <c r="H267" s="9" t="s">
        <v>14</v>
      </c>
      <c r="I267" s="10">
        <v>138400</v>
      </c>
      <c r="J267" s="10">
        <v>30000</v>
      </c>
      <c r="K267" s="10">
        <v>2905</v>
      </c>
      <c r="L267" s="11">
        <f t="shared" si="47"/>
        <v>17.460849272081262</v>
      </c>
      <c r="M267" s="10">
        <f t="shared" si="39"/>
        <v>224.98211847324268</v>
      </c>
      <c r="N267" s="8">
        <f t="shared" si="40"/>
        <v>51.050325313768496</v>
      </c>
      <c r="O267" s="11">
        <f t="shared" si="41"/>
        <v>1.6468158936864219</v>
      </c>
      <c r="P267" s="11">
        <f t="shared" si="29"/>
        <v>1.0351342818399296</v>
      </c>
      <c r="Q267" s="11">
        <f t="shared" si="42"/>
        <v>3.4636363636363638</v>
      </c>
      <c r="R267" s="12">
        <f t="shared" si="43"/>
        <v>6.2071212998907097E-2</v>
      </c>
      <c r="S267" s="11">
        <f t="shared" si="44"/>
        <v>10.803425382720057</v>
      </c>
      <c r="T267" s="8">
        <f t="shared" si="45"/>
        <v>5.7184320614073192</v>
      </c>
      <c r="U267" s="13">
        <f t="shared" si="46"/>
        <v>6.9182071401811749</v>
      </c>
    </row>
    <row r="268" spans="1:21">
      <c r="A268" s="6" t="s">
        <v>449</v>
      </c>
      <c r="B268" s="6" t="s">
        <v>446</v>
      </c>
      <c r="C268" s="8">
        <v>77.8</v>
      </c>
      <c r="D268" s="8">
        <v>66.8</v>
      </c>
      <c r="E268" s="8">
        <v>21.5</v>
      </c>
      <c r="F268" s="8">
        <v>7.2</v>
      </c>
      <c r="G268" s="9" t="s">
        <v>47</v>
      </c>
      <c r="H268" s="9"/>
      <c r="I268" s="10">
        <v>147500</v>
      </c>
      <c r="J268" s="10">
        <v>35500</v>
      </c>
      <c r="K268" s="10">
        <v>2300</v>
      </c>
      <c r="L268" s="11">
        <f t="shared" si="47"/>
        <v>13.250376333580743</v>
      </c>
      <c r="M268" s="10">
        <f t="shared" si="39"/>
        <v>220.90961285452738</v>
      </c>
      <c r="N268" s="8">
        <f t="shared" si="40"/>
        <v>54.703799794079906</v>
      </c>
      <c r="O268" s="11">
        <f t="shared" si="41"/>
        <v>1.5756197071418709</v>
      </c>
      <c r="P268" s="11">
        <f t="shared" si="29"/>
        <v>0.94256305977692179</v>
      </c>
      <c r="Q268" s="11">
        <f t="shared" si="42"/>
        <v>3.6186046511627907</v>
      </c>
      <c r="R268" s="12">
        <f t="shared" si="43"/>
        <v>5.1878434330027867E-2</v>
      </c>
      <c r="S268" s="11">
        <f t="shared" si="44"/>
        <v>10.951989773552567</v>
      </c>
      <c r="T268" s="8">
        <f t="shared" si="45"/>
        <v>6.172167669677334</v>
      </c>
      <c r="U268" s="13">
        <f t="shared" si="46"/>
        <v>7.5534684794687355</v>
      </c>
    </row>
    <row r="269" spans="1:21">
      <c r="A269" s="6" t="s">
        <v>450</v>
      </c>
      <c r="B269" s="6" t="s">
        <v>451</v>
      </c>
      <c r="C269" s="8">
        <v>40.9</v>
      </c>
      <c r="D269" s="8">
        <v>32.5</v>
      </c>
      <c r="E269" s="8">
        <v>12.8</v>
      </c>
      <c r="F269" s="8">
        <v>6</v>
      </c>
      <c r="G269" s="9" t="s">
        <v>452</v>
      </c>
      <c r="H269" s="9" t="s">
        <v>18</v>
      </c>
      <c r="I269" s="10">
        <v>21130</v>
      </c>
      <c r="J269" s="10">
        <v>8900</v>
      </c>
      <c r="K269" s="10">
        <v>833</v>
      </c>
      <c r="L269" s="11">
        <f t="shared" si="47"/>
        <v>17.505632180183103</v>
      </c>
      <c r="M269" s="10">
        <f t="shared" si="39"/>
        <v>274.7902984589374</v>
      </c>
      <c r="N269" s="8">
        <f t="shared" si="40"/>
        <v>31.266605858367321</v>
      </c>
      <c r="O269" s="11">
        <f t="shared" si="41"/>
        <v>1.7915920395556866</v>
      </c>
      <c r="P269" s="11">
        <f t="shared" si="29"/>
        <v>1.0924535042773402</v>
      </c>
      <c r="Q269" s="11">
        <f t="shared" si="42"/>
        <v>3.1953124999999996</v>
      </c>
      <c r="R269" s="12">
        <f t="shared" si="43"/>
        <v>8.3600946874285861E-2</v>
      </c>
      <c r="S269" s="11">
        <f t="shared" si="44"/>
        <v>7.6391753481642244</v>
      </c>
      <c r="T269" s="8">
        <f t="shared" si="45"/>
        <v>3.5387731317708315</v>
      </c>
      <c r="U269" s="13">
        <f t="shared" si="46"/>
        <v>5.6127496600666982</v>
      </c>
    </row>
    <row r="270" spans="1:21">
      <c r="A270" s="6" t="s">
        <v>453</v>
      </c>
      <c r="B270" s="6" t="s">
        <v>454</v>
      </c>
      <c r="C270" s="8">
        <v>47</v>
      </c>
      <c r="D270" s="8">
        <v>37.5</v>
      </c>
      <c r="E270" s="8">
        <v>13.7</v>
      </c>
      <c r="F270" s="8">
        <v>6.2</v>
      </c>
      <c r="G270" s="9"/>
      <c r="H270" s="9"/>
      <c r="I270" s="10">
        <v>36000</v>
      </c>
      <c r="J270" s="10">
        <v>16000</v>
      </c>
      <c r="K270" s="10">
        <v>1040</v>
      </c>
      <c r="L270" s="11">
        <f t="shared" si="47"/>
        <v>15.326808686856651</v>
      </c>
      <c r="M270" s="10">
        <f t="shared" si="39"/>
        <v>304.76190476190482</v>
      </c>
      <c r="N270" s="8">
        <f t="shared" si="40"/>
        <v>42.238379778485317</v>
      </c>
      <c r="O270" s="11">
        <f t="shared" si="41"/>
        <v>1.6058039481907906</v>
      </c>
      <c r="P270" s="11">
        <f t="shared" si="29"/>
        <v>1.0295549421901227</v>
      </c>
      <c r="Q270" s="11">
        <f t="shared" si="42"/>
        <v>3.4306569343065694</v>
      </c>
      <c r="R270" s="12">
        <f t="shared" si="43"/>
        <v>5.0989618089192446E-2</v>
      </c>
      <c r="S270" s="11">
        <f t="shared" si="44"/>
        <v>8.2057906383236467</v>
      </c>
      <c r="T270" s="8">
        <f t="shared" si="45"/>
        <v>4.7347416936774316</v>
      </c>
      <c r="U270" s="13">
        <f t="shared" si="46"/>
        <v>7.2587851669459811</v>
      </c>
    </row>
    <row r="271" spans="1:21">
      <c r="A271" s="6" t="s">
        <v>455</v>
      </c>
      <c r="B271" s="6" t="s">
        <v>456</v>
      </c>
      <c r="C271" s="8">
        <v>50</v>
      </c>
      <c r="D271" s="8">
        <v>40</v>
      </c>
      <c r="E271" s="8">
        <v>12</v>
      </c>
      <c r="F271" s="8">
        <v>4</v>
      </c>
      <c r="G271" s="9" t="s">
        <v>457</v>
      </c>
      <c r="H271" s="9"/>
      <c r="I271" s="10">
        <v>28000</v>
      </c>
      <c r="J271" s="10">
        <v>12000</v>
      </c>
      <c r="K271" s="10">
        <v>1133</v>
      </c>
      <c r="L271" s="11">
        <f t="shared" si="47"/>
        <v>19.739607986471018</v>
      </c>
      <c r="M271" s="10">
        <f t="shared" si="39"/>
        <v>195.31249999999994</v>
      </c>
      <c r="N271" s="8">
        <f t="shared" si="40"/>
        <v>36.767589806414598</v>
      </c>
      <c r="O271" s="11">
        <f t="shared" si="41"/>
        <v>1.5293197902967901</v>
      </c>
      <c r="P271" s="11">
        <f t="shared" si="29"/>
        <v>1.1280337744456157</v>
      </c>
      <c r="Q271" s="11">
        <f t="shared" si="42"/>
        <v>4.166666666666667</v>
      </c>
      <c r="R271" s="12">
        <f t="shared" si="43"/>
        <v>4.7653983030429656E-2</v>
      </c>
      <c r="S271" s="11">
        <f t="shared" si="44"/>
        <v>8.4749041292512572</v>
      </c>
      <c r="T271" s="8">
        <f t="shared" si="45"/>
        <v>4.4917640336377227</v>
      </c>
      <c r="U271" s="13">
        <f t="shared" si="46"/>
        <v>7.3579061849085274</v>
      </c>
    </row>
    <row r="272" spans="1:21">
      <c r="A272" s="6" t="s">
        <v>458</v>
      </c>
      <c r="B272" s="6" t="s">
        <v>456</v>
      </c>
      <c r="C272" s="8">
        <v>48.8</v>
      </c>
      <c r="D272" s="8">
        <v>44</v>
      </c>
      <c r="E272" s="8">
        <v>13</v>
      </c>
      <c r="F272" s="8">
        <v>5</v>
      </c>
      <c r="G272" s="9" t="s">
        <v>47</v>
      </c>
      <c r="H272" s="9" t="s">
        <v>279</v>
      </c>
      <c r="I272" s="10">
        <v>37000</v>
      </c>
      <c r="J272" s="10">
        <v>17000</v>
      </c>
      <c r="K272" s="10">
        <v>1218</v>
      </c>
      <c r="L272" s="11">
        <f t="shared" si="47"/>
        <v>17.625473897957317</v>
      </c>
      <c r="M272" s="10">
        <f t="shared" si="39"/>
        <v>193.90797735322528</v>
      </c>
      <c r="N272" s="8">
        <f t="shared" si="40"/>
        <v>41.333804988423836</v>
      </c>
      <c r="O272" s="11">
        <f t="shared" si="41"/>
        <v>1.5099162711118903</v>
      </c>
      <c r="P272" s="11">
        <f t="shared" ref="P272:P335" si="48">(1.88*D272^0.5*K272^0.333/I272^0.25)/S272</f>
        <v>1.0777627440392881</v>
      </c>
      <c r="Q272" s="11">
        <f t="shared" si="42"/>
        <v>3.7538461538461538</v>
      </c>
      <c r="R272" s="12">
        <f t="shared" si="43"/>
        <v>4.5544454023148544E-2</v>
      </c>
      <c r="S272" s="11">
        <f t="shared" si="44"/>
        <v>8.8885544381524717</v>
      </c>
      <c r="T272" s="8">
        <f t="shared" si="45"/>
        <v>4.8431456663567225</v>
      </c>
      <c r="U272" s="13">
        <f t="shared" si="46"/>
        <v>7.6222605684156193</v>
      </c>
    </row>
    <row r="273" spans="1:21">
      <c r="A273" s="6" t="s">
        <v>459</v>
      </c>
      <c r="B273" s="6" t="s">
        <v>173</v>
      </c>
      <c r="C273" s="8">
        <v>37</v>
      </c>
      <c r="D273" s="8">
        <v>26.3</v>
      </c>
      <c r="E273" s="8">
        <v>10.199999999999999</v>
      </c>
      <c r="F273" s="8">
        <v>5.7</v>
      </c>
      <c r="G273" s="9" t="s">
        <v>29</v>
      </c>
      <c r="H273" s="9" t="s">
        <v>18</v>
      </c>
      <c r="I273" s="10">
        <v>14280</v>
      </c>
      <c r="J273" s="10">
        <v>6220</v>
      </c>
      <c r="K273" s="10">
        <v>606</v>
      </c>
      <c r="L273" s="11">
        <f t="shared" si="47"/>
        <v>16.532536899176804</v>
      </c>
      <c r="M273" s="10">
        <f t="shared" si="39"/>
        <v>350.43941254370799</v>
      </c>
      <c r="N273" s="8">
        <f t="shared" si="40"/>
        <v>33.916217592303759</v>
      </c>
      <c r="O273" s="11">
        <f t="shared" si="41"/>
        <v>1.6266584204398731</v>
      </c>
      <c r="P273" s="11">
        <f t="shared" si="48"/>
        <v>1.0837631569718815</v>
      </c>
      <c r="Q273" s="11">
        <f t="shared" si="42"/>
        <v>3.6274509803921573</v>
      </c>
      <c r="R273" s="12">
        <f t="shared" si="43"/>
        <v>4.9812614843678653E-2</v>
      </c>
      <c r="S273" s="11">
        <f t="shared" si="44"/>
        <v>6.8719924330575335</v>
      </c>
      <c r="T273" s="8">
        <f t="shared" si="45"/>
        <v>3.929541319229636</v>
      </c>
      <c r="U273" s="13">
        <f t="shared" si="46"/>
        <v>6.9818370689208358</v>
      </c>
    </row>
    <row r="274" spans="1:21">
      <c r="A274" s="6" t="s">
        <v>460</v>
      </c>
      <c r="B274" s="6" t="s">
        <v>401</v>
      </c>
      <c r="C274" s="8">
        <v>26.3</v>
      </c>
      <c r="D274" s="8">
        <v>20</v>
      </c>
      <c r="E274" s="8">
        <v>8.1</v>
      </c>
      <c r="F274" s="8">
        <v>4</v>
      </c>
      <c r="G274" s="9" t="s">
        <v>29</v>
      </c>
      <c r="H274" s="9" t="s">
        <v>18</v>
      </c>
      <c r="I274" s="10">
        <v>4300</v>
      </c>
      <c r="J274" s="10">
        <v>1830</v>
      </c>
      <c r="K274" s="10">
        <v>301</v>
      </c>
      <c r="L274" s="11">
        <f t="shared" si="47"/>
        <v>18.263851479928213</v>
      </c>
      <c r="M274" s="10">
        <f t="shared" si="39"/>
        <v>239.95535714285708</v>
      </c>
      <c r="N274" s="8">
        <f t="shared" si="40"/>
        <v>18.707866506613236</v>
      </c>
      <c r="O274" s="11">
        <f t="shared" si="41"/>
        <v>1.9264631679435174</v>
      </c>
      <c r="P274" s="11">
        <f t="shared" si="48"/>
        <v>1.1589069838558337</v>
      </c>
      <c r="Q274" s="11">
        <f t="shared" si="42"/>
        <v>3.2469135802469138</v>
      </c>
      <c r="R274" s="12">
        <f t="shared" si="43"/>
        <v>0.10898903704212404</v>
      </c>
      <c r="S274" s="11">
        <f t="shared" si="44"/>
        <v>5.9926621796994368</v>
      </c>
      <c r="T274" s="8">
        <f t="shared" si="45"/>
        <v>2.2358309406705064</v>
      </c>
      <c r="U274" s="13">
        <f t="shared" si="46"/>
        <v>4.4578390912942725</v>
      </c>
    </row>
    <row r="275" spans="1:21">
      <c r="A275" s="6" t="s">
        <v>461</v>
      </c>
      <c r="B275" s="6" t="s">
        <v>401</v>
      </c>
      <c r="C275" s="8">
        <v>26.3</v>
      </c>
      <c r="D275" s="8">
        <v>19</v>
      </c>
      <c r="E275" s="8">
        <v>8.1</v>
      </c>
      <c r="F275" s="8">
        <v>4</v>
      </c>
      <c r="G275" s="9" t="s">
        <v>29</v>
      </c>
      <c r="H275" s="9" t="s">
        <v>18</v>
      </c>
      <c r="I275" s="10">
        <v>4800</v>
      </c>
      <c r="J275" s="10">
        <v>1830</v>
      </c>
      <c r="K275" s="10">
        <v>301</v>
      </c>
      <c r="L275" s="11">
        <f t="shared" si="47"/>
        <v>16.973667645310126</v>
      </c>
      <c r="M275" s="10">
        <f t="shared" si="39"/>
        <v>312.41538749921892</v>
      </c>
      <c r="N275" s="8">
        <f t="shared" si="40"/>
        <v>21.57306484610848</v>
      </c>
      <c r="O275" s="11">
        <f t="shared" si="41"/>
        <v>1.8571730540678943</v>
      </c>
      <c r="P275" s="11">
        <f t="shared" si="48"/>
        <v>1.1274710116956452</v>
      </c>
      <c r="Q275" s="11">
        <f t="shared" si="42"/>
        <v>3.2469135802469138</v>
      </c>
      <c r="R275" s="12">
        <f t="shared" si="43"/>
        <v>8.5465470787480957E-2</v>
      </c>
      <c r="S275" s="11">
        <f t="shared" si="44"/>
        <v>5.8409245843445037</v>
      </c>
      <c r="T275" s="8">
        <f t="shared" si="45"/>
        <v>2.5248467613867325</v>
      </c>
      <c r="U275" s="13">
        <f t="shared" si="46"/>
        <v>5.0340839227594429</v>
      </c>
    </row>
    <row r="276" spans="1:21">
      <c r="A276" s="6" t="s">
        <v>462</v>
      </c>
      <c r="B276" s="6" t="s">
        <v>401</v>
      </c>
      <c r="C276" s="8">
        <v>30</v>
      </c>
      <c r="D276" s="8">
        <v>25</v>
      </c>
      <c r="E276" s="8">
        <v>9.6999999999999993</v>
      </c>
      <c r="F276" s="8">
        <v>7.2</v>
      </c>
      <c r="G276" s="9" t="s">
        <v>463</v>
      </c>
      <c r="H276" s="9" t="s">
        <v>18</v>
      </c>
      <c r="I276" s="10">
        <v>4000</v>
      </c>
      <c r="J276" s="10">
        <v>1174</v>
      </c>
      <c r="K276" s="10">
        <v>476</v>
      </c>
      <c r="L276" s="11">
        <f t="shared" si="47"/>
        <v>30.307552153263888</v>
      </c>
      <c r="M276" s="10">
        <f t="shared" si="39"/>
        <v>114.28571428571429</v>
      </c>
      <c r="N276" s="8">
        <f t="shared" si="40"/>
        <v>11.310826851696236</v>
      </c>
      <c r="O276" s="11">
        <f t="shared" si="41"/>
        <v>2.3632324649313623</v>
      </c>
      <c r="P276" s="11">
        <f t="shared" si="48"/>
        <v>1.3746152837224597</v>
      </c>
      <c r="Q276" s="11">
        <f t="shared" si="42"/>
        <v>3.0927835051546393</v>
      </c>
      <c r="R276" s="12">
        <f t="shared" si="43"/>
        <v>0.34868556033999004</v>
      </c>
      <c r="S276" s="11">
        <f t="shared" si="44"/>
        <v>6.7</v>
      </c>
      <c r="T276" s="8">
        <f t="shared" si="45"/>
        <v>1.4327344429334414</v>
      </c>
      <c r="U276" s="13">
        <f t="shared" si="46"/>
        <v>2.6104042639036793</v>
      </c>
    </row>
    <row r="277" spans="1:21">
      <c r="A277" s="6" t="s">
        <v>464</v>
      </c>
      <c r="B277" s="6" t="s">
        <v>401</v>
      </c>
      <c r="C277" s="8">
        <v>32</v>
      </c>
      <c r="D277" s="8">
        <v>22.5</v>
      </c>
      <c r="E277" s="8">
        <v>9</v>
      </c>
      <c r="F277" s="8">
        <v>5.0999999999999996</v>
      </c>
      <c r="G277" s="9" t="s">
        <v>29</v>
      </c>
      <c r="H277" s="9" t="s">
        <v>18</v>
      </c>
      <c r="I277" s="10">
        <v>8400</v>
      </c>
      <c r="J277" s="10">
        <v>3100</v>
      </c>
      <c r="K277" s="10">
        <v>434</v>
      </c>
      <c r="L277" s="11">
        <f t="shared" si="47"/>
        <v>16.8591466214482</v>
      </c>
      <c r="M277" s="10">
        <f t="shared" si="39"/>
        <v>329.21810699588474</v>
      </c>
      <c r="N277" s="8">
        <f t="shared" si="40"/>
        <v>27.431239262727477</v>
      </c>
      <c r="O277" s="11">
        <f t="shared" si="41"/>
        <v>1.7126877607056987</v>
      </c>
      <c r="P277" s="11">
        <f t="shared" si="48"/>
        <v>1.107305123272692</v>
      </c>
      <c r="Q277" s="11">
        <f t="shared" si="42"/>
        <v>3.5555555555555554</v>
      </c>
      <c r="R277" s="12">
        <f t="shared" si="43"/>
        <v>6.1548120516950577E-2</v>
      </c>
      <c r="S277" s="11">
        <f t="shared" si="44"/>
        <v>6.3561780969384429</v>
      </c>
      <c r="T277" s="8">
        <f t="shared" si="45"/>
        <v>3.2271080670276517</v>
      </c>
      <c r="U277" s="13">
        <f t="shared" si="46"/>
        <v>6.104079624280919</v>
      </c>
    </row>
    <row r="278" spans="1:21">
      <c r="A278" s="6" t="s">
        <v>465</v>
      </c>
      <c r="B278" s="6" t="s">
        <v>401</v>
      </c>
      <c r="C278" s="8">
        <v>42</v>
      </c>
      <c r="D278" s="8">
        <v>30.4</v>
      </c>
      <c r="E278" s="8">
        <v>10.9</v>
      </c>
      <c r="F278" s="8">
        <v>6.5</v>
      </c>
      <c r="G278" s="9" t="s">
        <v>29</v>
      </c>
      <c r="H278" s="9" t="s">
        <v>18</v>
      </c>
      <c r="I278" s="10">
        <v>17641</v>
      </c>
      <c r="J278" s="10">
        <v>8630</v>
      </c>
      <c r="K278" s="10">
        <v>740</v>
      </c>
      <c r="L278" s="11">
        <f t="shared" si="47"/>
        <v>17.537316151278446</v>
      </c>
      <c r="M278" s="10">
        <f t="shared" si="39"/>
        <v>280.32022353483694</v>
      </c>
      <c r="N278" s="8">
        <f t="shared" si="40"/>
        <v>33.410978845606628</v>
      </c>
      <c r="O278" s="11">
        <f t="shared" si="41"/>
        <v>1.620149008419338</v>
      </c>
      <c r="P278" s="11">
        <f t="shared" si="48"/>
        <v>1.0986931417538885</v>
      </c>
      <c r="Q278" s="11">
        <f t="shared" si="42"/>
        <v>3.8532110091743119</v>
      </c>
      <c r="R278" s="12">
        <f t="shared" si="43"/>
        <v>5.3326156336214091E-2</v>
      </c>
      <c r="S278" s="11">
        <f t="shared" si="44"/>
        <v>7.3882501311203592</v>
      </c>
      <c r="T278" s="8">
        <f t="shared" si="45"/>
        <v>3.9782189922442801</v>
      </c>
      <c r="U278" s="13">
        <f t="shared" si="46"/>
        <v>6.8375949986064439</v>
      </c>
    </row>
    <row r="279" spans="1:21">
      <c r="A279" s="6" t="s">
        <v>466</v>
      </c>
      <c r="B279" s="6" t="s">
        <v>261</v>
      </c>
      <c r="C279" s="8">
        <v>21.7</v>
      </c>
      <c r="D279" s="8">
        <v>19</v>
      </c>
      <c r="E279" s="8">
        <v>7.8</v>
      </c>
      <c r="F279" s="8">
        <v>3.9</v>
      </c>
      <c r="G279" s="9"/>
      <c r="H279" s="9" t="s">
        <v>18</v>
      </c>
      <c r="I279" s="10">
        <v>3000</v>
      </c>
      <c r="J279" s="10">
        <v>1010</v>
      </c>
      <c r="K279" s="10">
        <v>220</v>
      </c>
      <c r="L279" s="11">
        <f t="shared" si="47"/>
        <v>16.965856441598795</v>
      </c>
      <c r="M279" s="10">
        <f t="shared" si="39"/>
        <v>195.25961718701183</v>
      </c>
      <c r="N279" s="8">
        <f t="shared" si="40"/>
        <v>15.164831913233478</v>
      </c>
      <c r="O279" s="11">
        <f t="shared" si="41"/>
        <v>2.0913846293757135</v>
      </c>
      <c r="P279" s="11">
        <f t="shared" si="48"/>
        <v>1.1423507993750659</v>
      </c>
      <c r="Q279" s="11">
        <f t="shared" si="42"/>
        <v>2.7820512820512819</v>
      </c>
      <c r="R279" s="12">
        <f t="shared" si="43"/>
        <v>0.16303308694071014</v>
      </c>
      <c r="S279" s="11">
        <f t="shared" si="44"/>
        <v>5.8409245843445037</v>
      </c>
      <c r="T279" s="8">
        <f t="shared" si="45"/>
        <v>1.7734870612410734</v>
      </c>
      <c r="U279" s="13">
        <f t="shared" si="46"/>
        <v>3.6033683436427792</v>
      </c>
    </row>
    <row r="280" spans="1:21">
      <c r="A280" s="6" t="s">
        <v>467</v>
      </c>
      <c r="B280" s="6" t="s">
        <v>261</v>
      </c>
      <c r="C280" s="8">
        <v>25.6</v>
      </c>
      <c r="D280" s="8">
        <v>22</v>
      </c>
      <c r="E280" s="8">
        <v>8</v>
      </c>
      <c r="F280" s="8" t="s">
        <v>468</v>
      </c>
      <c r="G280" s="9"/>
      <c r="H280" s="9" t="s">
        <v>18</v>
      </c>
      <c r="I280" s="10">
        <v>4200</v>
      </c>
      <c r="J280" s="10">
        <v>1925</v>
      </c>
      <c r="K280" s="10">
        <v>267</v>
      </c>
      <c r="L280" s="11">
        <f t="shared" si="47"/>
        <v>16.456713052650219</v>
      </c>
      <c r="M280" s="10">
        <f t="shared" si="39"/>
        <v>176.08940646130731</v>
      </c>
      <c r="N280" s="8">
        <f t="shared" si="40"/>
        <v>17.61937287627574</v>
      </c>
      <c r="O280" s="11">
        <f t="shared" si="41"/>
        <v>1.9176469774878899</v>
      </c>
      <c r="P280" s="11">
        <f t="shared" si="48"/>
        <v>1.1201314170310401</v>
      </c>
      <c r="Q280" s="11">
        <f t="shared" si="42"/>
        <v>3.2</v>
      </c>
      <c r="R280" s="12">
        <f t="shared" si="43"/>
        <v>0.11798110441554904</v>
      </c>
      <c r="S280" s="11">
        <f t="shared" si="44"/>
        <v>6.2851571181633963</v>
      </c>
      <c r="T280" s="8">
        <f t="shared" si="45"/>
        <v>2.1277669316047318</v>
      </c>
      <c r="U280" s="13">
        <f t="shared" si="46"/>
        <v>4.2688116922398009</v>
      </c>
    </row>
    <row r="281" spans="1:21">
      <c r="A281" s="6" t="s">
        <v>469</v>
      </c>
      <c r="B281" s="6" t="s">
        <v>173</v>
      </c>
      <c r="C281" s="8">
        <v>43.5</v>
      </c>
      <c r="D281" s="8">
        <v>30</v>
      </c>
      <c r="E281" s="8">
        <v>10.9</v>
      </c>
      <c r="F281" s="8">
        <v>9.8000000000000007</v>
      </c>
      <c r="G281" s="11"/>
      <c r="H281" s="11" t="s">
        <v>14</v>
      </c>
      <c r="I281" s="10">
        <v>22200</v>
      </c>
      <c r="J281" s="10">
        <v>10000</v>
      </c>
      <c r="K281" s="10">
        <v>725</v>
      </c>
      <c r="L281" s="11">
        <f t="shared" si="47"/>
        <v>14.742895536035451</v>
      </c>
      <c r="M281" s="10">
        <f t="shared" si="39"/>
        <v>367.06349206349211</v>
      </c>
      <c r="N281" s="8">
        <f t="shared" si="40"/>
        <v>41.83552846000633</v>
      </c>
      <c r="O281" s="11">
        <f t="shared" si="41"/>
        <v>1.5007613772776403</v>
      </c>
      <c r="P281" s="11">
        <f t="shared" si="48"/>
        <v>1.0302849680446786</v>
      </c>
      <c r="Q281" s="11">
        <f t="shared" si="42"/>
        <v>3.9908256880733943</v>
      </c>
      <c r="R281" s="12">
        <f t="shared" si="43"/>
        <v>3.5243970249723776E-2</v>
      </c>
      <c r="S281" s="11">
        <f t="shared" si="44"/>
        <v>7.3394822705692269</v>
      </c>
      <c r="T281" s="8">
        <f t="shared" si="45"/>
        <v>4.893464186269723</v>
      </c>
      <c r="U281" s="13">
        <f t="shared" si="46"/>
        <v>8.4106798321380722</v>
      </c>
    </row>
    <row r="282" spans="1:21">
      <c r="A282" s="6" t="s">
        <v>470</v>
      </c>
      <c r="B282" s="6"/>
      <c r="C282" s="8">
        <v>40</v>
      </c>
      <c r="D282" s="8">
        <v>33</v>
      </c>
      <c r="E282" s="8">
        <v>12</v>
      </c>
      <c r="F282" s="8">
        <v>6</v>
      </c>
      <c r="G282" s="9"/>
      <c r="H282" s="9"/>
      <c r="I282" s="10">
        <v>25000</v>
      </c>
      <c r="J282" s="10">
        <v>0</v>
      </c>
      <c r="K282" s="10"/>
      <c r="L282" s="11">
        <f t="shared" si="47"/>
        <v>0</v>
      </c>
      <c r="M282" s="10">
        <f t="shared" si="39"/>
        <v>310.56332709225268</v>
      </c>
      <c r="N282" s="8">
        <f t="shared" si="40"/>
        <v>40.216889542018414</v>
      </c>
      <c r="O282" s="11">
        <f t="shared" si="41"/>
        <v>1.5881368032401995</v>
      </c>
      <c r="P282" s="11">
        <f t="shared" si="48"/>
        <v>0</v>
      </c>
      <c r="Q282" s="11">
        <f t="shared" si="42"/>
        <v>3.3333333333333335</v>
      </c>
      <c r="R282" s="12">
        <f t="shared" si="43"/>
        <v>4.7905942173087794E-2</v>
      </c>
      <c r="S282" s="11">
        <f t="shared" si="44"/>
        <v>7.6977139463609587</v>
      </c>
      <c r="T282" s="8">
        <f t="shared" si="45"/>
        <v>4.4799363461431119</v>
      </c>
      <c r="U282" s="13">
        <f t="shared" si="46"/>
        <v>7.3385313882099394</v>
      </c>
    </row>
    <row r="283" spans="1:21">
      <c r="A283" s="6" t="s">
        <v>471</v>
      </c>
      <c r="B283" s="6" t="s">
        <v>472</v>
      </c>
      <c r="C283" s="8">
        <v>43.1</v>
      </c>
      <c r="D283" s="8">
        <v>32.5</v>
      </c>
      <c r="E283" s="8">
        <v>6.6</v>
      </c>
      <c r="F283" s="8"/>
      <c r="G283" s="10"/>
      <c r="H283" s="10" t="s">
        <v>18</v>
      </c>
      <c r="I283" s="9">
        <v>16900</v>
      </c>
      <c r="J283" s="9">
        <v>5600</v>
      </c>
      <c r="K283" s="10">
        <v>551</v>
      </c>
      <c r="L283" s="11">
        <f t="shared" si="47"/>
        <v>13.436771018948219</v>
      </c>
      <c r="M283" s="10">
        <f t="shared" si="39"/>
        <v>219.78021978021971</v>
      </c>
      <c r="N283" s="8">
        <f t="shared" si="40"/>
        <v>59.231818731856741</v>
      </c>
      <c r="O283" s="11">
        <f t="shared" si="41"/>
        <v>0.99512663364538234</v>
      </c>
      <c r="P283" s="11">
        <f t="shared" si="48"/>
        <v>1.0066647402915452</v>
      </c>
      <c r="Q283" s="11">
        <f t="shared" si="42"/>
        <v>6.5303030303030312</v>
      </c>
      <c r="R283" s="12">
        <f t="shared" si="43"/>
        <v>6.2155537882077668E-3</v>
      </c>
      <c r="S283" s="11">
        <f t="shared" si="44"/>
        <v>7.6391753481642244</v>
      </c>
      <c r="T283" s="8">
        <f t="shared" si="45"/>
        <v>7.866048455511601</v>
      </c>
      <c r="U283" s="13">
        <f t="shared" si="46"/>
        <v>17.374510803680103</v>
      </c>
    </row>
    <row r="284" spans="1:21">
      <c r="A284" s="6" t="s">
        <v>473</v>
      </c>
      <c r="B284" s="6" t="s">
        <v>377</v>
      </c>
      <c r="C284" s="8">
        <v>35.200000000000003</v>
      </c>
      <c r="D284" s="8">
        <v>26.7</v>
      </c>
      <c r="E284" s="8">
        <v>11.3</v>
      </c>
      <c r="F284" s="8">
        <v>5.5</v>
      </c>
      <c r="G284" s="11"/>
      <c r="H284" s="11" t="s">
        <v>18</v>
      </c>
      <c r="I284" s="10">
        <v>10000</v>
      </c>
      <c r="J284" s="10">
        <v>5000</v>
      </c>
      <c r="K284" s="10">
        <v>524</v>
      </c>
      <c r="L284" s="11">
        <f t="shared" si="47"/>
        <v>18.123711890454864</v>
      </c>
      <c r="M284" s="10">
        <f t="shared" si="39"/>
        <v>234.54068951104986</v>
      </c>
      <c r="N284" s="8">
        <f t="shared" si="40"/>
        <v>20.910597527363148</v>
      </c>
      <c r="O284" s="11">
        <f t="shared" si="41"/>
        <v>2.0290798144177939</v>
      </c>
      <c r="P284" s="11">
        <f t="shared" si="48"/>
        <v>1.1287307832115847</v>
      </c>
      <c r="Q284" s="11">
        <f t="shared" si="42"/>
        <v>3.1150442477876106</v>
      </c>
      <c r="R284" s="12">
        <f t="shared" si="43"/>
        <v>0.14754389961784095</v>
      </c>
      <c r="S284" s="11">
        <f t="shared" si="44"/>
        <v>6.9240537259614046</v>
      </c>
      <c r="T284" s="8">
        <f t="shared" si="45"/>
        <v>2.4514537203016458</v>
      </c>
      <c r="U284" s="13">
        <f t="shared" si="46"/>
        <v>4.1382089242409394</v>
      </c>
    </row>
    <row r="285" spans="1:21">
      <c r="A285" s="6" t="s">
        <v>474</v>
      </c>
      <c r="B285" s="6" t="s">
        <v>377</v>
      </c>
      <c r="C285" s="8">
        <v>35.200000000000003</v>
      </c>
      <c r="D285" s="8">
        <v>27.7</v>
      </c>
      <c r="E285" s="8">
        <v>11.3</v>
      </c>
      <c r="F285" s="8">
        <v>3.7</v>
      </c>
      <c r="G285" s="9"/>
      <c r="H285" s="9" t="s">
        <v>18</v>
      </c>
      <c r="I285" s="10">
        <v>11500</v>
      </c>
      <c r="J285" s="10">
        <v>4000</v>
      </c>
      <c r="K285" s="9">
        <v>524</v>
      </c>
      <c r="L285" s="11">
        <f t="shared" si="47"/>
        <v>16.512863388511782</v>
      </c>
      <c r="M285" s="10">
        <f t="shared" si="39"/>
        <v>241.55193165559379</v>
      </c>
      <c r="N285" s="8">
        <f t="shared" si="40"/>
        <v>23.485149393211284</v>
      </c>
      <c r="O285" s="11">
        <f t="shared" si="41"/>
        <v>1.9368087997590393</v>
      </c>
      <c r="P285" s="11">
        <f t="shared" si="48"/>
        <v>1.0899734249566375</v>
      </c>
      <c r="Q285" s="11">
        <f t="shared" si="42"/>
        <v>3.1150442477876106</v>
      </c>
      <c r="R285" s="12">
        <f t="shared" si="43"/>
        <v>0.11995897103914221</v>
      </c>
      <c r="S285" s="11">
        <f t="shared" si="44"/>
        <v>7.0525257886802519</v>
      </c>
      <c r="T285" s="8">
        <f t="shared" si="45"/>
        <v>2.7187417834576189</v>
      </c>
      <c r="U285" s="13">
        <f t="shared" si="46"/>
        <v>4.5894080797196004</v>
      </c>
    </row>
    <row r="286" spans="1:21">
      <c r="A286" s="6" t="s">
        <v>475</v>
      </c>
      <c r="B286" s="6" t="s">
        <v>476</v>
      </c>
      <c r="C286" s="8">
        <v>43</v>
      </c>
      <c r="D286" s="8">
        <v>31.5</v>
      </c>
      <c r="E286" s="8">
        <v>11</v>
      </c>
      <c r="F286" s="8">
        <v>6.5</v>
      </c>
      <c r="G286" s="11"/>
      <c r="H286" s="11" t="s">
        <v>14</v>
      </c>
      <c r="I286" s="10">
        <v>26200</v>
      </c>
      <c r="J286" s="10">
        <v>10400</v>
      </c>
      <c r="K286" s="10">
        <v>900</v>
      </c>
      <c r="L286" s="11">
        <f t="shared" si="47"/>
        <v>16.389651236199345</v>
      </c>
      <c r="M286" s="10">
        <f t="shared" si="39"/>
        <v>374.21536179769629</v>
      </c>
      <c r="N286" s="8">
        <f t="shared" si="40"/>
        <v>47.52131866434766</v>
      </c>
      <c r="O286" s="11">
        <f t="shared" si="41"/>
        <v>1.4332404020588831</v>
      </c>
      <c r="P286" s="11">
        <f t="shared" si="48"/>
        <v>1.0622836171497274</v>
      </c>
      <c r="Q286" s="11">
        <f t="shared" si="42"/>
        <v>3.9090909090909092</v>
      </c>
      <c r="R286" s="12">
        <f t="shared" si="43"/>
        <v>2.8850790541765613E-2</v>
      </c>
      <c r="S286" s="11">
        <f t="shared" si="44"/>
        <v>7.520731347415623</v>
      </c>
      <c r="T286" s="8">
        <f t="shared" si="45"/>
        <v>5.442662645854667</v>
      </c>
      <c r="U286" s="13">
        <f t="shared" si="46"/>
        <v>9.3120009029693982</v>
      </c>
    </row>
    <row r="287" spans="1:21">
      <c r="A287" s="6" t="s">
        <v>477</v>
      </c>
      <c r="B287" s="6" t="s">
        <v>177</v>
      </c>
      <c r="C287" s="8">
        <v>60.1</v>
      </c>
      <c r="D287" s="8">
        <v>52.2</v>
      </c>
      <c r="E287" s="8">
        <v>16.3</v>
      </c>
      <c r="F287" s="8">
        <v>11</v>
      </c>
      <c r="G287" s="9" t="s">
        <v>119</v>
      </c>
      <c r="H287" s="9" t="s">
        <v>18</v>
      </c>
      <c r="I287" s="10">
        <v>30400</v>
      </c>
      <c r="J287" s="10">
        <v>17614</v>
      </c>
      <c r="K287" s="10">
        <v>0</v>
      </c>
      <c r="L287" s="11">
        <f t="shared" si="47"/>
        <v>0</v>
      </c>
      <c r="M287" s="10">
        <f t="shared" si="39"/>
        <v>95.414429138041612</v>
      </c>
      <c r="N287" s="8">
        <f t="shared" si="40"/>
        <v>20.931326845820667</v>
      </c>
      <c r="O287" s="11">
        <f t="shared" si="41"/>
        <v>2.0212097662993056</v>
      </c>
      <c r="P287" s="11">
        <f t="shared" si="48"/>
        <v>0</v>
      </c>
      <c r="Q287" s="11">
        <f t="shared" si="42"/>
        <v>3.6871165644171779</v>
      </c>
      <c r="R287" s="12">
        <f t="shared" si="43"/>
        <v>0.19954920456197348</v>
      </c>
      <c r="S287" s="11">
        <f t="shared" si="44"/>
        <v>9.6814420413490065</v>
      </c>
      <c r="T287" s="8">
        <f t="shared" si="45"/>
        <v>2.6683703209520884</v>
      </c>
      <c r="U287" s="13">
        <f t="shared" si="46"/>
        <v>3.750422842954475</v>
      </c>
    </row>
    <row r="288" spans="1:21">
      <c r="A288" s="6" t="s">
        <v>478</v>
      </c>
      <c r="B288" s="6" t="s">
        <v>479</v>
      </c>
      <c r="C288" s="8">
        <v>36</v>
      </c>
      <c r="D288" s="8">
        <v>28.3</v>
      </c>
      <c r="E288" s="8">
        <v>11.7</v>
      </c>
      <c r="F288" s="8">
        <v>5.5</v>
      </c>
      <c r="G288" s="9"/>
      <c r="H288" s="9" t="s">
        <v>14</v>
      </c>
      <c r="I288" s="10">
        <v>15750</v>
      </c>
      <c r="J288" s="10">
        <v>6500</v>
      </c>
      <c r="K288" s="10">
        <v>628</v>
      </c>
      <c r="L288" s="11">
        <f t="shared" si="47"/>
        <v>16.050429364697017</v>
      </c>
      <c r="M288" s="10">
        <f t="shared" si="39"/>
        <v>310.22245702186342</v>
      </c>
      <c r="N288" s="8">
        <f t="shared" si="40"/>
        <v>30.048076465169711</v>
      </c>
      <c r="O288" s="11">
        <f t="shared" si="41"/>
        <v>1.8059766166361042</v>
      </c>
      <c r="P288" s="11">
        <f t="shared" si="48"/>
        <v>1.0701717260688124</v>
      </c>
      <c r="Q288" s="11">
        <f t="shared" si="42"/>
        <v>3.0769230769230771</v>
      </c>
      <c r="R288" s="12">
        <f t="shared" si="43"/>
        <v>8.2395321676361377E-2</v>
      </c>
      <c r="S288" s="11">
        <f t="shared" si="44"/>
        <v>7.1284977379529275</v>
      </c>
      <c r="T288" s="8">
        <f t="shared" si="45"/>
        <v>3.3585640195574973</v>
      </c>
      <c r="U288" s="13">
        <f t="shared" si="46"/>
        <v>5.5717116951754493</v>
      </c>
    </row>
    <row r="289" spans="1:21">
      <c r="A289" s="6" t="s">
        <v>480</v>
      </c>
      <c r="B289" s="6" t="s">
        <v>481</v>
      </c>
      <c r="C289" s="8">
        <v>25.8</v>
      </c>
      <c r="D289" s="8">
        <v>20</v>
      </c>
      <c r="E289" s="8">
        <v>8.5</v>
      </c>
      <c r="F289" s="8">
        <v>4.5</v>
      </c>
      <c r="G289" s="9"/>
      <c r="H289" s="9" t="s">
        <v>18</v>
      </c>
      <c r="I289" s="10">
        <v>2600</v>
      </c>
      <c r="J289" s="10">
        <v>1050</v>
      </c>
      <c r="K289" s="10">
        <v>283</v>
      </c>
      <c r="L289" s="11">
        <f t="shared" si="47"/>
        <v>24.006566401058979</v>
      </c>
      <c r="M289" s="10">
        <f t="shared" si="39"/>
        <v>145.08928571428569</v>
      </c>
      <c r="N289" s="8">
        <f t="shared" si="40"/>
        <v>10.682509319661493</v>
      </c>
      <c r="O289" s="11">
        <f t="shared" si="41"/>
        <v>2.3903059240484112</v>
      </c>
      <c r="P289" s="11">
        <f t="shared" si="48"/>
        <v>1.2875218171763119</v>
      </c>
      <c r="Q289" s="11">
        <f t="shared" si="42"/>
        <v>3.0352941176470587</v>
      </c>
      <c r="R289" s="12">
        <f t="shared" si="43"/>
        <v>0.32661228576730233</v>
      </c>
      <c r="S289" s="11">
        <f t="shared" si="44"/>
        <v>5.9926621796994368</v>
      </c>
      <c r="T289" s="8">
        <f t="shared" si="45"/>
        <v>1.3412519543175867</v>
      </c>
      <c r="U289" s="13">
        <f t="shared" si="46"/>
        <v>2.6105309155697456</v>
      </c>
    </row>
    <row r="290" spans="1:21">
      <c r="A290" s="6" t="s">
        <v>482</v>
      </c>
      <c r="B290" s="6" t="s">
        <v>483</v>
      </c>
      <c r="C290" s="8">
        <v>44.3</v>
      </c>
      <c r="D290" s="8">
        <v>37.700000000000003</v>
      </c>
      <c r="E290" s="8">
        <v>12.8</v>
      </c>
      <c r="F290" s="8">
        <v>6.2</v>
      </c>
      <c r="G290" s="10"/>
      <c r="H290" s="10" t="s">
        <v>484</v>
      </c>
      <c r="I290" s="9">
        <v>38580</v>
      </c>
      <c r="J290" s="9">
        <v>14771</v>
      </c>
      <c r="K290" s="10">
        <v>1464</v>
      </c>
      <c r="L290" s="11">
        <f t="shared" si="47"/>
        <v>20.603438168584063</v>
      </c>
      <c r="M290" s="10">
        <f t="shared" si="39"/>
        <v>321.4327725499096</v>
      </c>
      <c r="N290" s="8">
        <f t="shared" si="40"/>
        <v>50.383454769764491</v>
      </c>
      <c r="O290" s="11">
        <f t="shared" si="41"/>
        <v>1.466128500699676</v>
      </c>
      <c r="P290" s="11">
        <f t="shared" si="48"/>
        <v>1.1339337289740157</v>
      </c>
      <c r="Q290" s="11">
        <f t="shared" si="42"/>
        <v>3.4609374999999996</v>
      </c>
      <c r="R290" s="12">
        <f t="shared" si="43"/>
        <v>3.3937370597113728E-2</v>
      </c>
      <c r="S290" s="11">
        <f t="shared" si="44"/>
        <v>8.2276436480926911</v>
      </c>
      <c r="T290" s="8">
        <f t="shared" si="45"/>
        <v>5.5541707105142546</v>
      </c>
      <c r="U290" s="13">
        <f t="shared" si="46"/>
        <v>8.809315716656716</v>
      </c>
    </row>
    <row r="291" spans="1:21">
      <c r="A291" s="6" t="s">
        <v>485</v>
      </c>
      <c r="B291" s="6" t="s">
        <v>257</v>
      </c>
      <c r="C291" s="8">
        <v>25.8</v>
      </c>
      <c r="D291" s="8">
        <v>21.5</v>
      </c>
      <c r="E291" s="8">
        <v>8.5</v>
      </c>
      <c r="F291" s="8">
        <v>4.3</v>
      </c>
      <c r="G291" s="9"/>
      <c r="H291" s="9" t="s">
        <v>18</v>
      </c>
      <c r="I291" s="10">
        <v>5900</v>
      </c>
      <c r="J291" s="10">
        <v>2500</v>
      </c>
      <c r="K291" s="10">
        <v>310</v>
      </c>
      <c r="L291" s="11">
        <f t="shared" si="47"/>
        <v>15.23667193568841</v>
      </c>
      <c r="M291" s="10">
        <f t="shared" si="39"/>
        <v>265.02608036309476</v>
      </c>
      <c r="N291" s="8">
        <f t="shared" si="40"/>
        <v>23.12422351901477</v>
      </c>
      <c r="O291" s="11">
        <f t="shared" si="41"/>
        <v>1.8194741627671995</v>
      </c>
      <c r="P291" s="11">
        <f t="shared" si="48"/>
        <v>1.081343046865723</v>
      </c>
      <c r="Q291" s="11">
        <f t="shared" si="42"/>
        <v>3.0352941176470587</v>
      </c>
      <c r="R291" s="12">
        <f t="shared" si="43"/>
        <v>8.4098566253234655E-2</v>
      </c>
      <c r="S291" s="11">
        <f t="shared" si="44"/>
        <v>6.2133243919821224</v>
      </c>
      <c r="T291" s="8">
        <f t="shared" si="45"/>
        <v>2.6432140270903663</v>
      </c>
      <c r="U291" s="13">
        <f t="shared" si="46"/>
        <v>5.1445904044909625</v>
      </c>
    </row>
    <row r="292" spans="1:21">
      <c r="A292" s="6" t="s">
        <v>486</v>
      </c>
      <c r="B292" s="6" t="s">
        <v>257</v>
      </c>
      <c r="C292" s="8">
        <v>30</v>
      </c>
      <c r="D292" s="8">
        <v>26.5</v>
      </c>
      <c r="E292" s="8">
        <v>9.5</v>
      </c>
      <c r="F292" s="8"/>
      <c r="G292" s="9" t="s">
        <v>274</v>
      </c>
      <c r="H292" s="9" t="s">
        <v>18</v>
      </c>
      <c r="I292" s="10">
        <v>10500</v>
      </c>
      <c r="J292" s="14">
        <v>4095</v>
      </c>
      <c r="K292" s="10">
        <v>515</v>
      </c>
      <c r="L292" s="11">
        <f t="shared" si="47"/>
        <v>17.242928150125802</v>
      </c>
      <c r="M292" s="10">
        <f t="shared" si="39"/>
        <v>251.8857849096905</v>
      </c>
      <c r="N292" s="8">
        <f t="shared" si="40"/>
        <v>29.361750517291249</v>
      </c>
      <c r="O292" s="11">
        <f t="shared" si="41"/>
        <v>1.678372116057403</v>
      </c>
      <c r="P292" s="11">
        <f t="shared" si="48"/>
        <v>1.1086323147864028</v>
      </c>
      <c r="Q292" s="11">
        <f t="shared" si="42"/>
        <v>3.1578947368421053</v>
      </c>
      <c r="R292" s="12">
        <f t="shared" si="43"/>
        <v>6.2585320766743419E-2</v>
      </c>
      <c r="S292" s="11">
        <f t="shared" si="44"/>
        <v>6.8980721944612906</v>
      </c>
      <c r="T292" s="8">
        <f t="shared" si="45"/>
        <v>3.3309316307111807</v>
      </c>
      <c r="U292" s="13">
        <f t="shared" si="46"/>
        <v>6.1324194419735685</v>
      </c>
    </row>
    <row r="293" spans="1:21">
      <c r="A293" s="6" t="s">
        <v>487</v>
      </c>
      <c r="B293" s="6" t="s">
        <v>257</v>
      </c>
      <c r="C293" s="8">
        <v>33.799999999999997</v>
      </c>
      <c r="D293" s="8">
        <v>27.3</v>
      </c>
      <c r="E293" s="8">
        <v>10</v>
      </c>
      <c r="F293" s="8">
        <v>5.5</v>
      </c>
      <c r="G293" s="9"/>
      <c r="H293" s="9" t="s">
        <v>18</v>
      </c>
      <c r="I293" s="10">
        <v>12000</v>
      </c>
      <c r="J293" s="10">
        <v>4700</v>
      </c>
      <c r="K293" s="10">
        <v>526</v>
      </c>
      <c r="L293" s="11">
        <f t="shared" si="47"/>
        <v>16.112647163047363</v>
      </c>
      <c r="M293" s="10">
        <f t="shared" si="39"/>
        <v>263.29662156943186</v>
      </c>
      <c r="N293" s="8">
        <f t="shared" si="40"/>
        <v>29.521744617732409</v>
      </c>
      <c r="O293" s="11">
        <f t="shared" si="41"/>
        <v>1.6898701400209051</v>
      </c>
      <c r="P293" s="11">
        <f t="shared" si="48"/>
        <v>1.0798066361754475</v>
      </c>
      <c r="Q293" s="11">
        <f t="shared" si="42"/>
        <v>3.38</v>
      </c>
      <c r="R293" s="12">
        <f t="shared" si="43"/>
        <v>6.4160119997535403E-2</v>
      </c>
      <c r="S293" s="11">
        <f t="shared" si="44"/>
        <v>7.0014198560006387</v>
      </c>
      <c r="T293" s="8">
        <f t="shared" si="45"/>
        <v>3.4139858580883318</v>
      </c>
      <c r="U293" s="13">
        <f t="shared" si="46"/>
        <v>6.1261785963446522</v>
      </c>
    </row>
    <row r="294" spans="1:21">
      <c r="A294" s="6" t="s">
        <v>488</v>
      </c>
      <c r="B294" s="6" t="s">
        <v>257</v>
      </c>
      <c r="C294" s="8">
        <v>43.3</v>
      </c>
      <c r="D294" s="8">
        <v>32.799999999999997</v>
      </c>
      <c r="E294" s="8">
        <v>12.3</v>
      </c>
      <c r="F294" s="8">
        <v>6.9</v>
      </c>
      <c r="G294" s="9"/>
      <c r="H294" s="9" t="s">
        <v>18</v>
      </c>
      <c r="I294" s="10">
        <v>22000</v>
      </c>
      <c r="J294" s="10">
        <v>10300</v>
      </c>
      <c r="K294" s="10">
        <v>853</v>
      </c>
      <c r="L294" s="11">
        <f t="shared" si="47"/>
        <v>17.450641170533711</v>
      </c>
      <c r="M294" s="10">
        <f t="shared" si="39"/>
        <v>278.32558550472913</v>
      </c>
      <c r="N294" s="8">
        <f t="shared" si="40"/>
        <v>33.437718034824577</v>
      </c>
      <c r="O294" s="11">
        <f t="shared" si="41"/>
        <v>1.6986310000555156</v>
      </c>
      <c r="P294" s="11">
        <f t="shared" si="48"/>
        <v>1.0900675416182004</v>
      </c>
      <c r="Q294" s="11">
        <f t="shared" si="42"/>
        <v>3.5203252032520322</v>
      </c>
      <c r="R294" s="12">
        <f t="shared" si="43"/>
        <v>6.6219141314445479E-2</v>
      </c>
      <c r="S294" s="11">
        <f t="shared" si="44"/>
        <v>7.6743520899161251</v>
      </c>
      <c r="T294" s="8">
        <f t="shared" si="45"/>
        <v>3.8734235029339512</v>
      </c>
      <c r="U294" s="13">
        <f t="shared" si="46"/>
        <v>6.2671539564817529</v>
      </c>
    </row>
    <row r="295" spans="1:21">
      <c r="A295" s="6" t="s">
        <v>489</v>
      </c>
      <c r="B295" s="6"/>
      <c r="C295" s="8">
        <v>50</v>
      </c>
      <c r="D295" s="8">
        <v>33.299999999999997</v>
      </c>
      <c r="E295" s="8">
        <v>12</v>
      </c>
      <c r="F295" s="8">
        <v>6.6</v>
      </c>
      <c r="G295" s="9"/>
      <c r="H295" s="9"/>
      <c r="I295" s="10">
        <v>27000</v>
      </c>
      <c r="J295" s="10">
        <v>13100</v>
      </c>
      <c r="K295" s="10">
        <v>977</v>
      </c>
      <c r="L295" s="11">
        <f t="shared" si="47"/>
        <v>17.439023361509559</v>
      </c>
      <c r="M295" s="10">
        <f t="shared" si="39"/>
        <v>326.42472379506722</v>
      </c>
      <c r="N295" s="8">
        <f t="shared" si="40"/>
        <v>39.794879894514068</v>
      </c>
      <c r="O295" s="11">
        <f t="shared" si="41"/>
        <v>1.5479531046458366</v>
      </c>
      <c r="P295" s="11">
        <f t="shared" si="48"/>
        <v>1.0835451176283888</v>
      </c>
      <c r="Q295" s="11">
        <f t="shared" si="42"/>
        <v>4.166666666666667</v>
      </c>
      <c r="R295" s="12">
        <f t="shared" si="43"/>
        <v>4.2269649821577063E-2</v>
      </c>
      <c r="S295" s="11">
        <f t="shared" si="44"/>
        <v>7.7326243927918803</v>
      </c>
      <c r="T295" s="8">
        <f t="shared" si="45"/>
        <v>4.7692733128807214</v>
      </c>
      <c r="U295" s="13">
        <f t="shared" si="46"/>
        <v>7.8124908930143793</v>
      </c>
    </row>
    <row r="296" spans="1:21">
      <c r="A296" s="6" t="s">
        <v>490</v>
      </c>
      <c r="B296" s="6"/>
      <c r="C296" s="8">
        <v>56.5</v>
      </c>
      <c r="D296" s="8">
        <v>39</v>
      </c>
      <c r="E296" s="8">
        <v>13</v>
      </c>
      <c r="F296" s="8">
        <v>8</v>
      </c>
      <c r="G296" s="9"/>
      <c r="H296" s="9"/>
      <c r="I296" s="10">
        <v>44000</v>
      </c>
      <c r="J296" s="10">
        <v>20000</v>
      </c>
      <c r="K296" s="10">
        <v>1242</v>
      </c>
      <c r="L296" s="11">
        <f t="shared" si="47"/>
        <v>16.013931850467898</v>
      </c>
      <c r="M296" s="10">
        <f t="shared" si="39"/>
        <v>331.13938439382224</v>
      </c>
      <c r="N296" s="8">
        <f t="shared" si="40"/>
        <v>50.475587931992713</v>
      </c>
      <c r="O296" s="11">
        <f t="shared" si="41"/>
        <v>1.4252606603124938</v>
      </c>
      <c r="P296" s="11">
        <f t="shared" si="48"/>
        <v>1.0388010338743094</v>
      </c>
      <c r="Q296" s="11">
        <f t="shared" si="42"/>
        <v>4.3461538461538458</v>
      </c>
      <c r="R296" s="12">
        <f t="shared" si="43"/>
        <v>2.9840752438917005E-2</v>
      </c>
      <c r="S296" s="11">
        <f t="shared" si="44"/>
        <v>8.3682973178538536</v>
      </c>
      <c r="T296" s="8">
        <f t="shared" si="45"/>
        <v>5.9832947365262132</v>
      </c>
      <c r="U296" s="13">
        <f t="shared" si="46"/>
        <v>9.4166549348782986</v>
      </c>
    </row>
    <row r="297" spans="1:21">
      <c r="A297" s="6" t="s">
        <v>491</v>
      </c>
      <c r="B297" s="6" t="s">
        <v>492</v>
      </c>
      <c r="C297" s="8">
        <v>22.6</v>
      </c>
      <c r="D297" s="8">
        <v>20</v>
      </c>
      <c r="E297" s="8">
        <v>7.9</v>
      </c>
      <c r="F297" s="8">
        <v>1.9</v>
      </c>
      <c r="G297" s="9"/>
      <c r="H297" s="9" t="s">
        <v>18</v>
      </c>
      <c r="I297" s="10">
        <v>2700</v>
      </c>
      <c r="J297" s="10">
        <v>810</v>
      </c>
      <c r="K297" s="10">
        <v>218</v>
      </c>
      <c r="L297" s="11">
        <f t="shared" si="47"/>
        <v>18.033668801453114</v>
      </c>
      <c r="M297" s="10">
        <f t="shared" si="39"/>
        <v>150.6696428571428</v>
      </c>
      <c r="N297" s="8">
        <f t="shared" si="40"/>
        <v>12.792659275517504</v>
      </c>
      <c r="O297" s="11">
        <f t="shared" si="41"/>
        <v>2.1938334035118658</v>
      </c>
      <c r="P297" s="11">
        <f t="shared" si="48"/>
        <v>1.1692789254581892</v>
      </c>
      <c r="Q297" s="11">
        <f t="shared" si="42"/>
        <v>2.8607594936708862</v>
      </c>
      <c r="R297" s="12">
        <f t="shared" si="43"/>
        <v>0.21872857242335381</v>
      </c>
      <c r="S297" s="11">
        <f t="shared" si="44"/>
        <v>5.9926621796994368</v>
      </c>
      <c r="T297" s="8">
        <f t="shared" si="45"/>
        <v>1.5470008856477027</v>
      </c>
      <c r="U297" s="13">
        <f t="shared" si="46"/>
        <v>3.1232370831808338</v>
      </c>
    </row>
    <row r="298" spans="1:21">
      <c r="A298" s="6" t="s">
        <v>493</v>
      </c>
      <c r="B298" s="6" t="s">
        <v>494</v>
      </c>
      <c r="C298" s="8">
        <v>81.5</v>
      </c>
      <c r="D298" s="8">
        <v>77.900000000000006</v>
      </c>
      <c r="E298" s="8">
        <v>18.7</v>
      </c>
      <c r="F298" s="8">
        <v>9.3000000000000007</v>
      </c>
      <c r="G298" s="9" t="s">
        <v>29</v>
      </c>
      <c r="H298" s="9" t="s">
        <v>38</v>
      </c>
      <c r="I298" s="10">
        <v>128000</v>
      </c>
      <c r="J298" s="10"/>
      <c r="K298" s="10">
        <v>2560</v>
      </c>
      <c r="L298" s="11">
        <f t="shared" si="47"/>
        <v>16.208916619311854</v>
      </c>
      <c r="M298" s="10">
        <f t="shared" si="39"/>
        <v>120.87864366418322</v>
      </c>
      <c r="N298" s="8">
        <f t="shared" si="40"/>
        <v>50.725945050518547</v>
      </c>
      <c r="O298" s="11">
        <f t="shared" si="41"/>
        <v>1.43668439189729</v>
      </c>
      <c r="P298" s="11">
        <f t="shared" si="48"/>
        <v>1.0120325173646509</v>
      </c>
      <c r="Q298" s="11">
        <f t="shared" si="42"/>
        <v>4.358288770053476</v>
      </c>
      <c r="R298" s="12">
        <f t="shared" si="43"/>
        <v>4.3259780968947434E-2</v>
      </c>
      <c r="S298" s="11">
        <f t="shared" si="44"/>
        <v>11.826970871698299</v>
      </c>
      <c r="T298" s="8">
        <f t="shared" si="45"/>
        <v>6.2266284212405463</v>
      </c>
      <c r="U298" s="13">
        <f t="shared" si="46"/>
        <v>8.170715375174975</v>
      </c>
    </row>
    <row r="299" spans="1:21">
      <c r="A299" s="6" t="s">
        <v>495</v>
      </c>
      <c r="B299" s="6" t="s">
        <v>496</v>
      </c>
      <c r="C299" s="8">
        <v>16.899999999999999</v>
      </c>
      <c r="D299" s="8">
        <v>14</v>
      </c>
      <c r="E299" s="8">
        <v>6</v>
      </c>
      <c r="F299" s="8">
        <v>1.5</v>
      </c>
      <c r="G299" s="9"/>
      <c r="H299" s="9" t="s">
        <v>18</v>
      </c>
      <c r="I299" s="10">
        <v>1100</v>
      </c>
      <c r="J299" s="10">
        <v>450</v>
      </c>
      <c r="K299" s="10">
        <v>120</v>
      </c>
      <c r="L299" s="11">
        <f t="shared" si="47"/>
        <v>18.052176888498245</v>
      </c>
      <c r="M299" s="10">
        <f t="shared" si="39"/>
        <v>178.96189087880043</v>
      </c>
      <c r="N299" s="8">
        <f t="shared" si="40"/>
        <v>10.500916303264828</v>
      </c>
      <c r="O299" s="11">
        <f t="shared" si="41"/>
        <v>2.2469229141531999</v>
      </c>
      <c r="P299" s="11">
        <f t="shared" si="48"/>
        <v>1.1996988278817935</v>
      </c>
      <c r="Q299" s="11">
        <f t="shared" si="42"/>
        <v>2.8166666666666664</v>
      </c>
      <c r="R299" s="12">
        <f t="shared" si="43"/>
        <v>0.19661234008847775</v>
      </c>
      <c r="S299" s="11">
        <f t="shared" si="44"/>
        <v>5.013820898277082</v>
      </c>
      <c r="T299" s="8">
        <f t="shared" si="45"/>
        <v>1.2767342904539067</v>
      </c>
      <c r="U299" s="13">
        <f t="shared" si="46"/>
        <v>2.9576912290712802</v>
      </c>
    </row>
    <row r="300" spans="1:21">
      <c r="A300" s="6" t="s">
        <v>497</v>
      </c>
      <c r="B300" s="6" t="s">
        <v>498</v>
      </c>
      <c r="C300" s="8">
        <v>20.100000000000001</v>
      </c>
      <c r="D300" s="8">
        <v>16.3</v>
      </c>
      <c r="E300" s="8">
        <v>7</v>
      </c>
      <c r="F300" s="8">
        <v>2</v>
      </c>
      <c r="G300" s="9"/>
      <c r="H300" s="9" t="s">
        <v>18</v>
      </c>
      <c r="I300" s="10">
        <v>2000</v>
      </c>
      <c r="J300" s="10">
        <v>800</v>
      </c>
      <c r="K300" s="10">
        <v>196</v>
      </c>
      <c r="L300" s="11">
        <f t="shared" si="47"/>
        <v>19.800946799088695</v>
      </c>
      <c r="M300" s="10">
        <f t="shared" si="39"/>
        <v>206.16700602855417</v>
      </c>
      <c r="N300" s="8">
        <f t="shared" si="40"/>
        <v>13.261411922426371</v>
      </c>
      <c r="O300" s="11">
        <f t="shared" si="41"/>
        <v>2.1482050759678093</v>
      </c>
      <c r="P300" s="11">
        <f t="shared" si="48"/>
        <v>1.2165131945661141</v>
      </c>
      <c r="Q300" s="11">
        <f t="shared" si="42"/>
        <v>2.8714285714285714</v>
      </c>
      <c r="R300" s="12">
        <f t="shared" si="43"/>
        <v>0.17086061959462392</v>
      </c>
      <c r="S300" s="11">
        <f t="shared" si="44"/>
        <v>5.4100166358339417</v>
      </c>
      <c r="T300" s="8">
        <f t="shared" si="45"/>
        <v>1.581445714681057</v>
      </c>
      <c r="U300" s="13">
        <f t="shared" si="46"/>
        <v>3.3918231856955878</v>
      </c>
    </row>
    <row r="301" spans="1:21">
      <c r="A301" s="6" t="s">
        <v>499</v>
      </c>
      <c r="B301" s="6" t="s">
        <v>496</v>
      </c>
      <c r="C301" s="8">
        <v>23.9</v>
      </c>
      <c r="D301" s="8">
        <v>20.2</v>
      </c>
      <c r="E301" s="8">
        <v>7.9</v>
      </c>
      <c r="F301" s="8">
        <v>2.2999999999999998</v>
      </c>
      <c r="G301" s="9"/>
      <c r="H301" s="9" t="s">
        <v>18</v>
      </c>
      <c r="I301" s="10">
        <v>3300</v>
      </c>
      <c r="J301" s="10">
        <v>1340</v>
      </c>
      <c r="K301" s="10">
        <v>274</v>
      </c>
      <c r="L301" s="11">
        <f t="shared" si="47"/>
        <v>19.830613104874296</v>
      </c>
      <c r="M301" s="10">
        <f t="shared" si="39"/>
        <v>178.7359089375685</v>
      </c>
      <c r="N301" s="8">
        <f t="shared" si="40"/>
        <v>15.246603353656559</v>
      </c>
      <c r="O301" s="11">
        <f t="shared" si="41"/>
        <v>2.0520249469451866</v>
      </c>
      <c r="P301" s="11">
        <f t="shared" si="48"/>
        <v>1.200039395025041</v>
      </c>
      <c r="Q301" s="11">
        <f t="shared" si="42"/>
        <v>3.0253164556962022</v>
      </c>
      <c r="R301" s="12">
        <f t="shared" si="43"/>
        <v>0.15568149225183053</v>
      </c>
      <c r="S301" s="11">
        <f t="shared" si="44"/>
        <v>6.0225509545374543</v>
      </c>
      <c r="T301" s="8">
        <f t="shared" si="45"/>
        <v>1.8336854066077115</v>
      </c>
      <c r="U301" s="13">
        <f t="shared" si="46"/>
        <v>3.7020239056986188</v>
      </c>
    </row>
    <row r="302" spans="1:21">
      <c r="A302" s="6" t="s">
        <v>500</v>
      </c>
      <c r="B302" s="6" t="s">
        <v>501</v>
      </c>
      <c r="C302" s="8">
        <v>25</v>
      </c>
      <c r="D302" s="8">
        <v>21</v>
      </c>
      <c r="E302" s="8">
        <v>8.5</v>
      </c>
      <c r="F302" s="8">
        <v>2.5</v>
      </c>
      <c r="G302" s="9"/>
      <c r="H302" s="9" t="s">
        <v>18</v>
      </c>
      <c r="I302" s="10">
        <v>4800</v>
      </c>
      <c r="J302" s="10">
        <v>1900</v>
      </c>
      <c r="K302" s="10">
        <v>308</v>
      </c>
      <c r="L302" s="11">
        <f t="shared" si="47"/>
        <v>17.368404102177802</v>
      </c>
      <c r="M302" s="10">
        <f t="shared" si="39"/>
        <v>231.38507103521684</v>
      </c>
      <c r="N302" s="8">
        <f t="shared" si="40"/>
        <v>19.312910819911924</v>
      </c>
      <c r="O302" s="11">
        <f t="shared" si="41"/>
        <v>1.9488853036514941</v>
      </c>
      <c r="P302" s="11">
        <f t="shared" si="48"/>
        <v>1.1361355000344748</v>
      </c>
      <c r="Q302" s="11">
        <f t="shared" si="42"/>
        <v>2.9411764705882355</v>
      </c>
      <c r="R302" s="12">
        <f t="shared" si="43"/>
        <v>0.11772009854202106</v>
      </c>
      <c r="S302" s="11">
        <f t="shared" si="44"/>
        <v>6.1406514312408254</v>
      </c>
      <c r="T302" s="8">
        <f t="shared" si="45"/>
        <v>2.2340933600817117</v>
      </c>
      <c r="U302" s="13">
        <f t="shared" si="46"/>
        <v>4.3483029165312486</v>
      </c>
    </row>
    <row r="303" spans="1:21">
      <c r="A303" s="6" t="s">
        <v>502</v>
      </c>
      <c r="B303" s="6" t="s">
        <v>498</v>
      </c>
      <c r="C303" s="8">
        <v>29.6</v>
      </c>
      <c r="D303" s="8">
        <v>24.3</v>
      </c>
      <c r="E303" s="8">
        <v>9.5</v>
      </c>
      <c r="F303" s="8">
        <v>3.5</v>
      </c>
      <c r="G303" s="11"/>
      <c r="H303" s="11" t="s">
        <v>18</v>
      </c>
      <c r="I303" s="10">
        <v>6000</v>
      </c>
      <c r="J303" s="10">
        <v>2500</v>
      </c>
      <c r="K303" s="10">
        <v>380</v>
      </c>
      <c r="L303" s="11">
        <f t="shared" si="47"/>
        <v>18.469312369507328</v>
      </c>
      <c r="M303" s="10">
        <f t="shared" si="39"/>
        <v>186.67424832925795</v>
      </c>
      <c r="N303" s="8">
        <f t="shared" si="40"/>
        <v>17.853914401619459</v>
      </c>
      <c r="O303" s="11">
        <f t="shared" si="41"/>
        <v>2.0221805360588294</v>
      </c>
      <c r="P303" s="11">
        <f t="shared" si="48"/>
        <v>1.1523467358672679</v>
      </c>
      <c r="Q303" s="11">
        <f t="shared" si="42"/>
        <v>3.1157894736842109</v>
      </c>
      <c r="R303" s="12">
        <f t="shared" si="43"/>
        <v>0.15229696159610501</v>
      </c>
      <c r="S303" s="11">
        <f t="shared" si="44"/>
        <v>6.6055340435123044</v>
      </c>
      <c r="T303" s="8">
        <f t="shared" si="45"/>
        <v>2.1352874147028693</v>
      </c>
      <c r="U303" s="13">
        <f t="shared" si="46"/>
        <v>3.9311758714571923</v>
      </c>
    </row>
    <row r="304" spans="1:21">
      <c r="A304" s="6" t="s">
        <v>503</v>
      </c>
      <c r="B304" s="6" t="s">
        <v>504</v>
      </c>
      <c r="C304" s="8">
        <v>34.799999999999997</v>
      </c>
      <c r="D304" s="8">
        <v>28</v>
      </c>
      <c r="E304" s="8">
        <v>11.9</v>
      </c>
      <c r="F304" s="8">
        <v>4</v>
      </c>
      <c r="G304" s="11"/>
      <c r="H304" s="11" t="s">
        <v>18</v>
      </c>
      <c r="I304" s="10">
        <v>11000</v>
      </c>
      <c r="J304" s="10">
        <v>5200</v>
      </c>
      <c r="K304" s="10">
        <v>579</v>
      </c>
      <c r="L304" s="11">
        <f t="shared" si="47"/>
        <v>18.794332161397666</v>
      </c>
      <c r="M304" s="10">
        <f t="shared" si="39"/>
        <v>223.70236359850057</v>
      </c>
      <c r="N304" s="8">
        <f t="shared" si="40"/>
        <v>20.907492108407713</v>
      </c>
      <c r="O304" s="11">
        <f t="shared" si="41"/>
        <v>2.0700645314798152</v>
      </c>
      <c r="P304" s="11">
        <f t="shared" si="48"/>
        <v>1.1394016429038223</v>
      </c>
      <c r="Q304" s="11">
        <f t="shared" si="42"/>
        <v>2.9243697478991595</v>
      </c>
      <c r="R304" s="12">
        <f t="shared" si="43"/>
        <v>0.16409549293290096</v>
      </c>
      <c r="S304" s="11">
        <f t="shared" si="44"/>
        <v>7.0906135136531034</v>
      </c>
      <c r="T304" s="8">
        <f t="shared" si="45"/>
        <v>2.4070879481426743</v>
      </c>
      <c r="U304" s="13">
        <f t="shared" si="46"/>
        <v>3.9595553073569101</v>
      </c>
    </row>
    <row r="305" spans="1:21">
      <c r="A305" s="6" t="s">
        <v>505</v>
      </c>
      <c r="B305" s="6" t="s">
        <v>504</v>
      </c>
      <c r="C305" s="8">
        <v>36.700000000000003</v>
      </c>
      <c r="D305" s="8">
        <v>29</v>
      </c>
      <c r="E305" s="8">
        <v>11.8</v>
      </c>
      <c r="F305" s="8">
        <v>4</v>
      </c>
      <c r="G305" s="9"/>
      <c r="H305" s="9" t="s">
        <v>18</v>
      </c>
      <c r="I305" s="10">
        <v>12500</v>
      </c>
      <c r="J305" s="10">
        <v>5700</v>
      </c>
      <c r="K305" s="10">
        <v>579</v>
      </c>
      <c r="L305" s="11">
        <f t="shared" si="47"/>
        <v>17.260459683482942</v>
      </c>
      <c r="M305" s="10">
        <f t="shared" si="39"/>
        <v>228.80631197905382</v>
      </c>
      <c r="N305" s="8">
        <f t="shared" si="40"/>
        <v>23.052101281786115</v>
      </c>
      <c r="O305" s="11">
        <f t="shared" si="41"/>
        <v>1.9671236507921936</v>
      </c>
      <c r="P305" s="11">
        <f t="shared" si="48"/>
        <v>1.1035639611258476</v>
      </c>
      <c r="Q305" s="11">
        <f t="shared" si="42"/>
        <v>3.1101694915254239</v>
      </c>
      <c r="R305" s="12">
        <f t="shared" si="43"/>
        <v>0.13110287115899094</v>
      </c>
      <c r="S305" s="11">
        <f t="shared" si="44"/>
        <v>7.2161208415602358</v>
      </c>
      <c r="T305" s="8">
        <f t="shared" si="45"/>
        <v>2.6778146683883528</v>
      </c>
      <c r="U305" s="13">
        <f t="shared" si="46"/>
        <v>4.4235144305427321</v>
      </c>
    </row>
    <row r="306" spans="1:21">
      <c r="A306" s="6" t="s">
        <v>506</v>
      </c>
      <c r="B306" s="6" t="s">
        <v>354</v>
      </c>
      <c r="C306" s="8">
        <v>55</v>
      </c>
      <c r="D306" s="8">
        <v>45</v>
      </c>
      <c r="E306" s="8">
        <v>12.5</v>
      </c>
      <c r="F306" s="8">
        <v>6</v>
      </c>
      <c r="G306" s="9"/>
      <c r="H306" s="9" t="s">
        <v>18</v>
      </c>
      <c r="I306" s="10">
        <v>50000</v>
      </c>
      <c r="J306" s="10">
        <v>15000</v>
      </c>
      <c r="K306" s="10">
        <v>1223</v>
      </c>
      <c r="L306" s="11">
        <f t="shared" si="47"/>
        <v>14.481991786113678</v>
      </c>
      <c r="M306" s="10">
        <f t="shared" si="39"/>
        <v>244.95394865765235</v>
      </c>
      <c r="N306" s="8">
        <f t="shared" si="40"/>
        <v>55.708965398703654</v>
      </c>
      <c r="O306" s="11">
        <f t="shared" si="41"/>
        <v>1.3133294668891229</v>
      </c>
      <c r="P306" s="11">
        <f t="shared" si="48"/>
        <v>1.000975758703371</v>
      </c>
      <c r="Q306" s="11">
        <f t="shared" si="42"/>
        <v>4.4000000000000004</v>
      </c>
      <c r="R306" s="12">
        <f t="shared" si="43"/>
        <v>2.3267999409704174E-2</v>
      </c>
      <c r="S306" s="11">
        <f t="shared" si="44"/>
        <v>8.9889932695491552</v>
      </c>
      <c r="T306" s="8">
        <f t="shared" si="45"/>
        <v>6.604311698548309</v>
      </c>
      <c r="U306" s="13">
        <f t="shared" si="46"/>
        <v>10.599868840595876</v>
      </c>
    </row>
    <row r="307" spans="1:21">
      <c r="A307" s="6" t="s">
        <v>507</v>
      </c>
      <c r="B307" s="6" t="s">
        <v>167</v>
      </c>
      <c r="C307" s="8">
        <v>47.5</v>
      </c>
      <c r="D307" s="8">
        <v>40.4</v>
      </c>
      <c r="E307" s="8">
        <v>14.2</v>
      </c>
      <c r="F307" s="8">
        <v>6.5</v>
      </c>
      <c r="G307" s="9"/>
      <c r="H307" s="9" t="s">
        <v>18</v>
      </c>
      <c r="I307" s="10">
        <v>21275</v>
      </c>
      <c r="J307" s="10">
        <v>9000</v>
      </c>
      <c r="K307" s="9">
        <v>1215</v>
      </c>
      <c r="L307" s="11">
        <f t="shared" si="47"/>
        <v>25.417393224685323</v>
      </c>
      <c r="M307" s="10">
        <f t="shared" si="39"/>
        <v>144.03812358510493</v>
      </c>
      <c r="N307" s="8">
        <f t="shared" si="40"/>
        <v>22.579656529637823</v>
      </c>
      <c r="O307" s="11">
        <f t="shared" si="41"/>
        <v>1.9830262583027936</v>
      </c>
      <c r="P307" s="11">
        <f t="shared" si="48"/>
        <v>1.2366578517880049</v>
      </c>
      <c r="Q307" s="11">
        <f t="shared" si="42"/>
        <v>3.3450704225352115</v>
      </c>
      <c r="R307" s="12">
        <f t="shared" si="43"/>
        <v>0.16023466126376132</v>
      </c>
      <c r="S307" s="11">
        <f t="shared" si="44"/>
        <v>8.5171732399898978</v>
      </c>
      <c r="T307" s="8">
        <f t="shared" si="45"/>
        <v>2.7325999721764713</v>
      </c>
      <c r="U307" s="13">
        <f t="shared" si="46"/>
        <v>4.1149050951323103</v>
      </c>
    </row>
    <row r="308" spans="1:21">
      <c r="A308" s="6" t="s">
        <v>508</v>
      </c>
      <c r="B308" s="6" t="s">
        <v>509</v>
      </c>
      <c r="C308" s="8">
        <v>32</v>
      </c>
      <c r="D308" s="8">
        <v>24</v>
      </c>
      <c r="E308" s="8">
        <v>9.6999999999999993</v>
      </c>
      <c r="F308" s="8">
        <v>5.5</v>
      </c>
      <c r="G308" s="9" t="s">
        <v>510</v>
      </c>
      <c r="H308" s="9" t="s">
        <v>18</v>
      </c>
      <c r="I308" s="10">
        <v>9500</v>
      </c>
      <c r="J308" s="10">
        <v>4500</v>
      </c>
      <c r="K308" s="10">
        <v>562</v>
      </c>
      <c r="L308" s="11">
        <f t="shared" si="47"/>
        <v>20.113528125360979</v>
      </c>
      <c r="M308" s="10">
        <f t="shared" si="39"/>
        <v>306.79046792328046</v>
      </c>
      <c r="N308" s="8">
        <f t="shared" si="40"/>
        <v>26.964968370402719</v>
      </c>
      <c r="O308" s="11">
        <f t="shared" si="41"/>
        <v>1.7717827156814034</v>
      </c>
      <c r="P308" s="11">
        <f t="shared" si="48"/>
        <v>1.170265340086786</v>
      </c>
      <c r="Q308" s="11">
        <f t="shared" si="42"/>
        <v>3.2989690721649487</v>
      </c>
      <c r="R308" s="12">
        <f t="shared" si="43"/>
        <v>7.4053885996674396E-2</v>
      </c>
      <c r="S308" s="11">
        <f t="shared" si="44"/>
        <v>6.5646325106589174</v>
      </c>
      <c r="T308" s="8">
        <f t="shared" si="45"/>
        <v>3.1089143416271225</v>
      </c>
      <c r="U308" s="13">
        <f t="shared" si="46"/>
        <v>5.6643597098696619</v>
      </c>
    </row>
    <row r="309" spans="1:21">
      <c r="A309" s="6" t="s">
        <v>511</v>
      </c>
      <c r="B309" s="6" t="s">
        <v>512</v>
      </c>
      <c r="C309" s="8">
        <v>34.6</v>
      </c>
      <c r="D309" s="8">
        <v>28.5</v>
      </c>
      <c r="E309" s="8">
        <v>11.2</v>
      </c>
      <c r="F309" s="8">
        <v>5.7</v>
      </c>
      <c r="G309" s="10"/>
      <c r="H309" s="9" t="s">
        <v>18</v>
      </c>
      <c r="I309" s="9">
        <v>13051</v>
      </c>
      <c r="J309" s="9">
        <v>5512</v>
      </c>
      <c r="K309" s="10">
        <v>587</v>
      </c>
      <c r="L309" s="11">
        <f t="shared" si="47"/>
        <v>17.00337762128197</v>
      </c>
      <c r="M309" s="10">
        <f t="shared" si="39"/>
        <v>251.68723594150035</v>
      </c>
      <c r="N309" s="8">
        <f t="shared" si="40"/>
        <v>26.631648650239867</v>
      </c>
      <c r="O309" s="11">
        <f t="shared" si="41"/>
        <v>1.8404724788393942</v>
      </c>
      <c r="P309" s="11">
        <f t="shared" si="48"/>
        <v>1.0967271409803754</v>
      </c>
      <c r="Q309" s="11">
        <f t="shared" si="42"/>
        <v>3.0892857142857144</v>
      </c>
      <c r="R309" s="12">
        <f t="shared" si="43"/>
        <v>9.5219650877124765E-2</v>
      </c>
      <c r="S309" s="11">
        <f t="shared" si="44"/>
        <v>7.1536424288609792</v>
      </c>
      <c r="T309" s="8">
        <f t="shared" si="45"/>
        <v>3.0331152689904064</v>
      </c>
      <c r="U309" s="13">
        <f t="shared" si="46"/>
        <v>5.1428971577871749</v>
      </c>
    </row>
    <row r="310" spans="1:21">
      <c r="A310" s="6" t="s">
        <v>513</v>
      </c>
      <c r="B310" s="6" t="s">
        <v>512</v>
      </c>
      <c r="C310" s="8">
        <v>35.799999999999997</v>
      </c>
      <c r="D310" s="8">
        <v>29.2</v>
      </c>
      <c r="E310" s="8">
        <v>11.7</v>
      </c>
      <c r="F310" s="8">
        <v>6.2</v>
      </c>
      <c r="G310" s="10"/>
      <c r="H310" s="9" t="s">
        <v>18</v>
      </c>
      <c r="I310" s="9">
        <v>15983</v>
      </c>
      <c r="J310" s="9">
        <v>6393</v>
      </c>
      <c r="K310" s="10">
        <v>816</v>
      </c>
      <c r="L310" s="11">
        <f t="shared" si="47"/>
        <v>20.652355585949103</v>
      </c>
      <c r="M310" s="10">
        <f t="shared" si="39"/>
        <v>286.59045817498247</v>
      </c>
      <c r="N310" s="8">
        <f t="shared" si="40"/>
        <v>29.935163590888212</v>
      </c>
      <c r="O310" s="11">
        <f t="shared" si="41"/>
        <v>1.797166584654375</v>
      </c>
      <c r="P310" s="11">
        <f t="shared" si="48"/>
        <v>1.1634059990822128</v>
      </c>
      <c r="Q310" s="11">
        <f t="shared" si="42"/>
        <v>3.0598290598290596</v>
      </c>
      <c r="R310" s="12">
        <f t="shared" si="43"/>
        <v>8.2865964316595805E-2</v>
      </c>
      <c r="S310" s="11">
        <f t="shared" si="44"/>
        <v>7.2409612621529753</v>
      </c>
      <c r="T310" s="8">
        <f t="shared" si="45"/>
        <v>3.3490128470974754</v>
      </c>
      <c r="U310" s="13">
        <f t="shared" si="46"/>
        <v>5.5558667153006418</v>
      </c>
    </row>
    <row r="311" spans="1:21">
      <c r="A311" s="6" t="s">
        <v>514</v>
      </c>
      <c r="B311" s="6" t="s">
        <v>512</v>
      </c>
      <c r="C311" s="8">
        <v>38.5</v>
      </c>
      <c r="D311" s="8">
        <v>31.1</v>
      </c>
      <c r="E311" s="8">
        <v>12</v>
      </c>
      <c r="F311" s="8">
        <v>6.4</v>
      </c>
      <c r="G311" s="9" t="s">
        <v>29</v>
      </c>
      <c r="H311" s="9" t="s">
        <v>18</v>
      </c>
      <c r="I311" s="10">
        <v>19621</v>
      </c>
      <c r="J311" s="10">
        <v>7716</v>
      </c>
      <c r="K311" s="10">
        <v>770</v>
      </c>
      <c r="L311" s="11">
        <f t="shared" si="47"/>
        <v>17.000210936670591</v>
      </c>
      <c r="M311" s="10">
        <f t="shared" si="39"/>
        <v>291.20039005019612</v>
      </c>
      <c r="N311" s="8">
        <f t="shared" si="40"/>
        <v>33.250006240826416</v>
      </c>
      <c r="O311" s="11">
        <f t="shared" si="41"/>
        <v>1.7215743925509652</v>
      </c>
      <c r="P311" s="11">
        <f t="shared" si="48"/>
        <v>1.0841120656482868</v>
      </c>
      <c r="Q311" s="11">
        <f t="shared" si="42"/>
        <v>3.2083333333333335</v>
      </c>
      <c r="R311" s="12">
        <f t="shared" si="43"/>
        <v>6.8887043475868923E-2</v>
      </c>
      <c r="S311" s="11">
        <f t="shared" si="44"/>
        <v>7.4728281125688962</v>
      </c>
      <c r="T311" s="8">
        <f t="shared" si="45"/>
        <v>3.735921681873223</v>
      </c>
      <c r="U311" s="13">
        <f t="shared" si="46"/>
        <v>6.1197696592104442</v>
      </c>
    </row>
    <row r="312" spans="1:21">
      <c r="A312" s="6" t="s">
        <v>515</v>
      </c>
      <c r="B312" s="6" t="s">
        <v>512</v>
      </c>
      <c r="C312" s="8">
        <v>37.299999999999997</v>
      </c>
      <c r="D312" s="8">
        <v>29.9</v>
      </c>
      <c r="E312" s="8">
        <v>12</v>
      </c>
      <c r="F312" s="8">
        <v>5.4</v>
      </c>
      <c r="G312" s="10"/>
      <c r="H312" s="10" t="s">
        <v>516</v>
      </c>
      <c r="I312" s="9">
        <v>19279</v>
      </c>
      <c r="J312" s="9">
        <v>8234</v>
      </c>
      <c r="K312" s="10">
        <v>831</v>
      </c>
      <c r="L312" s="11">
        <f t="shared" si="47"/>
        <v>18.563104402553144</v>
      </c>
      <c r="M312" s="10">
        <f t="shared" si="39"/>
        <v>321.97556949249736</v>
      </c>
      <c r="N312" s="8">
        <f t="shared" si="40"/>
        <v>33.891013216896773</v>
      </c>
      <c r="O312" s="11">
        <f t="shared" si="41"/>
        <v>1.7316845946750508</v>
      </c>
      <c r="P312" s="11">
        <f t="shared" si="48"/>
        <v>1.1168865627701752</v>
      </c>
      <c r="Q312" s="11">
        <f t="shared" si="42"/>
        <v>3.1083333333333329</v>
      </c>
      <c r="R312" s="12">
        <f t="shared" si="43"/>
        <v>6.8291497439344054E-2</v>
      </c>
      <c r="S312" s="11">
        <f t="shared" si="44"/>
        <v>7.3272395893678812</v>
      </c>
      <c r="T312" s="8">
        <f t="shared" si="45"/>
        <v>3.7521761483780507</v>
      </c>
      <c r="U312" s="13">
        <f t="shared" si="46"/>
        <v>6.146395910886314</v>
      </c>
    </row>
    <row r="313" spans="1:21">
      <c r="A313" s="6" t="s">
        <v>517</v>
      </c>
      <c r="B313" s="6" t="s">
        <v>512</v>
      </c>
      <c r="C313" s="8">
        <v>41</v>
      </c>
      <c r="D313" s="8">
        <v>32.799999999999997</v>
      </c>
      <c r="E313" s="8">
        <v>12.6</v>
      </c>
      <c r="F313" s="8">
        <v>6.4</v>
      </c>
      <c r="G313" s="10"/>
      <c r="H313" s="9" t="s">
        <v>18</v>
      </c>
      <c r="I313" s="9">
        <v>28660</v>
      </c>
      <c r="J313" s="9">
        <v>10846</v>
      </c>
      <c r="K313" s="10">
        <v>1063</v>
      </c>
      <c r="L313" s="11">
        <f t="shared" si="47"/>
        <v>18.234891656674119</v>
      </c>
      <c r="M313" s="10">
        <f t="shared" si="39"/>
        <v>362.58233093479714</v>
      </c>
      <c r="N313" s="8">
        <f t="shared" si="40"/>
        <v>43.011807797575202</v>
      </c>
      <c r="O313" s="11">
        <f t="shared" si="41"/>
        <v>1.5933759660969178</v>
      </c>
      <c r="P313" s="11">
        <f t="shared" si="48"/>
        <v>1.0979171814600841</v>
      </c>
      <c r="Q313" s="11">
        <f t="shared" si="42"/>
        <v>3.253968253968254</v>
      </c>
      <c r="R313" s="12">
        <f t="shared" si="43"/>
        <v>4.6330140495297496E-2</v>
      </c>
      <c r="S313" s="11">
        <f t="shared" si="44"/>
        <v>7.6743520899161251</v>
      </c>
      <c r="T313" s="8">
        <f t="shared" si="45"/>
        <v>4.7048858330084791</v>
      </c>
      <c r="U313" s="13">
        <f t="shared" si="46"/>
        <v>7.521279930509829</v>
      </c>
    </row>
    <row r="314" spans="1:21">
      <c r="A314" s="6" t="s">
        <v>518</v>
      </c>
      <c r="B314" s="6" t="s">
        <v>512</v>
      </c>
      <c r="C314" s="8">
        <v>41.3</v>
      </c>
      <c r="D314" s="8">
        <v>32</v>
      </c>
      <c r="E314" s="8">
        <v>12.7</v>
      </c>
      <c r="F314" s="8">
        <v>6.4</v>
      </c>
      <c r="G314" s="9" t="s">
        <v>29</v>
      </c>
      <c r="H314" s="9" t="s">
        <v>18</v>
      </c>
      <c r="I314" s="10">
        <v>24230</v>
      </c>
      <c r="J314" s="10">
        <v>10572</v>
      </c>
      <c r="K314" s="10">
        <v>810</v>
      </c>
      <c r="L314" s="11">
        <f t="shared" si="47"/>
        <v>15.538944221019607</v>
      </c>
      <c r="M314" s="10">
        <f t="shared" si="39"/>
        <v>330.10755266462053</v>
      </c>
      <c r="N314" s="8">
        <f t="shared" si="40"/>
        <v>36.469237223730595</v>
      </c>
      <c r="O314" s="11">
        <f t="shared" si="41"/>
        <v>1.6983794292794419</v>
      </c>
      <c r="P314" s="11">
        <f t="shared" si="48"/>
        <v>1.0459001099463197</v>
      </c>
      <c r="Q314" s="11">
        <f t="shared" si="42"/>
        <v>3.2519685039370079</v>
      </c>
      <c r="R314" s="12">
        <f t="shared" si="43"/>
        <v>6.2678283551652073E-2</v>
      </c>
      <c r="S314" s="11">
        <f t="shared" si="44"/>
        <v>7.5801846943197901</v>
      </c>
      <c r="T314" s="8">
        <f t="shared" si="45"/>
        <v>4.0660489369362782</v>
      </c>
      <c r="U314" s="13">
        <f t="shared" si="46"/>
        <v>6.4743873174604198</v>
      </c>
    </row>
    <row r="315" spans="1:21">
      <c r="A315" s="6" t="s">
        <v>519</v>
      </c>
      <c r="B315" s="6" t="s">
        <v>512</v>
      </c>
      <c r="C315" s="8">
        <v>42.6</v>
      </c>
      <c r="D315" s="8">
        <v>36.299999999999997</v>
      </c>
      <c r="E315" s="8">
        <v>13.2</v>
      </c>
      <c r="F315" s="8">
        <v>5.8</v>
      </c>
      <c r="G315" s="9" t="s">
        <v>196</v>
      </c>
      <c r="H315" s="9" t="s">
        <v>18</v>
      </c>
      <c r="I315" s="10">
        <v>28380</v>
      </c>
      <c r="J315" s="10">
        <v>12716</v>
      </c>
      <c r="K315" s="10">
        <v>753</v>
      </c>
      <c r="L315" s="11">
        <f t="shared" si="47"/>
        <v>13.001833086071066</v>
      </c>
      <c r="M315" s="10">
        <f t="shared" si="39"/>
        <v>264.87715170182219</v>
      </c>
      <c r="N315" s="8">
        <f t="shared" si="40"/>
        <v>36.964603116400227</v>
      </c>
      <c r="O315" s="11">
        <f t="shared" si="41"/>
        <v>1.6747172432872595</v>
      </c>
      <c r="P315" s="11">
        <f t="shared" si="48"/>
        <v>0.98123420783405413</v>
      </c>
      <c r="Q315" s="11">
        <f t="shared" si="42"/>
        <v>3.2272727272727275</v>
      </c>
      <c r="R315" s="12">
        <f t="shared" si="43"/>
        <v>6.3719381832334415E-2</v>
      </c>
      <c r="S315" s="11">
        <f t="shared" si="44"/>
        <v>8.0734304976261484</v>
      </c>
      <c r="T315" s="8">
        <f t="shared" si="45"/>
        <v>4.1353244624301988</v>
      </c>
      <c r="U315" s="13">
        <f t="shared" si="46"/>
        <v>6.4587810252744076</v>
      </c>
    </row>
    <row r="316" spans="1:21">
      <c r="A316" s="6" t="s">
        <v>520</v>
      </c>
      <c r="B316" s="6" t="s">
        <v>512</v>
      </c>
      <c r="C316" s="8">
        <v>44</v>
      </c>
      <c r="D316" s="8">
        <v>38.200000000000003</v>
      </c>
      <c r="E316" s="8">
        <v>13.2</v>
      </c>
      <c r="F316" s="8">
        <v>6.4</v>
      </c>
      <c r="G316" s="9" t="s">
        <v>29</v>
      </c>
      <c r="H316" s="9" t="s">
        <v>18</v>
      </c>
      <c r="I316" s="10">
        <v>28437</v>
      </c>
      <c r="J316" s="10">
        <v>12740</v>
      </c>
      <c r="K316" s="10">
        <v>1148</v>
      </c>
      <c r="L316" s="11">
        <f t="shared" si="47"/>
        <v>19.795713266691433</v>
      </c>
      <c r="M316" s="10">
        <f t="shared" si="39"/>
        <v>227.74333231976954</v>
      </c>
      <c r="N316" s="8">
        <f t="shared" si="40"/>
        <v>35.41596112877631</v>
      </c>
      <c r="O316" s="11">
        <f t="shared" si="41"/>
        <v>1.6735986625250687</v>
      </c>
      <c r="P316" s="11">
        <f t="shared" si="48"/>
        <v>1.1286070403943529</v>
      </c>
      <c r="Q316" s="11">
        <f t="shared" si="42"/>
        <v>3.3333333333333335</v>
      </c>
      <c r="R316" s="12">
        <f t="shared" si="43"/>
        <v>6.6820326452371182E-2</v>
      </c>
      <c r="S316" s="11">
        <f t="shared" si="44"/>
        <v>8.2820239072342705</v>
      </c>
      <c r="T316" s="8">
        <f t="shared" si="45"/>
        <v>4.0382301864907264</v>
      </c>
      <c r="U316" s="13">
        <f t="shared" si="46"/>
        <v>6.3071337548369897</v>
      </c>
    </row>
    <row r="317" spans="1:21">
      <c r="A317" s="6" t="s">
        <v>521</v>
      </c>
      <c r="B317" s="6" t="s">
        <v>512</v>
      </c>
      <c r="C317" s="8">
        <v>48.5</v>
      </c>
      <c r="D317" s="8">
        <v>40.6</v>
      </c>
      <c r="E317" s="8">
        <v>13.1</v>
      </c>
      <c r="F317" s="8">
        <v>5.0999999999999996</v>
      </c>
      <c r="G317" s="9"/>
      <c r="H317" s="9"/>
      <c r="I317" s="10">
        <v>40366</v>
      </c>
      <c r="J317" s="10">
        <v>14400</v>
      </c>
      <c r="K317" s="10">
        <v>1231</v>
      </c>
      <c r="L317" s="11">
        <f t="shared" si="47"/>
        <v>16.809989758091508</v>
      </c>
      <c r="M317" s="10">
        <f t="shared" si="39"/>
        <v>269.27100843575755</v>
      </c>
      <c r="N317" s="8">
        <f t="shared" si="40"/>
        <v>47.202628405117181</v>
      </c>
      <c r="O317" s="11">
        <f t="shared" si="41"/>
        <v>1.4780487185614908</v>
      </c>
      <c r="P317" s="11">
        <f t="shared" si="48"/>
        <v>1.0582908800500466</v>
      </c>
      <c r="Q317" s="11">
        <f t="shared" si="42"/>
        <v>3.7022900763358781</v>
      </c>
      <c r="R317" s="12">
        <f t="shared" si="43"/>
        <v>3.7313540529915805E-2</v>
      </c>
      <c r="S317" s="11">
        <f t="shared" si="44"/>
        <v>8.5382293246316596</v>
      </c>
      <c r="T317" s="8">
        <f t="shared" si="45"/>
        <v>5.3774049016915892</v>
      </c>
      <c r="U317" s="13">
        <f t="shared" si="46"/>
        <v>8.4307270065427389</v>
      </c>
    </row>
    <row r="318" spans="1:21">
      <c r="A318" s="6" t="s">
        <v>522</v>
      </c>
      <c r="B318" s="6" t="s">
        <v>102</v>
      </c>
      <c r="C318" s="8">
        <v>55</v>
      </c>
      <c r="D318" s="8">
        <v>44.5</v>
      </c>
      <c r="E318" s="8">
        <v>15.3</v>
      </c>
      <c r="F318" s="8">
        <v>6.5</v>
      </c>
      <c r="G318" s="9" t="s">
        <v>523</v>
      </c>
      <c r="H318" s="9" t="s">
        <v>14</v>
      </c>
      <c r="I318" s="10">
        <v>57320</v>
      </c>
      <c r="J318" s="10">
        <v>20000</v>
      </c>
      <c r="K318" s="10">
        <v>1738</v>
      </c>
      <c r="L318" s="11">
        <f t="shared" si="47"/>
        <v>18.790300164080389</v>
      </c>
      <c r="M318" s="10">
        <f t="shared" si="39"/>
        <v>290.38764217190499</v>
      </c>
      <c r="N318" s="8">
        <f t="shared" si="40"/>
        <v>49.168880153249944</v>
      </c>
      <c r="O318" s="11">
        <f t="shared" si="41"/>
        <v>1.5360174844349779</v>
      </c>
      <c r="P318" s="11">
        <f t="shared" si="48"/>
        <v>1.0874594699050311</v>
      </c>
      <c r="Q318" s="11">
        <f t="shared" si="42"/>
        <v>3.594771241830065</v>
      </c>
      <c r="R318" s="12">
        <f t="shared" si="43"/>
        <v>4.3047705459730655E-2</v>
      </c>
      <c r="S318" s="11">
        <f t="shared" si="44"/>
        <v>8.9389149229646438</v>
      </c>
      <c r="T318" s="8">
        <f t="shared" si="45"/>
        <v>5.5248797949849955</v>
      </c>
      <c r="U318" s="13">
        <f t="shared" si="46"/>
        <v>8.0150281857412864</v>
      </c>
    </row>
    <row r="319" spans="1:21">
      <c r="A319" s="6" t="s">
        <v>524</v>
      </c>
      <c r="B319" s="6" t="s">
        <v>525</v>
      </c>
      <c r="C319" s="8">
        <v>38.799999999999997</v>
      </c>
      <c r="D319" s="8">
        <v>32</v>
      </c>
      <c r="E319" s="8">
        <v>12.1</v>
      </c>
      <c r="F319" s="8">
        <v>5.5</v>
      </c>
      <c r="G319" s="9" t="s">
        <v>29</v>
      </c>
      <c r="H319" s="9" t="s">
        <v>14</v>
      </c>
      <c r="I319" s="10">
        <v>22800</v>
      </c>
      <c r="J319" s="10">
        <v>8500</v>
      </c>
      <c r="K319" s="10">
        <v>822</v>
      </c>
      <c r="L319" s="11">
        <f t="shared" si="47"/>
        <v>16.421131242284645</v>
      </c>
      <c r="M319" s="10">
        <f t="shared" si="39"/>
        <v>310.62534877232139</v>
      </c>
      <c r="N319" s="8">
        <f t="shared" si="40"/>
        <v>37.404805122098225</v>
      </c>
      <c r="O319" s="11">
        <f t="shared" si="41"/>
        <v>1.651253507947543</v>
      </c>
      <c r="P319" s="11">
        <f t="shared" si="48"/>
        <v>1.0671406274651178</v>
      </c>
      <c r="Q319" s="11">
        <f t="shared" si="42"/>
        <v>3.2066115702479339</v>
      </c>
      <c r="R319" s="12">
        <f t="shared" si="43"/>
        <v>5.6546493878502808E-2</v>
      </c>
      <c r="S319" s="11">
        <f t="shared" si="44"/>
        <v>7.5801846943197901</v>
      </c>
      <c r="T319" s="8">
        <f t="shared" si="45"/>
        <v>4.1463230566579234</v>
      </c>
      <c r="U319" s="13">
        <f t="shared" si="46"/>
        <v>6.7639188324665902</v>
      </c>
    </row>
    <row r="320" spans="1:21">
      <c r="A320" s="6" t="s">
        <v>526</v>
      </c>
      <c r="B320" s="6" t="s">
        <v>257</v>
      </c>
      <c r="C320" s="8">
        <v>35.299999999999997</v>
      </c>
      <c r="D320" s="8">
        <v>27.5</v>
      </c>
      <c r="E320" s="8">
        <v>10.1</v>
      </c>
      <c r="F320" s="8">
        <v>5.5</v>
      </c>
      <c r="G320" s="9"/>
      <c r="H320" s="9" t="s">
        <v>18</v>
      </c>
      <c r="I320" s="10">
        <v>13000</v>
      </c>
      <c r="J320" s="10">
        <v>4700</v>
      </c>
      <c r="K320" s="10">
        <v>502</v>
      </c>
      <c r="L320" s="11">
        <f t="shared" si="47"/>
        <v>14.579187023747519</v>
      </c>
      <c r="M320" s="10">
        <f t="shared" si="39"/>
        <v>279.05978319201455</v>
      </c>
      <c r="N320" s="8">
        <f t="shared" si="40"/>
        <v>30.93739552903001</v>
      </c>
      <c r="O320" s="11">
        <f t="shared" si="41"/>
        <v>1.661877180283442</v>
      </c>
      <c r="P320" s="11">
        <f t="shared" si="48"/>
        <v>1.0420811752683983</v>
      </c>
      <c r="Q320" s="11">
        <f t="shared" si="42"/>
        <v>3.495049504950495</v>
      </c>
      <c r="R320" s="12">
        <f t="shared" si="43"/>
        <v>5.8740079646926173E-2</v>
      </c>
      <c r="S320" s="11">
        <f t="shared" si="44"/>
        <v>7.0270192827400155</v>
      </c>
      <c r="T320" s="8">
        <f t="shared" si="45"/>
        <v>3.593413461221302</v>
      </c>
      <c r="U320" s="13">
        <f t="shared" si="46"/>
        <v>6.4161489773528899</v>
      </c>
    </row>
    <row r="321" spans="1:21">
      <c r="A321" s="6" t="s">
        <v>527</v>
      </c>
      <c r="B321" s="6" t="s">
        <v>257</v>
      </c>
      <c r="C321" s="8">
        <v>40.5</v>
      </c>
      <c r="D321" s="8">
        <v>31.8</v>
      </c>
      <c r="E321" s="8">
        <v>11.3</v>
      </c>
      <c r="F321" s="8">
        <v>6.3</v>
      </c>
      <c r="G321" s="9"/>
      <c r="H321" s="9" t="s">
        <v>18</v>
      </c>
      <c r="I321" s="10">
        <v>19500</v>
      </c>
      <c r="J321" s="10">
        <v>8500</v>
      </c>
      <c r="K321" s="10">
        <v>638</v>
      </c>
      <c r="L321" s="11">
        <f t="shared" si="47"/>
        <v>14.144040467392916</v>
      </c>
      <c r="M321" s="10">
        <f t="shared" si="39"/>
        <v>270.71058232688301</v>
      </c>
      <c r="N321" s="8">
        <f t="shared" si="40"/>
        <v>34.661092893547682</v>
      </c>
      <c r="O321" s="11">
        <f t="shared" si="41"/>
        <v>1.6244921044622098</v>
      </c>
      <c r="P321" s="11">
        <f t="shared" si="48"/>
        <v>1.0198814296468535</v>
      </c>
      <c r="Q321" s="11">
        <f t="shared" si="42"/>
        <v>3.5840707964601766</v>
      </c>
      <c r="R321" s="12">
        <f t="shared" si="43"/>
        <v>5.4829811671239799E-2</v>
      </c>
      <c r="S321" s="11">
        <f t="shared" si="44"/>
        <v>7.5564594884112237</v>
      </c>
      <c r="T321" s="8">
        <f t="shared" si="45"/>
        <v>4.021387750041181</v>
      </c>
      <c r="U321" s="13">
        <f t="shared" si="46"/>
        <v>6.7883568583158604</v>
      </c>
    </row>
    <row r="322" spans="1:21">
      <c r="A322" s="6" t="s">
        <v>528</v>
      </c>
      <c r="B322" s="6" t="s">
        <v>346</v>
      </c>
      <c r="C322" s="8">
        <v>39.9</v>
      </c>
      <c r="D322" s="8">
        <v>31.7</v>
      </c>
      <c r="E322" s="8">
        <v>12</v>
      </c>
      <c r="F322" s="8">
        <v>5.7</v>
      </c>
      <c r="G322" s="9"/>
      <c r="H322" s="9" t="s">
        <v>14</v>
      </c>
      <c r="I322" s="10">
        <v>24000</v>
      </c>
      <c r="J322" s="10">
        <v>9500</v>
      </c>
      <c r="K322" s="10">
        <v>875</v>
      </c>
      <c r="L322" s="11">
        <f t="shared" si="47"/>
        <v>16.892861784078917</v>
      </c>
      <c r="M322" s="10">
        <f t="shared" si="39"/>
        <v>336.34535682925991</v>
      </c>
      <c r="N322" s="8">
        <f t="shared" si="40"/>
        <v>39.670617974468755</v>
      </c>
      <c r="O322" s="11">
        <f t="shared" si="41"/>
        <v>1.6098728994285816</v>
      </c>
      <c r="P322" s="11">
        <f t="shared" si="48"/>
        <v>1.0756944356848288</v>
      </c>
      <c r="Q322" s="11">
        <f t="shared" si="42"/>
        <v>3.3249999999999997</v>
      </c>
      <c r="R322" s="12">
        <f t="shared" si="43"/>
        <v>4.9414417226284243E-2</v>
      </c>
      <c r="S322" s="11">
        <f t="shared" si="44"/>
        <v>7.5445689074989568</v>
      </c>
      <c r="T322" s="8">
        <f t="shared" si="45"/>
        <v>4.4110268093583329</v>
      </c>
      <c r="U322" s="13">
        <f t="shared" si="46"/>
        <v>7.225651481093073</v>
      </c>
    </row>
    <row r="323" spans="1:21">
      <c r="A323" s="6" t="s">
        <v>529</v>
      </c>
      <c r="B323" s="6"/>
      <c r="C323" s="8">
        <v>46.5</v>
      </c>
      <c r="D323" s="8">
        <v>34.5</v>
      </c>
      <c r="E323" s="8">
        <v>12.7</v>
      </c>
      <c r="F323" s="8">
        <v>5.5</v>
      </c>
      <c r="G323" s="9"/>
      <c r="H323" s="9"/>
      <c r="I323" s="10">
        <v>30000</v>
      </c>
      <c r="J323" s="10">
        <v>11000</v>
      </c>
      <c r="K323" s="10">
        <v>1050</v>
      </c>
      <c r="L323" s="11">
        <f t="shared" si="47"/>
        <v>17.471991353415405</v>
      </c>
      <c r="M323" s="10">
        <f t="shared" ref="M323:M386" si="49">(I323/2240)/(0.01*D323)^3</f>
        <v>326.14892481745431</v>
      </c>
      <c r="N323" s="8">
        <f t="shared" ref="N323:N386" si="50">I323/(0.65*(0.7*D323+0.3*C323)*E323^1.33)</f>
        <v>41.231010006258515</v>
      </c>
      <c r="O323" s="11">
        <f t="shared" ref="O323:O386" si="51">E323/(I323/(0.9*64))^0.333</f>
        <v>1.5817688916962571</v>
      </c>
      <c r="P323" s="11">
        <f t="shared" si="48"/>
        <v>1.0810076660796075</v>
      </c>
      <c r="Q323" s="11">
        <f t="shared" ref="Q323:Q386" si="52">C323/E323</f>
        <v>3.6614173228346458</v>
      </c>
      <c r="R323" s="12">
        <f t="shared" ref="R323:R386" si="53">(((2*3.14)/T323)^2*((E323/2)-1.5)*(10*3.14/180)/32.2)</f>
        <v>4.6558512606009246E-2</v>
      </c>
      <c r="S323" s="11">
        <f t="shared" ref="S323:S386" si="54">1.34*(D323^0.5)</f>
        <v>7.8707178833953897</v>
      </c>
      <c r="T323" s="8">
        <f t="shared" ref="T323:T386" si="55">2*PI()*(((I323^1.744/35.5)/(0.04*32.2*D323*64*(0.82*E323)^3))^0.5)</f>
        <v>4.7177138978996176</v>
      </c>
      <c r="U323" s="13">
        <f t="shared" ref="U323:U386" si="56">T323*(32.2/E323)^0.5</f>
        <v>7.5120362547782902</v>
      </c>
    </row>
    <row r="324" spans="1:21">
      <c r="A324" s="6" t="s">
        <v>530</v>
      </c>
      <c r="B324" s="6" t="s">
        <v>531</v>
      </c>
      <c r="C324" s="8">
        <v>34</v>
      </c>
      <c r="D324" s="8">
        <v>27.9</v>
      </c>
      <c r="E324" s="8">
        <v>10.3</v>
      </c>
      <c r="F324" s="8">
        <v>5.9</v>
      </c>
      <c r="G324" s="9" t="s">
        <v>157</v>
      </c>
      <c r="H324" s="9" t="s">
        <v>18</v>
      </c>
      <c r="I324" s="10">
        <v>10500</v>
      </c>
      <c r="J324" s="10">
        <v>4800</v>
      </c>
      <c r="K324" s="10">
        <v>550</v>
      </c>
      <c r="L324" s="11">
        <f t="shared" si="47"/>
        <v>18.414777636056684</v>
      </c>
      <c r="M324" s="10">
        <f t="shared" si="49"/>
        <v>215.83837911662505</v>
      </c>
      <c r="N324" s="8">
        <f t="shared" si="50"/>
        <v>24.434728866898443</v>
      </c>
      <c r="O324" s="11">
        <f t="shared" si="51"/>
        <v>1.8197087153043423</v>
      </c>
      <c r="P324" s="11">
        <f t="shared" si="48"/>
        <v>1.1331737401142834</v>
      </c>
      <c r="Q324" s="11">
        <f t="shared" si="52"/>
        <v>3.3009708737864076</v>
      </c>
      <c r="R324" s="12">
        <f t="shared" si="53"/>
        <v>9.4315087830114774E-2</v>
      </c>
      <c r="S324" s="11">
        <f t="shared" si="54"/>
        <v>7.0779403783869226</v>
      </c>
      <c r="T324" s="8">
        <f t="shared" si="55"/>
        <v>2.8755182273167335</v>
      </c>
      <c r="U324" s="13">
        <f t="shared" si="56"/>
        <v>5.0842330371692999</v>
      </c>
    </row>
    <row r="325" spans="1:21">
      <c r="A325" s="6" t="s">
        <v>532</v>
      </c>
      <c r="B325" s="6" t="s">
        <v>533</v>
      </c>
      <c r="C325" s="8">
        <v>36.5</v>
      </c>
      <c r="D325" s="8">
        <v>29.3</v>
      </c>
      <c r="E325" s="8">
        <v>11.5</v>
      </c>
      <c r="F325" s="8">
        <v>6.3</v>
      </c>
      <c r="G325" s="9" t="s">
        <v>29</v>
      </c>
      <c r="H325" s="9" t="s">
        <v>18</v>
      </c>
      <c r="I325" s="10">
        <v>15500</v>
      </c>
      <c r="J325" s="10">
        <v>6500</v>
      </c>
      <c r="K325" s="10">
        <v>640</v>
      </c>
      <c r="L325" s="11">
        <f t="shared" si="47"/>
        <v>16.532362740617572</v>
      </c>
      <c r="M325" s="10">
        <f t="shared" si="49"/>
        <v>275.09381032594274</v>
      </c>
      <c r="N325" s="8">
        <f t="shared" si="50"/>
        <v>29.439572253683732</v>
      </c>
      <c r="O325" s="11">
        <f t="shared" si="51"/>
        <v>1.7845884252323347</v>
      </c>
      <c r="P325" s="11">
        <f t="shared" si="48"/>
        <v>1.0812548230496863</v>
      </c>
      <c r="Q325" s="11">
        <f t="shared" si="52"/>
        <v>3.1739130434782608</v>
      </c>
      <c r="R325" s="12">
        <f t="shared" si="53"/>
        <v>8.1383836520387692E-2</v>
      </c>
      <c r="S325" s="11">
        <f t="shared" si="54"/>
        <v>7.2533495710602569</v>
      </c>
      <c r="T325" s="8">
        <f t="shared" si="55"/>
        <v>3.3403014713660646</v>
      </c>
      <c r="U325" s="13">
        <f t="shared" si="56"/>
        <v>5.5893934353298862</v>
      </c>
    </row>
    <row r="326" spans="1:21">
      <c r="A326" s="6" t="s">
        <v>534</v>
      </c>
      <c r="B326" s="6" t="s">
        <v>535</v>
      </c>
      <c r="C326" s="8">
        <v>44</v>
      </c>
      <c r="D326" s="8">
        <v>36.299999999999997</v>
      </c>
      <c r="E326" s="8">
        <v>13.3</v>
      </c>
      <c r="F326" s="8">
        <v>6.5</v>
      </c>
      <c r="G326" s="9" t="s">
        <v>220</v>
      </c>
      <c r="H326" s="9"/>
      <c r="I326" s="10">
        <v>33000</v>
      </c>
      <c r="J326" s="10">
        <v>12000</v>
      </c>
      <c r="K326" s="10">
        <v>906</v>
      </c>
      <c r="L326" s="11">
        <f t="shared" ref="L326:L389" si="57">K326/(I326/64)^0.666</f>
        <v>14.148610025088892</v>
      </c>
      <c r="M326" s="10">
        <f t="shared" si="49"/>
        <v>307.99668802537462</v>
      </c>
      <c r="N326" s="8">
        <f t="shared" si="50"/>
        <v>42.089919887215906</v>
      </c>
      <c r="O326" s="11">
        <f t="shared" si="51"/>
        <v>1.6047492669395875</v>
      </c>
      <c r="P326" s="11">
        <f t="shared" si="48"/>
        <v>1.0049587960136817</v>
      </c>
      <c r="Q326" s="11">
        <f t="shared" si="52"/>
        <v>3.3082706766917291</v>
      </c>
      <c r="R326" s="12">
        <f t="shared" si="53"/>
        <v>5.0594934158464583E-2</v>
      </c>
      <c r="S326" s="11">
        <f t="shared" si="54"/>
        <v>8.0734304976261484</v>
      </c>
      <c r="T326" s="8">
        <f t="shared" si="55"/>
        <v>4.6634827681332807</v>
      </c>
      <c r="U326" s="13">
        <f t="shared" si="56"/>
        <v>7.2562542545219797</v>
      </c>
    </row>
    <row r="327" spans="1:21">
      <c r="A327" s="6" t="s">
        <v>536</v>
      </c>
      <c r="B327" s="6" t="s">
        <v>537</v>
      </c>
      <c r="C327" s="8">
        <v>37.5</v>
      </c>
      <c r="D327" s="8">
        <v>30.6</v>
      </c>
      <c r="E327" s="8">
        <v>11.4</v>
      </c>
      <c r="F327" s="8">
        <v>6.5</v>
      </c>
      <c r="G327" s="10"/>
      <c r="H327" s="9" t="s">
        <v>18</v>
      </c>
      <c r="I327" s="9">
        <v>16790</v>
      </c>
      <c r="J327" s="9"/>
      <c r="K327" s="10">
        <v>647</v>
      </c>
      <c r="L327" s="11">
        <f t="shared" si="57"/>
        <v>15.846610366837524</v>
      </c>
      <c r="M327" s="10">
        <f t="shared" si="49"/>
        <v>261.60039677653566</v>
      </c>
      <c r="N327" s="8">
        <f t="shared" si="50"/>
        <v>31.067388814911936</v>
      </c>
      <c r="O327" s="11">
        <f t="shared" si="51"/>
        <v>1.7225968808882302</v>
      </c>
      <c r="P327" s="11">
        <f t="shared" si="48"/>
        <v>1.0637057388412794</v>
      </c>
      <c r="Q327" s="11">
        <f t="shared" si="52"/>
        <v>3.2894736842105261</v>
      </c>
      <c r="R327" s="12">
        <f t="shared" si="53"/>
        <v>7.1174336303980693E-2</v>
      </c>
      <c r="S327" s="11">
        <f t="shared" si="54"/>
        <v>7.4125137436634825</v>
      </c>
      <c r="T327" s="8">
        <f t="shared" si="55"/>
        <v>3.5507754747234945</v>
      </c>
      <c r="U327" s="13">
        <f t="shared" si="56"/>
        <v>5.967586484979627</v>
      </c>
    </row>
    <row r="328" spans="1:21">
      <c r="A328" s="6" t="s">
        <v>538</v>
      </c>
      <c r="B328" s="6" t="s">
        <v>325</v>
      </c>
      <c r="C328" s="8">
        <v>40.700000000000003</v>
      </c>
      <c r="D328" s="8">
        <v>31.7</v>
      </c>
      <c r="E328" s="8">
        <v>12.2</v>
      </c>
      <c r="F328" s="8">
        <v>6</v>
      </c>
      <c r="G328" s="9" t="s">
        <v>47</v>
      </c>
      <c r="H328" s="9" t="s">
        <v>38</v>
      </c>
      <c r="I328" s="10">
        <v>28000</v>
      </c>
      <c r="J328" s="10">
        <v>9000</v>
      </c>
      <c r="K328" s="10">
        <v>780</v>
      </c>
      <c r="L328" s="11">
        <f t="shared" si="57"/>
        <v>13.589491817694082</v>
      </c>
      <c r="M328" s="10">
        <f t="shared" si="49"/>
        <v>392.40291630080327</v>
      </c>
      <c r="N328" s="8">
        <f t="shared" si="50"/>
        <v>44.960140251673423</v>
      </c>
      <c r="O328" s="11">
        <f t="shared" si="51"/>
        <v>1.5548084534684032</v>
      </c>
      <c r="P328" s="11">
        <f t="shared" si="48"/>
        <v>0.99616446537017478</v>
      </c>
      <c r="Q328" s="11">
        <f t="shared" si="52"/>
        <v>3.3360655737704921</v>
      </c>
      <c r="R328" s="12">
        <f t="shared" si="53"/>
        <v>4.056762177663506E-2</v>
      </c>
      <c r="S328" s="11">
        <f t="shared" si="54"/>
        <v>7.5445689074989568</v>
      </c>
      <c r="T328" s="8">
        <f t="shared" si="55"/>
        <v>4.9220885321181926</v>
      </c>
      <c r="U328" s="13">
        <f t="shared" si="56"/>
        <v>7.9964539665614502</v>
      </c>
    </row>
    <row r="329" spans="1:21">
      <c r="A329" s="17" t="s">
        <v>539</v>
      </c>
      <c r="B329" s="17" t="s">
        <v>274</v>
      </c>
      <c r="C329" s="8">
        <v>25.3</v>
      </c>
      <c r="D329" s="8">
        <v>22.3</v>
      </c>
      <c r="E329" s="8">
        <v>10.5</v>
      </c>
      <c r="F329" s="8">
        <v>3.8</v>
      </c>
      <c r="G329" s="9" t="s">
        <v>47</v>
      </c>
      <c r="H329" s="7" t="s">
        <v>128</v>
      </c>
      <c r="I329" s="9">
        <v>10000</v>
      </c>
      <c r="J329" s="9">
        <v>3000</v>
      </c>
      <c r="K329" s="9">
        <v>473</v>
      </c>
      <c r="L329" s="11">
        <f t="shared" si="57"/>
        <v>16.359762832414411</v>
      </c>
      <c r="M329" s="10">
        <f t="shared" si="49"/>
        <v>402.56627822219872</v>
      </c>
      <c r="N329" s="8">
        <f t="shared" si="50"/>
        <v>29.068116406369054</v>
      </c>
      <c r="O329" s="11">
        <f t="shared" si="51"/>
        <v>1.8854281461404281</v>
      </c>
      <c r="P329" s="11">
        <f t="shared" si="48"/>
        <v>1.0908921353279601</v>
      </c>
      <c r="Q329" s="11">
        <f t="shared" si="52"/>
        <v>2.4095238095238094</v>
      </c>
      <c r="R329" s="12">
        <f t="shared" si="53"/>
        <v>8.9336842176036685E-2</v>
      </c>
      <c r="S329" s="11">
        <f t="shared" si="54"/>
        <v>6.3278653588710307</v>
      </c>
      <c r="T329" s="8">
        <f t="shared" si="55"/>
        <v>2.9947502829714749</v>
      </c>
      <c r="U329" s="13">
        <f t="shared" si="56"/>
        <v>5.2443769622867213</v>
      </c>
    </row>
    <row r="330" spans="1:21">
      <c r="A330" s="6" t="s">
        <v>540</v>
      </c>
      <c r="B330" s="6" t="s">
        <v>346</v>
      </c>
      <c r="C330" s="8">
        <v>24.2</v>
      </c>
      <c r="D330" s="8">
        <v>21.4</v>
      </c>
      <c r="E330" s="8">
        <v>8.6</v>
      </c>
      <c r="F330" s="8">
        <v>2.5</v>
      </c>
      <c r="G330" s="11"/>
      <c r="H330" s="11" t="s">
        <v>18</v>
      </c>
      <c r="I330" s="10">
        <v>8000</v>
      </c>
      <c r="J330" s="10">
        <v>3200</v>
      </c>
      <c r="K330" s="10">
        <v>358</v>
      </c>
      <c r="L330" s="11">
        <f t="shared" si="57"/>
        <v>14.366168567391506</v>
      </c>
      <c r="M330" s="10">
        <f t="shared" si="49"/>
        <v>364.41869504055899</v>
      </c>
      <c r="N330" s="8">
        <f t="shared" si="50"/>
        <v>31.634349415139571</v>
      </c>
      <c r="O330" s="11">
        <f t="shared" si="51"/>
        <v>1.6633750102163993</v>
      </c>
      <c r="P330" s="11">
        <f t="shared" si="48"/>
        <v>1.0512925868738934</v>
      </c>
      <c r="Q330" s="11">
        <f t="shared" si="52"/>
        <v>2.8139534883720931</v>
      </c>
      <c r="R330" s="12">
        <f t="shared" si="53"/>
        <v>5.1904473533195092E-2</v>
      </c>
      <c r="S330" s="11">
        <f t="shared" si="54"/>
        <v>6.1988579593341226</v>
      </c>
      <c r="T330" s="8">
        <f t="shared" si="55"/>
        <v>3.3949774961031527</v>
      </c>
      <c r="U330" s="13">
        <f t="shared" si="56"/>
        <v>6.5692472827217774</v>
      </c>
    </row>
    <row r="331" spans="1:21">
      <c r="A331" s="6" t="s">
        <v>541</v>
      </c>
      <c r="B331" s="6" t="s">
        <v>542</v>
      </c>
      <c r="C331" s="8">
        <v>50</v>
      </c>
      <c r="D331" s="8">
        <v>47.3</v>
      </c>
      <c r="E331" s="8">
        <v>13.4</v>
      </c>
      <c r="F331" s="8">
        <v>6.8</v>
      </c>
      <c r="G331" s="9"/>
      <c r="H331" s="9" t="s">
        <v>18</v>
      </c>
      <c r="I331" s="10">
        <v>31900</v>
      </c>
      <c r="J331" s="10">
        <v>11900</v>
      </c>
      <c r="K331" s="9">
        <v>1004</v>
      </c>
      <c r="L331" s="11">
        <f t="shared" si="57"/>
        <v>16.037068364590045</v>
      </c>
      <c r="M331" s="10">
        <f t="shared" si="49"/>
        <v>134.57340542319912</v>
      </c>
      <c r="N331" s="8">
        <f t="shared" si="50"/>
        <v>32.329023557059635</v>
      </c>
      <c r="O331" s="11">
        <f t="shared" si="51"/>
        <v>1.6351710438289078</v>
      </c>
      <c r="P331" s="11">
        <f t="shared" si="48"/>
        <v>1.0487759179430136</v>
      </c>
      <c r="Q331" s="11">
        <f t="shared" si="52"/>
        <v>3.7313432835820897</v>
      </c>
      <c r="R331" s="12">
        <f t="shared" si="53"/>
        <v>7.2226155315468665E-2</v>
      </c>
      <c r="S331" s="11">
        <f t="shared" si="54"/>
        <v>9.2158493911304777</v>
      </c>
      <c r="T331" s="8">
        <f t="shared" si="55"/>
        <v>3.9220642373368366</v>
      </c>
      <c r="U331" s="13">
        <f t="shared" si="56"/>
        <v>6.079813244590107</v>
      </c>
    </row>
    <row r="332" spans="1:21">
      <c r="A332" s="6" t="s">
        <v>543</v>
      </c>
      <c r="B332" s="6" t="s">
        <v>544</v>
      </c>
      <c r="C332" s="8">
        <v>61.5</v>
      </c>
      <c r="D332" s="8">
        <v>56.2</v>
      </c>
      <c r="E332" s="8">
        <v>14.4</v>
      </c>
      <c r="F332" s="8">
        <v>6.2</v>
      </c>
      <c r="G332" s="11"/>
      <c r="H332" s="11" t="s">
        <v>18</v>
      </c>
      <c r="I332" s="10">
        <v>45000</v>
      </c>
      <c r="J332" s="10">
        <v>15300</v>
      </c>
      <c r="K332" s="10">
        <v>1150</v>
      </c>
      <c r="L332" s="11">
        <f t="shared" si="57"/>
        <v>14.607441941719161</v>
      </c>
      <c r="M332" s="10">
        <f t="shared" si="49"/>
        <v>113.17631485743667</v>
      </c>
      <c r="N332" s="8">
        <f t="shared" si="50"/>
        <v>34.500417304998713</v>
      </c>
      <c r="O332" s="11">
        <f t="shared" si="51"/>
        <v>1.5669798504811758</v>
      </c>
      <c r="P332" s="11">
        <f t="shared" si="48"/>
        <v>1.0068442711008398</v>
      </c>
      <c r="Q332" s="11">
        <f t="shared" si="52"/>
        <v>4.270833333333333</v>
      </c>
      <c r="R332" s="12">
        <f t="shared" si="53"/>
        <v>6.4065259961509649E-2</v>
      </c>
      <c r="S332" s="11">
        <f t="shared" si="54"/>
        <v>10.045532340299344</v>
      </c>
      <c r="T332" s="8">
        <f t="shared" si="55"/>
        <v>4.3599992125925517</v>
      </c>
      <c r="U332" s="13">
        <f t="shared" si="56"/>
        <v>6.5197823908631198</v>
      </c>
    </row>
    <row r="333" spans="1:21">
      <c r="A333" s="6" t="s">
        <v>545</v>
      </c>
      <c r="B333" s="6" t="s">
        <v>164</v>
      </c>
      <c r="C333" s="8">
        <v>32.799999999999997</v>
      </c>
      <c r="D333" s="8">
        <v>29.5</v>
      </c>
      <c r="E333" s="8">
        <v>9.8000000000000007</v>
      </c>
      <c r="F333" s="8">
        <v>5.4</v>
      </c>
      <c r="G333" s="9" t="s">
        <v>29</v>
      </c>
      <c r="H333" s="9" t="s">
        <v>18</v>
      </c>
      <c r="I333" s="10">
        <v>7600</v>
      </c>
      <c r="J333" s="14">
        <v>3116</v>
      </c>
      <c r="K333" s="10">
        <v>541</v>
      </c>
      <c r="L333" s="11">
        <f t="shared" si="57"/>
        <v>22.464216464637918</v>
      </c>
      <c r="M333" s="10">
        <f t="shared" si="49"/>
        <v>132.15984663893167</v>
      </c>
      <c r="N333" s="8">
        <f t="shared" si="50"/>
        <v>18.425196602091649</v>
      </c>
      <c r="O333" s="11">
        <f t="shared" si="51"/>
        <v>1.9281278890280076</v>
      </c>
      <c r="P333" s="11">
        <f t="shared" si="48"/>
        <v>1.2218118758715879</v>
      </c>
      <c r="Q333" s="11">
        <f t="shared" si="52"/>
        <v>3.3469387755102034</v>
      </c>
      <c r="R333" s="12">
        <f t="shared" si="53"/>
        <v>0.14059401207858113</v>
      </c>
      <c r="S333" s="11">
        <f t="shared" si="54"/>
        <v>7.278062929104145</v>
      </c>
      <c r="T333" s="8">
        <f t="shared" si="55"/>
        <v>2.2730884000225569</v>
      </c>
      <c r="U333" s="13">
        <f t="shared" si="56"/>
        <v>4.1203226314260784</v>
      </c>
    </row>
    <row r="334" spans="1:21">
      <c r="A334" s="6" t="s">
        <v>546</v>
      </c>
      <c r="B334" s="6" t="s">
        <v>164</v>
      </c>
      <c r="C334" s="8">
        <v>40.799999999999997</v>
      </c>
      <c r="D334" s="8">
        <v>36.299999999999997</v>
      </c>
      <c r="E334" s="8">
        <v>12.8</v>
      </c>
      <c r="F334" s="8">
        <v>6.5</v>
      </c>
      <c r="G334" s="9" t="s">
        <v>29</v>
      </c>
      <c r="H334" s="9" t="s">
        <v>18</v>
      </c>
      <c r="I334" s="10">
        <v>19625</v>
      </c>
      <c r="J334" s="10">
        <v>7275</v>
      </c>
      <c r="K334" s="10">
        <v>883</v>
      </c>
      <c r="L334" s="11">
        <f t="shared" si="57"/>
        <v>19.492400637518646</v>
      </c>
      <c r="M334" s="10">
        <f t="shared" si="49"/>
        <v>183.16469704539321</v>
      </c>
      <c r="N334" s="8">
        <f t="shared" si="50"/>
        <v>27.011087427246952</v>
      </c>
      <c r="O334" s="11">
        <f t="shared" si="51"/>
        <v>1.8362213726480447</v>
      </c>
      <c r="P334" s="11">
        <f t="shared" si="48"/>
        <v>1.1346333612558601</v>
      </c>
      <c r="Q334" s="11">
        <f t="shared" si="52"/>
        <v>3.1874999999999996</v>
      </c>
      <c r="R334" s="12">
        <f t="shared" si="53"/>
        <v>0.10621824629425318</v>
      </c>
      <c r="S334" s="11">
        <f t="shared" si="54"/>
        <v>8.0734304976261484</v>
      </c>
      <c r="T334" s="8">
        <f t="shared" si="55"/>
        <v>3.1394874838714846</v>
      </c>
      <c r="U334" s="13">
        <f t="shared" si="56"/>
        <v>4.9794537970467614</v>
      </c>
    </row>
    <row r="335" spans="1:21">
      <c r="A335" s="6" t="s">
        <v>547</v>
      </c>
      <c r="B335" s="6" t="s">
        <v>164</v>
      </c>
      <c r="C335" s="8">
        <v>41.9</v>
      </c>
      <c r="D335" s="8">
        <v>36.299999999999997</v>
      </c>
      <c r="E335" s="8">
        <v>12.9</v>
      </c>
      <c r="F335" s="8">
        <v>6.4</v>
      </c>
      <c r="G335" s="9" t="s">
        <v>157</v>
      </c>
      <c r="H335" s="9" t="s">
        <v>94</v>
      </c>
      <c r="I335" s="10">
        <v>18302</v>
      </c>
      <c r="J335" s="10">
        <v>7277</v>
      </c>
      <c r="K335" s="10">
        <v>883</v>
      </c>
      <c r="L335" s="11">
        <f t="shared" si="57"/>
        <v>20.419849235947776</v>
      </c>
      <c r="M335" s="10">
        <f t="shared" si="49"/>
        <v>170.81682982546684</v>
      </c>
      <c r="N335" s="8">
        <f t="shared" si="50"/>
        <v>24.714163715536198</v>
      </c>
      <c r="O335" s="11">
        <f t="shared" si="51"/>
        <v>1.8940802682165874</v>
      </c>
      <c r="P335" s="11">
        <f t="shared" si="48"/>
        <v>1.1546047170316753</v>
      </c>
      <c r="Q335" s="11">
        <f t="shared" si="52"/>
        <v>3.248062015503876</v>
      </c>
      <c r="R335" s="12">
        <f t="shared" si="53"/>
        <v>0.1240537940241197</v>
      </c>
      <c r="S335" s="11">
        <f t="shared" si="54"/>
        <v>8.0734304976261484</v>
      </c>
      <c r="T335" s="8">
        <f t="shared" si="55"/>
        <v>2.9198319283668419</v>
      </c>
      <c r="U335" s="13">
        <f t="shared" si="56"/>
        <v>4.6130794451280854</v>
      </c>
    </row>
    <row r="336" spans="1:21">
      <c r="A336" s="6" t="s">
        <v>548</v>
      </c>
      <c r="B336" s="6" t="s">
        <v>164</v>
      </c>
      <c r="C336" s="8">
        <v>28.8</v>
      </c>
      <c r="D336" s="8">
        <v>25.8</v>
      </c>
      <c r="E336" s="8">
        <v>8.6999999999999993</v>
      </c>
      <c r="F336" s="8">
        <v>5.2</v>
      </c>
      <c r="G336" s="9" t="s">
        <v>157</v>
      </c>
      <c r="H336" s="9" t="s">
        <v>18</v>
      </c>
      <c r="I336" s="10">
        <v>7040</v>
      </c>
      <c r="J336" s="10">
        <v>1980</v>
      </c>
      <c r="K336" s="10">
        <v>452</v>
      </c>
      <c r="L336" s="11">
        <f t="shared" si="57"/>
        <v>19.750173106888806</v>
      </c>
      <c r="M336" s="10">
        <f t="shared" si="49"/>
        <v>183.00608185775531</v>
      </c>
      <c r="N336" s="8">
        <f t="shared" si="50"/>
        <v>22.834285939543502</v>
      </c>
      <c r="O336" s="11">
        <f t="shared" si="51"/>
        <v>1.7558937949315787</v>
      </c>
      <c r="P336" s="11">
        <f t="shared" ref="P336:P399" si="58">(1.88*D336^0.5*K336^0.333/I336^0.25)/S336</f>
        <v>1.1730620495919679</v>
      </c>
      <c r="Q336" s="11">
        <f t="shared" si="52"/>
        <v>3.3103448275862073</v>
      </c>
      <c r="R336" s="12">
        <f t="shared" si="53"/>
        <v>8.2410429113464453E-2</v>
      </c>
      <c r="S336" s="11">
        <f t="shared" si="54"/>
        <v>6.8063558531713584</v>
      </c>
      <c r="T336" s="8">
        <f t="shared" si="55"/>
        <v>2.7182639257495009</v>
      </c>
      <c r="U336" s="13">
        <f t="shared" si="56"/>
        <v>5.2294971560535854</v>
      </c>
    </row>
    <row r="337" spans="1:21">
      <c r="A337" s="6" t="s">
        <v>549</v>
      </c>
      <c r="B337" s="6" t="s">
        <v>550</v>
      </c>
      <c r="C337" s="8">
        <v>25.5</v>
      </c>
      <c r="D337" s="8">
        <v>22.5</v>
      </c>
      <c r="E337" s="8">
        <v>8</v>
      </c>
      <c r="F337" s="8">
        <v>3</v>
      </c>
      <c r="G337" s="11" t="s">
        <v>60</v>
      </c>
      <c r="H337" s="11" t="s">
        <v>18</v>
      </c>
      <c r="I337" s="10">
        <v>5473</v>
      </c>
      <c r="J337" s="10">
        <v>2010</v>
      </c>
      <c r="K337" s="10">
        <v>340</v>
      </c>
      <c r="L337" s="11">
        <f t="shared" si="57"/>
        <v>17.568578813625439</v>
      </c>
      <c r="M337" s="10">
        <f t="shared" si="49"/>
        <v>214.501273760533</v>
      </c>
      <c r="N337" s="8">
        <f t="shared" si="50"/>
        <v>22.645741804160181</v>
      </c>
      <c r="O337" s="11">
        <f t="shared" si="51"/>
        <v>1.7558265014790646</v>
      </c>
      <c r="P337" s="11">
        <f t="shared" si="58"/>
        <v>1.1362637933039259</v>
      </c>
      <c r="Q337" s="11">
        <f t="shared" si="52"/>
        <v>3.1875</v>
      </c>
      <c r="R337" s="12">
        <f t="shared" si="53"/>
        <v>7.6042060339149176E-2</v>
      </c>
      <c r="S337" s="11">
        <f t="shared" si="54"/>
        <v>6.3561780969384429</v>
      </c>
      <c r="T337" s="8">
        <f t="shared" si="55"/>
        <v>2.6503507090679079</v>
      </c>
      <c r="U337" s="13">
        <f t="shared" si="56"/>
        <v>5.3172403083040622</v>
      </c>
    </row>
    <row r="338" spans="1:21">
      <c r="A338" s="6" t="s">
        <v>551</v>
      </c>
      <c r="B338" s="6" t="s">
        <v>12</v>
      </c>
      <c r="C338" s="8">
        <v>66.8</v>
      </c>
      <c r="D338" s="8">
        <v>63.9</v>
      </c>
      <c r="E338" s="8">
        <v>16.8</v>
      </c>
      <c r="F338" s="8">
        <v>6.5</v>
      </c>
      <c r="G338" s="9"/>
      <c r="H338" s="9" t="s">
        <v>18</v>
      </c>
      <c r="I338" s="10">
        <v>53000</v>
      </c>
      <c r="J338" s="10">
        <v>20000</v>
      </c>
      <c r="K338" s="9">
        <v>1755</v>
      </c>
      <c r="L338" s="11">
        <f t="shared" si="57"/>
        <v>19.990573534868393</v>
      </c>
      <c r="M338" s="10">
        <f t="shared" si="49"/>
        <v>90.682874226103522</v>
      </c>
      <c r="N338" s="8">
        <f t="shared" si="50"/>
        <v>29.534340069902882</v>
      </c>
      <c r="O338" s="11">
        <f t="shared" si="51"/>
        <v>1.7311954584970506</v>
      </c>
      <c r="P338" s="11">
        <f t="shared" si="58"/>
        <v>1.1125726118424182</v>
      </c>
      <c r="Q338" s="11">
        <f t="shared" si="52"/>
        <v>3.9761904761904758</v>
      </c>
      <c r="R338" s="12">
        <f t="shared" si="53"/>
        <v>0.10526094065576633</v>
      </c>
      <c r="S338" s="11">
        <f t="shared" si="54"/>
        <v>10.711621725957279</v>
      </c>
      <c r="T338" s="8">
        <f t="shared" si="55"/>
        <v>3.7424085905769138</v>
      </c>
      <c r="U338" s="13">
        <f t="shared" si="56"/>
        <v>5.1811300838792986</v>
      </c>
    </row>
    <row r="339" spans="1:21">
      <c r="A339" s="6" t="s">
        <v>552</v>
      </c>
      <c r="B339" s="6" t="s">
        <v>12</v>
      </c>
      <c r="C339" s="8">
        <v>84</v>
      </c>
      <c r="D339" s="8">
        <v>61</v>
      </c>
      <c r="E339" s="8">
        <v>15.7</v>
      </c>
      <c r="F339" s="8">
        <v>9.9</v>
      </c>
      <c r="G339" s="9" t="s">
        <v>29</v>
      </c>
      <c r="H339" s="9" t="s">
        <v>89</v>
      </c>
      <c r="I339" s="10">
        <v>55000</v>
      </c>
      <c r="J339" s="10"/>
      <c r="K339" s="10">
        <v>2315</v>
      </c>
      <c r="L339" s="11">
        <f t="shared" si="57"/>
        <v>25.726772543169609</v>
      </c>
      <c r="M339" s="10">
        <f t="shared" si="49"/>
        <v>108.17456716012101</v>
      </c>
      <c r="N339" s="8">
        <f t="shared" si="50"/>
        <v>31.991383416662888</v>
      </c>
      <c r="O339" s="11">
        <f t="shared" si="51"/>
        <v>1.5980102615442917</v>
      </c>
      <c r="P339" s="11">
        <f t="shared" si="58"/>
        <v>1.2088094875461126</v>
      </c>
      <c r="Q339" s="11">
        <f t="shared" si="52"/>
        <v>5.3503184713375802</v>
      </c>
      <c r="R339" s="12">
        <f t="shared" si="53"/>
        <v>7.0751647360484685E-2</v>
      </c>
      <c r="S339" s="11">
        <f t="shared" si="54"/>
        <v>10.465734565714916</v>
      </c>
      <c r="T339" s="8">
        <f t="shared" si="55"/>
        <v>4.37903951229519</v>
      </c>
      <c r="U339" s="13">
        <f t="shared" si="56"/>
        <v>6.2712912912519876</v>
      </c>
    </row>
    <row r="340" spans="1:21">
      <c r="A340" s="6" t="s">
        <v>553</v>
      </c>
      <c r="B340" s="6" t="s">
        <v>23</v>
      </c>
      <c r="C340" s="8">
        <v>43</v>
      </c>
      <c r="D340" s="8">
        <v>32</v>
      </c>
      <c r="E340" s="8">
        <v>12</v>
      </c>
      <c r="F340" s="8">
        <v>6.3</v>
      </c>
      <c r="G340" s="9" t="s">
        <v>47</v>
      </c>
      <c r="H340" s="9" t="s">
        <v>14</v>
      </c>
      <c r="I340" s="10">
        <v>26300</v>
      </c>
      <c r="J340" s="10"/>
      <c r="K340" s="10">
        <v>957</v>
      </c>
      <c r="L340" s="11">
        <f t="shared" si="57"/>
        <v>17.383502002781263</v>
      </c>
      <c r="M340" s="10">
        <f t="shared" si="49"/>
        <v>358.30906459263389</v>
      </c>
      <c r="N340" s="8">
        <f t="shared" si="50"/>
        <v>42.06846146506907</v>
      </c>
      <c r="O340" s="11">
        <f t="shared" si="51"/>
        <v>1.5615527834060448</v>
      </c>
      <c r="P340" s="11">
        <f t="shared" si="58"/>
        <v>1.0831978493253618</v>
      </c>
      <c r="Q340" s="11">
        <f t="shared" si="52"/>
        <v>3.5833333333333335</v>
      </c>
      <c r="R340" s="12">
        <f t="shared" si="53"/>
        <v>4.2523595087607856E-2</v>
      </c>
      <c r="S340" s="11">
        <f t="shared" si="54"/>
        <v>7.5801846943197901</v>
      </c>
      <c r="T340" s="8">
        <f t="shared" si="55"/>
        <v>4.7550112545986112</v>
      </c>
      <c r="U340" s="13">
        <f t="shared" si="56"/>
        <v>7.7891283819702544</v>
      </c>
    </row>
    <row r="341" spans="1:21">
      <c r="A341" s="6" t="s">
        <v>554</v>
      </c>
      <c r="B341" s="6" t="s">
        <v>23</v>
      </c>
      <c r="C341" s="8">
        <v>32</v>
      </c>
      <c r="D341" s="8">
        <v>25.3</v>
      </c>
      <c r="E341" s="8">
        <v>10</v>
      </c>
      <c r="F341" s="8">
        <v>4.7</v>
      </c>
      <c r="G341" s="9" t="s">
        <v>47</v>
      </c>
      <c r="H341" s="9" t="s">
        <v>94</v>
      </c>
      <c r="I341" s="10">
        <v>9821</v>
      </c>
      <c r="J341" s="10"/>
      <c r="K341" s="10">
        <v>512</v>
      </c>
      <c r="L341" s="11">
        <f t="shared" si="57"/>
        <v>17.922975870075437</v>
      </c>
      <c r="M341" s="10">
        <f t="shared" si="49"/>
        <v>270.73607546666022</v>
      </c>
      <c r="N341" s="8">
        <f t="shared" si="50"/>
        <v>25.877400910241779</v>
      </c>
      <c r="O341" s="11">
        <f t="shared" si="51"/>
        <v>1.806478658358462</v>
      </c>
      <c r="P341" s="11">
        <f t="shared" si="58"/>
        <v>1.1251256358450397</v>
      </c>
      <c r="Q341" s="11">
        <f t="shared" si="52"/>
        <v>3.2</v>
      </c>
      <c r="R341" s="12">
        <f t="shared" si="53"/>
        <v>8.4332616456612719E-2</v>
      </c>
      <c r="S341" s="11">
        <f t="shared" si="54"/>
        <v>6.7400801182181809</v>
      </c>
      <c r="T341" s="8">
        <f t="shared" si="55"/>
        <v>2.9778067785583611</v>
      </c>
      <c r="U341" s="13">
        <f t="shared" si="56"/>
        <v>5.3434832214182686</v>
      </c>
    </row>
    <row r="342" spans="1:21">
      <c r="A342" s="6" t="s">
        <v>555</v>
      </c>
      <c r="B342" s="6" t="s">
        <v>556</v>
      </c>
      <c r="C342" s="8">
        <v>37</v>
      </c>
      <c r="D342" s="8">
        <v>34</v>
      </c>
      <c r="E342" s="8">
        <v>11.5</v>
      </c>
      <c r="F342" s="8">
        <v>4.5</v>
      </c>
      <c r="G342" s="9"/>
      <c r="H342" s="9" t="s">
        <v>38</v>
      </c>
      <c r="I342" s="10">
        <v>15900</v>
      </c>
      <c r="J342" s="10">
        <v>6000</v>
      </c>
      <c r="K342" s="10">
        <v>675</v>
      </c>
      <c r="L342" s="11">
        <f t="shared" si="57"/>
        <v>17.143091797890484</v>
      </c>
      <c r="M342" s="10">
        <f t="shared" si="49"/>
        <v>180.59775813439558</v>
      </c>
      <c r="N342" s="8">
        <f t="shared" si="50"/>
        <v>27.222638312790743</v>
      </c>
      <c r="O342" s="11">
        <f t="shared" si="51"/>
        <v>1.7695110741622684</v>
      </c>
      <c r="P342" s="11">
        <f t="shared" si="58"/>
        <v>1.0936086235729543</v>
      </c>
      <c r="Q342" s="11">
        <f t="shared" si="52"/>
        <v>3.2173913043478262</v>
      </c>
      <c r="R342" s="12">
        <f t="shared" si="53"/>
        <v>9.0334023154017062E-2</v>
      </c>
      <c r="S342" s="11">
        <f t="shared" si="54"/>
        <v>7.8134755390927033</v>
      </c>
      <c r="T342" s="8">
        <f t="shared" si="55"/>
        <v>3.1705095677315969</v>
      </c>
      <c r="U342" s="13">
        <f t="shared" si="56"/>
        <v>5.3052772381297162</v>
      </c>
    </row>
    <row r="343" spans="1:21">
      <c r="A343" s="6" t="s">
        <v>557</v>
      </c>
      <c r="B343" s="6"/>
      <c r="C343" s="8">
        <v>50</v>
      </c>
      <c r="D343" s="8">
        <v>38.799999999999997</v>
      </c>
      <c r="E343" s="8">
        <v>13.7</v>
      </c>
      <c r="F343" s="8">
        <v>6.5</v>
      </c>
      <c r="G343" s="9"/>
      <c r="H343" s="9"/>
      <c r="I343" s="10">
        <v>33900</v>
      </c>
      <c r="J343" s="10">
        <v>14000</v>
      </c>
      <c r="K343" s="10">
        <v>1162</v>
      </c>
      <c r="L343" s="11">
        <f t="shared" si="57"/>
        <v>17.824156705751239</v>
      </c>
      <c r="M343" s="10">
        <f t="shared" si="49"/>
        <v>259.09349123790395</v>
      </c>
      <c r="N343" s="8">
        <f t="shared" si="50"/>
        <v>38.06688893876359</v>
      </c>
      <c r="O343" s="11">
        <f t="shared" si="51"/>
        <v>1.6382672692931775</v>
      </c>
      <c r="P343" s="11">
        <f t="shared" si="58"/>
        <v>1.0844680634746702</v>
      </c>
      <c r="Q343" s="11">
        <f t="shared" si="52"/>
        <v>3.6496350364963503</v>
      </c>
      <c r="R343" s="12">
        <f t="shared" si="53"/>
        <v>5.8587572596097634E-2</v>
      </c>
      <c r="S343" s="11">
        <f t="shared" si="54"/>
        <v>8.3468125652850258</v>
      </c>
      <c r="T343" s="8">
        <f t="shared" si="55"/>
        <v>4.4170713853514325</v>
      </c>
      <c r="U343" s="13">
        <f t="shared" si="56"/>
        <v>6.771767992358587</v>
      </c>
    </row>
    <row r="344" spans="1:21">
      <c r="A344" s="6" t="s">
        <v>558</v>
      </c>
      <c r="B344" s="6" t="s">
        <v>173</v>
      </c>
      <c r="C344" s="8">
        <v>50.3</v>
      </c>
      <c r="D344" s="8">
        <v>41.7</v>
      </c>
      <c r="E344" s="8">
        <v>13</v>
      </c>
      <c r="F344" s="8">
        <v>5.0999999999999996</v>
      </c>
      <c r="G344" s="9" t="s">
        <v>559</v>
      </c>
      <c r="H344" s="9" t="s">
        <v>38</v>
      </c>
      <c r="I344" s="10">
        <v>41663</v>
      </c>
      <c r="J344" s="10"/>
      <c r="K344" s="10">
        <v>1217</v>
      </c>
      <c r="L344" s="11">
        <f t="shared" si="57"/>
        <v>16.272436375090233</v>
      </c>
      <c r="M344" s="10">
        <f t="shared" si="49"/>
        <v>256.5041260496572</v>
      </c>
      <c r="N344" s="8">
        <f t="shared" si="50"/>
        <v>47.762264712916561</v>
      </c>
      <c r="O344" s="11">
        <f t="shared" si="51"/>
        <v>1.4513999704459637</v>
      </c>
      <c r="P344" s="11">
        <f t="shared" si="58"/>
        <v>1.0459650634147806</v>
      </c>
      <c r="Q344" s="11">
        <f t="shared" si="52"/>
        <v>3.8692307692307688</v>
      </c>
      <c r="R344" s="12">
        <f t="shared" si="53"/>
        <v>3.5092777756004605E-2</v>
      </c>
      <c r="S344" s="11">
        <f t="shared" si="54"/>
        <v>8.6531219799561363</v>
      </c>
      <c r="T344" s="8">
        <f t="shared" si="55"/>
        <v>5.5174246209536335</v>
      </c>
      <c r="U344" s="13">
        <f t="shared" si="56"/>
        <v>8.6834572041969214</v>
      </c>
    </row>
    <row r="345" spans="1:21">
      <c r="A345" s="6" t="s">
        <v>560</v>
      </c>
      <c r="B345" s="6" t="s">
        <v>561</v>
      </c>
      <c r="C345" s="8">
        <v>68.7</v>
      </c>
      <c r="D345" s="8">
        <v>64</v>
      </c>
      <c r="E345" s="8">
        <v>17.3</v>
      </c>
      <c r="F345" s="8"/>
      <c r="G345" s="9"/>
      <c r="H345" s="9" t="s">
        <v>18</v>
      </c>
      <c r="I345" s="10">
        <v>29867</v>
      </c>
      <c r="J345" s="10"/>
      <c r="K345" s="9">
        <v>4487</v>
      </c>
      <c r="L345" s="11">
        <f t="shared" si="57"/>
        <v>74.884912264674441</v>
      </c>
      <c r="M345" s="10">
        <f t="shared" si="49"/>
        <v>50.863197871616897</v>
      </c>
      <c r="N345" s="8">
        <f t="shared" si="50"/>
        <v>15.850128191244861</v>
      </c>
      <c r="O345" s="11">
        <f t="shared" si="51"/>
        <v>2.1578834622713234</v>
      </c>
      <c r="P345" s="11">
        <f t="shared" si="58"/>
        <v>1.7553208907432705</v>
      </c>
      <c r="Q345" s="11">
        <f t="shared" si="52"/>
        <v>3.9710982658959537</v>
      </c>
      <c r="R345" s="12">
        <f t="shared" si="53"/>
        <v>0.32435211980779638</v>
      </c>
      <c r="S345" s="11">
        <f t="shared" si="54"/>
        <v>10.72</v>
      </c>
      <c r="T345" s="8">
        <f t="shared" si="55"/>
        <v>2.1702258391188565</v>
      </c>
      <c r="U345" s="13">
        <f t="shared" si="56"/>
        <v>2.9608050597073978</v>
      </c>
    </row>
    <row r="346" spans="1:21">
      <c r="A346" s="6" t="s">
        <v>562</v>
      </c>
      <c r="B346" s="6"/>
      <c r="C346" s="8">
        <v>52</v>
      </c>
      <c r="D346" s="8">
        <v>37.299999999999997</v>
      </c>
      <c r="E346" s="8">
        <v>10.3</v>
      </c>
      <c r="F346" s="8">
        <v>7.7</v>
      </c>
      <c r="G346" s="9"/>
      <c r="H346" s="9"/>
      <c r="I346" s="10">
        <v>37800</v>
      </c>
      <c r="J346" s="10">
        <v>0</v>
      </c>
      <c r="K346" s="10">
        <v>1150</v>
      </c>
      <c r="L346" s="11">
        <f t="shared" si="57"/>
        <v>16.406055044577666</v>
      </c>
      <c r="M346" s="10">
        <f t="shared" si="49"/>
        <v>325.17510269800528</v>
      </c>
      <c r="N346" s="8">
        <f t="shared" si="50"/>
        <v>62.699596287854391</v>
      </c>
      <c r="O346" s="11">
        <f t="shared" si="51"/>
        <v>1.1878268619319396</v>
      </c>
      <c r="P346" s="11">
        <f t="shared" si="58"/>
        <v>1.0517014720079414</v>
      </c>
      <c r="Q346" s="11">
        <f t="shared" si="52"/>
        <v>5.0485436893203879</v>
      </c>
      <c r="R346" s="12">
        <f t="shared" si="53"/>
        <v>1.3504989184275938E-2</v>
      </c>
      <c r="S346" s="11">
        <f t="shared" si="54"/>
        <v>8.1838792757469232</v>
      </c>
      <c r="T346" s="8">
        <f t="shared" si="55"/>
        <v>7.5990550597378901</v>
      </c>
      <c r="U346" s="13">
        <f t="shared" si="56"/>
        <v>13.435966574289528</v>
      </c>
    </row>
    <row r="347" spans="1:21">
      <c r="A347" s="6" t="s">
        <v>563</v>
      </c>
      <c r="B347" s="6" t="s">
        <v>34</v>
      </c>
      <c r="C347" s="8">
        <v>32.9</v>
      </c>
      <c r="D347" s="8">
        <v>24.5</v>
      </c>
      <c r="E347" s="8">
        <v>9.6</v>
      </c>
      <c r="F347" s="8">
        <v>4.5</v>
      </c>
      <c r="G347" s="9" t="s">
        <v>47</v>
      </c>
      <c r="H347" s="9" t="s">
        <v>14</v>
      </c>
      <c r="I347" s="10">
        <v>11500</v>
      </c>
      <c r="J347" s="10">
        <v>4300</v>
      </c>
      <c r="K347" s="9">
        <v>500</v>
      </c>
      <c r="L347" s="11">
        <f t="shared" si="57"/>
        <v>15.756549034839487</v>
      </c>
      <c r="M347" s="10">
        <f t="shared" si="49"/>
        <v>349.1013826843286</v>
      </c>
      <c r="N347" s="8">
        <f t="shared" si="50"/>
        <v>32.33541201658683</v>
      </c>
      <c r="O347" s="11">
        <f t="shared" si="51"/>
        <v>1.6454304847510421</v>
      </c>
      <c r="P347" s="11">
        <f t="shared" si="58"/>
        <v>1.0730886521507441</v>
      </c>
      <c r="Q347" s="11">
        <f t="shared" si="52"/>
        <v>3.4270833333333335</v>
      </c>
      <c r="R347" s="12">
        <f t="shared" si="53"/>
        <v>5.1732475295713606E-2</v>
      </c>
      <c r="S347" s="11">
        <f t="shared" si="54"/>
        <v>6.6326616075298164</v>
      </c>
      <c r="T347" s="8">
        <f t="shared" si="55"/>
        <v>3.6917783600958769</v>
      </c>
      <c r="U347" s="13">
        <f t="shared" si="56"/>
        <v>6.7612647070642184</v>
      </c>
    </row>
    <row r="348" spans="1:21">
      <c r="A348" s="6" t="s">
        <v>564</v>
      </c>
      <c r="B348" s="6"/>
      <c r="C348" s="8">
        <v>32</v>
      </c>
      <c r="D348" s="8">
        <v>25.9</v>
      </c>
      <c r="E348" s="8">
        <v>11</v>
      </c>
      <c r="F348" s="8">
        <v>4.5999999999999996</v>
      </c>
      <c r="G348" s="9" t="s">
        <v>47</v>
      </c>
      <c r="H348" s="9" t="s">
        <v>14</v>
      </c>
      <c r="I348" s="10">
        <v>15000</v>
      </c>
      <c r="J348" s="10">
        <v>5500</v>
      </c>
      <c r="K348" s="10">
        <v>560</v>
      </c>
      <c r="L348" s="11">
        <f t="shared" si="57"/>
        <v>14.785196851847955</v>
      </c>
      <c r="M348" s="10">
        <f t="shared" si="49"/>
        <v>385.42860972886928</v>
      </c>
      <c r="N348" s="8">
        <f t="shared" si="50"/>
        <v>34.290653479413336</v>
      </c>
      <c r="O348" s="11">
        <f t="shared" si="51"/>
        <v>1.7257384795761059</v>
      </c>
      <c r="P348" s="11">
        <f t="shared" si="58"/>
        <v>1.0427419580769588</v>
      </c>
      <c r="Q348" s="11">
        <f t="shared" si="52"/>
        <v>2.9090909090909092</v>
      </c>
      <c r="R348" s="12">
        <f t="shared" si="53"/>
        <v>6.274241403945513E-2</v>
      </c>
      <c r="S348" s="11">
        <f t="shared" si="54"/>
        <v>6.8195337083997165</v>
      </c>
      <c r="T348" s="8">
        <f t="shared" si="55"/>
        <v>3.6907078016255315</v>
      </c>
      <c r="U348" s="13">
        <f t="shared" si="56"/>
        <v>6.3145332749052514</v>
      </c>
    </row>
    <row r="349" spans="1:21">
      <c r="A349" s="6" t="s">
        <v>565</v>
      </c>
      <c r="B349" s="6"/>
      <c r="C349" s="8">
        <v>45</v>
      </c>
      <c r="D349" s="8">
        <v>35.4</v>
      </c>
      <c r="E349" s="8">
        <v>14</v>
      </c>
      <c r="F349" s="8">
        <v>5.9</v>
      </c>
      <c r="G349" s="9" t="s">
        <v>47</v>
      </c>
      <c r="H349" s="9" t="s">
        <v>38</v>
      </c>
      <c r="I349" s="10">
        <v>39000</v>
      </c>
      <c r="J349" s="10">
        <v>12000</v>
      </c>
      <c r="K349" s="10">
        <v>1016</v>
      </c>
      <c r="L349" s="11">
        <f t="shared" si="57"/>
        <v>14.195821908709359</v>
      </c>
      <c r="M349" s="10">
        <f t="shared" si="49"/>
        <v>392.47030480311395</v>
      </c>
      <c r="N349" s="8">
        <f t="shared" si="50"/>
        <v>46.862886343969798</v>
      </c>
      <c r="O349" s="11">
        <f t="shared" si="51"/>
        <v>1.5978065917885385</v>
      </c>
      <c r="P349" s="11">
        <f t="shared" si="58"/>
        <v>1.0013421646690701</v>
      </c>
      <c r="Q349" s="11">
        <f t="shared" si="52"/>
        <v>3.2142857142857144</v>
      </c>
      <c r="R349" s="12">
        <f t="shared" si="53"/>
        <v>4.592614082225023E-2</v>
      </c>
      <c r="S349" s="11">
        <f t="shared" si="54"/>
        <v>7.9727184824249253</v>
      </c>
      <c r="T349" s="8">
        <f t="shared" si="55"/>
        <v>5.058382281345895</v>
      </c>
      <c r="U349" s="13">
        <f t="shared" si="56"/>
        <v>7.6714165575686506</v>
      </c>
    </row>
    <row r="350" spans="1:21">
      <c r="A350" s="6" t="s">
        <v>566</v>
      </c>
      <c r="B350" s="6" t="s">
        <v>567</v>
      </c>
      <c r="C350" s="8">
        <v>32.700000000000003</v>
      </c>
      <c r="D350" s="8">
        <v>27.2</v>
      </c>
      <c r="E350" s="8">
        <v>10.9</v>
      </c>
      <c r="F350" s="8">
        <v>4.0999999999999996</v>
      </c>
      <c r="G350" s="9"/>
      <c r="H350" s="9" t="s">
        <v>18</v>
      </c>
      <c r="I350" s="10">
        <v>7500</v>
      </c>
      <c r="J350" s="10">
        <v>2650</v>
      </c>
      <c r="K350" s="10">
        <v>569</v>
      </c>
      <c r="L350" s="11">
        <f t="shared" si="57"/>
        <v>23.836216843654412</v>
      </c>
      <c r="M350" s="10">
        <f t="shared" si="49"/>
        <v>166.38207375294405</v>
      </c>
      <c r="N350" s="8">
        <f t="shared" si="50"/>
        <v>16.681106188383712</v>
      </c>
      <c r="O350" s="11">
        <f t="shared" si="51"/>
        <v>2.1540301816372431</v>
      </c>
      <c r="P350" s="11">
        <f t="shared" si="58"/>
        <v>1.2466373077676194</v>
      </c>
      <c r="Q350" s="11">
        <f t="shared" si="52"/>
        <v>3</v>
      </c>
      <c r="R350" s="12">
        <f t="shared" si="53"/>
        <v>0.21206315547649993</v>
      </c>
      <c r="S350" s="11">
        <f t="shared" si="54"/>
        <v>6.98858497837724</v>
      </c>
      <c r="T350" s="8">
        <f t="shared" si="55"/>
        <v>1.994923367683137</v>
      </c>
      <c r="U350" s="13">
        <f t="shared" si="56"/>
        <v>3.4287901365073359</v>
      </c>
    </row>
    <row r="351" spans="1:21">
      <c r="A351" s="6" t="s">
        <v>568</v>
      </c>
      <c r="B351" s="6" t="s">
        <v>567</v>
      </c>
      <c r="C351" s="8">
        <v>32.700000000000003</v>
      </c>
      <c r="D351" s="8">
        <v>27.2</v>
      </c>
      <c r="E351" s="8">
        <v>10.8</v>
      </c>
      <c r="F351" s="8">
        <v>5.6</v>
      </c>
      <c r="G351" s="9" t="s">
        <v>196</v>
      </c>
      <c r="H351" s="9" t="s">
        <v>18</v>
      </c>
      <c r="I351" s="10">
        <v>7500</v>
      </c>
      <c r="J351" s="10">
        <v>2650</v>
      </c>
      <c r="K351" s="10">
        <v>602</v>
      </c>
      <c r="L351" s="11">
        <f t="shared" si="57"/>
        <v>25.218633637750361</v>
      </c>
      <c r="M351" s="10">
        <f t="shared" si="49"/>
        <v>166.38207375294405</v>
      </c>
      <c r="N351" s="8">
        <f t="shared" si="50"/>
        <v>16.886844118842426</v>
      </c>
      <c r="O351" s="11">
        <f t="shared" si="51"/>
        <v>2.1342684368515807</v>
      </c>
      <c r="P351" s="11">
        <f t="shared" si="58"/>
        <v>1.270262176413278</v>
      </c>
      <c r="Q351" s="11">
        <f t="shared" si="52"/>
        <v>3.0277777777777777</v>
      </c>
      <c r="R351" s="12">
        <f t="shared" si="53"/>
        <v>0.20366879945541494</v>
      </c>
      <c r="S351" s="11">
        <f t="shared" si="54"/>
        <v>6.98858497837724</v>
      </c>
      <c r="T351" s="8">
        <f t="shared" si="55"/>
        <v>2.0226946752404187</v>
      </c>
      <c r="U351" s="13">
        <f t="shared" si="56"/>
        <v>3.4925802136354318</v>
      </c>
    </row>
    <row r="352" spans="1:21">
      <c r="A352" s="6" t="s">
        <v>569</v>
      </c>
      <c r="B352" s="6" t="s">
        <v>567</v>
      </c>
      <c r="C352" s="8">
        <v>35.1</v>
      </c>
      <c r="D352" s="8">
        <v>27.9</v>
      </c>
      <c r="E352" s="8">
        <v>11.4</v>
      </c>
      <c r="F352" s="8">
        <v>5.9</v>
      </c>
      <c r="G352" s="9"/>
      <c r="H352" s="9" t="s">
        <v>18</v>
      </c>
      <c r="I352" s="10">
        <v>10000</v>
      </c>
      <c r="J352" s="10">
        <v>3100</v>
      </c>
      <c r="K352" s="10">
        <v>667</v>
      </c>
      <c r="L352" s="11">
        <f t="shared" si="57"/>
        <v>23.069686700254572</v>
      </c>
      <c r="M352" s="10">
        <f t="shared" si="49"/>
        <v>205.56036106345243</v>
      </c>
      <c r="N352" s="8">
        <f t="shared" si="50"/>
        <v>20.110099288878526</v>
      </c>
      <c r="O352" s="11">
        <f t="shared" si="51"/>
        <v>2.0470362729524649</v>
      </c>
      <c r="P352" s="11">
        <f t="shared" si="58"/>
        <v>1.2231703738947739</v>
      </c>
      <c r="Q352" s="11">
        <f t="shared" si="52"/>
        <v>3.0789473684210527</v>
      </c>
      <c r="R352" s="12">
        <f t="shared" si="53"/>
        <v>0.16021184320773041</v>
      </c>
      <c r="S352" s="11">
        <f t="shared" si="54"/>
        <v>7.0779403783869226</v>
      </c>
      <c r="T352" s="8">
        <f t="shared" si="55"/>
        <v>2.3666695118827077</v>
      </c>
      <c r="U352" s="13">
        <f t="shared" si="56"/>
        <v>3.9775269075903443</v>
      </c>
    </row>
    <row r="353" spans="1:21">
      <c r="A353" s="6" t="s">
        <v>570</v>
      </c>
      <c r="B353" s="6" t="s">
        <v>571</v>
      </c>
      <c r="C353" s="8">
        <v>36.299999999999997</v>
      </c>
      <c r="D353" s="8">
        <v>30.1</v>
      </c>
      <c r="E353" s="8">
        <v>12.3</v>
      </c>
      <c r="F353" s="8">
        <v>5.9</v>
      </c>
      <c r="G353" s="9" t="s">
        <v>223</v>
      </c>
      <c r="H353" s="9" t="s">
        <v>572</v>
      </c>
      <c r="I353" s="10">
        <v>13000</v>
      </c>
      <c r="J353" s="10">
        <v>3528</v>
      </c>
      <c r="K353" s="10">
        <v>564</v>
      </c>
      <c r="L353" s="11">
        <f t="shared" si="57"/>
        <v>16.379803747796018</v>
      </c>
      <c r="M353" s="10">
        <f t="shared" si="49"/>
        <v>212.81186963978291</v>
      </c>
      <c r="N353" s="8">
        <f t="shared" si="50"/>
        <v>22.225391858538035</v>
      </c>
      <c r="O353" s="11">
        <f t="shared" si="51"/>
        <v>2.0238702294540927</v>
      </c>
      <c r="P353" s="11">
        <f t="shared" si="58"/>
        <v>1.0832860596951983</v>
      </c>
      <c r="Q353" s="11">
        <f t="shared" si="52"/>
        <v>2.9512195121951215</v>
      </c>
      <c r="R353" s="12">
        <f t="shared" si="53"/>
        <v>0.15210522947272659</v>
      </c>
      <c r="S353" s="11">
        <f t="shared" si="54"/>
        <v>7.3517045642490286</v>
      </c>
      <c r="T353" s="8">
        <f t="shared" si="55"/>
        <v>2.5557283058955278</v>
      </c>
      <c r="U353" s="13">
        <f t="shared" si="56"/>
        <v>4.135138528449902</v>
      </c>
    </row>
    <row r="354" spans="1:21">
      <c r="A354" s="6" t="s">
        <v>573</v>
      </c>
      <c r="B354" s="6" t="s">
        <v>185</v>
      </c>
      <c r="C354" s="8">
        <v>38.200000000000003</v>
      </c>
      <c r="D354" s="8">
        <v>32.299999999999997</v>
      </c>
      <c r="E354" s="8">
        <v>12.6</v>
      </c>
      <c r="F354" s="8">
        <v>6.8</v>
      </c>
      <c r="G354" s="9" t="s">
        <v>157</v>
      </c>
      <c r="H354" s="9" t="s">
        <v>18</v>
      </c>
      <c r="I354" s="10">
        <v>14300</v>
      </c>
      <c r="J354" s="10">
        <v>4630</v>
      </c>
      <c r="K354" s="10">
        <v>860</v>
      </c>
      <c r="L354" s="11">
        <f t="shared" si="57"/>
        <v>23.440156824323733</v>
      </c>
      <c r="M354" s="10">
        <f t="shared" si="49"/>
        <v>189.44382426041597</v>
      </c>
      <c r="N354" s="8">
        <f t="shared" si="50"/>
        <v>22.210468640338586</v>
      </c>
      <c r="O354" s="11">
        <f t="shared" si="51"/>
        <v>2.0084652941717613</v>
      </c>
      <c r="P354" s="11">
        <f t="shared" si="58"/>
        <v>1.2173263584859941</v>
      </c>
      <c r="Q354" s="11">
        <f t="shared" si="52"/>
        <v>3.0317460317460321</v>
      </c>
      <c r="R354" s="12">
        <f t="shared" si="53"/>
        <v>0.15338253632653351</v>
      </c>
      <c r="S354" s="11">
        <f t="shared" si="54"/>
        <v>7.6156339197731926</v>
      </c>
      <c r="T354" s="8">
        <f t="shared" si="55"/>
        <v>2.5857881483050202</v>
      </c>
      <c r="U354" s="13">
        <f t="shared" si="56"/>
        <v>4.1336681047498809</v>
      </c>
    </row>
    <row r="355" spans="1:21">
      <c r="A355" s="6" t="s">
        <v>573</v>
      </c>
      <c r="B355" s="6"/>
      <c r="C355" s="8">
        <v>38.299999999999997</v>
      </c>
      <c r="D355" s="8">
        <v>32.200000000000003</v>
      </c>
      <c r="E355" s="8">
        <v>12.4</v>
      </c>
      <c r="F355" s="8">
        <v>5.9</v>
      </c>
      <c r="G355" s="9" t="s">
        <v>157</v>
      </c>
      <c r="H355" s="9" t="s">
        <v>18</v>
      </c>
      <c r="I355" s="10">
        <v>13591</v>
      </c>
      <c r="J355" s="10">
        <v>4620</v>
      </c>
      <c r="K355" s="10">
        <v>883</v>
      </c>
      <c r="L355" s="11">
        <f t="shared" si="57"/>
        <v>24.896088867607165</v>
      </c>
      <c r="M355" s="10">
        <f t="shared" si="49"/>
        <v>181.73382987767036</v>
      </c>
      <c r="N355" s="8">
        <f t="shared" si="50"/>
        <v>21.588639061881306</v>
      </c>
      <c r="O355" s="11">
        <f t="shared" si="51"/>
        <v>2.0103406380251219</v>
      </c>
      <c r="P355" s="11">
        <f t="shared" si="58"/>
        <v>1.2437844190195531</v>
      </c>
      <c r="Q355" s="11">
        <f t="shared" si="52"/>
        <v>3.0887096774193545</v>
      </c>
      <c r="R355" s="12">
        <f t="shared" si="53"/>
        <v>0.15593905247600176</v>
      </c>
      <c r="S355" s="11">
        <f t="shared" si="54"/>
        <v>7.6038358740835541</v>
      </c>
      <c r="T355" s="8">
        <f t="shared" si="55"/>
        <v>2.5376502342698202</v>
      </c>
      <c r="U355" s="13">
        <f t="shared" si="56"/>
        <v>4.0892989038461565</v>
      </c>
    </row>
    <row r="356" spans="1:21">
      <c r="A356" s="6" t="s">
        <v>574</v>
      </c>
      <c r="B356" s="6" t="s">
        <v>567</v>
      </c>
      <c r="C356" s="8">
        <v>40.5</v>
      </c>
      <c r="D356" s="8">
        <v>32.700000000000003</v>
      </c>
      <c r="E356" s="8">
        <v>13.1</v>
      </c>
      <c r="F356" s="8">
        <v>6.3</v>
      </c>
      <c r="G356" s="9"/>
      <c r="H356" s="9" t="s">
        <v>18</v>
      </c>
      <c r="I356" s="10">
        <v>16538</v>
      </c>
      <c r="J356" s="10">
        <v>5513</v>
      </c>
      <c r="K356" s="10">
        <v>932</v>
      </c>
      <c r="L356" s="11">
        <f t="shared" si="57"/>
        <v>23.058024977188147</v>
      </c>
      <c r="M356" s="10">
        <f t="shared" si="49"/>
        <v>211.15030412119509</v>
      </c>
      <c r="N356" s="8">
        <f t="shared" si="50"/>
        <v>23.715632411626885</v>
      </c>
      <c r="O356" s="11">
        <f t="shared" si="51"/>
        <v>1.989468869118612</v>
      </c>
      <c r="P356" s="11">
        <f t="shared" si="58"/>
        <v>1.205723714492642</v>
      </c>
      <c r="Q356" s="11">
        <f t="shared" si="52"/>
        <v>3.0916030534351147</v>
      </c>
      <c r="R356" s="12">
        <f t="shared" si="53"/>
        <v>0.14247716225970869</v>
      </c>
      <c r="S356" s="11">
        <f t="shared" si="54"/>
        <v>7.6626444521457477</v>
      </c>
      <c r="T356" s="8">
        <f t="shared" si="55"/>
        <v>2.7519043841645177</v>
      </c>
      <c r="U356" s="13">
        <f t="shared" si="56"/>
        <v>4.3144518657504998</v>
      </c>
    </row>
    <row r="357" spans="1:21">
      <c r="A357" s="6" t="s">
        <v>575</v>
      </c>
      <c r="B357" s="6" t="s">
        <v>576</v>
      </c>
      <c r="C357" s="8">
        <v>42.7</v>
      </c>
      <c r="D357" s="8">
        <v>35.299999999999997</v>
      </c>
      <c r="E357" s="8">
        <v>14.1</v>
      </c>
      <c r="F357" s="8">
        <v>6.3</v>
      </c>
      <c r="G357" s="9" t="s">
        <v>577</v>
      </c>
      <c r="H357" s="9" t="s">
        <v>18</v>
      </c>
      <c r="I357" s="10">
        <v>18750</v>
      </c>
      <c r="J357" s="10">
        <v>5280</v>
      </c>
      <c r="K357" s="10">
        <v>781</v>
      </c>
      <c r="L357" s="11">
        <f t="shared" si="57"/>
        <v>17.772480621308215</v>
      </c>
      <c r="M357" s="10">
        <f t="shared" si="49"/>
        <v>190.29577127534168</v>
      </c>
      <c r="N357" s="8">
        <f t="shared" si="50"/>
        <v>22.770033306988861</v>
      </c>
      <c r="O357" s="11">
        <f t="shared" si="51"/>
        <v>2.0536686620282283</v>
      </c>
      <c r="P357" s="11">
        <f t="shared" si="58"/>
        <v>1.1016801569776022</v>
      </c>
      <c r="Q357" s="11">
        <f t="shared" si="52"/>
        <v>3.0283687943262416</v>
      </c>
      <c r="R357" s="12">
        <f t="shared" si="53"/>
        <v>0.16933135250551293</v>
      </c>
      <c r="S357" s="11">
        <f t="shared" si="54"/>
        <v>7.9614496167469397</v>
      </c>
      <c r="T357" s="8">
        <f t="shared" si="55"/>
        <v>2.6462939402883361</v>
      </c>
      <c r="U357" s="13">
        <f t="shared" si="56"/>
        <v>3.9990465717680843</v>
      </c>
    </row>
    <row r="358" spans="1:21">
      <c r="A358" s="6" t="s">
        <v>578</v>
      </c>
      <c r="B358" s="6" t="s">
        <v>567</v>
      </c>
      <c r="C358" s="8">
        <v>45.9</v>
      </c>
      <c r="D358" s="8">
        <v>37.4</v>
      </c>
      <c r="E358" s="8">
        <v>14.1</v>
      </c>
      <c r="F358" s="8">
        <v>7.7</v>
      </c>
      <c r="G358" s="9"/>
      <c r="H358" s="9" t="s">
        <v>18</v>
      </c>
      <c r="I358" s="10">
        <v>24250</v>
      </c>
      <c r="J358" s="10">
        <v>8818</v>
      </c>
      <c r="K358" s="10">
        <v>1151</v>
      </c>
      <c r="L358" s="11">
        <f t="shared" si="57"/>
        <v>22.068517806310695</v>
      </c>
      <c r="M358" s="10">
        <f t="shared" si="49"/>
        <v>206.94213150178351</v>
      </c>
      <c r="N358" s="8">
        <f t="shared" si="50"/>
        <v>27.657962459336687</v>
      </c>
      <c r="O358" s="11">
        <f t="shared" si="51"/>
        <v>1.8850843557111654</v>
      </c>
      <c r="P358" s="11">
        <f t="shared" si="58"/>
        <v>1.1754744612398629</v>
      </c>
      <c r="Q358" s="11">
        <f t="shared" si="52"/>
        <v>3.2553191489361701</v>
      </c>
      <c r="R358" s="12">
        <f t="shared" si="53"/>
        <v>0.11455425173033733</v>
      </c>
      <c r="S358" s="11">
        <f t="shared" si="54"/>
        <v>8.1948422803614704</v>
      </c>
      <c r="T358" s="8">
        <f t="shared" si="55"/>
        <v>3.2173711596897272</v>
      </c>
      <c r="U358" s="13">
        <f t="shared" si="56"/>
        <v>4.8620513807550818</v>
      </c>
    </row>
    <row r="359" spans="1:21">
      <c r="A359" s="6" t="s">
        <v>579</v>
      </c>
      <c r="B359" s="6" t="s">
        <v>580</v>
      </c>
      <c r="C359" s="8">
        <v>46.6</v>
      </c>
      <c r="D359" s="8">
        <v>36</v>
      </c>
      <c r="E359" s="8">
        <v>13.7</v>
      </c>
      <c r="F359" s="8">
        <v>5.5</v>
      </c>
      <c r="G359" s="9" t="s">
        <v>581</v>
      </c>
      <c r="H359" s="9" t="s">
        <v>582</v>
      </c>
      <c r="I359" s="10">
        <v>38000</v>
      </c>
      <c r="J359" s="10">
        <v>14000</v>
      </c>
      <c r="K359" s="10">
        <v>1350</v>
      </c>
      <c r="L359" s="11">
        <f t="shared" si="57"/>
        <v>19.191713681154646</v>
      </c>
      <c r="M359" s="10">
        <f t="shared" si="49"/>
        <v>363.60351753870276</v>
      </c>
      <c r="N359" s="8">
        <f t="shared" si="50"/>
        <v>45.916360185434421</v>
      </c>
      <c r="O359" s="11">
        <f t="shared" si="51"/>
        <v>1.5771511481971108</v>
      </c>
      <c r="P359" s="11">
        <f t="shared" si="58"/>
        <v>1.1079197305944346</v>
      </c>
      <c r="Q359" s="11">
        <f t="shared" si="52"/>
        <v>3.4014598540145986</v>
      </c>
      <c r="R359" s="12">
        <f t="shared" si="53"/>
        <v>4.4545307474481766E-2</v>
      </c>
      <c r="S359" s="11">
        <f t="shared" si="54"/>
        <v>8.0400000000000009</v>
      </c>
      <c r="T359" s="8">
        <f t="shared" si="55"/>
        <v>5.0656617809591502</v>
      </c>
      <c r="U359" s="13">
        <f t="shared" si="56"/>
        <v>7.7661154452191639</v>
      </c>
    </row>
    <row r="360" spans="1:21">
      <c r="A360" s="6" t="s">
        <v>583</v>
      </c>
      <c r="B360" s="6" t="s">
        <v>584</v>
      </c>
      <c r="C360" s="8">
        <v>60</v>
      </c>
      <c r="D360" s="8">
        <v>56</v>
      </c>
      <c r="E360" s="8">
        <v>18</v>
      </c>
      <c r="F360" s="8">
        <v>5.5</v>
      </c>
      <c r="G360" s="9" t="s">
        <v>585</v>
      </c>
      <c r="H360" s="9" t="s">
        <v>18</v>
      </c>
      <c r="I360" s="10">
        <v>18000</v>
      </c>
      <c r="J360" s="10">
        <v>0</v>
      </c>
      <c r="K360" s="10">
        <v>1200</v>
      </c>
      <c r="L360" s="11">
        <f t="shared" si="57"/>
        <v>28.059867783229336</v>
      </c>
      <c r="M360" s="10">
        <f t="shared" si="49"/>
        <v>45.757301645147848</v>
      </c>
      <c r="N360" s="8">
        <f t="shared" si="50"/>
        <v>10.362169401334745</v>
      </c>
      <c r="O360" s="11">
        <f t="shared" si="51"/>
        <v>2.6575867380337495</v>
      </c>
      <c r="P360" s="11">
        <f t="shared" si="58"/>
        <v>1.2841101522860119</v>
      </c>
      <c r="Q360" s="11">
        <f t="shared" si="52"/>
        <v>3.3333333333333335</v>
      </c>
      <c r="R360" s="12">
        <f t="shared" si="53"/>
        <v>0.8109575586288591</v>
      </c>
      <c r="S360" s="11">
        <f t="shared" si="54"/>
        <v>10.027641796554164</v>
      </c>
      <c r="T360" s="8">
        <f t="shared" si="55"/>
        <v>1.4056974209982795</v>
      </c>
      <c r="U360" s="13">
        <f t="shared" si="56"/>
        <v>1.8801111773970398</v>
      </c>
    </row>
    <row r="361" spans="1:21">
      <c r="A361" s="6" t="s">
        <v>586</v>
      </c>
      <c r="B361" s="6" t="s">
        <v>584</v>
      </c>
      <c r="C361" s="8">
        <v>60</v>
      </c>
      <c r="D361" s="8">
        <v>58</v>
      </c>
      <c r="E361" s="8">
        <v>18</v>
      </c>
      <c r="F361" s="8">
        <v>6</v>
      </c>
      <c r="G361" s="9" t="s">
        <v>587</v>
      </c>
      <c r="H361" s="9" t="s">
        <v>18</v>
      </c>
      <c r="I361" s="10">
        <v>30000</v>
      </c>
      <c r="J361" s="10">
        <v>12000</v>
      </c>
      <c r="K361" s="10">
        <v>1200</v>
      </c>
      <c r="L361" s="11">
        <f t="shared" si="57"/>
        <v>19.967990118189032</v>
      </c>
      <c r="M361" s="10">
        <f t="shared" si="49"/>
        <v>68.641893593716148</v>
      </c>
      <c r="N361" s="8">
        <f t="shared" si="50"/>
        <v>16.857681733684512</v>
      </c>
      <c r="O361" s="11">
        <f t="shared" si="51"/>
        <v>2.2418771693332782</v>
      </c>
      <c r="P361" s="11">
        <f t="shared" si="58"/>
        <v>1.1301604163624708</v>
      </c>
      <c r="Q361" s="11">
        <f t="shared" si="52"/>
        <v>3.3333333333333335</v>
      </c>
      <c r="R361" s="12">
        <f t="shared" si="53"/>
        <v>0.34461475900636085</v>
      </c>
      <c r="S361" s="11">
        <f t="shared" si="54"/>
        <v>10.205135961857637</v>
      </c>
      <c r="T361" s="8">
        <f t="shared" si="55"/>
        <v>2.1563734421621512</v>
      </c>
      <c r="U361" s="13">
        <f t="shared" si="56"/>
        <v>2.884135483703183</v>
      </c>
    </row>
    <row r="362" spans="1:21">
      <c r="A362" s="6" t="s">
        <v>588</v>
      </c>
      <c r="B362" s="6" t="s">
        <v>40</v>
      </c>
      <c r="C362" s="8">
        <v>46.6</v>
      </c>
      <c r="D362" s="8">
        <v>42.1</v>
      </c>
      <c r="E362" s="8">
        <v>14.3</v>
      </c>
      <c r="F362" s="8">
        <v>6</v>
      </c>
      <c r="G362" s="9" t="s">
        <v>100</v>
      </c>
      <c r="H362" s="9" t="s">
        <v>94</v>
      </c>
      <c r="I362" s="10">
        <v>24000</v>
      </c>
      <c r="J362" s="10"/>
      <c r="K362" s="10">
        <v>1005</v>
      </c>
      <c r="L362" s="11">
        <f t="shared" si="57"/>
        <v>19.402658391999214</v>
      </c>
      <c r="M362" s="10">
        <f t="shared" si="49"/>
        <v>143.58759978024352</v>
      </c>
      <c r="N362" s="8">
        <f t="shared" si="50"/>
        <v>24.700808827428784</v>
      </c>
      <c r="O362" s="11">
        <f t="shared" si="51"/>
        <v>1.9184318718190598</v>
      </c>
      <c r="P362" s="11">
        <f t="shared" si="58"/>
        <v>1.1264749512899708</v>
      </c>
      <c r="Q362" s="11">
        <f t="shared" si="52"/>
        <v>3.2587412587412588</v>
      </c>
      <c r="R362" s="12">
        <f t="shared" si="53"/>
        <v>0.1394366113298347</v>
      </c>
      <c r="S362" s="11">
        <f t="shared" si="54"/>
        <v>8.6945247138644675</v>
      </c>
      <c r="T362" s="8">
        <f t="shared" si="55"/>
        <v>2.9423619342951786</v>
      </c>
      <c r="U362" s="13">
        <f t="shared" si="56"/>
        <v>4.4152572316303313</v>
      </c>
    </row>
    <row r="363" spans="1:21">
      <c r="A363" s="6" t="s">
        <v>589</v>
      </c>
      <c r="B363" s="6" t="s">
        <v>49</v>
      </c>
      <c r="C363" s="8">
        <v>36.1</v>
      </c>
      <c r="D363" s="8">
        <v>29.5</v>
      </c>
      <c r="E363" s="8">
        <v>11.3</v>
      </c>
      <c r="F363" s="8">
        <v>5.9</v>
      </c>
      <c r="G363" s="10" t="s">
        <v>50</v>
      </c>
      <c r="H363" s="10" t="s">
        <v>590</v>
      </c>
      <c r="I363" s="9">
        <v>26455</v>
      </c>
      <c r="J363" s="9">
        <v>7937</v>
      </c>
      <c r="K363" s="10">
        <v>674</v>
      </c>
      <c r="L363" s="11">
        <f t="shared" si="57"/>
        <v>12.195106212896761</v>
      </c>
      <c r="M363" s="10">
        <f t="shared" si="49"/>
        <v>460.03799247801805</v>
      </c>
      <c r="N363" s="8">
        <f t="shared" si="50"/>
        <v>51.400264721734338</v>
      </c>
      <c r="O363" s="11">
        <f t="shared" si="51"/>
        <v>1.4675876364560407</v>
      </c>
      <c r="P363" s="11">
        <f t="shared" si="58"/>
        <v>0.96243155790206147</v>
      </c>
      <c r="Q363" s="11">
        <f t="shared" si="52"/>
        <v>3.1946902654867255</v>
      </c>
      <c r="R363" s="12">
        <f t="shared" si="53"/>
        <v>2.9879853836892047E-2</v>
      </c>
      <c r="S363" s="11">
        <f t="shared" si="54"/>
        <v>7.278062929104145</v>
      </c>
      <c r="T363" s="8">
        <f t="shared" si="55"/>
        <v>5.4474730877902484</v>
      </c>
      <c r="U363" s="13">
        <f t="shared" si="56"/>
        <v>9.1956791024723561</v>
      </c>
    </row>
    <row r="364" spans="1:21">
      <c r="A364" s="6" t="s">
        <v>591</v>
      </c>
      <c r="B364" s="6" t="s">
        <v>592</v>
      </c>
      <c r="C364" s="8">
        <v>42.5</v>
      </c>
      <c r="D364" s="8">
        <v>36.1</v>
      </c>
      <c r="E364" s="8">
        <v>14</v>
      </c>
      <c r="F364" s="8">
        <v>4.8</v>
      </c>
      <c r="G364" s="9"/>
      <c r="H364" s="9" t="s">
        <v>18</v>
      </c>
      <c r="I364" s="10">
        <v>23000</v>
      </c>
      <c r="J364" s="10">
        <v>8750</v>
      </c>
      <c r="K364" s="9">
        <v>790</v>
      </c>
      <c r="L364" s="11">
        <f t="shared" si="57"/>
        <v>15.690334963466439</v>
      </c>
      <c r="M364" s="10">
        <f t="shared" si="49"/>
        <v>218.2519898576698</v>
      </c>
      <c r="N364" s="8">
        <f t="shared" si="50"/>
        <v>27.826083203634237</v>
      </c>
      <c r="O364" s="11">
        <f t="shared" si="51"/>
        <v>1.904992864408859</v>
      </c>
      <c r="P364" s="11">
        <f t="shared" si="58"/>
        <v>1.0508262505313404</v>
      </c>
      <c r="Q364" s="11">
        <f t="shared" si="52"/>
        <v>3.0357142857142856</v>
      </c>
      <c r="R364" s="12">
        <f t="shared" si="53"/>
        <v>0.11763247146453906</v>
      </c>
      <c r="S364" s="11">
        <f t="shared" si="54"/>
        <v>8.0511589227886944</v>
      </c>
      <c r="T364" s="8">
        <f t="shared" si="55"/>
        <v>3.1606616961809553</v>
      </c>
      <c r="U364" s="13">
        <f t="shared" si="56"/>
        <v>4.7933807925849781</v>
      </c>
    </row>
    <row r="365" spans="1:21">
      <c r="A365" s="6" t="s">
        <v>593</v>
      </c>
      <c r="B365" s="6" t="s">
        <v>26</v>
      </c>
      <c r="C365" s="8">
        <v>50.5</v>
      </c>
      <c r="D365" s="8">
        <v>43.5</v>
      </c>
      <c r="E365" s="8">
        <v>15</v>
      </c>
      <c r="F365" s="8">
        <v>7</v>
      </c>
      <c r="G365" s="9"/>
      <c r="H365" s="9" t="s">
        <v>14</v>
      </c>
      <c r="I365" s="10">
        <v>50840</v>
      </c>
      <c r="J365" s="10">
        <v>20000</v>
      </c>
      <c r="K365" s="10">
        <v>1322</v>
      </c>
      <c r="L365" s="11">
        <f t="shared" si="57"/>
        <v>15.481549543745743</v>
      </c>
      <c r="M365" s="10">
        <f t="shared" si="49"/>
        <v>275.73363913517261</v>
      </c>
      <c r="N365" s="8">
        <f t="shared" si="50"/>
        <v>46.787082852885369</v>
      </c>
      <c r="O365" s="11">
        <f t="shared" si="51"/>
        <v>1.5672760627205782</v>
      </c>
      <c r="P365" s="11">
        <f t="shared" si="58"/>
        <v>1.0229908282126474</v>
      </c>
      <c r="Q365" s="11">
        <f t="shared" si="52"/>
        <v>3.3666666666666667</v>
      </c>
      <c r="R365" s="12">
        <f t="shared" si="53"/>
        <v>4.7689018995269901E-2</v>
      </c>
      <c r="S365" s="11">
        <f t="shared" si="54"/>
        <v>8.837906992042857</v>
      </c>
      <c r="T365" s="8">
        <f t="shared" si="55"/>
        <v>5.1847367477237425</v>
      </c>
      <c r="U365" s="13">
        <f t="shared" si="56"/>
        <v>7.5964208397154271</v>
      </c>
    </row>
    <row r="366" spans="1:21">
      <c r="A366" s="6" t="s">
        <v>594</v>
      </c>
      <c r="B366" s="6" t="s">
        <v>310</v>
      </c>
      <c r="C366" s="8">
        <v>65.099999999999994</v>
      </c>
      <c r="D366" s="8">
        <v>53.1</v>
      </c>
      <c r="E366" s="8">
        <v>17</v>
      </c>
      <c r="F366" s="8">
        <v>5.9</v>
      </c>
      <c r="G366" s="9"/>
      <c r="H366" s="9" t="s">
        <v>38</v>
      </c>
      <c r="I366" s="10">
        <v>72000</v>
      </c>
      <c r="J366" s="10">
        <v>32000</v>
      </c>
      <c r="K366" s="9">
        <v>1916</v>
      </c>
      <c r="L366" s="11">
        <f t="shared" si="57"/>
        <v>17.796226509601411</v>
      </c>
      <c r="M366" s="10">
        <f t="shared" si="49"/>
        <v>214.68461117435291</v>
      </c>
      <c r="N366" s="8">
        <f t="shared" si="50"/>
        <v>45.116875483775132</v>
      </c>
      <c r="O366" s="11">
        <f t="shared" si="51"/>
        <v>1.5818958512277108</v>
      </c>
      <c r="P366" s="11">
        <f t="shared" si="58"/>
        <v>1.061103213729617</v>
      </c>
      <c r="Q366" s="11">
        <f t="shared" si="52"/>
        <v>3.8294117647058821</v>
      </c>
      <c r="R366" s="12">
        <f t="shared" si="53"/>
        <v>5.3886257327555968E-2</v>
      </c>
      <c r="S366" s="11">
        <f t="shared" si="54"/>
        <v>9.7645460723988613</v>
      </c>
      <c r="T366" s="8">
        <f t="shared" si="55"/>
        <v>5.2682974696986697</v>
      </c>
      <c r="U366" s="13">
        <f t="shared" si="56"/>
        <v>7.2505969530357648</v>
      </c>
    </row>
    <row r="367" spans="1:21">
      <c r="A367" s="6" t="s">
        <v>595</v>
      </c>
      <c r="B367" s="6"/>
      <c r="C367" s="8">
        <v>37.5</v>
      </c>
      <c r="D367" s="8">
        <v>30.5</v>
      </c>
      <c r="E367" s="8">
        <v>11.5</v>
      </c>
      <c r="F367" s="8">
        <v>4.5</v>
      </c>
      <c r="G367" s="9"/>
      <c r="H367" s="9" t="s">
        <v>18</v>
      </c>
      <c r="I367" s="10">
        <v>20000</v>
      </c>
      <c r="J367" s="10">
        <v>8000</v>
      </c>
      <c r="K367" s="10">
        <v>860</v>
      </c>
      <c r="L367" s="11">
        <f t="shared" si="57"/>
        <v>18.746851396137853</v>
      </c>
      <c r="M367" s="10">
        <f t="shared" si="49"/>
        <v>314.68964992035205</v>
      </c>
      <c r="N367" s="8">
        <f t="shared" si="50"/>
        <v>36.658181005378587</v>
      </c>
      <c r="O367" s="11">
        <f t="shared" si="51"/>
        <v>1.6393645470182974</v>
      </c>
      <c r="P367" s="11">
        <f t="shared" si="58"/>
        <v>1.1193954472855623</v>
      </c>
      <c r="Q367" s="11">
        <f t="shared" si="52"/>
        <v>3.2608695652173911</v>
      </c>
      <c r="R367" s="12">
        <f t="shared" si="53"/>
        <v>5.431409496199479E-2</v>
      </c>
      <c r="S367" s="11">
        <f t="shared" si="54"/>
        <v>7.400391881515465</v>
      </c>
      <c r="T367" s="8">
        <f t="shared" si="55"/>
        <v>4.0888245051210346</v>
      </c>
      <c r="U367" s="13">
        <f t="shared" si="56"/>
        <v>6.8419120378954865</v>
      </c>
    </row>
    <row r="368" spans="1:21">
      <c r="A368" s="6" t="s">
        <v>596</v>
      </c>
      <c r="B368" s="6" t="s">
        <v>274</v>
      </c>
      <c r="C368" s="8">
        <v>38.299999999999997</v>
      </c>
      <c r="D368" s="8">
        <v>32</v>
      </c>
      <c r="E368" s="8">
        <v>12.5</v>
      </c>
      <c r="F368" s="8">
        <v>4.9000000000000004</v>
      </c>
      <c r="G368" s="10"/>
      <c r="H368" s="10" t="s">
        <v>18</v>
      </c>
      <c r="I368" s="9">
        <v>17600</v>
      </c>
      <c r="J368" s="9">
        <v>7000</v>
      </c>
      <c r="K368" s="10">
        <v>718</v>
      </c>
      <c r="L368" s="11">
        <f t="shared" si="57"/>
        <v>17.042326060829126</v>
      </c>
      <c r="M368" s="10">
        <f t="shared" si="49"/>
        <v>239.7809709821428</v>
      </c>
      <c r="N368" s="8">
        <f t="shared" si="50"/>
        <v>27.77393565584234</v>
      </c>
      <c r="O368" s="11">
        <f t="shared" si="51"/>
        <v>1.8594092264244673</v>
      </c>
      <c r="P368" s="11">
        <f t="shared" si="58"/>
        <v>1.0883393301266533</v>
      </c>
      <c r="Q368" s="11">
        <f t="shared" si="52"/>
        <v>3.0639999999999996</v>
      </c>
      <c r="R368" s="12">
        <f t="shared" si="53"/>
        <v>0.10221769973550235</v>
      </c>
      <c r="S368" s="11">
        <f t="shared" si="54"/>
        <v>7.5801846943197901</v>
      </c>
      <c r="T368" s="8">
        <f t="shared" si="55"/>
        <v>3.1509682883411751</v>
      </c>
      <c r="U368" s="13">
        <f t="shared" si="56"/>
        <v>5.0572795624765794</v>
      </c>
    </row>
    <row r="369" spans="1:21">
      <c r="A369" s="6" t="s">
        <v>597</v>
      </c>
      <c r="B369" s="6" t="s">
        <v>274</v>
      </c>
      <c r="C369" s="8">
        <v>42.2</v>
      </c>
      <c r="D369" s="8">
        <v>33.299999999999997</v>
      </c>
      <c r="E369" s="8">
        <v>13</v>
      </c>
      <c r="F369" s="8">
        <v>5</v>
      </c>
      <c r="G369" s="11"/>
      <c r="H369" s="11" t="s">
        <v>18</v>
      </c>
      <c r="I369" s="10">
        <v>24000</v>
      </c>
      <c r="J369" s="10">
        <v>9000</v>
      </c>
      <c r="K369" s="10">
        <v>788</v>
      </c>
      <c r="L369" s="11">
        <f t="shared" si="57"/>
        <v>15.213228669547641</v>
      </c>
      <c r="M369" s="10">
        <f t="shared" si="49"/>
        <v>290.1553100400597</v>
      </c>
      <c r="N369" s="8">
        <f t="shared" si="50"/>
        <v>33.869812207000948</v>
      </c>
      <c r="O369" s="11">
        <f t="shared" si="51"/>
        <v>1.7440289743809634</v>
      </c>
      <c r="P369" s="11">
        <f t="shared" si="58"/>
        <v>1.0388275791169415</v>
      </c>
      <c r="Q369" s="11">
        <f t="shared" si="52"/>
        <v>3.2461538461538462</v>
      </c>
      <c r="R369" s="12">
        <f t="shared" si="53"/>
        <v>7.333013059913944E-2</v>
      </c>
      <c r="S369" s="11">
        <f t="shared" si="54"/>
        <v>7.7326243927918803</v>
      </c>
      <c r="T369" s="8">
        <f t="shared" si="55"/>
        <v>3.8168408558720759</v>
      </c>
      <c r="U369" s="13">
        <f t="shared" si="56"/>
        <v>6.0070370696730979</v>
      </c>
    </row>
    <row r="370" spans="1:21">
      <c r="A370" s="6" t="s">
        <v>598</v>
      </c>
      <c r="B370" s="6" t="s">
        <v>599</v>
      </c>
      <c r="C370" s="8">
        <v>45.8</v>
      </c>
      <c r="D370" s="8">
        <v>37.200000000000003</v>
      </c>
      <c r="E370" s="8">
        <v>13.2</v>
      </c>
      <c r="F370" s="8">
        <v>5</v>
      </c>
      <c r="G370" s="9"/>
      <c r="H370" s="9"/>
      <c r="I370" s="10">
        <v>26800</v>
      </c>
      <c r="J370" s="10">
        <v>11300</v>
      </c>
      <c r="K370" s="10">
        <v>866</v>
      </c>
      <c r="L370" s="11">
        <f t="shared" si="57"/>
        <v>15.53445358690519</v>
      </c>
      <c r="M370" s="10">
        <f t="shared" si="49"/>
        <v>232.4116832273657</v>
      </c>
      <c r="N370" s="8">
        <f t="shared" si="50"/>
        <v>33.511458522942682</v>
      </c>
      <c r="O370" s="11">
        <f t="shared" si="51"/>
        <v>1.7069693841722187</v>
      </c>
      <c r="P370" s="11">
        <f t="shared" si="58"/>
        <v>1.0428283048212899</v>
      </c>
      <c r="Q370" s="11">
        <f t="shared" si="52"/>
        <v>3.4696969696969697</v>
      </c>
      <c r="R370" s="12">
        <f t="shared" si="53"/>
        <v>7.2159646677132344E-2</v>
      </c>
      <c r="S370" s="11">
        <f t="shared" si="54"/>
        <v>8.1729015655396235</v>
      </c>
      <c r="T370" s="8">
        <f t="shared" si="55"/>
        <v>3.8859585907609633</v>
      </c>
      <c r="U370" s="13">
        <f t="shared" si="56"/>
        <v>6.0693074604016353</v>
      </c>
    </row>
    <row r="371" spans="1:21">
      <c r="A371" s="6" t="s">
        <v>600</v>
      </c>
      <c r="B371" s="6" t="s">
        <v>599</v>
      </c>
      <c r="C371" s="8">
        <v>52.3</v>
      </c>
      <c r="D371" s="8">
        <v>42.2</v>
      </c>
      <c r="E371" s="8">
        <v>15</v>
      </c>
      <c r="F371" s="8">
        <v>5.5</v>
      </c>
      <c r="G371" s="9"/>
      <c r="H371" s="9"/>
      <c r="I371" s="10">
        <v>35000</v>
      </c>
      <c r="J371" s="10">
        <v>14500</v>
      </c>
      <c r="K371" s="10">
        <v>1110</v>
      </c>
      <c r="L371" s="11">
        <f t="shared" si="57"/>
        <v>16.668231511954815</v>
      </c>
      <c r="M371" s="10">
        <f t="shared" si="49"/>
        <v>207.91349223237847</v>
      </c>
      <c r="N371" s="8">
        <f t="shared" si="50"/>
        <v>32.473322483930396</v>
      </c>
      <c r="O371" s="11">
        <f t="shared" si="51"/>
        <v>1.7747504185438501</v>
      </c>
      <c r="P371" s="11">
        <f t="shared" si="58"/>
        <v>1.0595674096946246</v>
      </c>
      <c r="Q371" s="11">
        <f t="shared" si="52"/>
        <v>3.4866666666666664</v>
      </c>
      <c r="R371" s="12">
        <f t="shared" si="53"/>
        <v>8.8717517001591722E-2</v>
      </c>
      <c r="S371" s="11">
        <f t="shared" si="54"/>
        <v>8.70484462813668</v>
      </c>
      <c r="T371" s="8">
        <f t="shared" si="55"/>
        <v>3.8012918574703907</v>
      </c>
      <c r="U371" s="13">
        <f t="shared" si="56"/>
        <v>5.569465546463122</v>
      </c>
    </row>
    <row r="372" spans="1:21">
      <c r="A372" s="6" t="s">
        <v>601</v>
      </c>
      <c r="B372" s="6" t="s">
        <v>599</v>
      </c>
      <c r="C372" s="8">
        <v>54.5</v>
      </c>
      <c r="D372" s="8">
        <v>43</v>
      </c>
      <c r="E372" s="8">
        <v>15.8</v>
      </c>
      <c r="F372" s="8">
        <v>5.5</v>
      </c>
      <c r="G372" s="9"/>
      <c r="H372" s="9"/>
      <c r="I372" s="10">
        <v>55000</v>
      </c>
      <c r="J372" s="10">
        <v>13000</v>
      </c>
      <c r="K372" s="10">
        <v>1018</v>
      </c>
      <c r="L372" s="11">
        <f t="shared" si="57"/>
        <v>11.31311207297912</v>
      </c>
      <c r="M372" s="10">
        <f t="shared" si="49"/>
        <v>308.82276313496209</v>
      </c>
      <c r="N372" s="8">
        <f t="shared" si="50"/>
        <v>46.37134458256471</v>
      </c>
      <c r="O372" s="11">
        <f t="shared" si="51"/>
        <v>1.6081886708534912</v>
      </c>
      <c r="P372" s="11">
        <f t="shared" si="58"/>
        <v>0.91948021478052389</v>
      </c>
      <c r="Q372" s="11">
        <f t="shared" si="52"/>
        <v>3.4493670886075947</v>
      </c>
      <c r="R372" s="12">
        <f t="shared" si="53"/>
        <v>5.1233465035969851E-2</v>
      </c>
      <c r="S372" s="11">
        <f t="shared" si="54"/>
        <v>8.7869676225646813</v>
      </c>
      <c r="T372" s="8">
        <f t="shared" si="55"/>
        <v>5.166226012065164</v>
      </c>
      <c r="U372" s="13">
        <f t="shared" si="56"/>
        <v>7.3751828850492398</v>
      </c>
    </row>
    <row r="373" spans="1:21">
      <c r="A373" s="6" t="s">
        <v>602</v>
      </c>
      <c r="B373" s="6" t="s">
        <v>599</v>
      </c>
      <c r="C373" s="8">
        <v>59.2</v>
      </c>
      <c r="D373" s="8">
        <v>50</v>
      </c>
      <c r="E373" s="8">
        <v>15.1</v>
      </c>
      <c r="F373" s="8">
        <v>5</v>
      </c>
      <c r="G373" s="9"/>
      <c r="H373" s="9"/>
      <c r="I373" s="10">
        <v>65000</v>
      </c>
      <c r="J373" s="10">
        <v>18500</v>
      </c>
      <c r="K373" s="10">
        <v>1522</v>
      </c>
      <c r="L373" s="11">
        <f t="shared" si="57"/>
        <v>15.133180759947502</v>
      </c>
      <c r="M373" s="10">
        <f t="shared" si="49"/>
        <v>232.14285714285714</v>
      </c>
      <c r="N373" s="8">
        <f t="shared" si="50"/>
        <v>51.245516324459082</v>
      </c>
      <c r="O373" s="11">
        <f t="shared" si="51"/>
        <v>1.4537759718225478</v>
      </c>
      <c r="P373" s="11">
        <f t="shared" si="58"/>
        <v>1.0082513008275029</v>
      </c>
      <c r="Q373" s="11">
        <f t="shared" si="52"/>
        <v>3.9205298013245038</v>
      </c>
      <c r="R373" s="12">
        <f t="shared" si="53"/>
        <v>3.6733464970737525E-2</v>
      </c>
      <c r="S373" s="11">
        <f t="shared" si="54"/>
        <v>9.4752308678997377</v>
      </c>
      <c r="T373" s="8">
        <f t="shared" si="55"/>
        <v>5.9320802642629689</v>
      </c>
      <c r="U373" s="13">
        <f t="shared" si="56"/>
        <v>8.6625644904583901</v>
      </c>
    </row>
    <row r="374" spans="1:21">
      <c r="A374" s="6" t="s">
        <v>603</v>
      </c>
      <c r="B374" s="6" t="s">
        <v>604</v>
      </c>
      <c r="C374" s="8">
        <v>35.200000000000003</v>
      </c>
      <c r="D374" s="8">
        <v>26.7</v>
      </c>
      <c r="E374" s="8">
        <v>11</v>
      </c>
      <c r="F374" s="8">
        <v>5</v>
      </c>
      <c r="G374" s="11"/>
      <c r="H374" s="11" t="s">
        <v>14</v>
      </c>
      <c r="I374" s="10">
        <v>18550</v>
      </c>
      <c r="J374" s="10">
        <v>7700</v>
      </c>
      <c r="K374" s="10">
        <v>736</v>
      </c>
      <c r="L374" s="11">
        <f t="shared" si="57"/>
        <v>16.8685064026796</v>
      </c>
      <c r="M374" s="10">
        <f t="shared" si="49"/>
        <v>435.07297904299753</v>
      </c>
      <c r="N374" s="8">
        <f t="shared" si="50"/>
        <v>40.202440294599768</v>
      </c>
      <c r="O374" s="11">
        <f t="shared" si="51"/>
        <v>1.6078845005924263</v>
      </c>
      <c r="P374" s="11">
        <f t="shared" si="58"/>
        <v>1.0830222638800522</v>
      </c>
      <c r="Q374" s="11">
        <f t="shared" si="52"/>
        <v>3.2</v>
      </c>
      <c r="R374" s="12">
        <f t="shared" si="53"/>
        <v>4.4656439302085377E-2</v>
      </c>
      <c r="S374" s="11">
        <f t="shared" si="54"/>
        <v>6.9240537259614046</v>
      </c>
      <c r="T374" s="8">
        <f t="shared" si="55"/>
        <v>4.3746995281010932</v>
      </c>
      <c r="U374" s="13">
        <f t="shared" si="56"/>
        <v>7.4847934929283442</v>
      </c>
    </row>
    <row r="375" spans="1:21">
      <c r="A375" s="6" t="s">
        <v>605</v>
      </c>
      <c r="B375" s="6" t="s">
        <v>604</v>
      </c>
      <c r="C375" s="8">
        <v>37.799999999999997</v>
      </c>
      <c r="D375" s="8">
        <v>29.5</v>
      </c>
      <c r="E375" s="8">
        <v>11.7</v>
      </c>
      <c r="F375" s="8">
        <v>5.6</v>
      </c>
      <c r="G375" s="9"/>
      <c r="H375" s="9" t="s">
        <v>18</v>
      </c>
      <c r="I375" s="10">
        <v>18000</v>
      </c>
      <c r="J375" s="10">
        <v>6380</v>
      </c>
      <c r="K375" s="10">
        <v>715</v>
      </c>
      <c r="L375" s="11">
        <f t="shared" si="57"/>
        <v>16.719004554174145</v>
      </c>
      <c r="M375" s="10">
        <f t="shared" si="49"/>
        <v>313.0101630922066</v>
      </c>
      <c r="N375" s="8">
        <f t="shared" si="50"/>
        <v>32.859254967135975</v>
      </c>
      <c r="O375" s="11">
        <f t="shared" si="51"/>
        <v>1.7274313797219372</v>
      </c>
      <c r="P375" s="11">
        <f t="shared" si="58"/>
        <v>1.0807340545278292</v>
      </c>
      <c r="Q375" s="11">
        <f t="shared" si="52"/>
        <v>3.2307692307692308</v>
      </c>
      <c r="R375" s="12">
        <f t="shared" si="53"/>
        <v>6.8045620469694382E-2</v>
      </c>
      <c r="S375" s="11">
        <f t="shared" si="54"/>
        <v>7.278062929104145</v>
      </c>
      <c r="T375" s="8">
        <f t="shared" si="55"/>
        <v>3.6957690025378747</v>
      </c>
      <c r="U375" s="13">
        <f t="shared" si="56"/>
        <v>6.1311201019834121</v>
      </c>
    </row>
    <row r="376" spans="1:21">
      <c r="A376" s="6" t="s">
        <v>606</v>
      </c>
      <c r="B376" s="6" t="s">
        <v>160</v>
      </c>
      <c r="C376" s="8">
        <v>20</v>
      </c>
      <c r="D376" s="8">
        <v>17.5</v>
      </c>
      <c r="E376" s="8">
        <v>7.1</v>
      </c>
      <c r="F376" s="8">
        <v>4</v>
      </c>
      <c r="G376" s="9" t="s">
        <v>138</v>
      </c>
      <c r="H376" s="9" t="s">
        <v>18</v>
      </c>
      <c r="I376" s="10">
        <v>1600</v>
      </c>
      <c r="J376" s="10">
        <v>550</v>
      </c>
      <c r="K376" s="10">
        <v>174</v>
      </c>
      <c r="L376" s="11">
        <f t="shared" si="57"/>
        <v>20.394882261693255</v>
      </c>
      <c r="M376" s="10">
        <f t="shared" si="49"/>
        <v>133.27780091628486</v>
      </c>
      <c r="N376" s="8">
        <f t="shared" si="50"/>
        <v>9.9487874707544037</v>
      </c>
      <c r="O376" s="11">
        <f t="shared" si="51"/>
        <v>2.346967531317798</v>
      </c>
      <c r="P376" s="11">
        <f t="shared" si="58"/>
        <v>1.2363059372581735</v>
      </c>
      <c r="Q376" s="11">
        <f t="shared" si="52"/>
        <v>2.8169014084507045</v>
      </c>
      <c r="R376" s="12">
        <f t="shared" si="53"/>
        <v>0.28953980354580755</v>
      </c>
      <c r="S376" s="11">
        <f t="shared" si="54"/>
        <v>5.6056221777783062</v>
      </c>
      <c r="T376" s="8">
        <f t="shared" si="55"/>
        <v>1.2299375825133065</v>
      </c>
      <c r="U376" s="13">
        <f t="shared" si="56"/>
        <v>2.6192794383697735</v>
      </c>
    </row>
    <row r="377" spans="1:21">
      <c r="A377" s="6" t="s">
        <v>607</v>
      </c>
      <c r="B377" s="6" t="s">
        <v>608</v>
      </c>
      <c r="C377" s="8">
        <v>25.2</v>
      </c>
      <c r="D377" s="8">
        <v>22.2</v>
      </c>
      <c r="E377" s="8">
        <v>7.9</v>
      </c>
      <c r="F377" s="8">
        <v>2.2000000000000002</v>
      </c>
      <c r="G377" s="11" t="s">
        <v>60</v>
      </c>
      <c r="H377" s="11" t="s">
        <v>18</v>
      </c>
      <c r="I377" s="10">
        <v>3000</v>
      </c>
      <c r="J377" s="10">
        <v>1200</v>
      </c>
      <c r="K377" s="10">
        <v>278</v>
      </c>
      <c r="L377" s="11">
        <f t="shared" si="57"/>
        <v>21.438673139838475</v>
      </c>
      <c r="M377" s="10">
        <f t="shared" si="49"/>
        <v>122.40927142315016</v>
      </c>
      <c r="N377" s="8">
        <f t="shared" si="50"/>
        <v>12.786506000252707</v>
      </c>
      <c r="O377" s="11">
        <f t="shared" si="51"/>
        <v>2.1181972528292485</v>
      </c>
      <c r="P377" s="11">
        <f t="shared" si="58"/>
        <v>1.2349223601462813</v>
      </c>
      <c r="Q377" s="11">
        <f t="shared" si="52"/>
        <v>3.1898734177215187</v>
      </c>
      <c r="R377" s="12">
        <f t="shared" si="53"/>
        <v>0.20203538227116188</v>
      </c>
      <c r="S377" s="11">
        <f t="shared" si="54"/>
        <v>6.3136613783129043</v>
      </c>
      <c r="T377" s="8">
        <f t="shared" si="55"/>
        <v>1.6096431461519751</v>
      </c>
      <c r="U377" s="13">
        <f t="shared" si="56"/>
        <v>3.2497054212382515</v>
      </c>
    </row>
    <row r="378" spans="1:21">
      <c r="A378" s="6" t="s">
        <v>609</v>
      </c>
      <c r="B378" s="6" t="s">
        <v>123</v>
      </c>
      <c r="C378" s="8">
        <v>25.4</v>
      </c>
      <c r="D378" s="8">
        <v>21.8</v>
      </c>
      <c r="E378" s="8">
        <v>9.3000000000000007</v>
      </c>
      <c r="F378" s="8">
        <v>4.9000000000000004</v>
      </c>
      <c r="G378" s="10"/>
      <c r="H378" s="9" t="s">
        <v>18</v>
      </c>
      <c r="I378" s="9">
        <v>5000</v>
      </c>
      <c r="J378" s="9">
        <v>2000</v>
      </c>
      <c r="K378" s="10">
        <v>341</v>
      </c>
      <c r="L378" s="11">
        <f t="shared" si="57"/>
        <v>18.713551589189922</v>
      </c>
      <c r="M378" s="10">
        <f t="shared" si="49"/>
        <v>215.45297992775235</v>
      </c>
      <c r="N378" s="8">
        <f t="shared" si="50"/>
        <v>17.318820299654</v>
      </c>
      <c r="O378" s="11">
        <f t="shared" si="51"/>
        <v>2.1035198958676862</v>
      </c>
      <c r="P378" s="11">
        <f t="shared" si="58"/>
        <v>1.1633697257776954</v>
      </c>
      <c r="Q378" s="11">
        <f t="shared" si="52"/>
        <v>2.7311827956989245</v>
      </c>
      <c r="R378" s="12">
        <f t="shared" si="53"/>
        <v>0.17074137508524653</v>
      </c>
      <c r="S378" s="11">
        <f t="shared" si="54"/>
        <v>6.2565229960418121</v>
      </c>
      <c r="T378" s="8">
        <f t="shared" si="55"/>
        <v>1.9853915488425216</v>
      </c>
      <c r="U378" s="13">
        <f t="shared" si="56"/>
        <v>3.6943040025942886</v>
      </c>
    </row>
    <row r="379" spans="1:21">
      <c r="A379" s="6" t="s">
        <v>610</v>
      </c>
      <c r="B379" s="6" t="s">
        <v>123</v>
      </c>
      <c r="C379" s="8">
        <v>26.8</v>
      </c>
      <c r="D379" s="8">
        <v>20.5</v>
      </c>
      <c r="E379" s="8">
        <v>9</v>
      </c>
      <c r="F379" s="8">
        <v>3.9</v>
      </c>
      <c r="G379" s="9" t="s">
        <v>157</v>
      </c>
      <c r="H379" s="9" t="s">
        <v>18</v>
      </c>
      <c r="I379" s="10">
        <v>6600</v>
      </c>
      <c r="J379" s="10">
        <v>2900</v>
      </c>
      <c r="K379" s="10">
        <v>323</v>
      </c>
      <c r="L379" s="11">
        <f t="shared" si="57"/>
        <v>14.733370966248332</v>
      </c>
      <c r="M379" s="10">
        <f t="shared" si="49"/>
        <v>342.00647946821101</v>
      </c>
      <c r="N379" s="8">
        <f t="shared" si="50"/>
        <v>24.402479003418481</v>
      </c>
      <c r="O379" s="11">
        <f t="shared" si="51"/>
        <v>1.8559021115513852</v>
      </c>
      <c r="P379" s="11">
        <f t="shared" si="58"/>
        <v>1.0659369253295055</v>
      </c>
      <c r="Q379" s="11">
        <f t="shared" si="52"/>
        <v>2.9777777777777779</v>
      </c>
      <c r="R379" s="12">
        <f t="shared" si="53"/>
        <v>8.5397388466791735E-2</v>
      </c>
      <c r="S379" s="11">
        <f t="shared" si="54"/>
        <v>6.0671080425520696</v>
      </c>
      <c r="T379" s="8">
        <f t="shared" si="55"/>
        <v>2.7396722566537051</v>
      </c>
      <c r="U379" s="13">
        <f t="shared" si="56"/>
        <v>5.1820940767101709</v>
      </c>
    </row>
    <row r="380" spans="1:21">
      <c r="A380" s="6" t="s">
        <v>611</v>
      </c>
      <c r="B380" s="6" t="s">
        <v>123</v>
      </c>
      <c r="C380" s="8">
        <v>28.6</v>
      </c>
      <c r="D380" s="8">
        <v>22</v>
      </c>
      <c r="E380" s="8">
        <v>9</v>
      </c>
      <c r="F380" s="8">
        <v>4.3</v>
      </c>
      <c r="G380" s="9" t="s">
        <v>157</v>
      </c>
      <c r="H380" s="9" t="s">
        <v>18</v>
      </c>
      <c r="I380" s="10">
        <v>8500</v>
      </c>
      <c r="J380" s="10">
        <v>3900</v>
      </c>
      <c r="K380" s="10">
        <v>404</v>
      </c>
      <c r="L380" s="11">
        <f t="shared" si="57"/>
        <v>15.570559672808148</v>
      </c>
      <c r="M380" s="10">
        <f t="shared" si="49"/>
        <v>356.37141783836</v>
      </c>
      <c r="N380" s="8">
        <f t="shared" si="50"/>
        <v>29.34363100270167</v>
      </c>
      <c r="O380" s="11">
        <f t="shared" si="51"/>
        <v>1.7059515553480749</v>
      </c>
      <c r="P380" s="11">
        <f t="shared" si="58"/>
        <v>1.0780113019553668</v>
      </c>
      <c r="Q380" s="11">
        <f t="shared" si="52"/>
        <v>3.177777777777778</v>
      </c>
      <c r="R380" s="12">
        <f t="shared" si="53"/>
        <v>5.8951033951883718E-2</v>
      </c>
      <c r="S380" s="11">
        <f t="shared" si="54"/>
        <v>6.2851571181633963</v>
      </c>
      <c r="T380" s="8">
        <f t="shared" si="55"/>
        <v>3.2974270280618403</v>
      </c>
      <c r="U380" s="13">
        <f t="shared" si="56"/>
        <v>6.2370880418281942</v>
      </c>
    </row>
    <row r="381" spans="1:21">
      <c r="A381" s="6" t="s">
        <v>612</v>
      </c>
      <c r="B381" s="6" t="s">
        <v>123</v>
      </c>
      <c r="C381" s="8">
        <v>31.6</v>
      </c>
      <c r="D381" s="8">
        <v>24</v>
      </c>
      <c r="E381" s="8">
        <v>9.6999999999999993</v>
      </c>
      <c r="F381" s="8">
        <v>4.9000000000000004</v>
      </c>
      <c r="G381" s="9" t="s">
        <v>157</v>
      </c>
      <c r="H381" s="9" t="s">
        <v>18</v>
      </c>
      <c r="I381" s="10">
        <v>8800</v>
      </c>
      <c r="J381" s="10">
        <v>4000</v>
      </c>
      <c r="K381" s="10">
        <v>452</v>
      </c>
      <c r="L381" s="11">
        <f t="shared" si="57"/>
        <v>17.022715381339484</v>
      </c>
      <c r="M381" s="10">
        <f t="shared" si="49"/>
        <v>284.18485449735448</v>
      </c>
      <c r="N381" s="8">
        <f t="shared" si="50"/>
        <v>25.092131105551392</v>
      </c>
      <c r="O381" s="11">
        <f t="shared" si="51"/>
        <v>1.8175220627177675</v>
      </c>
      <c r="P381" s="11">
        <f t="shared" si="58"/>
        <v>1.1094135902416709</v>
      </c>
      <c r="Q381" s="11">
        <f t="shared" si="52"/>
        <v>3.257731958762887</v>
      </c>
      <c r="R381" s="12">
        <f t="shared" si="53"/>
        <v>8.4629162011994621E-2</v>
      </c>
      <c r="S381" s="11">
        <f t="shared" si="54"/>
        <v>6.5646325106589174</v>
      </c>
      <c r="T381" s="8">
        <f t="shared" si="55"/>
        <v>2.908189235622654</v>
      </c>
      <c r="U381" s="13">
        <f t="shared" si="56"/>
        <v>5.2986438752494118</v>
      </c>
    </row>
    <row r="382" spans="1:21">
      <c r="A382" s="6" t="s">
        <v>613</v>
      </c>
      <c r="B382" s="6" t="s">
        <v>123</v>
      </c>
      <c r="C382" s="8">
        <v>32.5</v>
      </c>
      <c r="D382" s="8">
        <v>25.9</v>
      </c>
      <c r="E382" s="8">
        <v>10.9</v>
      </c>
      <c r="F382" s="8">
        <v>6.1</v>
      </c>
      <c r="G382" s="9" t="s">
        <v>157</v>
      </c>
      <c r="H382" s="9" t="s">
        <v>18</v>
      </c>
      <c r="I382" s="10">
        <v>9800</v>
      </c>
      <c r="J382" s="10">
        <v>4200</v>
      </c>
      <c r="K382" s="10">
        <v>496</v>
      </c>
      <c r="L382" s="11">
        <f t="shared" si="57"/>
        <v>17.387653329393061</v>
      </c>
      <c r="M382" s="10">
        <f t="shared" si="49"/>
        <v>251.81335835619461</v>
      </c>
      <c r="N382" s="8">
        <f t="shared" si="50"/>
        <v>22.554993556392763</v>
      </c>
      <c r="O382" s="11">
        <f t="shared" si="51"/>
        <v>1.9704658008811695</v>
      </c>
      <c r="P382" s="11">
        <f t="shared" si="58"/>
        <v>1.1138890386594573</v>
      </c>
      <c r="Q382" s="11">
        <f t="shared" si="52"/>
        <v>2.9816513761467891</v>
      </c>
      <c r="R382" s="12">
        <f t="shared" si="53"/>
        <v>0.12664984037809113</v>
      </c>
      <c r="S382" s="11">
        <f t="shared" si="54"/>
        <v>6.8195337083997165</v>
      </c>
      <c r="T382" s="8">
        <f t="shared" si="55"/>
        <v>2.5814071212960936</v>
      </c>
      <c r="U382" s="13">
        <f t="shared" si="56"/>
        <v>4.436813673744938</v>
      </c>
    </row>
    <row r="383" spans="1:21">
      <c r="A383" s="6" t="s">
        <v>614</v>
      </c>
      <c r="B383" s="6" t="s">
        <v>123</v>
      </c>
      <c r="C383" s="8">
        <v>32.5</v>
      </c>
      <c r="D383" s="8">
        <v>25.9</v>
      </c>
      <c r="E383" s="8">
        <v>10.9</v>
      </c>
      <c r="F383" s="8">
        <v>6.4</v>
      </c>
      <c r="G383" s="9"/>
      <c r="H383" s="9" t="s">
        <v>18</v>
      </c>
      <c r="I383" s="10">
        <v>9800</v>
      </c>
      <c r="J383" s="10">
        <v>4200</v>
      </c>
      <c r="K383" s="10">
        <v>496</v>
      </c>
      <c r="L383" s="11">
        <f t="shared" si="57"/>
        <v>17.387653329393061</v>
      </c>
      <c r="M383" s="10">
        <f t="shared" si="49"/>
        <v>251.81335835619461</v>
      </c>
      <c r="N383" s="8">
        <f t="shared" si="50"/>
        <v>22.554993556392763</v>
      </c>
      <c r="O383" s="11">
        <f t="shared" si="51"/>
        <v>1.9704658008811695</v>
      </c>
      <c r="P383" s="11">
        <f t="shared" si="58"/>
        <v>1.1138890386594573</v>
      </c>
      <c r="Q383" s="11">
        <f t="shared" si="52"/>
        <v>2.9816513761467891</v>
      </c>
      <c r="R383" s="12">
        <f t="shared" si="53"/>
        <v>0.12664984037809113</v>
      </c>
      <c r="S383" s="11">
        <f t="shared" si="54"/>
        <v>6.8195337083997165</v>
      </c>
      <c r="T383" s="8">
        <f t="shared" si="55"/>
        <v>2.5814071212960936</v>
      </c>
      <c r="U383" s="13">
        <f t="shared" si="56"/>
        <v>4.436813673744938</v>
      </c>
    </row>
    <row r="384" spans="1:21">
      <c r="A384" s="6" t="s">
        <v>615</v>
      </c>
      <c r="B384" s="6" t="s">
        <v>123</v>
      </c>
      <c r="C384" s="8">
        <v>34.700000000000003</v>
      </c>
      <c r="D384" s="8">
        <v>25.8</v>
      </c>
      <c r="E384" s="8">
        <v>10.8</v>
      </c>
      <c r="F384" s="8">
        <v>4.9000000000000004</v>
      </c>
      <c r="G384" s="9" t="s">
        <v>157</v>
      </c>
      <c r="H384" s="9" t="s">
        <v>18</v>
      </c>
      <c r="I384" s="10">
        <v>11600</v>
      </c>
      <c r="J384" s="10">
        <v>5000</v>
      </c>
      <c r="K384" s="10">
        <v>533</v>
      </c>
      <c r="L384" s="11">
        <f t="shared" si="57"/>
        <v>16.699906933092667</v>
      </c>
      <c r="M384" s="10">
        <f t="shared" si="49"/>
        <v>301.5441121519832</v>
      </c>
      <c r="N384" s="8">
        <f t="shared" si="50"/>
        <v>26.46693011503012</v>
      </c>
      <c r="O384" s="11">
        <f t="shared" si="51"/>
        <v>1.8457799837975939</v>
      </c>
      <c r="P384" s="11">
        <f t="shared" si="58"/>
        <v>1.0938020026644426</v>
      </c>
      <c r="Q384" s="11">
        <f t="shared" si="52"/>
        <v>3.2129629629629628</v>
      </c>
      <c r="R384" s="12">
        <f t="shared" si="53"/>
        <v>9.0295772011612679E-2</v>
      </c>
      <c r="S384" s="11">
        <f t="shared" si="54"/>
        <v>6.8063558531713584</v>
      </c>
      <c r="T384" s="8">
        <f t="shared" si="55"/>
        <v>3.0377978831980164</v>
      </c>
      <c r="U384" s="13">
        <f t="shared" si="56"/>
        <v>5.2453555693569562</v>
      </c>
    </row>
    <row r="385" spans="1:21">
      <c r="A385" s="6" t="s">
        <v>616</v>
      </c>
      <c r="B385" s="6" t="s">
        <v>123</v>
      </c>
      <c r="C385" s="8">
        <v>34.9</v>
      </c>
      <c r="D385" s="8">
        <v>29</v>
      </c>
      <c r="E385" s="8">
        <v>11.3</v>
      </c>
      <c r="F385" s="8">
        <v>6.2</v>
      </c>
      <c r="G385" s="9"/>
      <c r="H385" s="9" t="s">
        <v>18</v>
      </c>
      <c r="I385" s="10">
        <v>13000</v>
      </c>
      <c r="J385" s="10">
        <v>5200</v>
      </c>
      <c r="K385" s="10">
        <v>595</v>
      </c>
      <c r="L385" s="11">
        <f t="shared" si="57"/>
        <v>17.280112109820266</v>
      </c>
      <c r="M385" s="10">
        <f t="shared" si="49"/>
        <v>237.95856445821599</v>
      </c>
      <c r="N385" s="8">
        <f t="shared" si="50"/>
        <v>25.840931783489882</v>
      </c>
      <c r="O385" s="11">
        <f t="shared" si="51"/>
        <v>1.8593279343765243</v>
      </c>
      <c r="P385" s="11">
        <f t="shared" si="58"/>
        <v>1.1027609082495264</v>
      </c>
      <c r="Q385" s="11">
        <f t="shared" si="52"/>
        <v>3.0884955752212386</v>
      </c>
      <c r="R385" s="12">
        <f t="shared" si="53"/>
        <v>0.10141233628526854</v>
      </c>
      <c r="S385" s="11">
        <f t="shared" si="54"/>
        <v>7.2161208415602358</v>
      </c>
      <c r="T385" s="8">
        <f t="shared" si="55"/>
        <v>2.9569156358389153</v>
      </c>
      <c r="U385" s="13">
        <f t="shared" si="56"/>
        <v>4.9914606060564415</v>
      </c>
    </row>
    <row r="386" spans="1:21">
      <c r="A386" s="6" t="s">
        <v>617</v>
      </c>
      <c r="B386" s="6" t="s">
        <v>123</v>
      </c>
      <c r="C386" s="8">
        <v>37.799999999999997</v>
      </c>
      <c r="D386" s="8">
        <v>30.5</v>
      </c>
      <c r="E386" s="8">
        <v>12</v>
      </c>
      <c r="F386" s="8">
        <v>6.5</v>
      </c>
      <c r="G386" s="9" t="s">
        <v>29</v>
      </c>
      <c r="H386" s="9" t="s">
        <v>18</v>
      </c>
      <c r="I386" s="10">
        <v>14850</v>
      </c>
      <c r="J386" s="10">
        <v>6200</v>
      </c>
      <c r="K386" s="10">
        <v>709</v>
      </c>
      <c r="L386" s="11">
        <f t="shared" si="57"/>
        <v>18.844832417301554</v>
      </c>
      <c r="M386" s="10">
        <f t="shared" si="49"/>
        <v>233.65706506586142</v>
      </c>
      <c r="N386" s="8">
        <f t="shared" si="50"/>
        <v>25.649985219252329</v>
      </c>
      <c r="O386" s="11">
        <f t="shared" si="51"/>
        <v>1.888935044611173</v>
      </c>
      <c r="P386" s="11">
        <f t="shared" si="58"/>
        <v>1.1308021714990666</v>
      </c>
      <c r="Q386" s="11">
        <f t="shared" si="52"/>
        <v>3.15</v>
      </c>
      <c r="R386" s="12">
        <f t="shared" si="53"/>
        <v>0.10982260104208867</v>
      </c>
      <c r="S386" s="11">
        <f t="shared" si="54"/>
        <v>7.400391881515465</v>
      </c>
      <c r="T386" s="8">
        <f t="shared" si="55"/>
        <v>2.958834497686289</v>
      </c>
      <c r="U386" s="13">
        <f t="shared" si="56"/>
        <v>4.8468322217307644</v>
      </c>
    </row>
    <row r="387" spans="1:21">
      <c r="A387" s="6" t="s">
        <v>618</v>
      </c>
      <c r="B387" s="6" t="s">
        <v>123</v>
      </c>
      <c r="C387" s="8">
        <v>37.799999999999997</v>
      </c>
      <c r="D387" s="8">
        <v>30.5</v>
      </c>
      <c r="E387" s="8">
        <v>12</v>
      </c>
      <c r="F387" s="8">
        <v>6.5</v>
      </c>
      <c r="G387" s="9" t="s">
        <v>29</v>
      </c>
      <c r="H387" s="9" t="s">
        <v>18</v>
      </c>
      <c r="I387" s="10">
        <v>15500</v>
      </c>
      <c r="J387" s="10">
        <v>6300</v>
      </c>
      <c r="K387" s="10">
        <v>709</v>
      </c>
      <c r="L387" s="11">
        <f t="shared" si="57"/>
        <v>18.314758098590403</v>
      </c>
      <c r="M387" s="10">
        <f t="shared" ref="M387:M450" si="59">(I387/2240)/(0.01*D387)^3</f>
        <v>243.88447868827285</v>
      </c>
      <c r="N387" s="8">
        <f t="shared" ref="N387:N450" si="60">I387/(0.65*(0.7*D387+0.3*C387)*E387^1.33)</f>
        <v>26.772711845010846</v>
      </c>
      <c r="O387" s="11">
        <f t="shared" ref="O387:O450" si="61">E387/(I387/(0.9*64))^0.333</f>
        <v>1.8621792263293926</v>
      </c>
      <c r="P387" s="11">
        <f t="shared" si="58"/>
        <v>1.1187558587753708</v>
      </c>
      <c r="Q387" s="11">
        <f t="shared" ref="Q387:Q450" si="62">C387/E387</f>
        <v>3.15</v>
      </c>
      <c r="R387" s="12">
        <f t="shared" ref="R387:R450" si="63">(((2*3.14)/T387)^2*((E387/2)-1.5)*(10*3.14/180)/32.2)</f>
        <v>0.10191642446536484</v>
      </c>
      <c r="S387" s="11">
        <f t="shared" ref="S387:S450" si="64">1.34*(D387^0.5)</f>
        <v>7.400391881515465</v>
      </c>
      <c r="T387" s="8">
        <f t="shared" ref="T387:T450" si="65">2*PI()*(((I387^1.744/35.5)/(0.04*32.2*D387*64*(0.82*E387)^3))^0.5)</f>
        <v>3.0714570507730117</v>
      </c>
      <c r="U387" s="13">
        <f t="shared" ref="U387:U450" si="66">T387*(32.2/E387)^0.5</f>
        <v>5.0313179101398848</v>
      </c>
    </row>
    <row r="388" spans="1:21">
      <c r="A388" s="6" t="s">
        <v>619</v>
      </c>
      <c r="B388" s="6" t="s">
        <v>123</v>
      </c>
      <c r="C388" s="8">
        <v>39</v>
      </c>
      <c r="D388" s="8">
        <v>30</v>
      </c>
      <c r="E388" s="8">
        <v>11.3</v>
      </c>
      <c r="F388" s="8">
        <v>6</v>
      </c>
      <c r="G388" s="10"/>
      <c r="H388" s="10" t="s">
        <v>18</v>
      </c>
      <c r="I388" s="9">
        <v>21070</v>
      </c>
      <c r="J388" s="9">
        <v>11570</v>
      </c>
      <c r="K388" s="10">
        <v>733</v>
      </c>
      <c r="L388" s="11">
        <f t="shared" si="57"/>
        <v>15.433316286492834</v>
      </c>
      <c r="M388" s="10">
        <f t="shared" si="59"/>
        <v>348.37962962962962</v>
      </c>
      <c r="N388" s="8">
        <f t="shared" si="60"/>
        <v>39.410241527890172</v>
      </c>
      <c r="O388" s="11">
        <f t="shared" si="61"/>
        <v>1.5831382432528442</v>
      </c>
      <c r="P388" s="11">
        <f t="shared" si="58"/>
        <v>1.0476507797187833</v>
      </c>
      <c r="Q388" s="11">
        <f t="shared" si="62"/>
        <v>3.4513274336283182</v>
      </c>
      <c r="R388" s="12">
        <f t="shared" si="63"/>
        <v>4.519186881366908E-2</v>
      </c>
      <c r="S388" s="11">
        <f t="shared" si="64"/>
        <v>7.3394822705692269</v>
      </c>
      <c r="T388" s="8">
        <f t="shared" si="65"/>
        <v>4.4294946065691834</v>
      </c>
      <c r="U388" s="13">
        <f t="shared" si="66"/>
        <v>7.4772670432163899</v>
      </c>
    </row>
    <row r="389" spans="1:21">
      <c r="A389" s="6" t="s">
        <v>620</v>
      </c>
      <c r="B389" s="6" t="s">
        <v>123</v>
      </c>
      <c r="C389" s="8">
        <v>41.3</v>
      </c>
      <c r="D389" s="8">
        <v>29.2</v>
      </c>
      <c r="E389" s="8">
        <v>10.7</v>
      </c>
      <c r="F389" s="8" t="s">
        <v>621</v>
      </c>
      <c r="G389" s="9" t="s">
        <v>29</v>
      </c>
      <c r="H389" s="9" t="s">
        <v>18</v>
      </c>
      <c r="I389" s="10">
        <v>17800</v>
      </c>
      <c r="J389" s="10">
        <v>8200</v>
      </c>
      <c r="K389" s="10">
        <v>715</v>
      </c>
      <c r="L389" s="11">
        <f t="shared" si="57"/>
        <v>16.843881714255232</v>
      </c>
      <c r="M389" s="10">
        <f t="shared" si="59"/>
        <v>319.17100391132374</v>
      </c>
      <c r="N389" s="8">
        <f t="shared" si="60"/>
        <v>35.657865180719291</v>
      </c>
      <c r="O389" s="11">
        <f t="shared" si="61"/>
        <v>1.5856765510287207</v>
      </c>
      <c r="P389" s="11">
        <f t="shared" si="58"/>
        <v>1.0837571163739772</v>
      </c>
      <c r="Q389" s="11">
        <f t="shared" si="62"/>
        <v>3.8598130841121496</v>
      </c>
      <c r="R389" s="12">
        <f t="shared" si="63"/>
        <v>4.6493152972770492E-2</v>
      </c>
      <c r="S389" s="11">
        <f t="shared" si="64"/>
        <v>7.2409612621529753</v>
      </c>
      <c r="T389" s="8">
        <f t="shared" si="65"/>
        <v>4.2062602948936227</v>
      </c>
      <c r="U389" s="13">
        <f t="shared" si="66"/>
        <v>7.2967957794470655</v>
      </c>
    </row>
    <row r="390" spans="1:21">
      <c r="A390" s="6" t="s">
        <v>622</v>
      </c>
      <c r="B390" s="6" t="s">
        <v>123</v>
      </c>
      <c r="C390" s="8">
        <v>43.5</v>
      </c>
      <c r="D390" s="8">
        <v>36.200000000000003</v>
      </c>
      <c r="E390" s="8">
        <v>13.5</v>
      </c>
      <c r="F390" s="8">
        <v>7</v>
      </c>
      <c r="G390" s="9"/>
      <c r="H390" s="9" t="s">
        <v>18</v>
      </c>
      <c r="I390" s="10">
        <v>22000</v>
      </c>
      <c r="J390" s="10">
        <v>10000</v>
      </c>
      <c r="K390" s="9">
        <v>872</v>
      </c>
      <c r="L390" s="11">
        <f t="shared" ref="L390:L453" si="67">K390/(I390/64)^0.666</f>
        <v>17.839342439279481</v>
      </c>
      <c r="M390" s="10">
        <f t="shared" si="59"/>
        <v>207.03746949969167</v>
      </c>
      <c r="N390" s="8">
        <f t="shared" si="60"/>
        <v>27.666059076007311</v>
      </c>
      <c r="O390" s="11">
        <f t="shared" si="61"/>
        <v>1.8643510976219073</v>
      </c>
      <c r="P390" s="11">
        <f t="shared" si="58"/>
        <v>1.0980936248167641</v>
      </c>
      <c r="Q390" s="11">
        <f t="shared" si="62"/>
        <v>3.2222222222222223</v>
      </c>
      <c r="R390" s="12">
        <f t="shared" si="63"/>
        <v>0.10909644358088608</v>
      </c>
      <c r="S390" s="11">
        <f t="shared" si="64"/>
        <v>8.06230240067935</v>
      </c>
      <c r="T390" s="8">
        <f t="shared" si="65"/>
        <v>3.2065250305021409</v>
      </c>
      <c r="U390" s="13">
        <f t="shared" si="66"/>
        <v>4.952171609198321</v>
      </c>
    </row>
    <row r="391" spans="1:21">
      <c r="A391" s="6" t="s">
        <v>623</v>
      </c>
      <c r="B391" s="6" t="s">
        <v>185</v>
      </c>
      <c r="C391" s="8">
        <v>39.6</v>
      </c>
      <c r="D391" s="8">
        <v>33.5</v>
      </c>
      <c r="E391" s="8">
        <v>12.7</v>
      </c>
      <c r="F391" s="8">
        <v>6.5</v>
      </c>
      <c r="G391" s="9" t="s">
        <v>29</v>
      </c>
      <c r="H391" s="9" t="s">
        <v>94</v>
      </c>
      <c r="I391" s="10">
        <v>15418</v>
      </c>
      <c r="J391" s="10"/>
      <c r="K391" s="10">
        <v>835</v>
      </c>
      <c r="L391" s="11">
        <f t="shared" si="67"/>
        <v>21.645900741209882</v>
      </c>
      <c r="M391" s="10">
        <f t="shared" si="59"/>
        <v>183.08198054376936</v>
      </c>
      <c r="N391" s="8">
        <f t="shared" si="60"/>
        <v>22.851362428280414</v>
      </c>
      <c r="O391" s="11">
        <f t="shared" si="61"/>
        <v>1.974290565501899</v>
      </c>
      <c r="P391" s="11">
        <f t="shared" si="58"/>
        <v>1.1829534001857644</v>
      </c>
      <c r="Q391" s="11">
        <f t="shared" si="62"/>
        <v>3.1181102362204727</v>
      </c>
      <c r="R391" s="12">
        <f t="shared" si="63"/>
        <v>0.14434554136478159</v>
      </c>
      <c r="S391" s="11">
        <f t="shared" si="64"/>
        <v>7.7558107248694519</v>
      </c>
      <c r="T391" s="8">
        <f t="shared" si="65"/>
        <v>2.6793500814777462</v>
      </c>
      <c r="U391" s="13">
        <f t="shared" si="66"/>
        <v>4.2663407291961777</v>
      </c>
    </row>
    <row r="392" spans="1:21">
      <c r="A392" s="6" t="s">
        <v>624</v>
      </c>
      <c r="B392" s="6" t="s">
        <v>625</v>
      </c>
      <c r="C392" s="8">
        <v>38</v>
      </c>
      <c r="D392" s="8">
        <v>32</v>
      </c>
      <c r="E392" s="8">
        <v>12.7</v>
      </c>
      <c r="F392" s="8">
        <v>5.0999999999999996</v>
      </c>
      <c r="G392" s="9"/>
      <c r="H392" s="9" t="s">
        <v>18</v>
      </c>
      <c r="I392" s="10">
        <v>14110</v>
      </c>
      <c r="J392" s="10">
        <v>4850</v>
      </c>
      <c r="K392" s="10">
        <v>647</v>
      </c>
      <c r="L392" s="11">
        <f t="shared" si="67"/>
        <v>17.792425342099708</v>
      </c>
      <c r="M392" s="10">
        <f t="shared" si="59"/>
        <v>192.23349434988836</v>
      </c>
      <c r="N392" s="8">
        <f t="shared" si="60"/>
        <v>21.859388461809189</v>
      </c>
      <c r="O392" s="11">
        <f t="shared" si="61"/>
        <v>2.033442575198102</v>
      </c>
      <c r="P392" s="11">
        <f t="shared" si="58"/>
        <v>1.1109702334631255</v>
      </c>
      <c r="Q392" s="11">
        <f t="shared" si="62"/>
        <v>2.9921259842519685</v>
      </c>
      <c r="R392" s="12">
        <f t="shared" si="63"/>
        <v>0.16093642027727564</v>
      </c>
      <c r="S392" s="11">
        <f t="shared" si="64"/>
        <v>7.5801846943197901</v>
      </c>
      <c r="T392" s="8">
        <f t="shared" si="65"/>
        <v>2.5374879009126095</v>
      </c>
      <c r="U392" s="13">
        <f t="shared" si="66"/>
        <v>4.0404529651964012</v>
      </c>
    </row>
    <row r="393" spans="1:21">
      <c r="A393" s="6" t="s">
        <v>626</v>
      </c>
      <c r="B393" s="6" t="s">
        <v>274</v>
      </c>
      <c r="C393" s="8">
        <v>30.5</v>
      </c>
      <c r="D393" s="8">
        <v>22</v>
      </c>
      <c r="E393" s="8">
        <v>6.9</v>
      </c>
      <c r="F393" s="8">
        <v>4.5</v>
      </c>
      <c r="G393" s="9"/>
      <c r="H393" s="9" t="s">
        <v>18</v>
      </c>
      <c r="I393" s="10">
        <v>3400</v>
      </c>
      <c r="J393" s="10"/>
      <c r="K393" s="10">
        <v>291</v>
      </c>
      <c r="L393" s="11">
        <f t="shared" si="67"/>
        <v>20.646378886134141</v>
      </c>
      <c r="M393" s="10">
        <f t="shared" si="59"/>
        <v>142.548567135344</v>
      </c>
      <c r="N393" s="8">
        <f t="shared" si="60"/>
        <v>16.324683622303219</v>
      </c>
      <c r="O393" s="11">
        <f t="shared" si="61"/>
        <v>1.774546149865978</v>
      </c>
      <c r="P393" s="11">
        <f t="shared" si="58"/>
        <v>1.215233370939812</v>
      </c>
      <c r="Q393" s="11">
        <f t="shared" si="62"/>
        <v>4.4202898550724639</v>
      </c>
      <c r="R393" s="12">
        <f t="shared" si="63"/>
        <v>8.5355576964711494E-2</v>
      </c>
      <c r="S393" s="11">
        <f t="shared" si="64"/>
        <v>6.2851571181633963</v>
      </c>
      <c r="T393" s="8">
        <f t="shared" si="65"/>
        <v>2.2093353115717798</v>
      </c>
      <c r="U393" s="13">
        <f t="shared" si="66"/>
        <v>4.772709756710948</v>
      </c>
    </row>
    <row r="394" spans="1:21">
      <c r="A394" s="6" t="s">
        <v>627</v>
      </c>
      <c r="B394" s="6" t="s">
        <v>628</v>
      </c>
      <c r="C394" s="8">
        <v>35.4</v>
      </c>
      <c r="D394" s="8">
        <v>31.9</v>
      </c>
      <c r="E394" s="8">
        <v>12.5</v>
      </c>
      <c r="F394" s="8">
        <v>5.2</v>
      </c>
      <c r="G394" s="9"/>
      <c r="H394" s="9" t="s">
        <v>18</v>
      </c>
      <c r="I394" s="10">
        <v>12320</v>
      </c>
      <c r="J394" s="10">
        <v>4630</v>
      </c>
      <c r="K394" s="9">
        <v>548</v>
      </c>
      <c r="L394" s="11">
        <f t="shared" si="67"/>
        <v>16.494900104681101</v>
      </c>
      <c r="M394" s="10">
        <f t="shared" si="59"/>
        <v>169.43012853986133</v>
      </c>
      <c r="N394" s="8">
        <f t="shared" si="60"/>
        <v>19.996390760653959</v>
      </c>
      <c r="O394" s="11">
        <f t="shared" si="61"/>
        <v>2.0939067373156197</v>
      </c>
      <c r="P394" s="11">
        <f t="shared" si="58"/>
        <v>1.0874625255915944</v>
      </c>
      <c r="Q394" s="11">
        <f t="shared" si="62"/>
        <v>2.8319999999999999</v>
      </c>
      <c r="R394" s="12">
        <f t="shared" si="63"/>
        <v>0.18980857403942955</v>
      </c>
      <c r="S394" s="11">
        <f t="shared" si="64"/>
        <v>7.5683313880934149</v>
      </c>
      <c r="T394" s="8">
        <f t="shared" si="65"/>
        <v>2.312326577586139</v>
      </c>
      <c r="U394" s="13">
        <f t="shared" si="66"/>
        <v>3.7112661482080913</v>
      </c>
    </row>
    <row r="395" spans="1:21">
      <c r="A395" s="6" t="s">
        <v>629</v>
      </c>
      <c r="B395" s="6" t="s">
        <v>43</v>
      </c>
      <c r="C395" s="8">
        <v>36</v>
      </c>
      <c r="D395" s="8">
        <v>26.2</v>
      </c>
      <c r="E395" s="8">
        <v>9.9</v>
      </c>
      <c r="F395" s="8">
        <v>5.9</v>
      </c>
      <c r="G395" s="11"/>
      <c r="H395" s="11" t="s">
        <v>18</v>
      </c>
      <c r="I395" s="10">
        <v>14500</v>
      </c>
      <c r="J395" s="10">
        <v>4500</v>
      </c>
      <c r="K395" s="10">
        <v>600</v>
      </c>
      <c r="L395" s="11">
        <f t="shared" si="67"/>
        <v>16.20302207068281</v>
      </c>
      <c r="M395" s="10">
        <f t="shared" si="59"/>
        <v>359.92839512025341</v>
      </c>
      <c r="N395" s="8">
        <f t="shared" si="60"/>
        <v>36.288606327898023</v>
      </c>
      <c r="O395" s="11">
        <f t="shared" si="61"/>
        <v>1.5707979898539539</v>
      </c>
      <c r="P395" s="11">
        <f t="shared" si="58"/>
        <v>1.0760573461133935</v>
      </c>
      <c r="Q395" s="11">
        <f t="shared" si="62"/>
        <v>3.6363636363636362</v>
      </c>
      <c r="R395" s="12">
        <f t="shared" si="63"/>
        <v>4.2337649531755811E-2</v>
      </c>
      <c r="S395" s="11">
        <f t="shared" si="64"/>
        <v>6.8589153661493745</v>
      </c>
      <c r="T395" s="8">
        <f t="shared" si="65"/>
        <v>4.1725971313296322</v>
      </c>
      <c r="U395" s="13">
        <f t="shared" si="66"/>
        <v>7.5251782865301697</v>
      </c>
    </row>
    <row r="396" spans="1:21">
      <c r="A396" s="6" t="s">
        <v>630</v>
      </c>
      <c r="B396" s="6" t="s">
        <v>114</v>
      </c>
      <c r="C396" s="8">
        <v>53.6</v>
      </c>
      <c r="D396" s="8">
        <v>46.6</v>
      </c>
      <c r="E396" s="8">
        <v>14</v>
      </c>
      <c r="F396" s="8">
        <v>9</v>
      </c>
      <c r="G396" s="9" t="s">
        <v>29</v>
      </c>
      <c r="H396" s="9" t="s">
        <v>18</v>
      </c>
      <c r="I396" s="10">
        <v>20250</v>
      </c>
      <c r="J396" s="10">
        <v>8900</v>
      </c>
      <c r="K396" s="10">
        <v>99</v>
      </c>
      <c r="L396" s="11">
        <f t="shared" si="67"/>
        <v>2.1402868783310405</v>
      </c>
      <c r="M396" s="10">
        <f t="shared" si="59"/>
        <v>89.334509897915694</v>
      </c>
      <c r="N396" s="8">
        <f t="shared" si="60"/>
        <v>19.126364243276509</v>
      </c>
      <c r="O396" s="11">
        <f t="shared" si="61"/>
        <v>1.9875093869043183</v>
      </c>
      <c r="P396" s="11">
        <f t="shared" si="58"/>
        <v>0.54324196793743007</v>
      </c>
      <c r="Q396" s="11">
        <f t="shared" si="62"/>
        <v>3.8285714285714287</v>
      </c>
      <c r="R396" s="12">
        <f t="shared" si="63"/>
        <v>0.18960685489261797</v>
      </c>
      <c r="S396" s="11">
        <f t="shared" si="64"/>
        <v>9.147401816909543</v>
      </c>
      <c r="T396" s="8">
        <f t="shared" si="65"/>
        <v>2.4895141949079687</v>
      </c>
      <c r="U396" s="13">
        <f t="shared" si="66"/>
        <v>3.7755352112370804</v>
      </c>
    </row>
    <row r="397" spans="1:21">
      <c r="A397" s="6" t="s">
        <v>631</v>
      </c>
      <c r="B397" s="6" t="s">
        <v>75</v>
      </c>
      <c r="C397" s="8">
        <v>27.3</v>
      </c>
      <c r="D397" s="8">
        <v>23.8</v>
      </c>
      <c r="E397" s="8">
        <v>8.1</v>
      </c>
      <c r="F397" s="8">
        <v>4.5</v>
      </c>
      <c r="G397" s="10"/>
      <c r="H397" s="10" t="s">
        <v>632</v>
      </c>
      <c r="I397" s="9">
        <v>2450</v>
      </c>
      <c r="J397" s="9">
        <v>1100</v>
      </c>
      <c r="K397" s="10">
        <v>277</v>
      </c>
      <c r="L397" s="11">
        <f t="shared" si="67"/>
        <v>24.446180808002389</v>
      </c>
      <c r="M397" s="10">
        <f t="shared" si="59"/>
        <v>81.131068344292714</v>
      </c>
      <c r="N397" s="8">
        <f t="shared" si="60"/>
        <v>9.3894739102795484</v>
      </c>
      <c r="O397" s="11">
        <f t="shared" si="61"/>
        <v>2.3233433714104859</v>
      </c>
      <c r="P397" s="11">
        <f t="shared" si="58"/>
        <v>1.2974997800696448</v>
      </c>
      <c r="Q397" s="11">
        <f t="shared" si="62"/>
        <v>3.3703703703703707</v>
      </c>
      <c r="R397" s="12">
        <f t="shared" si="63"/>
        <v>0.34593389139163089</v>
      </c>
      <c r="S397" s="11">
        <f t="shared" si="64"/>
        <v>6.5372226518606515</v>
      </c>
      <c r="T397" s="8">
        <f t="shared" si="65"/>
        <v>1.2549713561808546</v>
      </c>
      <c r="U397" s="13">
        <f t="shared" si="66"/>
        <v>2.5021839837138451</v>
      </c>
    </row>
    <row r="398" spans="1:21">
      <c r="A398" s="6" t="s">
        <v>633</v>
      </c>
      <c r="B398" s="6" t="s">
        <v>75</v>
      </c>
      <c r="C398" s="8">
        <v>37.1</v>
      </c>
      <c r="D398" s="8">
        <v>30</v>
      </c>
      <c r="E398" s="8">
        <v>11.5</v>
      </c>
      <c r="F398" s="8">
        <v>7.2</v>
      </c>
      <c r="G398" s="9" t="s">
        <v>29</v>
      </c>
      <c r="H398" s="9" t="s">
        <v>18</v>
      </c>
      <c r="I398" s="10">
        <v>11000</v>
      </c>
      <c r="J398" s="10">
        <v>4500</v>
      </c>
      <c r="K398" s="10">
        <v>638</v>
      </c>
      <c r="L398" s="11">
        <f t="shared" si="67"/>
        <v>20.709471362645441</v>
      </c>
      <c r="M398" s="10">
        <f t="shared" si="59"/>
        <v>181.87830687830689</v>
      </c>
      <c r="N398" s="8">
        <f t="shared" si="60"/>
        <v>20.45693076335008</v>
      </c>
      <c r="O398" s="11">
        <f t="shared" si="61"/>
        <v>2.0004825304216705</v>
      </c>
      <c r="P398" s="11">
        <f t="shared" si="58"/>
        <v>1.1768203387897218</v>
      </c>
      <c r="Q398" s="11">
        <f t="shared" si="62"/>
        <v>3.2260869565217392</v>
      </c>
      <c r="R398" s="12">
        <f t="shared" si="63"/>
        <v>0.15154493723038753</v>
      </c>
      <c r="S398" s="11">
        <f t="shared" si="64"/>
        <v>7.3394822705692269</v>
      </c>
      <c r="T398" s="8">
        <f t="shared" si="65"/>
        <v>2.4478456421902832</v>
      </c>
      <c r="U398" s="13">
        <f t="shared" si="66"/>
        <v>4.0960291998924871</v>
      </c>
    </row>
    <row r="399" spans="1:21">
      <c r="A399" s="6" t="s">
        <v>634</v>
      </c>
      <c r="B399" s="6" t="s">
        <v>635</v>
      </c>
      <c r="C399" s="8">
        <v>24</v>
      </c>
      <c r="D399" s="8">
        <v>20.5</v>
      </c>
      <c r="E399" s="8">
        <v>9.6999999999999993</v>
      </c>
      <c r="F399" s="8"/>
      <c r="G399" s="9" t="s">
        <v>636</v>
      </c>
      <c r="H399" s="9" t="s">
        <v>572</v>
      </c>
      <c r="I399" s="10">
        <v>4300</v>
      </c>
      <c r="J399" s="10">
        <v>2250</v>
      </c>
      <c r="K399" s="10">
        <v>270</v>
      </c>
      <c r="L399" s="11">
        <f t="shared" si="67"/>
        <v>16.382856809237932</v>
      </c>
      <c r="M399" s="10">
        <f t="shared" si="59"/>
        <v>222.82240328989502</v>
      </c>
      <c r="N399" s="8">
        <f t="shared" si="60"/>
        <v>14.952073314974319</v>
      </c>
      <c r="O399" s="11">
        <f t="shared" si="61"/>
        <v>2.3069991023521133</v>
      </c>
      <c r="P399" s="11">
        <f t="shared" si="58"/>
        <v>1.1177124036279471</v>
      </c>
      <c r="Q399" s="11">
        <f t="shared" si="62"/>
        <v>2.4742268041237114</v>
      </c>
      <c r="R399" s="12">
        <f t="shared" si="63"/>
        <v>0.25204115062865867</v>
      </c>
      <c r="S399" s="11">
        <f t="shared" si="64"/>
        <v>6.0671080425520696</v>
      </c>
      <c r="T399" s="8">
        <f t="shared" si="65"/>
        <v>1.6851825605300763</v>
      </c>
      <c r="U399" s="13">
        <f t="shared" si="66"/>
        <v>3.070358057741053</v>
      </c>
    </row>
    <row r="400" spans="1:21">
      <c r="A400" s="6" t="s">
        <v>637</v>
      </c>
      <c r="B400" s="6" t="s">
        <v>26</v>
      </c>
      <c r="C400" s="8">
        <v>38.9</v>
      </c>
      <c r="D400" s="8">
        <v>34.299999999999997</v>
      </c>
      <c r="E400" s="8">
        <v>11.9</v>
      </c>
      <c r="F400" s="8">
        <v>6</v>
      </c>
      <c r="G400" s="9" t="s">
        <v>638</v>
      </c>
      <c r="H400" s="9" t="s">
        <v>14</v>
      </c>
      <c r="I400" s="10">
        <v>19200</v>
      </c>
      <c r="J400" s="10">
        <v>8400</v>
      </c>
      <c r="K400" s="10">
        <v>722</v>
      </c>
      <c r="L400" s="11">
        <f t="shared" si="67"/>
        <v>16.172398790156052</v>
      </c>
      <c r="M400" s="10">
        <f t="shared" si="59"/>
        <v>212.4079904784862</v>
      </c>
      <c r="N400" s="8">
        <f t="shared" si="60"/>
        <v>30.724552610023697</v>
      </c>
      <c r="O400" s="11">
        <f t="shared" si="61"/>
        <v>1.7196035745412614</v>
      </c>
      <c r="P400" s="11">
        <f t="shared" ref="P400:P463" si="68">(1.88*D400^0.5*K400^0.333/I400^0.25)/S400</f>
        <v>1.0668924222748155</v>
      </c>
      <c r="Q400" s="11">
        <f t="shared" si="62"/>
        <v>3.26890756302521</v>
      </c>
      <c r="R400" s="12">
        <f t="shared" si="63"/>
        <v>7.6092918509481008E-2</v>
      </c>
      <c r="S400" s="11">
        <f t="shared" si="64"/>
        <v>7.8478710488896288</v>
      </c>
      <c r="T400" s="8">
        <f t="shared" si="65"/>
        <v>3.5348270038523477</v>
      </c>
      <c r="U400" s="13">
        <f t="shared" si="66"/>
        <v>5.8146371571058557</v>
      </c>
    </row>
    <row r="401" spans="1:21">
      <c r="A401" s="6" t="s">
        <v>639</v>
      </c>
      <c r="B401" s="6" t="s">
        <v>259</v>
      </c>
      <c r="C401" s="8">
        <v>30.1</v>
      </c>
      <c r="D401" s="8">
        <v>29</v>
      </c>
      <c r="E401" s="8">
        <v>10.3</v>
      </c>
      <c r="F401" s="8">
        <v>6.1</v>
      </c>
      <c r="G401" s="9" t="s">
        <v>47</v>
      </c>
      <c r="H401" s="9" t="s">
        <v>329</v>
      </c>
      <c r="I401" s="10">
        <v>22495</v>
      </c>
      <c r="J401" s="10"/>
      <c r="K401" s="10">
        <v>900</v>
      </c>
      <c r="L401" s="11">
        <f t="shared" si="67"/>
        <v>18.141328928216673</v>
      </c>
      <c r="M401" s="10">
        <f t="shared" si="59"/>
        <v>411.75983903750523</v>
      </c>
      <c r="N401" s="8">
        <f t="shared" si="60"/>
        <v>53.062421979263796</v>
      </c>
      <c r="O401" s="11">
        <f t="shared" si="61"/>
        <v>1.4119303527909375</v>
      </c>
      <c r="P401" s="11">
        <f t="shared" si="68"/>
        <v>1.1035558242024099</v>
      </c>
      <c r="Q401" s="11">
        <f t="shared" si="62"/>
        <v>2.9223300970873787</v>
      </c>
      <c r="R401" s="12">
        <f t="shared" si="63"/>
        <v>2.5959189339402222E-2</v>
      </c>
      <c r="S401" s="11">
        <f t="shared" si="64"/>
        <v>7.2161208415602358</v>
      </c>
      <c r="T401" s="8">
        <f t="shared" si="65"/>
        <v>5.4810169934006154</v>
      </c>
      <c r="U401" s="13">
        <f t="shared" si="66"/>
        <v>9.6910419173859328</v>
      </c>
    </row>
    <row r="402" spans="1:21">
      <c r="A402" s="6" t="s">
        <v>640</v>
      </c>
      <c r="B402" s="6" t="s">
        <v>160</v>
      </c>
      <c r="C402" s="8">
        <v>30.5</v>
      </c>
      <c r="D402" s="8">
        <v>20.9</v>
      </c>
      <c r="E402" s="8">
        <v>8</v>
      </c>
      <c r="F402" s="8">
        <v>3.5</v>
      </c>
      <c r="G402" s="9"/>
      <c r="H402" s="9" t="s">
        <v>14</v>
      </c>
      <c r="I402" s="10">
        <v>7400</v>
      </c>
      <c r="J402" s="10">
        <v>2500</v>
      </c>
      <c r="K402" s="10">
        <v>357</v>
      </c>
      <c r="L402" s="11">
        <f t="shared" si="67"/>
        <v>15.089531411098116</v>
      </c>
      <c r="M402" s="10">
        <f t="shared" si="59"/>
        <v>361.86355301374601</v>
      </c>
      <c r="N402" s="8">
        <f t="shared" si="60"/>
        <v>30.129840324851681</v>
      </c>
      <c r="O402" s="11">
        <f t="shared" si="61"/>
        <v>1.5880219874868087</v>
      </c>
      <c r="P402" s="11">
        <f t="shared" si="68"/>
        <v>1.0709856132979161</v>
      </c>
      <c r="Q402" s="11">
        <f t="shared" si="62"/>
        <v>3.8125</v>
      </c>
      <c r="R402" s="12">
        <f t="shared" si="63"/>
        <v>4.1739064002392079E-2</v>
      </c>
      <c r="S402" s="11">
        <f t="shared" si="64"/>
        <v>6.1260133855550789</v>
      </c>
      <c r="T402" s="8">
        <f t="shared" si="65"/>
        <v>3.5773293921471194</v>
      </c>
      <c r="U402" s="13">
        <f t="shared" si="66"/>
        <v>7.1769822668846492</v>
      </c>
    </row>
    <row r="403" spans="1:21">
      <c r="A403" s="6" t="s">
        <v>641</v>
      </c>
      <c r="B403" s="6" t="s">
        <v>177</v>
      </c>
      <c r="C403" s="8">
        <v>40.6</v>
      </c>
      <c r="D403" s="8">
        <v>35.299999999999997</v>
      </c>
      <c r="E403" s="8">
        <v>13</v>
      </c>
      <c r="F403" s="8"/>
      <c r="G403" s="9"/>
      <c r="H403" s="9" t="s">
        <v>18</v>
      </c>
      <c r="I403" s="10">
        <v>10960</v>
      </c>
      <c r="J403" s="10">
        <v>5140</v>
      </c>
      <c r="K403" s="10">
        <v>1050</v>
      </c>
      <c r="L403" s="11">
        <f t="shared" si="67"/>
        <v>34.165779419888011</v>
      </c>
      <c r="M403" s="10">
        <f t="shared" si="59"/>
        <v>111.23422150281309</v>
      </c>
      <c r="N403" s="8">
        <f t="shared" si="60"/>
        <v>15.08147726364488</v>
      </c>
      <c r="O403" s="11">
        <f t="shared" si="61"/>
        <v>2.2641600580466306</v>
      </c>
      <c r="P403" s="11">
        <f t="shared" si="68"/>
        <v>1.3904534338123209</v>
      </c>
      <c r="Q403" s="11">
        <f t="shared" si="62"/>
        <v>3.1230769230769231</v>
      </c>
      <c r="R403" s="12">
        <f t="shared" si="63"/>
        <v>0.30498025938699697</v>
      </c>
      <c r="S403" s="11">
        <f t="shared" si="64"/>
        <v>7.9614496167469397</v>
      </c>
      <c r="T403" s="8">
        <f t="shared" si="65"/>
        <v>1.8715844008767895</v>
      </c>
      <c r="U403" s="13">
        <f t="shared" si="66"/>
        <v>2.9455450985839051</v>
      </c>
    </row>
    <row r="404" spans="1:21">
      <c r="A404" s="6" t="s">
        <v>642</v>
      </c>
      <c r="B404" s="6" t="s">
        <v>325</v>
      </c>
      <c r="C404" s="8">
        <v>39.5</v>
      </c>
      <c r="D404" s="8">
        <v>33.5</v>
      </c>
      <c r="E404" s="8">
        <v>11.2</v>
      </c>
      <c r="F404" s="8">
        <v>5.5</v>
      </c>
      <c r="G404" s="9" t="s">
        <v>29</v>
      </c>
      <c r="H404" s="9" t="s">
        <v>14</v>
      </c>
      <c r="I404" s="10">
        <v>22000</v>
      </c>
      <c r="J404" s="10">
        <v>7500</v>
      </c>
      <c r="K404" s="10">
        <v>735</v>
      </c>
      <c r="L404" s="11">
        <f t="shared" si="67"/>
        <v>15.036601712007361</v>
      </c>
      <c r="M404" s="10">
        <f t="shared" si="59"/>
        <v>261.24034063840486</v>
      </c>
      <c r="N404" s="8">
        <f t="shared" si="60"/>
        <v>38.572221199680257</v>
      </c>
      <c r="O404" s="11">
        <f t="shared" si="61"/>
        <v>1.5467209106196564</v>
      </c>
      <c r="P404" s="11">
        <f t="shared" si="68"/>
        <v>1.0373398565039342</v>
      </c>
      <c r="Q404" s="11">
        <f t="shared" si="62"/>
        <v>3.5267857142857144</v>
      </c>
      <c r="R404" s="12">
        <f t="shared" si="63"/>
        <v>4.5021933862716752E-2</v>
      </c>
      <c r="S404" s="11">
        <f t="shared" si="64"/>
        <v>7.7558107248694519</v>
      </c>
      <c r="T404" s="8">
        <f t="shared" si="65"/>
        <v>4.4110312535652625</v>
      </c>
      <c r="U404" s="13">
        <f t="shared" si="66"/>
        <v>7.4792673818895805</v>
      </c>
    </row>
    <row r="405" spans="1:21">
      <c r="A405" s="6" t="s">
        <v>643</v>
      </c>
      <c r="B405" s="6" t="s">
        <v>325</v>
      </c>
      <c r="C405" s="8">
        <v>39.5</v>
      </c>
      <c r="D405" s="8">
        <v>33.5</v>
      </c>
      <c r="E405" s="8">
        <v>11.9</v>
      </c>
      <c r="F405" s="8">
        <v>5.5</v>
      </c>
      <c r="G405" s="9" t="s">
        <v>326</v>
      </c>
      <c r="H405" s="9" t="s">
        <v>14</v>
      </c>
      <c r="I405" s="10">
        <v>21500</v>
      </c>
      <c r="J405" s="10">
        <v>7500</v>
      </c>
      <c r="K405" s="10">
        <v>995</v>
      </c>
      <c r="L405" s="11">
        <f t="shared" si="67"/>
        <v>20.669735970989116</v>
      </c>
      <c r="M405" s="10">
        <f t="shared" si="59"/>
        <v>255.3030601693502</v>
      </c>
      <c r="N405" s="8">
        <f t="shared" si="60"/>
        <v>34.775464468545465</v>
      </c>
      <c r="O405" s="11">
        <f t="shared" si="61"/>
        <v>1.6560202428997786</v>
      </c>
      <c r="P405" s="11">
        <f t="shared" si="68"/>
        <v>1.1540337812340877</v>
      </c>
      <c r="Q405" s="11">
        <f t="shared" si="62"/>
        <v>3.3193277310924367</v>
      </c>
      <c r="R405" s="12">
        <f t="shared" si="63"/>
        <v>6.100979944392413E-2</v>
      </c>
      <c r="S405" s="11">
        <f t="shared" si="64"/>
        <v>7.7558107248694519</v>
      </c>
      <c r="T405" s="8">
        <f t="shared" si="65"/>
        <v>3.9476667723830237</v>
      </c>
      <c r="U405" s="13">
        <f t="shared" si="66"/>
        <v>6.4937406762917469</v>
      </c>
    </row>
    <row r="406" spans="1:21">
      <c r="A406" s="6" t="s">
        <v>644</v>
      </c>
      <c r="B406" s="6" t="s">
        <v>645</v>
      </c>
      <c r="C406" s="8">
        <v>24.3</v>
      </c>
      <c r="D406" s="8">
        <v>21.7</v>
      </c>
      <c r="E406" s="8">
        <v>8</v>
      </c>
      <c r="F406" s="8" t="s">
        <v>646</v>
      </c>
      <c r="G406" s="9" t="s">
        <v>647</v>
      </c>
      <c r="H406" s="9" t="s">
        <v>38</v>
      </c>
      <c r="I406" s="10">
        <v>4500</v>
      </c>
      <c r="J406" s="10">
        <v>1900</v>
      </c>
      <c r="K406" s="10">
        <v>250</v>
      </c>
      <c r="L406" s="11">
        <f t="shared" si="67"/>
        <v>14.71689994155741</v>
      </c>
      <c r="M406" s="10">
        <f t="shared" si="59"/>
        <v>196.60080596753807</v>
      </c>
      <c r="N406" s="8">
        <f t="shared" si="60"/>
        <v>19.381758038150299</v>
      </c>
      <c r="O406" s="11">
        <f t="shared" si="61"/>
        <v>1.8740920004427801</v>
      </c>
      <c r="P406" s="11">
        <f t="shared" si="68"/>
        <v>1.077119641326977</v>
      </c>
      <c r="Q406" s="11">
        <f t="shared" si="62"/>
        <v>3.0375000000000001</v>
      </c>
      <c r="R406" s="12">
        <f t="shared" si="63"/>
        <v>0.10317955458011238</v>
      </c>
      <c r="S406" s="11">
        <f t="shared" si="64"/>
        <v>6.2421566785847338</v>
      </c>
      <c r="T406" s="8">
        <f t="shared" si="65"/>
        <v>2.2752727178624923</v>
      </c>
      <c r="U406" s="13">
        <f t="shared" si="66"/>
        <v>4.564743739917251</v>
      </c>
    </row>
    <row r="407" spans="1:21">
      <c r="A407" s="6" t="s">
        <v>648</v>
      </c>
      <c r="B407" s="6" t="s">
        <v>645</v>
      </c>
      <c r="C407" s="8">
        <v>36</v>
      </c>
      <c r="D407" s="8">
        <v>29</v>
      </c>
      <c r="E407" s="8">
        <v>12</v>
      </c>
      <c r="F407" s="8">
        <v>5.5</v>
      </c>
      <c r="G407" s="9"/>
      <c r="H407" s="9" t="s">
        <v>94</v>
      </c>
      <c r="I407" s="10">
        <v>16000</v>
      </c>
      <c r="J407" s="10">
        <v>6000</v>
      </c>
      <c r="K407" s="10">
        <v>559</v>
      </c>
      <c r="L407" s="11">
        <f t="shared" si="67"/>
        <v>14.137862778794252</v>
      </c>
      <c r="M407" s="10">
        <f t="shared" si="59"/>
        <v>292.87207933318888</v>
      </c>
      <c r="N407" s="8">
        <f t="shared" si="60"/>
        <v>29.049267095559543</v>
      </c>
      <c r="O407" s="11">
        <f t="shared" si="61"/>
        <v>1.8425953838010316</v>
      </c>
      <c r="P407" s="11">
        <f t="shared" si="68"/>
        <v>1.025442203017082</v>
      </c>
      <c r="Q407" s="11">
        <f t="shared" si="62"/>
        <v>3</v>
      </c>
      <c r="R407" s="12">
        <f t="shared" si="63"/>
        <v>9.1684425773470371E-2</v>
      </c>
      <c r="S407" s="11">
        <f t="shared" si="64"/>
        <v>7.2161208415602358</v>
      </c>
      <c r="T407" s="8">
        <f t="shared" si="65"/>
        <v>3.2383124654590758</v>
      </c>
      <c r="U407" s="13">
        <f t="shared" si="66"/>
        <v>5.304641815516498</v>
      </c>
    </row>
    <row r="408" spans="1:21">
      <c r="A408" s="6" t="s">
        <v>649</v>
      </c>
      <c r="B408" s="6" t="s">
        <v>645</v>
      </c>
      <c r="C408" s="8">
        <v>45.3</v>
      </c>
      <c r="D408" s="8">
        <v>40.700000000000003</v>
      </c>
      <c r="E408" s="8">
        <v>13.9</v>
      </c>
      <c r="F408" s="8">
        <v>7</v>
      </c>
      <c r="G408" s="9"/>
      <c r="H408" s="9" t="s">
        <v>18</v>
      </c>
      <c r="I408" s="10">
        <v>24403</v>
      </c>
      <c r="J408" s="10">
        <v>8600</v>
      </c>
      <c r="K408" s="10">
        <v>1133</v>
      </c>
      <c r="L408" s="11">
        <f t="shared" si="67"/>
        <v>21.632593429261679</v>
      </c>
      <c r="M408" s="10">
        <f t="shared" si="59"/>
        <v>161.58906719670742</v>
      </c>
      <c r="N408" s="8">
        <f t="shared" si="60"/>
        <v>26.930501926041284</v>
      </c>
      <c r="O408" s="11">
        <f t="shared" si="61"/>
        <v>1.8544575438800923</v>
      </c>
      <c r="P408" s="11">
        <f t="shared" si="68"/>
        <v>1.1674836464804828</v>
      </c>
      <c r="Q408" s="11">
        <f t="shared" si="62"/>
        <v>3.2589928057553954</v>
      </c>
      <c r="R408" s="12">
        <f t="shared" si="63"/>
        <v>0.11600077906476859</v>
      </c>
      <c r="S408" s="11">
        <f t="shared" si="64"/>
        <v>8.5487379185468075</v>
      </c>
      <c r="T408" s="8">
        <f t="shared" si="65"/>
        <v>3.168312986975339</v>
      </c>
      <c r="U408" s="13">
        <f t="shared" si="66"/>
        <v>4.8222376914661735</v>
      </c>
    </row>
    <row r="409" spans="1:21">
      <c r="A409" s="6" t="s">
        <v>650</v>
      </c>
      <c r="B409" s="6"/>
      <c r="C409" s="8">
        <v>50.3</v>
      </c>
      <c r="D409" s="8">
        <v>42</v>
      </c>
      <c r="E409" s="8">
        <v>14.3</v>
      </c>
      <c r="F409" s="8">
        <v>6.5</v>
      </c>
      <c r="G409" s="9"/>
      <c r="H409" s="9"/>
      <c r="I409" s="10">
        <v>36000</v>
      </c>
      <c r="J409" s="10">
        <v>14400</v>
      </c>
      <c r="K409" s="10">
        <v>1100</v>
      </c>
      <c r="L409" s="11">
        <f t="shared" si="67"/>
        <v>16.211047649559919</v>
      </c>
      <c r="M409" s="10">
        <f t="shared" si="59"/>
        <v>216.92350409551582</v>
      </c>
      <c r="N409" s="8">
        <f t="shared" si="60"/>
        <v>36.185102614692546</v>
      </c>
      <c r="O409" s="11">
        <f t="shared" si="61"/>
        <v>1.6761311284035263</v>
      </c>
      <c r="P409" s="11">
        <f t="shared" si="68"/>
        <v>1.0489654642169028</v>
      </c>
      <c r="Q409" s="11">
        <f t="shared" si="62"/>
        <v>3.5174825174825171</v>
      </c>
      <c r="R409" s="12">
        <f t="shared" si="63"/>
        <v>6.8586850177043412E-2</v>
      </c>
      <c r="S409" s="11">
        <f t="shared" si="64"/>
        <v>8.6841925358665328</v>
      </c>
      <c r="T409" s="8">
        <f t="shared" si="65"/>
        <v>4.1953101619946525</v>
      </c>
      <c r="U409" s="13">
        <f t="shared" si="66"/>
        <v>6.2954095877114602</v>
      </c>
    </row>
    <row r="410" spans="1:21">
      <c r="A410" s="6" t="s">
        <v>651</v>
      </c>
      <c r="B410" s="6" t="s">
        <v>652</v>
      </c>
      <c r="C410" s="8">
        <v>28.5</v>
      </c>
      <c r="D410" s="8">
        <v>24.4</v>
      </c>
      <c r="E410" s="8">
        <v>10</v>
      </c>
      <c r="F410" s="8">
        <v>5.5</v>
      </c>
      <c r="G410" s="9" t="s">
        <v>29</v>
      </c>
      <c r="H410" s="9" t="s">
        <v>18</v>
      </c>
      <c r="I410" s="10">
        <v>5842</v>
      </c>
      <c r="J410" s="10">
        <v>1742</v>
      </c>
      <c r="K410" s="10">
        <v>462</v>
      </c>
      <c r="L410" s="11">
        <f t="shared" si="67"/>
        <v>22.857453459884233</v>
      </c>
      <c r="M410" s="10">
        <f t="shared" si="59"/>
        <v>179.53290379245087</v>
      </c>
      <c r="N410" s="8">
        <f t="shared" si="60"/>
        <v>16.402105077582224</v>
      </c>
      <c r="O410" s="11">
        <f t="shared" si="61"/>
        <v>2.1476113471986569</v>
      </c>
      <c r="P410" s="11">
        <f t="shared" si="68"/>
        <v>1.2380507300824608</v>
      </c>
      <c r="Q410" s="11">
        <f t="shared" si="62"/>
        <v>2.85</v>
      </c>
      <c r="R410" s="12">
        <f t="shared" si="63"/>
        <v>0.20123387592566142</v>
      </c>
      <c r="S410" s="11">
        <f t="shared" si="64"/>
        <v>6.6191117228824599</v>
      </c>
      <c r="T410" s="8">
        <f t="shared" si="65"/>
        <v>1.9277191224968289</v>
      </c>
      <c r="U410" s="13">
        <f t="shared" si="66"/>
        <v>3.4591682915222006</v>
      </c>
    </row>
    <row r="411" spans="1:21">
      <c r="A411" s="6" t="s">
        <v>653</v>
      </c>
      <c r="B411" s="6" t="s">
        <v>625</v>
      </c>
      <c r="C411" s="8">
        <v>32</v>
      </c>
      <c r="D411" s="8">
        <v>26.8</v>
      </c>
      <c r="E411" s="8">
        <v>11.1</v>
      </c>
      <c r="F411" s="8">
        <v>2.2000000000000002</v>
      </c>
      <c r="G411" s="9" t="s">
        <v>409</v>
      </c>
      <c r="H411" s="9"/>
      <c r="I411" s="10">
        <v>8377</v>
      </c>
      <c r="J411" s="10">
        <v>2866</v>
      </c>
      <c r="K411" s="10">
        <v>546</v>
      </c>
      <c r="L411" s="11">
        <f t="shared" si="67"/>
        <v>21.248660326324259</v>
      </c>
      <c r="M411" s="10">
        <f t="shared" si="59"/>
        <v>194.28358784871426</v>
      </c>
      <c r="N411" s="8">
        <f t="shared" si="60"/>
        <v>18.500751530306971</v>
      </c>
      <c r="O411" s="11">
        <f t="shared" si="61"/>
        <v>2.1142444057221765</v>
      </c>
      <c r="P411" s="11">
        <f t="shared" si="68"/>
        <v>1.1960960937714644</v>
      </c>
      <c r="Q411" s="11">
        <f t="shared" si="62"/>
        <v>2.8828828828828832</v>
      </c>
      <c r="R411" s="12">
        <f t="shared" si="63"/>
        <v>0.18656017992092716</v>
      </c>
      <c r="S411" s="11">
        <f t="shared" si="64"/>
        <v>6.9370080005720052</v>
      </c>
      <c r="T411" s="8">
        <f t="shared" si="65"/>
        <v>2.1536658172001086</v>
      </c>
      <c r="U411" s="13">
        <f t="shared" si="66"/>
        <v>3.6681303601079134</v>
      </c>
    </row>
    <row r="412" spans="1:21">
      <c r="A412" s="6" t="s">
        <v>654</v>
      </c>
      <c r="B412" s="6" t="s">
        <v>655</v>
      </c>
      <c r="C412" s="8">
        <v>34.200000000000003</v>
      </c>
      <c r="D412" s="8">
        <v>28.5</v>
      </c>
      <c r="E412" s="8">
        <v>11.3</v>
      </c>
      <c r="F412" s="8">
        <v>2.2999999999999998</v>
      </c>
      <c r="G412" s="9" t="s">
        <v>409</v>
      </c>
      <c r="H412" s="9"/>
      <c r="I412" s="10">
        <v>10802</v>
      </c>
      <c r="J412" s="10">
        <v>3704</v>
      </c>
      <c r="K412" s="10">
        <v>677</v>
      </c>
      <c r="L412" s="11">
        <f t="shared" si="67"/>
        <v>22.242866342446654</v>
      </c>
      <c r="M412" s="10">
        <f t="shared" si="59"/>
        <v>208.31549480040508</v>
      </c>
      <c r="N412" s="8">
        <f t="shared" si="60"/>
        <v>21.869847828034985</v>
      </c>
      <c r="O412" s="11">
        <f t="shared" si="61"/>
        <v>1.9776172466415078</v>
      </c>
      <c r="P412" s="11">
        <f t="shared" si="68"/>
        <v>1.2057660022217391</v>
      </c>
      <c r="Q412" s="11">
        <f t="shared" si="62"/>
        <v>3.0265486725663719</v>
      </c>
      <c r="R412" s="12">
        <f t="shared" si="63"/>
        <v>0.1376650125837412</v>
      </c>
      <c r="S412" s="11">
        <f t="shared" si="64"/>
        <v>7.1536424288609792</v>
      </c>
      <c r="T412" s="8">
        <f t="shared" si="65"/>
        <v>2.5378885030124385</v>
      </c>
      <c r="U412" s="13">
        <f t="shared" si="66"/>
        <v>4.2841163041014969</v>
      </c>
    </row>
    <row r="413" spans="1:21">
      <c r="A413" s="6" t="s">
        <v>656</v>
      </c>
      <c r="B413" s="6" t="s">
        <v>625</v>
      </c>
      <c r="C413" s="8">
        <v>36.4</v>
      </c>
      <c r="D413" s="8">
        <v>28.1</v>
      </c>
      <c r="E413" s="8">
        <v>11</v>
      </c>
      <c r="F413" s="8">
        <v>5.8</v>
      </c>
      <c r="G413" s="9" t="s">
        <v>29</v>
      </c>
      <c r="H413" s="9" t="s">
        <v>18</v>
      </c>
      <c r="I413" s="10">
        <v>11684</v>
      </c>
      <c r="J413" s="10">
        <v>4409</v>
      </c>
      <c r="K413" s="10">
        <v>764</v>
      </c>
      <c r="L413" s="11">
        <f t="shared" si="67"/>
        <v>23.822824430063463</v>
      </c>
      <c r="M413" s="10">
        <f t="shared" si="59"/>
        <v>235.08481116342929</v>
      </c>
      <c r="N413" s="8">
        <f t="shared" si="60"/>
        <v>24.21287965212727</v>
      </c>
      <c r="O413" s="11">
        <f t="shared" si="61"/>
        <v>1.875449552270241</v>
      </c>
      <c r="P413" s="11">
        <f t="shared" si="68"/>
        <v>1.2309070305029481</v>
      </c>
      <c r="Q413" s="11">
        <f t="shared" si="62"/>
        <v>3.3090909090909091</v>
      </c>
      <c r="R413" s="12">
        <f t="shared" si="63"/>
        <v>0.10524252899750031</v>
      </c>
      <c r="S413" s="11">
        <f t="shared" si="64"/>
        <v>7.1032640384544354</v>
      </c>
      <c r="T413" s="8">
        <f t="shared" si="65"/>
        <v>2.8496704383989457</v>
      </c>
      <c r="U413" s="13">
        <f t="shared" si="66"/>
        <v>4.8755793666078278</v>
      </c>
    </row>
    <row r="414" spans="1:21">
      <c r="A414" s="6" t="s">
        <v>657</v>
      </c>
      <c r="B414" s="6" t="s">
        <v>658</v>
      </c>
      <c r="C414" s="8">
        <v>41.3</v>
      </c>
      <c r="D414" s="8">
        <v>32.200000000000003</v>
      </c>
      <c r="E414" s="8">
        <v>13.7</v>
      </c>
      <c r="F414" s="8">
        <v>2.6</v>
      </c>
      <c r="G414" s="9" t="s">
        <v>60</v>
      </c>
      <c r="H414" s="9" t="s">
        <v>18</v>
      </c>
      <c r="I414" s="10">
        <v>18519</v>
      </c>
      <c r="J414" s="10">
        <v>5357</v>
      </c>
      <c r="K414" s="10">
        <v>820</v>
      </c>
      <c r="L414" s="11">
        <f t="shared" si="67"/>
        <v>18.814662788609414</v>
      </c>
      <c r="M414" s="10">
        <f t="shared" si="59"/>
        <v>247.62922489180914</v>
      </c>
      <c r="N414" s="8">
        <f t="shared" si="60"/>
        <v>25.099625122468751</v>
      </c>
      <c r="O414" s="11">
        <f t="shared" si="61"/>
        <v>2.003662712046153</v>
      </c>
      <c r="P414" s="11">
        <f t="shared" si="68"/>
        <v>1.1231782394801668</v>
      </c>
      <c r="Q414" s="11">
        <f t="shared" si="62"/>
        <v>3.0145985401459852</v>
      </c>
      <c r="R414" s="12">
        <f t="shared" si="63"/>
        <v>0.13956385250911119</v>
      </c>
      <c r="S414" s="11">
        <f t="shared" si="64"/>
        <v>7.6038358740835541</v>
      </c>
      <c r="T414" s="8">
        <f t="shared" si="65"/>
        <v>2.8618752301635828</v>
      </c>
      <c r="U414" s="13">
        <f t="shared" si="66"/>
        <v>4.3875123109887655</v>
      </c>
    </row>
    <row r="415" spans="1:21">
      <c r="A415" s="6" t="s">
        <v>659</v>
      </c>
      <c r="B415" s="6" t="s">
        <v>660</v>
      </c>
      <c r="C415" s="8">
        <v>47.5</v>
      </c>
      <c r="D415" s="8">
        <v>35.299999999999997</v>
      </c>
      <c r="E415" s="8">
        <v>14.7</v>
      </c>
      <c r="F415" s="8">
        <v>6.8</v>
      </c>
      <c r="G415" s="9" t="s">
        <v>29</v>
      </c>
      <c r="H415" s="9" t="s">
        <v>18</v>
      </c>
      <c r="I415" s="10">
        <v>22046</v>
      </c>
      <c r="J415" s="10">
        <v>5732</v>
      </c>
      <c r="K415" s="10">
        <v>961</v>
      </c>
      <c r="L415" s="11">
        <f t="shared" si="67"/>
        <v>19.632771025479379</v>
      </c>
      <c r="M415" s="10">
        <f t="shared" si="59"/>
        <v>223.74723058859644</v>
      </c>
      <c r="N415" s="8">
        <f t="shared" si="60"/>
        <v>24.393012762760787</v>
      </c>
      <c r="O415" s="11">
        <f t="shared" si="61"/>
        <v>2.0286596786006039</v>
      </c>
      <c r="P415" s="11">
        <f t="shared" si="68"/>
        <v>1.1336199708535868</v>
      </c>
      <c r="Q415" s="11">
        <f t="shared" si="62"/>
        <v>3.231292517006803</v>
      </c>
      <c r="R415" s="12">
        <f t="shared" si="63"/>
        <v>0.15249021206716445</v>
      </c>
      <c r="S415" s="11">
        <f t="shared" si="64"/>
        <v>7.9614496167469397</v>
      </c>
      <c r="T415" s="8">
        <f t="shared" si="65"/>
        <v>2.8629728411472235</v>
      </c>
      <c r="U415" s="13">
        <f t="shared" si="66"/>
        <v>4.237273497251695</v>
      </c>
    </row>
    <row r="416" spans="1:21">
      <c r="A416" s="6" t="s">
        <v>661</v>
      </c>
      <c r="B416" s="6" t="s">
        <v>662</v>
      </c>
      <c r="C416" s="8">
        <v>55.5</v>
      </c>
      <c r="D416" s="8">
        <v>42.1</v>
      </c>
      <c r="E416" s="8">
        <v>17.100000000000001</v>
      </c>
      <c r="F416" s="8">
        <v>8.1999999999999993</v>
      </c>
      <c r="G416" s="9" t="s">
        <v>29</v>
      </c>
      <c r="H416" s="9" t="s">
        <v>18</v>
      </c>
      <c r="I416" s="10">
        <v>39683</v>
      </c>
      <c r="J416" s="10">
        <v>11905</v>
      </c>
      <c r="K416" s="10">
        <v>1591</v>
      </c>
      <c r="L416" s="11">
        <f t="shared" si="67"/>
        <v>21.974320136391988</v>
      </c>
      <c r="M416" s="10">
        <f t="shared" si="59"/>
        <v>237.41611341997518</v>
      </c>
      <c r="N416" s="8">
        <f t="shared" si="60"/>
        <v>30.333115230049906</v>
      </c>
      <c r="O416" s="11">
        <f t="shared" si="61"/>
        <v>1.9403563662481511</v>
      </c>
      <c r="P416" s="11">
        <f t="shared" si="68"/>
        <v>1.1575988761277767</v>
      </c>
      <c r="Q416" s="11">
        <f t="shared" si="62"/>
        <v>3.2456140350877192</v>
      </c>
      <c r="R416" s="12">
        <f t="shared" si="63"/>
        <v>0.12377127663241699</v>
      </c>
      <c r="S416" s="11">
        <f t="shared" si="64"/>
        <v>8.6945247138644675</v>
      </c>
      <c r="T416" s="8">
        <f t="shared" si="65"/>
        <v>3.4885496040188979</v>
      </c>
      <c r="U416" s="13">
        <f t="shared" si="66"/>
        <v>4.7871251706952149</v>
      </c>
    </row>
    <row r="417" spans="1:21">
      <c r="A417" s="6" t="s">
        <v>663</v>
      </c>
      <c r="B417" s="6" t="s">
        <v>274</v>
      </c>
      <c r="C417" s="8">
        <v>38.5</v>
      </c>
      <c r="D417" s="8">
        <v>33.700000000000003</v>
      </c>
      <c r="E417" s="8">
        <v>12.5</v>
      </c>
      <c r="F417" s="8">
        <v>2.9</v>
      </c>
      <c r="G417" s="9" t="s">
        <v>60</v>
      </c>
      <c r="H417" s="9" t="s">
        <v>18</v>
      </c>
      <c r="I417" s="10">
        <v>17680</v>
      </c>
      <c r="J417" s="10">
        <v>6680</v>
      </c>
      <c r="K417" s="10">
        <v>876</v>
      </c>
      <c r="L417" s="11">
        <f t="shared" si="67"/>
        <v>20.7298797684759</v>
      </c>
      <c r="M417" s="10">
        <f t="shared" si="59"/>
        <v>206.22653256370509</v>
      </c>
      <c r="N417" s="8">
        <f t="shared" si="60"/>
        <v>26.907715649377273</v>
      </c>
      <c r="O417" s="11">
        <f t="shared" si="61"/>
        <v>1.8566032535411077</v>
      </c>
      <c r="P417" s="11">
        <f t="shared" si="68"/>
        <v>1.1615458382064585</v>
      </c>
      <c r="Q417" s="11">
        <f t="shared" si="62"/>
        <v>3.08</v>
      </c>
      <c r="R417" s="12">
        <f t="shared" si="63"/>
        <v>0.10679995166599557</v>
      </c>
      <c r="S417" s="11">
        <f t="shared" si="64"/>
        <v>7.7789279467031962</v>
      </c>
      <c r="T417" s="8">
        <f t="shared" si="65"/>
        <v>3.0826311036543643</v>
      </c>
      <c r="U417" s="13">
        <f t="shared" si="66"/>
        <v>4.9475989132766038</v>
      </c>
    </row>
    <row r="418" spans="1:21">
      <c r="A418" s="6" t="s">
        <v>664</v>
      </c>
      <c r="B418" s="6"/>
      <c r="C418" s="8">
        <v>38.5</v>
      </c>
      <c r="D418" s="8">
        <v>27.5</v>
      </c>
      <c r="E418" s="8">
        <v>11.3</v>
      </c>
      <c r="F418" s="8">
        <v>3.9</v>
      </c>
      <c r="G418" s="9" t="s">
        <v>157</v>
      </c>
      <c r="H418" s="9" t="s">
        <v>18</v>
      </c>
      <c r="I418" s="10">
        <v>22330</v>
      </c>
      <c r="J418" s="10"/>
      <c r="K418" s="10">
        <v>713</v>
      </c>
      <c r="L418" s="11">
        <f t="shared" si="67"/>
        <v>14.442603980582497</v>
      </c>
      <c r="M418" s="10">
        <f t="shared" si="59"/>
        <v>479.33884297520649</v>
      </c>
      <c r="N418" s="8">
        <f t="shared" si="60"/>
        <v>44.343535881464476</v>
      </c>
      <c r="O418" s="11">
        <f t="shared" si="61"/>
        <v>1.5528130980172727</v>
      </c>
      <c r="P418" s="11">
        <f t="shared" si="68"/>
        <v>1.023080209105298</v>
      </c>
      <c r="Q418" s="11">
        <f t="shared" si="62"/>
        <v>3.4070796460176989</v>
      </c>
      <c r="R418" s="12">
        <f t="shared" si="63"/>
        <v>3.7435251674310929E-2</v>
      </c>
      <c r="S418" s="11">
        <f t="shared" si="64"/>
        <v>7.0270192827400155</v>
      </c>
      <c r="T418" s="8">
        <f t="shared" si="65"/>
        <v>4.86680503998313</v>
      </c>
      <c r="U418" s="13">
        <f t="shared" si="66"/>
        <v>8.2154747129065964</v>
      </c>
    </row>
    <row r="419" spans="1:21">
      <c r="A419" s="6" t="s">
        <v>665</v>
      </c>
      <c r="B419" s="6" t="s">
        <v>153</v>
      </c>
      <c r="C419" s="8">
        <v>33.4</v>
      </c>
      <c r="D419" s="8">
        <v>29.4</v>
      </c>
      <c r="E419" s="8">
        <v>11.1</v>
      </c>
      <c r="F419" s="8">
        <v>5.4</v>
      </c>
      <c r="G419" s="9" t="s">
        <v>29</v>
      </c>
      <c r="H419" s="9" t="s">
        <v>18</v>
      </c>
      <c r="I419" s="10">
        <v>9020</v>
      </c>
      <c r="J419" s="10">
        <v>3740</v>
      </c>
      <c r="K419" s="10">
        <v>681</v>
      </c>
      <c r="L419" s="11">
        <f t="shared" si="67"/>
        <v>25.228731838816355</v>
      </c>
      <c r="M419" s="10">
        <f t="shared" si="59"/>
        <v>158.45886029653002</v>
      </c>
      <c r="N419" s="8">
        <f t="shared" si="60"/>
        <v>18.462571602698105</v>
      </c>
      <c r="O419" s="11">
        <f t="shared" si="61"/>
        <v>2.0628131380572539</v>
      </c>
      <c r="P419" s="11">
        <f t="shared" si="68"/>
        <v>1.2638321669065928</v>
      </c>
      <c r="Q419" s="11">
        <f t="shared" si="62"/>
        <v>3.0090090090090089</v>
      </c>
      <c r="R419" s="12">
        <f t="shared" si="63"/>
        <v>0.17989440559989364</v>
      </c>
      <c r="S419" s="11">
        <f t="shared" si="64"/>
        <v>7.2657167574851149</v>
      </c>
      <c r="T419" s="8">
        <f t="shared" si="65"/>
        <v>2.193203660720132</v>
      </c>
      <c r="U419" s="13">
        <f t="shared" si="66"/>
        <v>3.7354713389314251</v>
      </c>
    </row>
    <row r="420" spans="1:21">
      <c r="A420" s="6" t="s">
        <v>666</v>
      </c>
      <c r="B420" s="6" t="s">
        <v>153</v>
      </c>
      <c r="C420" s="8">
        <v>36.4</v>
      </c>
      <c r="D420" s="8">
        <v>28.2</v>
      </c>
      <c r="E420" s="8">
        <v>10.7</v>
      </c>
      <c r="F420" s="8">
        <v>6.4</v>
      </c>
      <c r="G420" s="9" t="s">
        <v>29</v>
      </c>
      <c r="H420" s="9" t="s">
        <v>94</v>
      </c>
      <c r="I420" s="10">
        <v>12125</v>
      </c>
      <c r="J420" s="10">
        <v>5180</v>
      </c>
      <c r="K420" s="10">
        <v>677</v>
      </c>
      <c r="L420" s="11">
        <f t="shared" si="67"/>
        <v>20.595507010144487</v>
      </c>
      <c r="M420" s="10">
        <f t="shared" si="59"/>
        <v>241.37173043845948</v>
      </c>
      <c r="N420" s="8">
        <f t="shared" si="60"/>
        <v>26.008530550421717</v>
      </c>
      <c r="O420" s="11">
        <f t="shared" si="61"/>
        <v>1.801932186543592</v>
      </c>
      <c r="P420" s="11">
        <f t="shared" si="68"/>
        <v>1.1714362004903549</v>
      </c>
      <c r="Q420" s="11">
        <f t="shared" si="62"/>
        <v>3.4018691588785046</v>
      </c>
      <c r="R420" s="12">
        <f t="shared" si="63"/>
        <v>8.7709527794130854E-2</v>
      </c>
      <c r="S420" s="11">
        <f t="shared" si="64"/>
        <v>7.1158920733805404</v>
      </c>
      <c r="T420" s="8">
        <f t="shared" si="65"/>
        <v>3.0624376661154988</v>
      </c>
      <c r="U420" s="13">
        <f t="shared" si="66"/>
        <v>5.3125533538804515</v>
      </c>
    </row>
    <row r="421" spans="1:21">
      <c r="A421" s="6" t="s">
        <v>667</v>
      </c>
      <c r="B421" s="6" t="s">
        <v>153</v>
      </c>
      <c r="C421" s="8">
        <v>38.1</v>
      </c>
      <c r="D421" s="8">
        <v>31.5</v>
      </c>
      <c r="E421" s="8">
        <v>11.3</v>
      </c>
      <c r="F421" s="8">
        <v>5.5</v>
      </c>
      <c r="G421" s="9"/>
      <c r="H421" s="9" t="s">
        <v>18</v>
      </c>
      <c r="I421" s="10">
        <v>13228</v>
      </c>
      <c r="J421" s="10">
        <v>5512</v>
      </c>
      <c r="K421" s="10">
        <v>649</v>
      </c>
      <c r="L421" s="11">
        <f t="shared" si="67"/>
        <v>18.631397493489498</v>
      </c>
      <c r="M421" s="10">
        <f t="shared" si="59"/>
        <v>188.93590862060788</v>
      </c>
      <c r="N421" s="8">
        <f t="shared" si="60"/>
        <v>24.16579296502336</v>
      </c>
      <c r="O421" s="11">
        <f t="shared" si="61"/>
        <v>1.8485941163566548</v>
      </c>
      <c r="P421" s="11">
        <f t="shared" si="68"/>
        <v>1.1302043860914661</v>
      </c>
      <c r="Q421" s="11">
        <f t="shared" si="62"/>
        <v>3.3716814159292037</v>
      </c>
      <c r="R421" s="12">
        <f t="shared" si="63"/>
        <v>0.10686480297499323</v>
      </c>
      <c r="S421" s="11">
        <f t="shared" si="64"/>
        <v>7.520731347415623</v>
      </c>
      <c r="T421" s="8">
        <f t="shared" si="65"/>
        <v>2.8804940536938668</v>
      </c>
      <c r="U421" s="13">
        <f t="shared" si="66"/>
        <v>4.8624561420446399</v>
      </c>
    </row>
    <row r="422" spans="1:21">
      <c r="A422" s="6" t="s">
        <v>668</v>
      </c>
      <c r="B422" s="6" t="s">
        <v>153</v>
      </c>
      <c r="C422" s="8">
        <v>39.200000000000003</v>
      </c>
      <c r="D422" s="8">
        <v>30.2</v>
      </c>
      <c r="E422" s="8">
        <v>11.6</v>
      </c>
      <c r="F422" s="8">
        <v>6.3</v>
      </c>
      <c r="G422" s="9" t="s">
        <v>29</v>
      </c>
      <c r="H422" s="9" t="s">
        <v>94</v>
      </c>
      <c r="I422" s="10">
        <v>14320</v>
      </c>
      <c r="J422" s="10">
        <v>6060</v>
      </c>
      <c r="K422" s="10">
        <v>930</v>
      </c>
      <c r="L422" s="11">
        <f t="shared" si="67"/>
        <v>25.324493103604585</v>
      </c>
      <c r="M422" s="10">
        <f t="shared" si="59"/>
        <v>232.09948176931445</v>
      </c>
      <c r="N422" s="8">
        <f t="shared" si="60"/>
        <v>25.710151614080278</v>
      </c>
      <c r="O422" s="11">
        <f t="shared" si="61"/>
        <v>1.8482029164505462</v>
      </c>
      <c r="P422" s="11">
        <f t="shared" si="68"/>
        <v>1.2490278390139404</v>
      </c>
      <c r="Q422" s="11">
        <f t="shared" si="62"/>
        <v>3.3793103448275867</v>
      </c>
      <c r="R422" s="12">
        <f t="shared" si="63"/>
        <v>0.10000260474598943</v>
      </c>
      <c r="S422" s="11">
        <f t="shared" si="64"/>
        <v>7.3639065719222705</v>
      </c>
      <c r="T422" s="8">
        <f t="shared" si="65"/>
        <v>3.0310203424056437</v>
      </c>
      <c r="U422" s="13">
        <f t="shared" si="66"/>
        <v>5.0499583045195209</v>
      </c>
    </row>
    <row r="423" spans="1:21">
      <c r="A423" s="6" t="s">
        <v>669</v>
      </c>
      <c r="B423" s="6" t="s">
        <v>153</v>
      </c>
      <c r="C423" s="8">
        <v>43.7</v>
      </c>
      <c r="D423" s="8">
        <v>36.799999999999997</v>
      </c>
      <c r="E423" s="8">
        <v>12</v>
      </c>
      <c r="F423" s="8">
        <v>7.2</v>
      </c>
      <c r="G423" s="9" t="s">
        <v>29</v>
      </c>
      <c r="H423" s="9" t="s">
        <v>18</v>
      </c>
      <c r="I423" s="10">
        <v>22660</v>
      </c>
      <c r="J423" s="10">
        <v>9039</v>
      </c>
      <c r="K423" s="10">
        <v>1122</v>
      </c>
      <c r="L423" s="11">
        <f t="shared" si="67"/>
        <v>22.506378717067083</v>
      </c>
      <c r="M423" s="10">
        <f t="shared" si="59"/>
        <v>202.98709633566793</v>
      </c>
      <c r="N423" s="8">
        <f t="shared" si="60"/>
        <v>32.91705332387653</v>
      </c>
      <c r="O423" s="11">
        <f t="shared" si="61"/>
        <v>1.6409690292216579</v>
      </c>
      <c r="P423" s="11">
        <f t="shared" si="68"/>
        <v>1.1854567008486812</v>
      </c>
      <c r="Q423" s="11">
        <f t="shared" si="62"/>
        <v>3.6416666666666671</v>
      </c>
      <c r="R423" s="12">
        <f t="shared" si="63"/>
        <v>6.3409943263369892E-2</v>
      </c>
      <c r="S423" s="11">
        <f t="shared" si="64"/>
        <v>8.1288424760232623</v>
      </c>
      <c r="T423" s="8">
        <f t="shared" si="65"/>
        <v>3.8939274346993766</v>
      </c>
      <c r="U423" s="13">
        <f t="shared" si="66"/>
        <v>6.378597036887526</v>
      </c>
    </row>
    <row r="424" spans="1:21">
      <c r="A424" s="6" t="s">
        <v>670</v>
      </c>
      <c r="B424" s="6" t="s">
        <v>259</v>
      </c>
      <c r="C424" s="8">
        <v>45.3</v>
      </c>
      <c r="D424" s="8">
        <v>39.6</v>
      </c>
      <c r="E424" s="8">
        <v>13.3</v>
      </c>
      <c r="F424" s="8">
        <v>8</v>
      </c>
      <c r="G424" s="9" t="s">
        <v>157</v>
      </c>
      <c r="H424" s="9" t="s">
        <v>18</v>
      </c>
      <c r="I424" s="10">
        <v>20500</v>
      </c>
      <c r="J424" s="10"/>
      <c r="K424" s="10">
        <v>1000</v>
      </c>
      <c r="L424" s="11">
        <f t="shared" si="67"/>
        <v>21.44311087642879</v>
      </c>
      <c r="M424" s="10">
        <f t="shared" si="59"/>
        <v>147.37380105072174</v>
      </c>
      <c r="N424" s="8">
        <f t="shared" si="60"/>
        <v>24.437829302708149</v>
      </c>
      <c r="O424" s="11">
        <f t="shared" si="61"/>
        <v>1.8804348537578801</v>
      </c>
      <c r="P424" s="11">
        <f t="shared" si="68"/>
        <v>1.1698079961620953</v>
      </c>
      <c r="Q424" s="11">
        <f t="shared" si="62"/>
        <v>3.4060150375939844</v>
      </c>
      <c r="R424" s="12">
        <f t="shared" si="63"/>
        <v>0.12661500411293389</v>
      </c>
      <c r="S424" s="11">
        <f t="shared" si="64"/>
        <v>8.4324231392880193</v>
      </c>
      <c r="T424" s="8">
        <f t="shared" si="65"/>
        <v>2.9479581045744201</v>
      </c>
      <c r="U424" s="13">
        <f t="shared" si="66"/>
        <v>4.5869438361907404</v>
      </c>
    </row>
    <row r="425" spans="1:21">
      <c r="A425" s="6" t="s">
        <v>671</v>
      </c>
      <c r="B425" s="6" t="s">
        <v>202</v>
      </c>
      <c r="C425" s="8">
        <v>21</v>
      </c>
      <c r="D425" s="8">
        <v>19.899999999999999</v>
      </c>
      <c r="E425" s="8">
        <v>8.1999999999999993</v>
      </c>
      <c r="F425" s="8">
        <v>2.2999999999999998</v>
      </c>
      <c r="G425" s="9" t="s">
        <v>60</v>
      </c>
      <c r="H425" s="9" t="s">
        <v>18</v>
      </c>
      <c r="I425" s="10">
        <v>2200</v>
      </c>
      <c r="J425" s="10">
        <v>770</v>
      </c>
      <c r="K425" s="9">
        <v>243</v>
      </c>
      <c r="L425" s="11">
        <f t="shared" si="67"/>
        <v>23.039265570825627</v>
      </c>
      <c r="M425" s="10">
        <f t="shared" si="59"/>
        <v>124.62794479745226</v>
      </c>
      <c r="N425" s="8">
        <f t="shared" si="60"/>
        <v>10.189221838216337</v>
      </c>
      <c r="O425" s="11">
        <f t="shared" si="61"/>
        <v>2.437854527304073</v>
      </c>
      <c r="P425" s="11">
        <f t="shared" si="68"/>
        <v>1.2760105637315859</v>
      </c>
      <c r="Q425" s="11">
        <f t="shared" si="62"/>
        <v>2.5609756097560976</v>
      </c>
      <c r="R425" s="12">
        <f t="shared" si="63"/>
        <v>0.36915554430259878</v>
      </c>
      <c r="S425" s="11">
        <f t="shared" si="64"/>
        <v>5.9776617502163845</v>
      </c>
      <c r="T425" s="8">
        <f t="shared" si="65"/>
        <v>1.226710988725344</v>
      </c>
      <c r="U425" s="13">
        <f t="shared" si="66"/>
        <v>2.4308785716148247</v>
      </c>
    </row>
    <row r="426" spans="1:21">
      <c r="A426" s="6" t="s">
        <v>672</v>
      </c>
      <c r="B426" s="6" t="s">
        <v>628</v>
      </c>
      <c r="C426" s="8">
        <v>26.5</v>
      </c>
      <c r="D426" s="8">
        <v>24.1</v>
      </c>
      <c r="E426" s="8">
        <v>9.5</v>
      </c>
      <c r="F426" s="8">
        <v>4.0999999999999996</v>
      </c>
      <c r="G426" s="9"/>
      <c r="H426" s="9" t="s">
        <v>18</v>
      </c>
      <c r="I426" s="10">
        <v>4800</v>
      </c>
      <c r="J426" s="10">
        <v>1450</v>
      </c>
      <c r="K426" s="9">
        <v>380</v>
      </c>
      <c r="L426" s="11">
        <f t="shared" si="67"/>
        <v>21.428550515673912</v>
      </c>
      <c r="M426" s="10">
        <f t="shared" si="59"/>
        <v>153.08833205945126</v>
      </c>
      <c r="N426" s="8">
        <f t="shared" si="60"/>
        <v>14.898882960771248</v>
      </c>
      <c r="O426" s="11">
        <f t="shared" si="61"/>
        <v>2.1781659276104937</v>
      </c>
      <c r="P426" s="11">
        <f t="shared" si="68"/>
        <v>1.2184583240255829</v>
      </c>
      <c r="Q426" s="11">
        <f t="shared" si="62"/>
        <v>2.7894736842105261</v>
      </c>
      <c r="R426" s="12">
        <f t="shared" si="63"/>
        <v>0.2229015408747558</v>
      </c>
      <c r="S426" s="11">
        <f t="shared" si="64"/>
        <v>6.578294611827598</v>
      </c>
      <c r="T426" s="8">
        <f t="shared" si="65"/>
        <v>1.7650029049867513</v>
      </c>
      <c r="U426" s="13">
        <f t="shared" si="66"/>
        <v>3.249462711838857</v>
      </c>
    </row>
    <row r="427" spans="1:21">
      <c r="A427" s="6" t="s">
        <v>673</v>
      </c>
      <c r="B427" s="6" t="s">
        <v>205</v>
      </c>
      <c r="C427" s="8">
        <v>35.799999999999997</v>
      </c>
      <c r="D427" s="8">
        <v>31.1</v>
      </c>
      <c r="E427" s="8">
        <v>12.4</v>
      </c>
      <c r="F427" s="8">
        <v>6.1</v>
      </c>
      <c r="G427" s="9"/>
      <c r="H427" s="9"/>
      <c r="I427" s="10">
        <v>11684</v>
      </c>
      <c r="J427" s="10">
        <v>0</v>
      </c>
      <c r="K427" s="10">
        <v>660</v>
      </c>
      <c r="L427" s="11">
        <f t="shared" si="67"/>
        <v>20.579926863667389</v>
      </c>
      <c r="M427" s="10">
        <f t="shared" si="59"/>
        <v>173.40529826953218</v>
      </c>
      <c r="N427" s="8">
        <f t="shared" si="60"/>
        <v>19.427207591329001</v>
      </c>
      <c r="O427" s="11">
        <f t="shared" si="61"/>
        <v>2.1141431316500898</v>
      </c>
      <c r="P427" s="11">
        <f t="shared" si="68"/>
        <v>1.1723662145090517</v>
      </c>
      <c r="Q427" s="11">
        <f t="shared" si="62"/>
        <v>2.887096774193548</v>
      </c>
      <c r="R427" s="12">
        <f t="shared" si="63"/>
        <v>0.19605151895962572</v>
      </c>
      <c r="S427" s="11">
        <f t="shared" si="64"/>
        <v>7.4728281125688962</v>
      </c>
      <c r="T427" s="8">
        <f t="shared" si="65"/>
        <v>2.2632060875586899</v>
      </c>
      <c r="U427" s="13">
        <f t="shared" si="66"/>
        <v>3.6470456204121837</v>
      </c>
    </row>
    <row r="428" spans="1:21">
      <c r="A428" s="6" t="s">
        <v>674</v>
      </c>
      <c r="B428" s="6" t="s">
        <v>177</v>
      </c>
      <c r="C428" s="8">
        <v>46.4</v>
      </c>
      <c r="D428" s="8">
        <v>36.4</v>
      </c>
      <c r="E428" s="8">
        <v>14</v>
      </c>
      <c r="F428" s="8">
        <v>5</v>
      </c>
      <c r="G428" s="9"/>
      <c r="H428" s="9"/>
      <c r="I428" s="10">
        <v>21500</v>
      </c>
      <c r="J428" s="10">
        <v>8500</v>
      </c>
      <c r="K428" s="10">
        <v>951</v>
      </c>
      <c r="L428" s="11">
        <f t="shared" si="67"/>
        <v>19.755697395387589</v>
      </c>
      <c r="M428" s="10">
        <f t="shared" si="59"/>
        <v>199.01521981908238</v>
      </c>
      <c r="N428" s="8">
        <f t="shared" si="60"/>
        <v>25.100281607974768</v>
      </c>
      <c r="O428" s="11">
        <f t="shared" si="61"/>
        <v>1.948259109293857</v>
      </c>
      <c r="P428" s="11">
        <f t="shared" si="68"/>
        <v>1.1367829417357143</v>
      </c>
      <c r="Q428" s="11">
        <f t="shared" si="62"/>
        <v>3.3142857142857141</v>
      </c>
      <c r="R428" s="12">
        <f t="shared" si="63"/>
        <v>0.13341420582552158</v>
      </c>
      <c r="S428" s="11">
        <f t="shared" si="64"/>
        <v>8.0845432771431192</v>
      </c>
      <c r="T428" s="8">
        <f t="shared" si="65"/>
        <v>2.9678407010097403</v>
      </c>
      <c r="U428" s="13">
        <f t="shared" si="66"/>
        <v>4.5009532747087002</v>
      </c>
    </row>
    <row r="429" spans="1:21">
      <c r="A429" s="6" t="s">
        <v>675</v>
      </c>
      <c r="B429" s="6" t="s">
        <v>177</v>
      </c>
      <c r="C429" s="8">
        <v>53.2</v>
      </c>
      <c r="D429" s="8">
        <v>43.3</v>
      </c>
      <c r="E429" s="8">
        <v>14.7</v>
      </c>
      <c r="F429" s="8">
        <v>8</v>
      </c>
      <c r="G429" s="9"/>
      <c r="H429" s="9"/>
      <c r="I429" s="10">
        <v>30864</v>
      </c>
      <c r="J429" s="10">
        <v>9480</v>
      </c>
      <c r="K429" s="10">
        <v>1132</v>
      </c>
      <c r="L429" s="11">
        <f t="shared" si="67"/>
        <v>18.483623663412711</v>
      </c>
      <c r="M429" s="10">
        <f t="shared" si="59"/>
        <v>169.72292309597088</v>
      </c>
      <c r="N429" s="8">
        <f t="shared" si="60"/>
        <v>28.754597904959859</v>
      </c>
      <c r="O429" s="11">
        <f t="shared" si="61"/>
        <v>1.813637285849738</v>
      </c>
      <c r="P429" s="11">
        <f t="shared" si="68"/>
        <v>1.1005780791468613</v>
      </c>
      <c r="Q429" s="11">
        <f t="shared" si="62"/>
        <v>3.6190476190476195</v>
      </c>
      <c r="R429" s="12">
        <f t="shared" si="63"/>
        <v>0.10402019921061638</v>
      </c>
      <c r="S429" s="11">
        <f t="shared" si="64"/>
        <v>8.8175665577300855</v>
      </c>
      <c r="T429" s="8">
        <f t="shared" si="65"/>
        <v>3.4664055537164993</v>
      </c>
      <c r="U429" s="13">
        <f t="shared" si="66"/>
        <v>5.130369444092711</v>
      </c>
    </row>
    <row r="430" spans="1:21">
      <c r="A430" s="6" t="s">
        <v>676</v>
      </c>
      <c r="B430" s="6" t="s">
        <v>677</v>
      </c>
      <c r="C430" s="8">
        <v>25.4</v>
      </c>
      <c r="D430" s="8">
        <v>21</v>
      </c>
      <c r="E430" s="8">
        <v>9.3000000000000007</v>
      </c>
      <c r="F430" s="8">
        <v>3.7</v>
      </c>
      <c r="G430" s="9"/>
      <c r="H430" s="9" t="s">
        <v>38</v>
      </c>
      <c r="I430" s="10">
        <v>10000</v>
      </c>
      <c r="J430" s="10">
        <v>4500</v>
      </c>
      <c r="K430" s="10">
        <v>230</v>
      </c>
      <c r="L430" s="11">
        <f t="shared" si="67"/>
        <v>7.9550643793981282</v>
      </c>
      <c r="M430" s="10">
        <f t="shared" si="59"/>
        <v>482.05223132336846</v>
      </c>
      <c r="N430" s="8">
        <f t="shared" si="60"/>
        <v>35.506685345527188</v>
      </c>
      <c r="O430" s="11">
        <f t="shared" si="61"/>
        <v>1.6699506437243792</v>
      </c>
      <c r="P430" s="11">
        <f t="shared" si="68"/>
        <v>0.85804175065277666</v>
      </c>
      <c r="Q430" s="11">
        <f t="shared" si="62"/>
        <v>2.7311827956989245</v>
      </c>
      <c r="R430" s="12">
        <f t="shared" si="63"/>
        <v>4.9102687584669895E-2</v>
      </c>
      <c r="S430" s="11">
        <f t="shared" si="64"/>
        <v>6.1406514312408254</v>
      </c>
      <c r="T430" s="8">
        <f t="shared" si="65"/>
        <v>3.7022259838069855</v>
      </c>
      <c r="U430" s="13">
        <f t="shared" si="66"/>
        <v>6.8888921575497131</v>
      </c>
    </row>
    <row r="431" spans="1:21">
      <c r="A431" s="6" t="s">
        <v>678</v>
      </c>
      <c r="B431" s="6" t="s">
        <v>677</v>
      </c>
      <c r="C431" s="8">
        <v>34.4</v>
      </c>
      <c r="D431" s="8">
        <v>29.9</v>
      </c>
      <c r="E431" s="8">
        <v>11.3</v>
      </c>
      <c r="F431" s="8">
        <v>4.8</v>
      </c>
      <c r="G431" s="11"/>
      <c r="H431" s="11" t="s">
        <v>38</v>
      </c>
      <c r="I431" s="10">
        <v>21000</v>
      </c>
      <c r="J431" s="10">
        <v>9000</v>
      </c>
      <c r="K431" s="10">
        <v>525</v>
      </c>
      <c r="L431" s="11">
        <f t="shared" si="67"/>
        <v>11.078401885804887</v>
      </c>
      <c r="M431" s="10">
        <f t="shared" si="59"/>
        <v>350.71772183943386</v>
      </c>
      <c r="N431" s="8">
        <f t="shared" si="60"/>
        <v>41.101870499785015</v>
      </c>
      <c r="O431" s="11">
        <f t="shared" si="61"/>
        <v>1.5848935767997385</v>
      </c>
      <c r="P431" s="11">
        <f t="shared" si="68"/>
        <v>0.93823423388517468</v>
      </c>
      <c r="Q431" s="11">
        <f t="shared" si="62"/>
        <v>3.0442477876106193</v>
      </c>
      <c r="R431" s="12">
        <f t="shared" si="63"/>
        <v>4.5303393519280963E-2</v>
      </c>
      <c r="S431" s="11">
        <f t="shared" si="64"/>
        <v>7.3272395893678812</v>
      </c>
      <c r="T431" s="8">
        <f t="shared" si="65"/>
        <v>4.4240391379958268</v>
      </c>
      <c r="U431" s="13">
        <f t="shared" si="66"/>
        <v>7.4680578672286</v>
      </c>
    </row>
    <row r="432" spans="1:21">
      <c r="A432" s="6" t="s">
        <v>679</v>
      </c>
      <c r="B432" s="6" t="s">
        <v>677</v>
      </c>
      <c r="C432" s="8">
        <v>37.200000000000003</v>
      </c>
      <c r="D432" s="8">
        <v>32.4</v>
      </c>
      <c r="E432" s="8">
        <v>11.3</v>
      </c>
      <c r="F432" s="8">
        <v>5.5</v>
      </c>
      <c r="G432" s="9"/>
      <c r="H432" s="9" t="s">
        <v>38</v>
      </c>
      <c r="I432" s="10">
        <v>30879</v>
      </c>
      <c r="J432" s="10">
        <v>13230</v>
      </c>
      <c r="K432" s="10">
        <v>995</v>
      </c>
      <c r="L432" s="11">
        <f t="shared" si="67"/>
        <v>16.241391452348353</v>
      </c>
      <c r="M432" s="10">
        <f t="shared" si="59"/>
        <v>405.30333615181581</v>
      </c>
      <c r="N432" s="8">
        <f t="shared" si="60"/>
        <v>55.811691712877703</v>
      </c>
      <c r="O432" s="11">
        <f t="shared" si="61"/>
        <v>1.3939309971742664</v>
      </c>
      <c r="P432" s="11">
        <f t="shared" si="68"/>
        <v>1.0541740710735843</v>
      </c>
      <c r="Q432" s="11">
        <f t="shared" si="62"/>
        <v>3.2920353982300887</v>
      </c>
      <c r="R432" s="12">
        <f t="shared" si="63"/>
        <v>2.5060073352164172E-2</v>
      </c>
      <c r="S432" s="11">
        <f t="shared" si="64"/>
        <v>7.6274137163261315</v>
      </c>
      <c r="T432" s="8">
        <f t="shared" si="65"/>
        <v>5.9483040396046025</v>
      </c>
      <c r="U432" s="13">
        <f t="shared" si="66"/>
        <v>10.041113424634155</v>
      </c>
    </row>
    <row r="433" spans="1:21">
      <c r="A433" s="6" t="s">
        <v>680</v>
      </c>
      <c r="B433" s="6" t="s">
        <v>79</v>
      </c>
      <c r="C433" s="8">
        <v>24</v>
      </c>
      <c r="D433" s="8">
        <v>18.2</v>
      </c>
      <c r="E433" s="8">
        <v>8</v>
      </c>
      <c r="F433" s="8">
        <v>3.2</v>
      </c>
      <c r="G433" s="9"/>
      <c r="H433" s="9" t="s">
        <v>18</v>
      </c>
      <c r="I433" s="10">
        <v>6000</v>
      </c>
      <c r="J433" s="10">
        <v>1800</v>
      </c>
      <c r="K433" s="10">
        <v>250</v>
      </c>
      <c r="L433" s="11">
        <f t="shared" si="67"/>
        <v>12.150863400991662</v>
      </c>
      <c r="M433" s="10">
        <f t="shared" si="59"/>
        <v>444.31304889841641</v>
      </c>
      <c r="N433" s="8">
        <f t="shared" si="60"/>
        <v>29.134197305089852</v>
      </c>
      <c r="O433" s="11">
        <f t="shared" si="61"/>
        <v>1.7028888724705933</v>
      </c>
      <c r="P433" s="11">
        <f t="shared" si="68"/>
        <v>1.0023727720531959</v>
      </c>
      <c r="Q433" s="11">
        <f t="shared" si="62"/>
        <v>3</v>
      </c>
      <c r="R433" s="12">
        <f t="shared" si="63"/>
        <v>5.239769061205847E-2</v>
      </c>
      <c r="S433" s="11">
        <f t="shared" si="64"/>
        <v>5.7166353740640137</v>
      </c>
      <c r="T433" s="8">
        <f t="shared" si="65"/>
        <v>3.1928183486250057</v>
      </c>
      <c r="U433" s="13">
        <f t="shared" si="66"/>
        <v>6.40556072912036</v>
      </c>
    </row>
    <row r="434" spans="1:21">
      <c r="A434" s="6" t="s">
        <v>681</v>
      </c>
      <c r="B434" s="6" t="s">
        <v>682</v>
      </c>
      <c r="C434" s="8">
        <v>36.700000000000003</v>
      </c>
      <c r="D434" s="8">
        <v>32</v>
      </c>
      <c r="E434" s="8">
        <v>11.4</v>
      </c>
      <c r="F434" s="8">
        <v>6.4</v>
      </c>
      <c r="G434" s="9" t="s">
        <v>683</v>
      </c>
      <c r="H434" s="9" t="s">
        <v>18</v>
      </c>
      <c r="I434" s="10">
        <v>16665</v>
      </c>
      <c r="J434" s="10">
        <v>7330</v>
      </c>
      <c r="K434" s="10">
        <v>700</v>
      </c>
      <c r="L434" s="11">
        <f t="shared" si="67"/>
        <v>17.230249288666108</v>
      </c>
      <c r="M434" s="10">
        <f t="shared" si="59"/>
        <v>227.04260689871649</v>
      </c>
      <c r="N434" s="8">
        <f t="shared" si="60"/>
        <v>30.153104542812834</v>
      </c>
      <c r="O434" s="11">
        <f t="shared" si="61"/>
        <v>1.7268887785014932</v>
      </c>
      <c r="P434" s="11">
        <f t="shared" si="68"/>
        <v>1.094005155775136</v>
      </c>
      <c r="Q434" s="11">
        <f t="shared" si="62"/>
        <v>3.2192982456140351</v>
      </c>
      <c r="R434" s="12">
        <f t="shared" si="63"/>
        <v>7.5407044149651284E-2</v>
      </c>
      <c r="S434" s="11">
        <f t="shared" si="64"/>
        <v>7.5801846943197901</v>
      </c>
      <c r="T434" s="8">
        <f t="shared" si="65"/>
        <v>3.4496812316796635</v>
      </c>
      <c r="U434" s="13">
        <f t="shared" si="66"/>
        <v>5.7976831377271258</v>
      </c>
    </row>
    <row r="435" spans="1:21">
      <c r="A435" s="6" t="s">
        <v>684</v>
      </c>
      <c r="B435" s="6" t="s">
        <v>685</v>
      </c>
      <c r="C435" s="8">
        <v>40.700000000000003</v>
      </c>
      <c r="D435" s="8">
        <v>31.7</v>
      </c>
      <c r="E435" s="8">
        <v>12.2</v>
      </c>
      <c r="F435" s="8">
        <v>6</v>
      </c>
      <c r="G435" s="9" t="s">
        <v>47</v>
      </c>
      <c r="H435" s="9" t="s">
        <v>38</v>
      </c>
      <c r="I435" s="10">
        <v>28000</v>
      </c>
      <c r="J435" s="10">
        <v>9000</v>
      </c>
      <c r="K435" s="10">
        <v>780</v>
      </c>
      <c r="L435" s="11">
        <f t="shared" si="67"/>
        <v>13.589491817694082</v>
      </c>
      <c r="M435" s="10">
        <f t="shared" si="59"/>
        <v>392.40291630080327</v>
      </c>
      <c r="N435" s="8">
        <f t="shared" si="60"/>
        <v>44.960140251673423</v>
      </c>
      <c r="O435" s="11">
        <f t="shared" si="61"/>
        <v>1.5548084534684032</v>
      </c>
      <c r="P435" s="11">
        <f t="shared" si="68"/>
        <v>0.99616446537017478</v>
      </c>
      <c r="Q435" s="11">
        <f t="shared" si="62"/>
        <v>3.3360655737704921</v>
      </c>
      <c r="R435" s="12">
        <f t="shared" si="63"/>
        <v>4.056762177663506E-2</v>
      </c>
      <c r="S435" s="11">
        <f t="shared" si="64"/>
        <v>7.5445689074989568</v>
      </c>
      <c r="T435" s="8">
        <f t="shared" si="65"/>
        <v>4.9220885321181926</v>
      </c>
      <c r="U435" s="13">
        <f t="shared" si="66"/>
        <v>7.9964539665614502</v>
      </c>
    </row>
    <row r="436" spans="1:21">
      <c r="A436" s="6" t="s">
        <v>686</v>
      </c>
      <c r="B436" s="6" t="s">
        <v>687</v>
      </c>
      <c r="C436" s="8">
        <v>79.400000000000006</v>
      </c>
      <c r="D436" s="8">
        <v>75</v>
      </c>
      <c r="E436" s="8">
        <v>19</v>
      </c>
      <c r="F436" s="8"/>
      <c r="G436" s="9"/>
      <c r="H436" s="9" t="s">
        <v>38</v>
      </c>
      <c r="I436" s="10">
        <v>66446</v>
      </c>
      <c r="J436" s="10"/>
      <c r="K436" s="9">
        <v>9684</v>
      </c>
      <c r="L436" s="11">
        <f t="shared" si="67"/>
        <v>94.886929824108051</v>
      </c>
      <c r="M436" s="10">
        <f t="shared" si="59"/>
        <v>70.313227513227517</v>
      </c>
      <c r="N436" s="8">
        <f t="shared" si="60"/>
        <v>26.679324799304808</v>
      </c>
      <c r="O436" s="11">
        <f t="shared" si="61"/>
        <v>1.815900982435803</v>
      </c>
      <c r="P436" s="11">
        <f t="shared" si="68"/>
        <v>1.8569152479867155</v>
      </c>
      <c r="Q436" s="11">
        <f t="shared" si="62"/>
        <v>4.1789473684210527</v>
      </c>
      <c r="R436" s="12">
        <f t="shared" si="63"/>
        <v>0.13968602607314345</v>
      </c>
      <c r="S436" s="11">
        <f t="shared" si="64"/>
        <v>11.60474041071148</v>
      </c>
      <c r="T436" s="8">
        <f t="shared" si="65"/>
        <v>3.4980723826808995</v>
      </c>
      <c r="U436" s="13">
        <f t="shared" si="66"/>
        <v>4.553862644428408</v>
      </c>
    </row>
    <row r="437" spans="1:21">
      <c r="A437" s="6" t="s">
        <v>688</v>
      </c>
      <c r="B437" s="6" t="s">
        <v>202</v>
      </c>
      <c r="C437" s="8">
        <v>50</v>
      </c>
      <c r="D437" s="8">
        <v>50</v>
      </c>
      <c r="E437" s="8">
        <v>15.1</v>
      </c>
      <c r="F437" s="8">
        <v>6.1</v>
      </c>
      <c r="G437" s="9" t="s">
        <v>119</v>
      </c>
      <c r="H437" s="9" t="s">
        <v>18</v>
      </c>
      <c r="I437" s="10">
        <v>18000</v>
      </c>
      <c r="J437" s="10">
        <v>5500</v>
      </c>
      <c r="K437" s="10">
        <v>1285</v>
      </c>
      <c r="L437" s="11">
        <f t="shared" si="67"/>
        <v>30.04744175120808</v>
      </c>
      <c r="M437" s="10">
        <f t="shared" si="59"/>
        <v>64.285714285714292</v>
      </c>
      <c r="N437" s="8">
        <f t="shared" si="60"/>
        <v>14.974412905542247</v>
      </c>
      <c r="O437" s="11">
        <f t="shared" si="61"/>
        <v>2.229419985794979</v>
      </c>
      <c r="P437" s="11">
        <f t="shared" si="68"/>
        <v>1.3137104850451753</v>
      </c>
      <c r="Q437" s="11">
        <f t="shared" si="62"/>
        <v>3.3112582781456954</v>
      </c>
      <c r="R437" s="12">
        <f t="shared" si="63"/>
        <v>0.34481610452806905</v>
      </c>
      <c r="S437" s="11">
        <f t="shared" si="64"/>
        <v>9.4752308678997377</v>
      </c>
      <c r="T437" s="8">
        <f t="shared" si="65"/>
        <v>1.9361731627930368</v>
      </c>
      <c r="U437" s="13">
        <f t="shared" si="66"/>
        <v>2.8273765930699755</v>
      </c>
    </row>
    <row r="438" spans="1:21">
      <c r="A438" s="6" t="s">
        <v>689</v>
      </c>
      <c r="B438" s="6" t="s">
        <v>26</v>
      </c>
      <c r="C438" s="8">
        <v>56</v>
      </c>
      <c r="D438" s="8">
        <v>48</v>
      </c>
      <c r="E438" s="8">
        <v>15</v>
      </c>
      <c r="F438" s="8">
        <v>9</v>
      </c>
      <c r="G438" s="9" t="s">
        <v>157</v>
      </c>
      <c r="H438" s="9" t="s">
        <v>94</v>
      </c>
      <c r="I438" s="10">
        <v>28000</v>
      </c>
      <c r="J438" s="10"/>
      <c r="K438" s="10">
        <v>1240</v>
      </c>
      <c r="L438" s="11">
        <f t="shared" si="67"/>
        <v>21.603807505052128</v>
      </c>
      <c r="M438" s="10">
        <f t="shared" si="59"/>
        <v>113.02806712962963</v>
      </c>
      <c r="N438" s="8">
        <f t="shared" si="60"/>
        <v>23.313783745209076</v>
      </c>
      <c r="O438" s="11">
        <f t="shared" si="61"/>
        <v>1.9116497378709876</v>
      </c>
      <c r="P438" s="11">
        <f t="shared" si="68"/>
        <v>1.162446473250039</v>
      </c>
      <c r="Q438" s="11">
        <f t="shared" si="62"/>
        <v>3.7333333333333334</v>
      </c>
      <c r="R438" s="12">
        <f t="shared" si="63"/>
        <v>0.14891869697009263</v>
      </c>
      <c r="S438" s="11">
        <f t="shared" si="64"/>
        <v>9.2837923285691826</v>
      </c>
      <c r="T438" s="8">
        <f t="shared" si="65"/>
        <v>2.9340079806394659</v>
      </c>
      <c r="U438" s="13">
        <f t="shared" si="66"/>
        <v>4.2987639397132575</v>
      </c>
    </row>
    <row r="439" spans="1:21">
      <c r="A439" s="6" t="s">
        <v>690</v>
      </c>
      <c r="B439" s="6" t="s">
        <v>691</v>
      </c>
      <c r="C439" s="8">
        <v>32</v>
      </c>
      <c r="D439" s="8">
        <v>25.8</v>
      </c>
      <c r="E439" s="8">
        <v>12.3</v>
      </c>
      <c r="F439" s="8"/>
      <c r="G439" s="9"/>
      <c r="H439" s="9" t="s">
        <v>692</v>
      </c>
      <c r="I439" s="10">
        <v>9000</v>
      </c>
      <c r="J439" s="14">
        <v>3420</v>
      </c>
      <c r="K439" s="10">
        <v>500</v>
      </c>
      <c r="L439" s="11">
        <f t="shared" si="67"/>
        <v>18.550702289920558</v>
      </c>
      <c r="M439" s="10">
        <f t="shared" si="59"/>
        <v>233.95663873860767</v>
      </c>
      <c r="N439" s="8">
        <f t="shared" si="60"/>
        <v>17.778830063379168</v>
      </c>
      <c r="O439" s="11">
        <f t="shared" si="61"/>
        <v>2.2875102185175828</v>
      </c>
      <c r="P439" s="11">
        <f t="shared" si="68"/>
        <v>1.1409048727416549</v>
      </c>
      <c r="Q439" s="11">
        <f t="shared" si="62"/>
        <v>2.6016260162601625</v>
      </c>
      <c r="R439" s="12">
        <f t="shared" si="63"/>
        <v>0.24758003839670439</v>
      </c>
      <c r="S439" s="11">
        <f t="shared" si="64"/>
        <v>6.8063558531713584</v>
      </c>
      <c r="T439" s="8">
        <f t="shared" si="65"/>
        <v>2.0032213622149095</v>
      </c>
      <c r="U439" s="13">
        <f t="shared" si="66"/>
        <v>3.2411887510891715</v>
      </c>
    </row>
    <row r="440" spans="1:21">
      <c r="A440" s="6" t="s">
        <v>693</v>
      </c>
      <c r="B440" s="6" t="s">
        <v>691</v>
      </c>
      <c r="C440" s="8">
        <v>35.299999999999997</v>
      </c>
      <c r="D440" s="8">
        <v>29.9</v>
      </c>
      <c r="E440" s="8">
        <v>12</v>
      </c>
      <c r="F440" s="8">
        <v>4.5</v>
      </c>
      <c r="G440" s="9"/>
      <c r="H440" s="9" t="s">
        <v>18</v>
      </c>
      <c r="I440" s="10">
        <v>15000</v>
      </c>
      <c r="J440" s="10">
        <v>4630</v>
      </c>
      <c r="K440" s="9">
        <v>740</v>
      </c>
      <c r="L440" s="11">
        <f t="shared" si="67"/>
        <v>19.537581554227653</v>
      </c>
      <c r="M440" s="10">
        <f t="shared" si="59"/>
        <v>250.51265845673845</v>
      </c>
      <c r="N440" s="8">
        <f t="shared" si="60"/>
        <v>26.870802466843521</v>
      </c>
      <c r="O440" s="11">
        <f t="shared" si="61"/>
        <v>1.8826237959012064</v>
      </c>
      <c r="P440" s="11">
        <f t="shared" si="68"/>
        <v>1.1441537775531123</v>
      </c>
      <c r="Q440" s="11">
        <f t="shared" si="62"/>
        <v>2.9416666666666664</v>
      </c>
      <c r="R440" s="12">
        <f t="shared" si="63"/>
        <v>0.10579151917859397</v>
      </c>
      <c r="S440" s="11">
        <f t="shared" si="64"/>
        <v>7.3272395893678812</v>
      </c>
      <c r="T440" s="8">
        <f t="shared" si="65"/>
        <v>3.0146792340517186</v>
      </c>
      <c r="U440" s="13">
        <f t="shared" si="66"/>
        <v>4.93831083192058</v>
      </c>
    </row>
    <row r="441" spans="1:21">
      <c r="A441" s="6" t="s">
        <v>694</v>
      </c>
      <c r="B441" s="6" t="s">
        <v>691</v>
      </c>
      <c r="C441" s="8">
        <v>36.4</v>
      </c>
      <c r="D441" s="8">
        <v>30.7</v>
      </c>
      <c r="E441" s="8">
        <v>12.5</v>
      </c>
      <c r="F441" s="8">
        <v>4.5</v>
      </c>
      <c r="G441" s="10"/>
      <c r="H441" s="10" t="s">
        <v>18</v>
      </c>
      <c r="I441" s="9">
        <v>14370</v>
      </c>
      <c r="J441" s="9">
        <v>6000</v>
      </c>
      <c r="K441" s="10">
        <v>685</v>
      </c>
      <c r="L441" s="11">
        <f t="shared" si="67"/>
        <v>18.609736615705192</v>
      </c>
      <c r="M441" s="10">
        <f t="shared" si="59"/>
        <v>221.71425838156176</v>
      </c>
      <c r="N441" s="8">
        <f t="shared" si="60"/>
        <v>23.712320872206011</v>
      </c>
      <c r="O441" s="11">
        <f t="shared" si="61"/>
        <v>1.9892876947471529</v>
      </c>
      <c r="P441" s="11">
        <f t="shared" si="68"/>
        <v>1.1271295067215672</v>
      </c>
      <c r="Q441" s="11">
        <f t="shared" si="62"/>
        <v>2.9119999999999999</v>
      </c>
      <c r="R441" s="12">
        <f t="shared" si="63"/>
        <v>0.13966384357878503</v>
      </c>
      <c r="S441" s="11">
        <f t="shared" si="64"/>
        <v>7.4246158149765566</v>
      </c>
      <c r="T441" s="8">
        <f t="shared" si="65"/>
        <v>2.6956598446995974</v>
      </c>
      <c r="U441" s="13">
        <f t="shared" si="66"/>
        <v>4.326513056456367</v>
      </c>
    </row>
    <row r="442" spans="1:21">
      <c r="A442" s="6" t="s">
        <v>695</v>
      </c>
      <c r="B442" s="6" t="s">
        <v>691</v>
      </c>
      <c r="C442" s="8">
        <v>40.4</v>
      </c>
      <c r="D442" s="8">
        <v>35.1</v>
      </c>
      <c r="E442" s="8">
        <v>13.5</v>
      </c>
      <c r="F442" s="8">
        <v>6.9</v>
      </c>
      <c r="G442" s="9"/>
      <c r="H442" s="9" t="s">
        <v>391</v>
      </c>
      <c r="I442" s="10">
        <v>23713</v>
      </c>
      <c r="J442" s="10">
        <v>9693</v>
      </c>
      <c r="K442" s="10">
        <v>1026</v>
      </c>
      <c r="L442" s="11">
        <f t="shared" si="67"/>
        <v>19.967431976329252</v>
      </c>
      <c r="M442" s="10">
        <f t="shared" si="59"/>
        <v>244.80322428391025</v>
      </c>
      <c r="N442" s="8">
        <f t="shared" si="60"/>
        <v>31.201934497875055</v>
      </c>
      <c r="O442" s="11">
        <f t="shared" si="61"/>
        <v>1.8183770880331278</v>
      </c>
      <c r="P442" s="11">
        <f t="shared" si="68"/>
        <v>1.1376757386893521</v>
      </c>
      <c r="Q442" s="11">
        <f t="shared" si="62"/>
        <v>2.9925925925925925</v>
      </c>
      <c r="R442" s="12">
        <f t="shared" si="63"/>
        <v>9.2814928902835742E-2</v>
      </c>
      <c r="S442" s="11">
        <f t="shared" si="64"/>
        <v>7.9388638985688633</v>
      </c>
      <c r="T442" s="8">
        <f t="shared" si="65"/>
        <v>3.4764101792716668</v>
      </c>
      <c r="U442" s="13">
        <f t="shared" si="66"/>
        <v>5.368983440937372</v>
      </c>
    </row>
    <row r="443" spans="1:21">
      <c r="A443" s="6" t="s">
        <v>696</v>
      </c>
      <c r="B443" s="6" t="s">
        <v>691</v>
      </c>
      <c r="C443" s="8">
        <v>44.5</v>
      </c>
      <c r="D443" s="8">
        <v>34.5</v>
      </c>
      <c r="E443" s="8">
        <v>13.5</v>
      </c>
      <c r="F443" s="8">
        <v>4.9000000000000004</v>
      </c>
      <c r="G443" s="9" t="s">
        <v>157</v>
      </c>
      <c r="H443" s="9" t="s">
        <v>697</v>
      </c>
      <c r="I443" s="10">
        <v>27500</v>
      </c>
      <c r="J443" s="10">
        <v>9500</v>
      </c>
      <c r="K443" s="10">
        <v>955</v>
      </c>
      <c r="L443" s="11">
        <f t="shared" si="67"/>
        <v>16.839285498506388</v>
      </c>
      <c r="M443" s="10">
        <f t="shared" si="59"/>
        <v>298.96984774933316</v>
      </c>
      <c r="N443" s="8">
        <f t="shared" si="60"/>
        <v>35.403333597597353</v>
      </c>
      <c r="O443" s="11">
        <f t="shared" si="61"/>
        <v>1.7308389843958252</v>
      </c>
      <c r="P443" s="11">
        <f t="shared" si="68"/>
        <v>1.0704367238635202</v>
      </c>
      <c r="Q443" s="11">
        <f t="shared" si="62"/>
        <v>3.2962962962962963</v>
      </c>
      <c r="R443" s="12">
        <f t="shared" si="63"/>
        <v>7.0454713818161332E-2</v>
      </c>
      <c r="S443" s="11">
        <f t="shared" si="64"/>
        <v>7.8707178833953897</v>
      </c>
      <c r="T443" s="8">
        <f t="shared" si="65"/>
        <v>3.9901103210086415</v>
      </c>
      <c r="U443" s="13">
        <f t="shared" si="66"/>
        <v>6.1623442391072896</v>
      </c>
    </row>
    <row r="444" spans="1:21">
      <c r="A444" s="6" t="s">
        <v>698</v>
      </c>
      <c r="B444" s="6" t="s">
        <v>699</v>
      </c>
      <c r="C444" s="8">
        <v>44.4</v>
      </c>
      <c r="D444" s="8">
        <v>34.4</v>
      </c>
      <c r="E444" s="8">
        <v>13.5</v>
      </c>
      <c r="F444" s="8">
        <v>6.5</v>
      </c>
      <c r="G444" s="9" t="s">
        <v>440</v>
      </c>
      <c r="H444" s="9" t="s">
        <v>18</v>
      </c>
      <c r="I444" s="10">
        <v>22992</v>
      </c>
      <c r="J444" s="10">
        <v>9500</v>
      </c>
      <c r="K444" s="10">
        <v>990</v>
      </c>
      <c r="L444" s="11">
        <f t="shared" si="67"/>
        <v>19.667127860682971</v>
      </c>
      <c r="M444" s="10">
        <f t="shared" si="59"/>
        <v>252.14676740053443</v>
      </c>
      <c r="N444" s="8">
        <f t="shared" si="60"/>
        <v>29.678905423284828</v>
      </c>
      <c r="O444" s="11">
        <f t="shared" si="61"/>
        <v>1.8371702218922317</v>
      </c>
      <c r="P444" s="11">
        <f t="shared" si="68"/>
        <v>1.1329360154225256</v>
      </c>
      <c r="Q444" s="11">
        <f t="shared" si="62"/>
        <v>3.2888888888888888</v>
      </c>
      <c r="R444" s="12">
        <f t="shared" si="63"/>
        <v>9.5996581394232477E-2</v>
      </c>
      <c r="S444" s="11">
        <f t="shared" si="64"/>
        <v>7.859302768057737</v>
      </c>
      <c r="T444" s="8">
        <f t="shared" si="65"/>
        <v>3.4183147375651686</v>
      </c>
      <c r="U444" s="13">
        <f t="shared" si="66"/>
        <v>5.2792605807363699</v>
      </c>
    </row>
    <row r="445" spans="1:21">
      <c r="A445" s="6" t="s">
        <v>700</v>
      </c>
      <c r="B445" s="6" t="s">
        <v>225</v>
      </c>
      <c r="C445" s="8">
        <v>38.5</v>
      </c>
      <c r="D445" s="8">
        <v>30.1</v>
      </c>
      <c r="E445" s="8">
        <v>12.8</v>
      </c>
      <c r="F445" s="8">
        <v>7</v>
      </c>
      <c r="G445" s="9"/>
      <c r="H445" s="9" t="s">
        <v>18</v>
      </c>
      <c r="I445" s="10">
        <v>13000</v>
      </c>
      <c r="J445" s="10">
        <v>5900</v>
      </c>
      <c r="K445" s="10">
        <v>735</v>
      </c>
      <c r="L445" s="11">
        <f t="shared" si="67"/>
        <v>21.346020841542682</v>
      </c>
      <c r="M445" s="10">
        <f t="shared" si="59"/>
        <v>212.81186963978291</v>
      </c>
      <c r="N445" s="8">
        <f t="shared" si="60"/>
        <v>20.65174620902501</v>
      </c>
      <c r="O445" s="11">
        <f t="shared" si="61"/>
        <v>2.106141376992877</v>
      </c>
      <c r="P445" s="11">
        <f t="shared" si="68"/>
        <v>1.1831529658851774</v>
      </c>
      <c r="Q445" s="11">
        <f t="shared" si="62"/>
        <v>3.0078125</v>
      </c>
      <c r="R445" s="12">
        <f t="shared" si="63"/>
        <v>0.1806349766950773</v>
      </c>
      <c r="S445" s="11">
        <f t="shared" si="64"/>
        <v>7.3517045642490286</v>
      </c>
      <c r="T445" s="8">
        <f t="shared" si="65"/>
        <v>2.4074506630217352</v>
      </c>
      <c r="U445" s="13">
        <f t="shared" si="66"/>
        <v>3.8183905515697369</v>
      </c>
    </row>
    <row r="446" spans="1:21">
      <c r="A446" s="6" t="s">
        <v>701</v>
      </c>
      <c r="B446" s="6" t="s">
        <v>225</v>
      </c>
      <c r="C446" s="8">
        <v>45</v>
      </c>
      <c r="D446" s="8">
        <v>35</v>
      </c>
      <c r="E446" s="8">
        <v>13.9</v>
      </c>
      <c r="F446" s="8">
        <v>8.1999999999999993</v>
      </c>
      <c r="G446" s="11"/>
      <c r="H446" s="11" t="s">
        <v>18</v>
      </c>
      <c r="I446" s="10">
        <v>23500</v>
      </c>
      <c r="J446" s="10">
        <v>9600</v>
      </c>
      <c r="K446" s="10">
        <v>976</v>
      </c>
      <c r="L446" s="11">
        <f t="shared" si="67"/>
        <v>19.108847040392074</v>
      </c>
      <c r="M446" s="10">
        <f t="shared" si="59"/>
        <v>244.68971261974173</v>
      </c>
      <c r="N446" s="8">
        <f t="shared" si="60"/>
        <v>28.718465098794699</v>
      </c>
      <c r="O446" s="11">
        <f t="shared" si="61"/>
        <v>1.8778888749877218</v>
      </c>
      <c r="P446" s="11">
        <f t="shared" si="68"/>
        <v>1.1214318195193993</v>
      </c>
      <c r="Q446" s="11">
        <f t="shared" si="62"/>
        <v>3.2374100719424459</v>
      </c>
      <c r="R446" s="12">
        <f t="shared" si="63"/>
        <v>0.10653520964356281</v>
      </c>
      <c r="S446" s="11">
        <f t="shared" si="64"/>
        <v>7.9275469093534863</v>
      </c>
      <c r="T446" s="8">
        <f t="shared" si="65"/>
        <v>3.3060692644020149</v>
      </c>
      <c r="U446" s="13">
        <f t="shared" si="66"/>
        <v>5.0319055860125266</v>
      </c>
    </row>
    <row r="447" spans="1:21">
      <c r="A447" s="6" t="s">
        <v>702</v>
      </c>
      <c r="B447" s="6" t="s">
        <v>703</v>
      </c>
      <c r="C447" s="8">
        <v>39.299999999999997</v>
      </c>
      <c r="D447" s="8">
        <v>33.700000000000003</v>
      </c>
      <c r="E447" s="8">
        <v>11.3</v>
      </c>
      <c r="F447" s="8">
        <v>6</v>
      </c>
      <c r="G447" s="9" t="s">
        <v>47</v>
      </c>
      <c r="H447" s="9" t="s">
        <v>14</v>
      </c>
      <c r="I447" s="10">
        <v>24000</v>
      </c>
      <c r="J447" s="10">
        <v>10000</v>
      </c>
      <c r="K447" s="10">
        <v>744</v>
      </c>
      <c r="L447" s="11">
        <f t="shared" si="67"/>
        <v>14.363759048405388</v>
      </c>
      <c r="M447" s="10">
        <f t="shared" si="59"/>
        <v>279.94551931724669</v>
      </c>
      <c r="N447" s="8">
        <f t="shared" si="60"/>
        <v>41.490218949149039</v>
      </c>
      <c r="O447" s="11">
        <f t="shared" si="61"/>
        <v>1.5159636469619144</v>
      </c>
      <c r="P447" s="11">
        <f t="shared" si="68"/>
        <v>1.0191404237022341</v>
      </c>
      <c r="Q447" s="11">
        <f t="shared" si="62"/>
        <v>3.4778761061946897</v>
      </c>
      <c r="R447" s="12">
        <f t="shared" si="63"/>
        <v>4.0453070535618474E-2</v>
      </c>
      <c r="S447" s="11">
        <f t="shared" si="64"/>
        <v>7.7789279467031962</v>
      </c>
      <c r="T447" s="8">
        <f t="shared" si="65"/>
        <v>4.6817539099850451</v>
      </c>
      <c r="U447" s="13">
        <f t="shared" si="66"/>
        <v>7.9030967017464606</v>
      </c>
    </row>
    <row r="448" spans="1:21">
      <c r="A448" s="6" t="s">
        <v>704</v>
      </c>
      <c r="B448" s="6" t="s">
        <v>705</v>
      </c>
      <c r="C448" s="8">
        <v>47</v>
      </c>
      <c r="D448" s="8">
        <v>41</v>
      </c>
      <c r="E448" s="8">
        <v>14.7</v>
      </c>
      <c r="F448" s="8">
        <v>5.3</v>
      </c>
      <c r="G448" s="11"/>
      <c r="H448" s="11" t="s">
        <v>38</v>
      </c>
      <c r="I448" s="10">
        <v>39000</v>
      </c>
      <c r="J448" s="10">
        <v>14500</v>
      </c>
      <c r="K448" s="10">
        <v>1029</v>
      </c>
      <c r="L448" s="11">
        <f t="shared" si="67"/>
        <v>14.377461362265679</v>
      </c>
      <c r="M448" s="10">
        <f t="shared" si="59"/>
        <v>252.61842233447399</v>
      </c>
      <c r="N448" s="8">
        <f t="shared" si="60"/>
        <v>39.28035699384003</v>
      </c>
      <c r="O448" s="11">
        <f t="shared" si="61"/>
        <v>1.6776969213779653</v>
      </c>
      <c r="P448" s="11">
        <f t="shared" si="68"/>
        <v>1.005590632215867</v>
      </c>
      <c r="Q448" s="11">
        <f t="shared" si="62"/>
        <v>3.1972789115646258</v>
      </c>
      <c r="R448" s="12">
        <f t="shared" si="63"/>
        <v>6.5494016010941861E-2</v>
      </c>
      <c r="S448" s="11">
        <f t="shared" si="64"/>
        <v>8.5801864781600177</v>
      </c>
      <c r="T448" s="8">
        <f t="shared" si="65"/>
        <v>4.368550913616752</v>
      </c>
      <c r="U448" s="13">
        <f t="shared" si="66"/>
        <v>6.4655677977879424</v>
      </c>
    </row>
    <row r="449" spans="1:21">
      <c r="A449" s="6" t="s">
        <v>706</v>
      </c>
      <c r="B449" s="6" t="s">
        <v>707</v>
      </c>
      <c r="C449" s="8">
        <v>42.9</v>
      </c>
      <c r="D449" s="8">
        <v>40.9</v>
      </c>
      <c r="E449" s="8">
        <v>14</v>
      </c>
      <c r="F449" s="8">
        <v>4.5</v>
      </c>
      <c r="G449" s="9"/>
      <c r="H449" s="9" t="s">
        <v>18</v>
      </c>
      <c r="I449" s="10">
        <v>34600</v>
      </c>
      <c r="J449" s="10">
        <v>8000</v>
      </c>
      <c r="K449" s="9">
        <v>900</v>
      </c>
      <c r="L449" s="11">
        <f t="shared" si="67"/>
        <v>13.618638450290812</v>
      </c>
      <c r="M449" s="10">
        <f t="shared" si="59"/>
        <v>225.76580140899287</v>
      </c>
      <c r="N449" s="8">
        <f t="shared" si="60"/>
        <v>38.349910786501006</v>
      </c>
      <c r="O449" s="11">
        <f t="shared" si="61"/>
        <v>1.6627860861391894</v>
      </c>
      <c r="P449" s="11">
        <f t="shared" si="68"/>
        <v>0.99093868224270309</v>
      </c>
      <c r="Q449" s="11">
        <f t="shared" si="62"/>
        <v>3.0642857142857141</v>
      </c>
      <c r="R449" s="12">
        <f t="shared" si="63"/>
        <v>6.5380457839565712E-2</v>
      </c>
      <c r="S449" s="11">
        <f t="shared" si="64"/>
        <v>8.5697164480512438</v>
      </c>
      <c r="T449" s="8">
        <f t="shared" si="65"/>
        <v>4.2395293419195781</v>
      </c>
      <c r="U449" s="13">
        <f t="shared" si="66"/>
        <v>6.4295645882355998</v>
      </c>
    </row>
    <row r="450" spans="1:21">
      <c r="A450" s="6" t="s">
        <v>708</v>
      </c>
      <c r="B450" s="6" t="s">
        <v>325</v>
      </c>
      <c r="C450" s="8">
        <v>131.25</v>
      </c>
      <c r="D450" s="8">
        <v>120</v>
      </c>
      <c r="E450" s="8">
        <v>26.3</v>
      </c>
      <c r="F450" s="8">
        <v>9.5</v>
      </c>
      <c r="G450" s="9"/>
      <c r="H450" s="9"/>
      <c r="I450" s="10">
        <v>335000</v>
      </c>
      <c r="J450" s="10">
        <v>95000</v>
      </c>
      <c r="K450" s="10">
        <v>6700</v>
      </c>
      <c r="L450" s="11">
        <f t="shared" si="67"/>
        <v>22.351713591898957</v>
      </c>
      <c r="M450" s="10">
        <f t="shared" si="59"/>
        <v>86.547205687830683</v>
      </c>
      <c r="N450" s="8">
        <f t="shared" si="60"/>
        <v>53.99619278145758</v>
      </c>
      <c r="O450" s="11">
        <f t="shared" si="61"/>
        <v>1.4666838663286921</v>
      </c>
      <c r="P450" s="11">
        <f t="shared" si="68"/>
        <v>1.0961620400609016</v>
      </c>
      <c r="Q450" s="11">
        <f t="shared" si="62"/>
        <v>4.9904942965779471</v>
      </c>
      <c r="R450" s="12">
        <f t="shared" si="63"/>
        <v>5.1383400572686769E-2</v>
      </c>
      <c r="S450" s="11">
        <f t="shared" si="64"/>
        <v>14.678964541138454</v>
      </c>
      <c r="T450" s="8">
        <f t="shared" si="65"/>
        <v>6.9600413651043116</v>
      </c>
      <c r="U450" s="13">
        <f t="shared" si="66"/>
        <v>7.7012617130515046</v>
      </c>
    </row>
    <row r="451" spans="1:21">
      <c r="A451" s="6" t="s">
        <v>709</v>
      </c>
      <c r="B451" s="6" t="s">
        <v>710</v>
      </c>
      <c r="C451" s="8">
        <v>159</v>
      </c>
      <c r="D451" s="8">
        <v>134.5</v>
      </c>
      <c r="E451" s="8">
        <v>34</v>
      </c>
      <c r="F451" s="8">
        <v>0.5</v>
      </c>
      <c r="G451" s="9" t="s">
        <v>711</v>
      </c>
      <c r="H451" s="9" t="s">
        <v>712</v>
      </c>
      <c r="I451" s="10">
        <v>752000</v>
      </c>
      <c r="J451" s="10"/>
      <c r="K451" s="10">
        <v>37380</v>
      </c>
      <c r="L451" s="11">
        <f t="shared" si="67"/>
        <v>72.776988046769787</v>
      </c>
      <c r="M451" s="10">
        <f t="shared" ref="M451:M514" si="69">(I451/2240)/(0.01*D451)^3</f>
        <v>137.97581537890622</v>
      </c>
      <c r="N451" s="8">
        <f t="shared" ref="N451:N514" si="70">I451/(0.65*(0.7*D451+0.3*C451)*E451^1.33)</f>
        <v>74.921796787013392</v>
      </c>
      <c r="O451" s="11">
        <f t="shared" ref="O451:O514" si="71">E451/(I451/(0.9*64))^0.333</f>
        <v>1.4485018796577593</v>
      </c>
      <c r="P451" s="11">
        <f t="shared" si="68"/>
        <v>1.5874040231871978</v>
      </c>
      <c r="Q451" s="11">
        <f t="shared" ref="Q451:Q514" si="72">C451/E451</f>
        <v>4.6764705882352944</v>
      </c>
      <c r="R451" s="12">
        <f t="shared" ref="R451:R514" si="73">(((2*3.14)/T451)^2*((E451/2)-1.5)*(10*3.14/180)/32.2)</f>
        <v>4.0410422293204878E-2</v>
      </c>
      <c r="S451" s="11">
        <f t="shared" ref="S451:S514" si="74">1.34*(D451^0.5)</f>
        <v>15.540534096355891</v>
      </c>
      <c r="T451" s="8">
        <f t="shared" ref="T451:T514" si="75">2*PI()*(((I451^1.744/35.5)/(0.04*32.2*D451*64*(0.82*E451)^3))^0.5)</f>
        <v>9.0527272150553433</v>
      </c>
      <c r="U451" s="13">
        <f t="shared" ref="U451:U514" si="76">T451*(32.2/E451)^0.5</f>
        <v>8.8098377747175309</v>
      </c>
    </row>
    <row r="452" spans="1:21">
      <c r="A452" s="6" t="s">
        <v>713</v>
      </c>
      <c r="B452" s="6" t="s">
        <v>714</v>
      </c>
      <c r="C452" s="8">
        <v>35.799999999999997</v>
      </c>
      <c r="D452" s="8">
        <v>29.2</v>
      </c>
      <c r="E452" s="8">
        <v>11.7</v>
      </c>
      <c r="F452" s="8">
        <v>5.8</v>
      </c>
      <c r="G452" s="9"/>
      <c r="H452" s="9" t="s">
        <v>18</v>
      </c>
      <c r="I452" s="10">
        <v>11000</v>
      </c>
      <c r="J452" s="10">
        <v>3086</v>
      </c>
      <c r="K452" s="10">
        <v>564</v>
      </c>
      <c r="L452" s="11">
        <f t="shared" si="67"/>
        <v>18.307432364470266</v>
      </c>
      <c r="M452" s="10">
        <f t="shared" si="69"/>
        <v>197.24050803508771</v>
      </c>
      <c r="N452" s="8">
        <f t="shared" si="70"/>
        <v>20.602314928347013</v>
      </c>
      <c r="O452" s="11">
        <f t="shared" si="71"/>
        <v>2.0352735309507426</v>
      </c>
      <c r="P452" s="11">
        <f t="shared" si="68"/>
        <v>1.1294859194661211</v>
      </c>
      <c r="Q452" s="11">
        <f t="shared" si="72"/>
        <v>3.0598290598290596</v>
      </c>
      <c r="R452" s="12">
        <f t="shared" si="73"/>
        <v>0.15898912528221396</v>
      </c>
      <c r="S452" s="11">
        <f t="shared" si="74"/>
        <v>7.2409612621529753</v>
      </c>
      <c r="T452" s="8">
        <f t="shared" si="75"/>
        <v>2.4178045908206411</v>
      </c>
      <c r="U452" s="13">
        <f t="shared" si="76"/>
        <v>4.0110327023330496</v>
      </c>
    </row>
    <row r="453" spans="1:21">
      <c r="A453" s="6" t="s">
        <v>715</v>
      </c>
      <c r="B453" s="6" t="s">
        <v>714</v>
      </c>
      <c r="C453" s="8">
        <v>39</v>
      </c>
      <c r="D453" s="8">
        <v>32</v>
      </c>
      <c r="E453" s="8">
        <v>12.8</v>
      </c>
      <c r="F453" s="8">
        <v>6.8</v>
      </c>
      <c r="G453" s="9"/>
      <c r="H453" s="9" t="s">
        <v>18</v>
      </c>
      <c r="I453" s="10">
        <v>16500</v>
      </c>
      <c r="J453" s="10">
        <v>5500</v>
      </c>
      <c r="K453" s="10">
        <v>659</v>
      </c>
      <c r="L453" s="11">
        <f t="shared" si="67"/>
        <v>16.328901543187367</v>
      </c>
      <c r="M453" s="10">
        <f t="shared" si="69"/>
        <v>224.79466029575889</v>
      </c>
      <c r="N453" s="8">
        <f t="shared" si="70"/>
        <v>25.07419210936958</v>
      </c>
      <c r="O453" s="11">
        <f t="shared" si="71"/>
        <v>1.9453981708855013</v>
      </c>
      <c r="P453" s="11">
        <f t="shared" si="68"/>
        <v>1.0749070415847479</v>
      </c>
      <c r="Q453" s="11">
        <f t="shared" si="72"/>
        <v>3.046875</v>
      </c>
      <c r="R453" s="12">
        <f t="shared" si="73"/>
        <v>0.12670989698295546</v>
      </c>
      <c r="S453" s="11">
        <f t="shared" si="74"/>
        <v>7.5801846943197901</v>
      </c>
      <c r="T453" s="8">
        <f t="shared" si="75"/>
        <v>2.8744386941427185</v>
      </c>
      <c r="U453" s="13">
        <f t="shared" si="76"/>
        <v>4.5590672819872928</v>
      </c>
    </row>
    <row r="454" spans="1:21">
      <c r="A454" s="6" t="s">
        <v>716</v>
      </c>
      <c r="B454" s="6" t="s">
        <v>714</v>
      </c>
      <c r="C454" s="8">
        <v>46.6</v>
      </c>
      <c r="D454" s="8">
        <v>39.4</v>
      </c>
      <c r="E454" s="8">
        <v>14</v>
      </c>
      <c r="F454" s="8">
        <v>6.6</v>
      </c>
      <c r="G454" s="9"/>
      <c r="H454" s="9" t="s">
        <v>18</v>
      </c>
      <c r="I454" s="10">
        <v>26000</v>
      </c>
      <c r="J454" s="10">
        <v>8900</v>
      </c>
      <c r="K454" s="9">
        <v>1207</v>
      </c>
      <c r="L454" s="11">
        <f t="shared" ref="L454:L517" si="77">K454/(I454/64)^0.666</f>
        <v>22.092806205953565</v>
      </c>
      <c r="M454" s="10">
        <f t="shared" si="69"/>
        <v>189.7739792607708</v>
      </c>
      <c r="N454" s="8">
        <f t="shared" si="70"/>
        <v>28.776247822379915</v>
      </c>
      <c r="O454" s="11">
        <f t="shared" si="71"/>
        <v>1.8287847762897436</v>
      </c>
      <c r="P454" s="11">
        <f t="shared" si="68"/>
        <v>1.1735949575292601</v>
      </c>
      <c r="Q454" s="11">
        <f t="shared" si="72"/>
        <v>3.3285714285714287</v>
      </c>
      <c r="R454" s="12">
        <f t="shared" si="73"/>
        <v>0.10367070901687105</v>
      </c>
      <c r="S454" s="11">
        <f t="shared" si="74"/>
        <v>8.4111021869907159</v>
      </c>
      <c r="T454" s="8">
        <f t="shared" si="75"/>
        <v>3.3667710935554744</v>
      </c>
      <c r="U454" s="13">
        <f t="shared" si="76"/>
        <v>5.1059611702128791</v>
      </c>
    </row>
    <row r="455" spans="1:21">
      <c r="A455" s="6" t="s">
        <v>717</v>
      </c>
      <c r="B455" s="6" t="s">
        <v>43</v>
      </c>
      <c r="C455" s="8">
        <v>48.8</v>
      </c>
      <c r="D455" s="8">
        <v>35.4</v>
      </c>
      <c r="E455" s="8">
        <v>12.8</v>
      </c>
      <c r="F455" s="8">
        <v>6.1</v>
      </c>
      <c r="G455" s="11"/>
      <c r="H455" s="11" t="s">
        <v>14</v>
      </c>
      <c r="I455" s="10">
        <v>29000</v>
      </c>
      <c r="J455" s="10">
        <v>10000</v>
      </c>
      <c r="K455" s="10">
        <v>942</v>
      </c>
      <c r="L455" s="11">
        <f t="shared" si="77"/>
        <v>16.032811955081879</v>
      </c>
      <c r="M455" s="10">
        <f t="shared" si="69"/>
        <v>291.83689331513602</v>
      </c>
      <c r="N455" s="8">
        <f t="shared" si="70"/>
        <v>38.12227077003763</v>
      </c>
      <c r="O455" s="11">
        <f t="shared" si="71"/>
        <v>1.6123232748409468</v>
      </c>
      <c r="P455" s="11">
        <f t="shared" si="68"/>
        <v>1.0515078083735641</v>
      </c>
      <c r="Q455" s="11">
        <f t="shared" si="72"/>
        <v>3.8124999999999996</v>
      </c>
      <c r="R455" s="12">
        <f t="shared" si="73"/>
        <v>5.2424429364989381E-2</v>
      </c>
      <c r="S455" s="11">
        <f t="shared" si="74"/>
        <v>7.9727184824249253</v>
      </c>
      <c r="T455" s="8">
        <f t="shared" si="75"/>
        <v>4.4688056087369032</v>
      </c>
      <c r="U455" s="13">
        <f t="shared" si="76"/>
        <v>7.0878483099567395</v>
      </c>
    </row>
    <row r="456" spans="1:21">
      <c r="A456" s="6" t="s">
        <v>718</v>
      </c>
      <c r="B456" s="6" t="s">
        <v>608</v>
      </c>
      <c r="C456" s="8">
        <v>36</v>
      </c>
      <c r="D456" s="8">
        <v>30</v>
      </c>
      <c r="E456" s="8">
        <v>12.1</v>
      </c>
      <c r="F456" s="8">
        <v>5</v>
      </c>
      <c r="G456" s="11"/>
      <c r="H456" s="11" t="s">
        <v>18</v>
      </c>
      <c r="I456" s="10">
        <v>16500</v>
      </c>
      <c r="J456" s="10">
        <v>6500</v>
      </c>
      <c r="K456" s="10">
        <v>711</v>
      </c>
      <c r="L456" s="11">
        <f t="shared" si="77"/>
        <v>17.617373288628556</v>
      </c>
      <c r="M456" s="10">
        <f t="shared" si="69"/>
        <v>272.8174603174603</v>
      </c>
      <c r="N456" s="8">
        <f t="shared" si="70"/>
        <v>28.976032832502611</v>
      </c>
      <c r="O456" s="11">
        <f t="shared" si="71"/>
        <v>1.8390092084152003</v>
      </c>
      <c r="P456" s="11">
        <f t="shared" si="68"/>
        <v>1.102439186335761</v>
      </c>
      <c r="Q456" s="11">
        <f t="shared" si="72"/>
        <v>2.9752066115702482</v>
      </c>
      <c r="R456" s="12">
        <f t="shared" si="73"/>
        <v>9.3180134472589743E-2</v>
      </c>
      <c r="S456" s="11">
        <f t="shared" si="74"/>
        <v>7.3394822705692269</v>
      </c>
      <c r="T456" s="8">
        <f t="shared" si="75"/>
        <v>3.2300133050005591</v>
      </c>
      <c r="U456" s="13">
        <f t="shared" si="76"/>
        <v>5.2691378660737538</v>
      </c>
    </row>
    <row r="457" spans="1:21">
      <c r="A457" s="6" t="s">
        <v>719</v>
      </c>
      <c r="B457" s="6" t="s">
        <v>34</v>
      </c>
      <c r="C457" s="8">
        <v>37</v>
      </c>
      <c r="D457" s="8">
        <v>30.2</v>
      </c>
      <c r="E457" s="8">
        <v>11.6</v>
      </c>
      <c r="F457" s="8">
        <v>5.5</v>
      </c>
      <c r="G457" s="9" t="s">
        <v>720</v>
      </c>
      <c r="H457" s="9" t="s">
        <v>14</v>
      </c>
      <c r="I457" s="10">
        <v>20975</v>
      </c>
      <c r="J457" s="10">
        <v>6200</v>
      </c>
      <c r="K457" s="10">
        <v>670</v>
      </c>
      <c r="L457" s="11">
        <f t="shared" si="77"/>
        <v>14.149371639958771</v>
      </c>
      <c r="M457" s="10">
        <f t="shared" si="69"/>
        <v>339.96415014744213</v>
      </c>
      <c r="N457" s="8">
        <f t="shared" si="70"/>
        <v>38.429475231299229</v>
      </c>
      <c r="O457" s="11">
        <f t="shared" si="71"/>
        <v>1.6276158872063737</v>
      </c>
      <c r="P457" s="11">
        <f t="shared" si="68"/>
        <v>1.0179125475201718</v>
      </c>
      <c r="Q457" s="11">
        <f t="shared" si="72"/>
        <v>3.1896551724137931</v>
      </c>
      <c r="R457" s="12">
        <f t="shared" si="73"/>
        <v>5.1395808308495571E-2</v>
      </c>
      <c r="S457" s="11">
        <f t="shared" si="74"/>
        <v>7.3639065719222705</v>
      </c>
      <c r="T457" s="8">
        <f t="shared" si="75"/>
        <v>4.2279579260752982</v>
      </c>
      <c r="U457" s="13">
        <f t="shared" si="76"/>
        <v>7.0441662634957209</v>
      </c>
    </row>
    <row r="458" spans="1:21">
      <c r="A458" s="6" t="s">
        <v>721</v>
      </c>
      <c r="B458" s="6" t="s">
        <v>75</v>
      </c>
      <c r="C458" s="8">
        <v>26</v>
      </c>
      <c r="D458" s="8">
        <v>20.9</v>
      </c>
      <c r="E458" s="8">
        <v>8</v>
      </c>
      <c r="F458" s="8">
        <v>4.3</v>
      </c>
      <c r="G458" s="9" t="s">
        <v>29</v>
      </c>
      <c r="H458" s="9" t="s">
        <v>94</v>
      </c>
      <c r="I458" s="10">
        <v>3800</v>
      </c>
      <c r="J458" s="10">
        <v>1634</v>
      </c>
      <c r="K458" s="10">
        <v>294</v>
      </c>
      <c r="L458" s="11">
        <f t="shared" si="77"/>
        <v>19.369897284871247</v>
      </c>
      <c r="M458" s="10">
        <f t="shared" si="69"/>
        <v>185.82182452057228</v>
      </c>
      <c r="N458" s="8">
        <f t="shared" si="70"/>
        <v>16.403302111764514</v>
      </c>
      <c r="O458" s="11">
        <f t="shared" si="71"/>
        <v>1.9826348524019342</v>
      </c>
      <c r="P458" s="11">
        <f t="shared" si="68"/>
        <v>1.1859511833455101</v>
      </c>
      <c r="Q458" s="11">
        <f t="shared" si="72"/>
        <v>3.25</v>
      </c>
      <c r="R458" s="12">
        <f t="shared" si="73"/>
        <v>0.13345665412392343</v>
      </c>
      <c r="S458" s="11">
        <f t="shared" si="74"/>
        <v>6.1260133855550789</v>
      </c>
      <c r="T458" s="8">
        <f t="shared" si="75"/>
        <v>2.0005995531109151</v>
      </c>
      <c r="U458" s="13">
        <f t="shared" si="76"/>
        <v>4.0136833771397642</v>
      </c>
    </row>
    <row r="459" spans="1:21">
      <c r="A459" s="6" t="s">
        <v>722</v>
      </c>
      <c r="B459" s="6" t="s">
        <v>193</v>
      </c>
      <c r="C459" s="8">
        <v>36.1</v>
      </c>
      <c r="D459" s="8">
        <v>26</v>
      </c>
      <c r="E459" s="8">
        <v>11</v>
      </c>
      <c r="F459" s="8">
        <v>4.3</v>
      </c>
      <c r="G459" s="9"/>
      <c r="H459" s="9" t="s">
        <v>18</v>
      </c>
      <c r="I459" s="10">
        <v>10500</v>
      </c>
      <c r="J459" s="10">
        <v>4600</v>
      </c>
      <c r="K459" s="10">
        <v>607</v>
      </c>
      <c r="L459" s="11">
        <f t="shared" si="77"/>
        <v>20.32321822742983</v>
      </c>
      <c r="M459" s="10">
        <f t="shared" si="69"/>
        <v>266.69890760127447</v>
      </c>
      <c r="N459" s="8">
        <f t="shared" si="70"/>
        <v>22.928552348911204</v>
      </c>
      <c r="O459" s="11">
        <f t="shared" si="71"/>
        <v>1.943378239645414</v>
      </c>
      <c r="P459" s="11">
        <f t="shared" si="68"/>
        <v>1.1710017935633679</v>
      </c>
      <c r="Q459" s="11">
        <f t="shared" si="72"/>
        <v>3.2818181818181817</v>
      </c>
      <c r="R459" s="12">
        <f t="shared" si="73"/>
        <v>0.11732318015870674</v>
      </c>
      <c r="S459" s="11">
        <f t="shared" si="74"/>
        <v>6.8326861482143313</v>
      </c>
      <c r="T459" s="8">
        <f t="shared" si="75"/>
        <v>2.6989718927827866</v>
      </c>
      <c r="U459" s="13">
        <f t="shared" si="76"/>
        <v>4.6177450887617342</v>
      </c>
    </row>
    <row r="460" spans="1:21">
      <c r="A460" s="6" t="s">
        <v>723</v>
      </c>
      <c r="B460" s="6" t="s">
        <v>193</v>
      </c>
      <c r="C460" s="8">
        <v>42</v>
      </c>
      <c r="D460" s="8">
        <v>29.5</v>
      </c>
      <c r="E460" s="8">
        <v>12</v>
      </c>
      <c r="F460" s="8">
        <v>4.5</v>
      </c>
      <c r="G460" s="9"/>
      <c r="H460" s="9" t="s">
        <v>14</v>
      </c>
      <c r="I460" s="10">
        <v>18150</v>
      </c>
      <c r="J460" s="10">
        <v>6850</v>
      </c>
      <c r="K460" s="10">
        <v>891</v>
      </c>
      <c r="L460" s="11">
        <f t="shared" si="77"/>
        <v>20.719617395503477</v>
      </c>
      <c r="M460" s="10">
        <f t="shared" si="69"/>
        <v>315.61858111797494</v>
      </c>
      <c r="N460" s="8">
        <f t="shared" si="70"/>
        <v>30.8219822389004</v>
      </c>
      <c r="O460" s="11">
        <f t="shared" si="71"/>
        <v>1.7668350880683361</v>
      </c>
      <c r="P460" s="11">
        <f t="shared" si="68"/>
        <v>1.1604947203999028</v>
      </c>
      <c r="Q460" s="11">
        <f t="shared" si="72"/>
        <v>3.5</v>
      </c>
      <c r="R460" s="12">
        <f t="shared" si="73"/>
        <v>7.4855548248160611E-2</v>
      </c>
      <c r="S460" s="11">
        <f t="shared" si="74"/>
        <v>7.278062929104145</v>
      </c>
      <c r="T460" s="8">
        <f t="shared" si="75"/>
        <v>3.5838889030198771</v>
      </c>
      <c r="U460" s="13">
        <f t="shared" si="76"/>
        <v>5.8707265404142159</v>
      </c>
    </row>
    <row r="461" spans="1:21">
      <c r="A461" s="6" t="s">
        <v>724</v>
      </c>
      <c r="B461" s="6" t="s">
        <v>193</v>
      </c>
      <c r="C461" s="8">
        <v>44</v>
      </c>
      <c r="D461" s="8">
        <v>37.299999999999997</v>
      </c>
      <c r="E461" s="8">
        <v>14</v>
      </c>
      <c r="F461" s="8">
        <v>5.3</v>
      </c>
      <c r="G461" s="9" t="s">
        <v>725</v>
      </c>
      <c r="H461" s="9" t="s">
        <v>14</v>
      </c>
      <c r="I461" s="10">
        <v>28000</v>
      </c>
      <c r="J461" s="10">
        <v>11700</v>
      </c>
      <c r="K461" s="10">
        <v>1152</v>
      </c>
      <c r="L461" s="11">
        <f t="shared" si="77"/>
        <v>20.070634069209721</v>
      </c>
      <c r="M461" s="10">
        <f t="shared" si="69"/>
        <v>240.87044644296688</v>
      </c>
      <c r="N461" s="8">
        <f t="shared" si="70"/>
        <v>32.763579502130078</v>
      </c>
      <c r="O461" s="11">
        <f t="shared" si="71"/>
        <v>1.7842064220129219</v>
      </c>
      <c r="P461" s="11">
        <f t="shared" si="68"/>
        <v>1.1342981365111457</v>
      </c>
      <c r="Q461" s="11">
        <f t="shared" si="72"/>
        <v>3.1428571428571428</v>
      </c>
      <c r="R461" s="12">
        <f t="shared" si="73"/>
        <v>8.6245926291450017E-2</v>
      </c>
      <c r="S461" s="11">
        <f t="shared" si="74"/>
        <v>8.1838792757469232</v>
      </c>
      <c r="T461" s="8">
        <f t="shared" si="75"/>
        <v>3.6912403845090487</v>
      </c>
      <c r="U461" s="13">
        <f t="shared" si="76"/>
        <v>5.5980432139570144</v>
      </c>
    </row>
    <row r="462" spans="1:21">
      <c r="A462" s="6" t="s">
        <v>726</v>
      </c>
      <c r="B462" s="6"/>
      <c r="C462" s="8">
        <v>44</v>
      </c>
      <c r="D462" s="8">
        <v>37.25</v>
      </c>
      <c r="E462" s="8">
        <v>14</v>
      </c>
      <c r="F462" s="8">
        <v>5.3</v>
      </c>
      <c r="G462" s="9"/>
      <c r="H462" s="9"/>
      <c r="I462" s="10">
        <v>30500</v>
      </c>
      <c r="J462" s="10">
        <v>11700</v>
      </c>
      <c r="K462" s="10">
        <v>1152</v>
      </c>
      <c r="L462" s="11">
        <f t="shared" si="77"/>
        <v>18.959402596077624</v>
      </c>
      <c r="M462" s="10">
        <f t="shared" si="69"/>
        <v>263.43470574321776</v>
      </c>
      <c r="N462" s="8">
        <f t="shared" si="70"/>
        <v>35.720703339070987</v>
      </c>
      <c r="O462" s="11">
        <f t="shared" si="71"/>
        <v>1.734110932309479</v>
      </c>
      <c r="P462" s="11">
        <f t="shared" si="68"/>
        <v>1.1103036476637818</v>
      </c>
      <c r="Q462" s="11">
        <f t="shared" si="72"/>
        <v>3.1428571428571428</v>
      </c>
      <c r="R462" s="12">
        <f t="shared" si="73"/>
        <v>7.4196039377887518E-2</v>
      </c>
      <c r="S462" s="11">
        <f t="shared" si="74"/>
        <v>8.1783922625415801</v>
      </c>
      <c r="T462" s="8">
        <f t="shared" si="75"/>
        <v>3.9797084994948175</v>
      </c>
      <c r="U462" s="13">
        <f t="shared" si="76"/>
        <v>6.035526771060499</v>
      </c>
    </row>
    <row r="463" spans="1:21">
      <c r="A463" s="6" t="s">
        <v>727</v>
      </c>
      <c r="B463" s="6" t="s">
        <v>185</v>
      </c>
      <c r="C463" s="8">
        <v>38.1</v>
      </c>
      <c r="D463" s="8">
        <v>30</v>
      </c>
      <c r="E463" s="8">
        <v>12.4</v>
      </c>
      <c r="F463" s="8">
        <v>6.6</v>
      </c>
      <c r="G463" s="9" t="s">
        <v>29</v>
      </c>
      <c r="H463" s="9" t="s">
        <v>18</v>
      </c>
      <c r="I463" s="10">
        <v>14111</v>
      </c>
      <c r="J463" s="10">
        <v>5071</v>
      </c>
      <c r="K463" s="10">
        <v>675</v>
      </c>
      <c r="L463" s="11">
        <f t="shared" si="77"/>
        <v>18.561546006028642</v>
      </c>
      <c r="M463" s="10">
        <f t="shared" si="69"/>
        <v>233.31679894179894</v>
      </c>
      <c r="N463" s="8">
        <f t="shared" si="70"/>
        <v>23.520505173346336</v>
      </c>
      <c r="O463" s="11">
        <f t="shared" si="71"/>
        <v>1.9853616446283922</v>
      </c>
      <c r="P463" s="11">
        <f t="shared" si="68"/>
        <v>1.1267349330155492</v>
      </c>
      <c r="Q463" s="11">
        <f t="shared" si="72"/>
        <v>3.0725806451612905</v>
      </c>
      <c r="R463" s="12">
        <f t="shared" si="73"/>
        <v>0.13607612966166369</v>
      </c>
      <c r="S463" s="11">
        <f t="shared" si="74"/>
        <v>7.3394822705692269</v>
      </c>
      <c r="T463" s="8">
        <f t="shared" si="75"/>
        <v>2.7165533227965417</v>
      </c>
      <c r="U463" s="13">
        <f t="shared" si="76"/>
        <v>4.3775924574365002</v>
      </c>
    </row>
    <row r="464" spans="1:21">
      <c r="A464" s="6" t="s">
        <v>728</v>
      </c>
      <c r="B464" s="6" t="s">
        <v>102</v>
      </c>
      <c r="C464" s="8">
        <v>50.1</v>
      </c>
      <c r="D464" s="8">
        <v>40.299999999999997</v>
      </c>
      <c r="E464" s="8">
        <v>14.1</v>
      </c>
      <c r="F464" s="8">
        <v>7.4</v>
      </c>
      <c r="G464" s="9" t="s">
        <v>157</v>
      </c>
      <c r="H464" s="9" t="s">
        <v>18</v>
      </c>
      <c r="I464" s="10">
        <v>31420</v>
      </c>
      <c r="J464" s="10">
        <v>9481</v>
      </c>
      <c r="K464" s="10">
        <v>1130</v>
      </c>
      <c r="L464" s="11">
        <f t="shared" si="77"/>
        <v>18.232868082929159</v>
      </c>
      <c r="M464" s="10">
        <f t="shared" si="69"/>
        <v>214.31028998740865</v>
      </c>
      <c r="N464" s="8">
        <f t="shared" si="70"/>
        <v>33.108973706925362</v>
      </c>
      <c r="O464" s="11">
        <f t="shared" si="71"/>
        <v>1.7292992035650101</v>
      </c>
      <c r="P464" s="11">
        <f t="shared" ref="P464:P527" si="78">(1.88*D464^0.5*K464^0.333/I464^0.25)/S464</f>
        <v>1.0950315378299174</v>
      </c>
      <c r="Q464" s="11">
        <f t="shared" si="72"/>
        <v>3.5531914893617023</v>
      </c>
      <c r="R464" s="12">
        <f t="shared" si="73"/>
        <v>7.8569566564183707E-2</v>
      </c>
      <c r="S464" s="11">
        <f t="shared" si="74"/>
        <v>8.5066256529836792</v>
      </c>
      <c r="T464" s="8">
        <f t="shared" si="75"/>
        <v>3.884897746045346</v>
      </c>
      <c r="U464" s="13">
        <f t="shared" si="76"/>
        <v>5.8708092765006423</v>
      </c>
    </row>
    <row r="465" spans="1:21">
      <c r="A465" s="6" t="s">
        <v>729</v>
      </c>
      <c r="B465" s="6" t="s">
        <v>40</v>
      </c>
      <c r="C465" s="8">
        <v>40</v>
      </c>
      <c r="D465" s="8">
        <v>36.5</v>
      </c>
      <c r="E465" s="8">
        <v>12.8</v>
      </c>
      <c r="F465" s="8">
        <v>7.5</v>
      </c>
      <c r="G465" s="9"/>
      <c r="H465" s="9" t="s">
        <v>18</v>
      </c>
      <c r="I465" s="10">
        <v>13500</v>
      </c>
      <c r="J465" s="10" t="s">
        <v>730</v>
      </c>
      <c r="K465" s="10">
        <v>900</v>
      </c>
      <c r="L465" s="11">
        <f t="shared" si="77"/>
        <v>25.489192799176774</v>
      </c>
      <c r="M465" s="10">
        <f t="shared" si="69"/>
        <v>123.93876286713876</v>
      </c>
      <c r="N465" s="8">
        <f t="shared" si="70"/>
        <v>18.630358451435715</v>
      </c>
      <c r="O465" s="11">
        <f t="shared" si="71"/>
        <v>2.0798380140421862</v>
      </c>
      <c r="P465" s="11">
        <f t="shared" si="78"/>
        <v>1.2538118335477197</v>
      </c>
      <c r="Q465" s="11">
        <f t="shared" si="72"/>
        <v>3.125</v>
      </c>
      <c r="R465" s="12">
        <f t="shared" si="73"/>
        <v>0.20508945472491319</v>
      </c>
      <c r="S465" s="11">
        <f t="shared" si="74"/>
        <v>8.0956408023083632</v>
      </c>
      <c r="T465" s="8">
        <f t="shared" si="75"/>
        <v>2.2593663390772649</v>
      </c>
      <c r="U465" s="13">
        <f t="shared" si="76"/>
        <v>3.5835181232079298</v>
      </c>
    </row>
    <row r="466" spans="1:21">
      <c r="A466" s="6" t="s">
        <v>731</v>
      </c>
      <c r="B466" s="6" t="s">
        <v>732</v>
      </c>
      <c r="C466" s="8">
        <v>26</v>
      </c>
      <c r="D466" s="8">
        <v>20.5</v>
      </c>
      <c r="E466" s="8">
        <v>7.9</v>
      </c>
      <c r="F466" s="8">
        <v>5</v>
      </c>
      <c r="G466" s="9" t="s">
        <v>733</v>
      </c>
      <c r="H466" s="9" t="s">
        <v>94</v>
      </c>
      <c r="I466" s="10">
        <v>3625</v>
      </c>
      <c r="J466" s="10">
        <v>1494</v>
      </c>
      <c r="K466" s="10">
        <v>303</v>
      </c>
      <c r="L466" s="11">
        <f t="shared" si="77"/>
        <v>20.599626966568806</v>
      </c>
      <c r="M466" s="10">
        <f t="shared" si="69"/>
        <v>187.84446788973707</v>
      </c>
      <c r="N466" s="8">
        <f t="shared" si="70"/>
        <v>16.11301800144712</v>
      </c>
      <c r="O466" s="11">
        <f t="shared" si="71"/>
        <v>1.9888325108535956</v>
      </c>
      <c r="P466" s="11">
        <f t="shared" si="78"/>
        <v>1.212122306235655</v>
      </c>
      <c r="Q466" s="11">
        <f t="shared" si="72"/>
        <v>3.2911392405063289</v>
      </c>
      <c r="R466" s="12">
        <f t="shared" si="73"/>
        <v>0.13412033129280421</v>
      </c>
      <c r="S466" s="11">
        <f t="shared" si="74"/>
        <v>6.0671080425520696</v>
      </c>
      <c r="T466" s="8">
        <f t="shared" si="75"/>
        <v>1.9755863317467348</v>
      </c>
      <c r="U466" s="13">
        <f t="shared" si="76"/>
        <v>3.9885074078372158</v>
      </c>
    </row>
    <row r="467" spans="1:21">
      <c r="A467" s="6" t="s">
        <v>734</v>
      </c>
      <c r="B467" s="6" t="s">
        <v>584</v>
      </c>
      <c r="C467" s="8">
        <v>24.3</v>
      </c>
      <c r="D467" s="8">
        <v>21</v>
      </c>
      <c r="E467" s="8">
        <v>8</v>
      </c>
      <c r="F467" s="8">
        <v>2</v>
      </c>
      <c r="G467" s="9" t="s">
        <v>412</v>
      </c>
      <c r="H467" s="9" t="s">
        <v>18</v>
      </c>
      <c r="I467" s="10">
        <v>3600</v>
      </c>
      <c r="J467" s="10">
        <v>1200</v>
      </c>
      <c r="K467" s="10">
        <v>260</v>
      </c>
      <c r="L467" s="11">
        <f t="shared" si="77"/>
        <v>17.757905688277742</v>
      </c>
      <c r="M467" s="10">
        <f t="shared" si="69"/>
        <v>173.53880327641264</v>
      </c>
      <c r="N467" s="8">
        <f t="shared" si="70"/>
        <v>15.850911166807409</v>
      </c>
      <c r="O467" s="11">
        <f t="shared" si="71"/>
        <v>2.0186542535552801</v>
      </c>
      <c r="P467" s="11">
        <f t="shared" si="78"/>
        <v>1.1538877175818365</v>
      </c>
      <c r="Q467" s="11">
        <f t="shared" si="72"/>
        <v>3.0375000000000001</v>
      </c>
      <c r="R467" s="12">
        <f t="shared" si="73"/>
        <v>0.14735479490178074</v>
      </c>
      <c r="S467" s="11">
        <f t="shared" si="74"/>
        <v>6.1406514312408254</v>
      </c>
      <c r="T467" s="8">
        <f t="shared" si="75"/>
        <v>1.9039175957078442</v>
      </c>
      <c r="U467" s="13">
        <f t="shared" si="76"/>
        <v>3.81971614132057</v>
      </c>
    </row>
    <row r="468" spans="1:21">
      <c r="A468" s="6" t="s">
        <v>735</v>
      </c>
      <c r="B468" s="6" t="s">
        <v>584</v>
      </c>
      <c r="C468" s="8">
        <v>32</v>
      </c>
      <c r="D468" s="8">
        <v>29.9</v>
      </c>
      <c r="E468" s="8">
        <v>12</v>
      </c>
      <c r="F468" s="8">
        <v>4</v>
      </c>
      <c r="G468" s="9" t="s">
        <v>736</v>
      </c>
      <c r="H468" s="9" t="s">
        <v>737</v>
      </c>
      <c r="I468" s="10">
        <v>11500</v>
      </c>
      <c r="J468" s="10">
        <v>4800</v>
      </c>
      <c r="K468" s="10">
        <v>504</v>
      </c>
      <c r="L468" s="11">
        <f t="shared" si="77"/>
        <v>15.882601427118203</v>
      </c>
      <c r="M468" s="10">
        <f t="shared" si="69"/>
        <v>192.05970481683281</v>
      </c>
      <c r="N468" s="8">
        <f t="shared" si="70"/>
        <v>21.268978006728769</v>
      </c>
      <c r="O468" s="11">
        <f t="shared" si="71"/>
        <v>2.0567881059388027</v>
      </c>
      <c r="P468" s="11">
        <f t="shared" si="78"/>
        <v>1.0759397670115907</v>
      </c>
      <c r="Q468" s="11">
        <f t="shared" si="72"/>
        <v>2.6666666666666665</v>
      </c>
      <c r="R468" s="12">
        <f t="shared" si="73"/>
        <v>0.16815004036792361</v>
      </c>
      <c r="S468" s="11">
        <f t="shared" si="74"/>
        <v>7.3272395893678812</v>
      </c>
      <c r="T468" s="8">
        <f t="shared" si="75"/>
        <v>2.3912118172916785</v>
      </c>
      <c r="U468" s="13">
        <f t="shared" si="76"/>
        <v>3.9170161406782054</v>
      </c>
    </row>
    <row r="469" spans="1:21">
      <c r="A469" s="6" t="s">
        <v>738</v>
      </c>
      <c r="B469" s="6" t="s">
        <v>584</v>
      </c>
      <c r="C469" s="8">
        <v>44</v>
      </c>
      <c r="D469" s="8">
        <v>36.299999999999997</v>
      </c>
      <c r="E469" s="8">
        <v>16</v>
      </c>
      <c r="F469" s="8">
        <v>5</v>
      </c>
      <c r="G469" s="9" t="s">
        <v>412</v>
      </c>
      <c r="H469" s="9" t="s">
        <v>18</v>
      </c>
      <c r="I469" s="10">
        <v>21460</v>
      </c>
      <c r="J469" s="10">
        <v>6000</v>
      </c>
      <c r="K469" s="10">
        <v>750</v>
      </c>
      <c r="L469" s="11">
        <f t="shared" si="77"/>
        <v>15.599537919452763</v>
      </c>
      <c r="M469" s="10">
        <f t="shared" si="69"/>
        <v>200.29117954619815</v>
      </c>
      <c r="N469" s="8">
        <f t="shared" si="70"/>
        <v>21.406072028312327</v>
      </c>
      <c r="O469" s="11">
        <f t="shared" si="71"/>
        <v>2.2279629973044175</v>
      </c>
      <c r="P469" s="11">
        <f t="shared" si="78"/>
        <v>1.0508507104969385</v>
      </c>
      <c r="Q469" s="11">
        <f t="shared" si="72"/>
        <v>2.75</v>
      </c>
      <c r="R469" s="12">
        <f t="shared" si="73"/>
        <v>0.23547471034373377</v>
      </c>
      <c r="S469" s="11">
        <f t="shared" si="74"/>
        <v>8.0734304976261484</v>
      </c>
      <c r="T469" s="8">
        <f t="shared" si="75"/>
        <v>2.4285375450163365</v>
      </c>
      <c r="U469" s="13">
        <f t="shared" si="76"/>
        <v>3.4451867362600788</v>
      </c>
    </row>
    <row r="470" spans="1:21">
      <c r="A470" s="6" t="s">
        <v>739</v>
      </c>
      <c r="B470" s="6"/>
      <c r="C470" s="8">
        <v>52.5</v>
      </c>
      <c r="D470" s="8">
        <v>38.6</v>
      </c>
      <c r="E470" s="8">
        <v>13.1</v>
      </c>
      <c r="F470" s="8">
        <v>7.8</v>
      </c>
      <c r="G470" s="9"/>
      <c r="H470" s="9"/>
      <c r="I470" s="10">
        <v>33000</v>
      </c>
      <c r="J470" s="10">
        <v>0</v>
      </c>
      <c r="K470" s="10">
        <v>1131</v>
      </c>
      <c r="L470" s="11">
        <f t="shared" si="77"/>
        <v>17.6623376803262</v>
      </c>
      <c r="M470" s="10">
        <f t="shared" si="69"/>
        <v>256.15569011942137</v>
      </c>
      <c r="N470" s="8">
        <f t="shared" si="70"/>
        <v>38.769527646410033</v>
      </c>
      <c r="O470" s="11">
        <f t="shared" si="71"/>
        <v>1.5806176990156839</v>
      </c>
      <c r="P470" s="11">
        <f t="shared" si="78"/>
        <v>1.0820008784645379</v>
      </c>
      <c r="Q470" s="11">
        <f t="shared" si="72"/>
        <v>4.0076335877862599</v>
      </c>
      <c r="R470" s="12">
        <f t="shared" si="73"/>
        <v>5.0411640191215738E-2</v>
      </c>
      <c r="S470" s="11">
        <f t="shared" si="74"/>
        <v>8.3252723679168614</v>
      </c>
      <c r="T470" s="8">
        <f t="shared" si="75"/>
        <v>4.6263720390332441</v>
      </c>
      <c r="U470" s="13">
        <f t="shared" si="76"/>
        <v>7.2532532708337136</v>
      </c>
    </row>
    <row r="471" spans="1:21">
      <c r="A471" s="6" t="s">
        <v>740</v>
      </c>
      <c r="B471" s="6" t="s">
        <v>274</v>
      </c>
      <c r="C471" s="8">
        <v>38.9</v>
      </c>
      <c r="D471" s="8">
        <v>33.5</v>
      </c>
      <c r="E471" s="8">
        <v>12</v>
      </c>
      <c r="F471" s="8">
        <v>5.0999999999999996</v>
      </c>
      <c r="G471" s="9"/>
      <c r="H471" s="9" t="s">
        <v>18</v>
      </c>
      <c r="I471" s="10">
        <v>16800</v>
      </c>
      <c r="J471" s="10">
        <v>7000</v>
      </c>
      <c r="K471" s="10">
        <v>600</v>
      </c>
      <c r="L471" s="11">
        <f t="shared" si="77"/>
        <v>14.68963928262462</v>
      </c>
      <c r="M471" s="10">
        <f t="shared" si="69"/>
        <v>199.49262376023643</v>
      </c>
      <c r="N471" s="8">
        <f t="shared" si="70"/>
        <v>27.010359254142841</v>
      </c>
      <c r="O471" s="11">
        <f t="shared" si="71"/>
        <v>1.8129003892367597</v>
      </c>
      <c r="P471" s="11">
        <f t="shared" si="78"/>
        <v>1.0371703593590733</v>
      </c>
      <c r="Q471" s="11">
        <f t="shared" si="72"/>
        <v>3.2416666666666667</v>
      </c>
      <c r="R471" s="12">
        <f t="shared" si="73"/>
        <v>9.7272088564605785E-2</v>
      </c>
      <c r="S471" s="11">
        <f t="shared" si="74"/>
        <v>7.7558107248694519</v>
      </c>
      <c r="T471" s="8">
        <f t="shared" si="75"/>
        <v>3.1439267277024983</v>
      </c>
      <c r="U471" s="13">
        <f t="shared" si="76"/>
        <v>5.1500296412336377</v>
      </c>
    </row>
    <row r="472" spans="1:21">
      <c r="A472" s="6" t="s">
        <v>741</v>
      </c>
      <c r="B472" s="6" t="s">
        <v>742</v>
      </c>
      <c r="C472" s="8">
        <v>32</v>
      </c>
      <c r="D472" s="8">
        <v>25.5</v>
      </c>
      <c r="E472" s="8">
        <v>9.5</v>
      </c>
      <c r="F472" s="8">
        <v>5.2</v>
      </c>
      <c r="G472" s="9" t="s">
        <v>743</v>
      </c>
      <c r="H472" s="9" t="s">
        <v>737</v>
      </c>
      <c r="I472" s="10">
        <v>15000</v>
      </c>
      <c r="J472" s="10"/>
      <c r="K472" s="10">
        <v>432</v>
      </c>
      <c r="L472" s="11">
        <f t="shared" si="77"/>
        <v>11.405723285711279</v>
      </c>
      <c r="M472" s="10">
        <f t="shared" si="69"/>
        <v>403.85242909159052</v>
      </c>
      <c r="N472" s="8">
        <f t="shared" si="70"/>
        <v>42.098164285785792</v>
      </c>
      <c r="O472" s="11">
        <f t="shared" si="71"/>
        <v>1.4904105050884551</v>
      </c>
      <c r="P472" s="11">
        <f t="shared" si="78"/>
        <v>0.95641487896558719</v>
      </c>
      <c r="Q472" s="11">
        <f t="shared" si="72"/>
        <v>3.3684210526315788</v>
      </c>
      <c r="R472" s="12">
        <f t="shared" si="73"/>
        <v>3.2330898245598892E-2</v>
      </c>
      <c r="S472" s="11">
        <f t="shared" si="74"/>
        <v>6.7666683087025925</v>
      </c>
      <c r="T472" s="8">
        <f t="shared" si="75"/>
        <v>4.6343952941160325</v>
      </c>
      <c r="U472" s="13">
        <f t="shared" si="76"/>
        <v>8.5321642574092884</v>
      </c>
    </row>
    <row r="473" spans="1:21">
      <c r="A473" s="6" t="s">
        <v>744</v>
      </c>
      <c r="B473" s="6" t="s">
        <v>745</v>
      </c>
      <c r="C473" s="8">
        <v>50</v>
      </c>
      <c r="D473" s="8">
        <v>42</v>
      </c>
      <c r="E473" s="8">
        <v>12.8</v>
      </c>
      <c r="F473" s="8">
        <v>6</v>
      </c>
      <c r="G473" s="9" t="s">
        <v>29</v>
      </c>
      <c r="H473" s="9" t="s">
        <v>38</v>
      </c>
      <c r="I473" s="10">
        <v>33000</v>
      </c>
      <c r="J473" s="10">
        <v>15000</v>
      </c>
      <c r="K473" s="10">
        <v>990</v>
      </c>
      <c r="L473" s="11">
        <f t="shared" si="77"/>
        <v>15.460401683044156</v>
      </c>
      <c r="M473" s="10">
        <f t="shared" si="69"/>
        <v>198.8465454208895</v>
      </c>
      <c r="N473" s="8">
        <f t="shared" si="70"/>
        <v>38.514862654482094</v>
      </c>
      <c r="O473" s="11">
        <f t="shared" si="71"/>
        <v>1.5444203471298288</v>
      </c>
      <c r="P473" s="11">
        <f t="shared" si="78"/>
        <v>1.0350732517273447</v>
      </c>
      <c r="Q473" s="11">
        <f t="shared" si="72"/>
        <v>3.90625</v>
      </c>
      <c r="R473" s="12">
        <f t="shared" si="73"/>
        <v>4.964934660494106E-2</v>
      </c>
      <c r="S473" s="11">
        <f t="shared" si="74"/>
        <v>8.6841925358665328</v>
      </c>
      <c r="T473" s="8">
        <f t="shared" si="75"/>
        <v>4.5919965241208436</v>
      </c>
      <c r="U473" s="13">
        <f t="shared" si="76"/>
        <v>7.2832379952227502</v>
      </c>
    </row>
    <row r="474" spans="1:21">
      <c r="A474" s="6" t="s">
        <v>746</v>
      </c>
      <c r="B474" s="6" t="s">
        <v>747</v>
      </c>
      <c r="C474" s="8">
        <v>37</v>
      </c>
      <c r="D474" s="8">
        <v>32</v>
      </c>
      <c r="E474" s="8">
        <v>11.8</v>
      </c>
      <c r="F474" s="8">
        <v>4.8</v>
      </c>
      <c r="G474" s="9"/>
      <c r="H474" s="9" t="s">
        <v>18</v>
      </c>
      <c r="I474" s="10">
        <v>19500</v>
      </c>
      <c r="J474" s="10">
        <v>8000</v>
      </c>
      <c r="K474" s="10">
        <v>614</v>
      </c>
      <c r="L474" s="11">
        <f t="shared" si="77"/>
        <v>13.611976249183778</v>
      </c>
      <c r="M474" s="10">
        <f t="shared" si="69"/>
        <v>265.66641671316961</v>
      </c>
      <c r="N474" s="8">
        <f t="shared" si="70"/>
        <v>33.610376542299939</v>
      </c>
      <c r="O474" s="11">
        <f t="shared" si="71"/>
        <v>1.6963722860755819</v>
      </c>
      <c r="P474" s="11">
        <f t="shared" si="78"/>
        <v>1.0069420227152588</v>
      </c>
      <c r="Q474" s="11">
        <f t="shared" si="72"/>
        <v>3.1355932203389827</v>
      </c>
      <c r="R474" s="12">
        <f t="shared" si="73"/>
        <v>6.6612369703844446E-2</v>
      </c>
      <c r="S474" s="11">
        <f t="shared" si="74"/>
        <v>7.5801846943197901</v>
      </c>
      <c r="T474" s="8">
        <f t="shared" si="75"/>
        <v>3.7567230170586257</v>
      </c>
      <c r="U474" s="13">
        <f t="shared" si="76"/>
        <v>6.2057761777488443</v>
      </c>
    </row>
    <row r="475" spans="1:21">
      <c r="A475" s="17" t="s">
        <v>748</v>
      </c>
      <c r="B475" s="17" t="s">
        <v>747</v>
      </c>
      <c r="C475" s="8">
        <v>44</v>
      </c>
      <c r="D475" s="8">
        <v>41</v>
      </c>
      <c r="E475" s="8">
        <v>12</v>
      </c>
      <c r="F475" s="8">
        <v>5.6</v>
      </c>
      <c r="G475" s="9" t="s">
        <v>749</v>
      </c>
      <c r="H475" s="7" t="s">
        <v>18</v>
      </c>
      <c r="I475" s="9">
        <v>22000</v>
      </c>
      <c r="J475" s="9">
        <v>8000</v>
      </c>
      <c r="K475" s="9">
        <v>669</v>
      </c>
      <c r="L475" s="11">
        <f t="shared" si="77"/>
        <v>13.686376252153638</v>
      </c>
      <c r="M475" s="10">
        <f t="shared" si="69"/>
        <v>142.50269977842123</v>
      </c>
      <c r="N475" s="8">
        <f t="shared" si="70"/>
        <v>29.647238285772428</v>
      </c>
      <c r="O475" s="11">
        <f t="shared" si="71"/>
        <v>1.6572009756639177</v>
      </c>
      <c r="P475" s="11">
        <f t="shared" si="78"/>
        <v>1.0053430452410768</v>
      </c>
      <c r="Q475" s="11">
        <f t="shared" si="72"/>
        <v>3.6666666666666665</v>
      </c>
      <c r="R475" s="12">
        <f t="shared" si="73"/>
        <v>7.4384341471216545E-2</v>
      </c>
      <c r="S475" s="11">
        <f t="shared" si="74"/>
        <v>8.5801864781600177</v>
      </c>
      <c r="T475" s="8">
        <f t="shared" si="75"/>
        <v>3.5952225162734779</v>
      </c>
      <c r="U475" s="13">
        <f t="shared" si="76"/>
        <v>5.8892919998710198</v>
      </c>
    </row>
    <row r="476" spans="1:21">
      <c r="A476" s="6" t="s">
        <v>750</v>
      </c>
      <c r="B476" s="6" t="s">
        <v>747</v>
      </c>
      <c r="C476" s="8">
        <v>42.6</v>
      </c>
      <c r="D476" s="8">
        <v>33</v>
      </c>
      <c r="E476" s="8">
        <v>11.8</v>
      </c>
      <c r="F476" s="8">
        <v>5</v>
      </c>
      <c r="G476" s="10"/>
      <c r="H476" s="10" t="s">
        <v>18</v>
      </c>
      <c r="I476" s="9">
        <v>23000</v>
      </c>
      <c r="J476" s="9">
        <v>8000</v>
      </c>
      <c r="K476" s="10">
        <v>691</v>
      </c>
      <c r="L476" s="11">
        <f t="shared" si="77"/>
        <v>13.724077797158619</v>
      </c>
      <c r="M476" s="10">
        <f t="shared" si="69"/>
        <v>285.71826092487242</v>
      </c>
      <c r="N476" s="8">
        <f t="shared" si="70"/>
        <v>37.013399545267859</v>
      </c>
      <c r="O476" s="11">
        <f t="shared" si="71"/>
        <v>1.6056368428588954</v>
      </c>
      <c r="P476" s="11">
        <f t="shared" si="78"/>
        <v>1.0050028230035501</v>
      </c>
      <c r="Q476" s="11">
        <f t="shared" si="72"/>
        <v>3.6101694915254234</v>
      </c>
      <c r="R476" s="12">
        <f t="shared" si="73"/>
        <v>5.1509325329104537E-2</v>
      </c>
      <c r="S476" s="11">
        <f t="shared" si="74"/>
        <v>7.6977139463609587</v>
      </c>
      <c r="T476" s="8">
        <f t="shared" si="75"/>
        <v>4.2721223975334439</v>
      </c>
      <c r="U476" s="13">
        <f t="shared" si="76"/>
        <v>7.0571706465061945</v>
      </c>
    </row>
    <row r="477" spans="1:21">
      <c r="A477" s="6" t="s">
        <v>751</v>
      </c>
      <c r="B477" s="6" t="s">
        <v>261</v>
      </c>
      <c r="C477" s="8">
        <v>15.8</v>
      </c>
      <c r="D477" s="8">
        <v>12.5</v>
      </c>
      <c r="E477" s="8">
        <v>5.9</v>
      </c>
      <c r="F477" s="8">
        <v>2.4</v>
      </c>
      <c r="G477" s="9"/>
      <c r="H477" s="9" t="s">
        <v>752</v>
      </c>
      <c r="I477" s="10">
        <v>1350</v>
      </c>
      <c r="J477" s="14">
        <v>554</v>
      </c>
      <c r="K477" s="10">
        <v>140</v>
      </c>
      <c r="L477" s="11">
        <f t="shared" si="77"/>
        <v>18.375603383422209</v>
      </c>
      <c r="M477" s="10">
        <f t="shared" si="69"/>
        <v>308.57142857142856</v>
      </c>
      <c r="N477" s="8">
        <f t="shared" si="70"/>
        <v>14.526978263295103</v>
      </c>
      <c r="O477" s="11">
        <f t="shared" si="71"/>
        <v>2.0638187498524254</v>
      </c>
      <c r="P477" s="11">
        <f t="shared" si="78"/>
        <v>1.199859086221305</v>
      </c>
      <c r="Q477" s="11">
        <f t="shared" si="72"/>
        <v>2.6779661016949152</v>
      </c>
      <c r="R477" s="12">
        <f t="shared" si="73"/>
        <v>0.11289079388738536</v>
      </c>
      <c r="S477" s="11">
        <f t="shared" si="74"/>
        <v>4.7376154339498688</v>
      </c>
      <c r="T477" s="8">
        <f t="shared" si="75"/>
        <v>1.6565899294249491</v>
      </c>
      <c r="U477" s="13">
        <f t="shared" si="76"/>
        <v>3.870053305277426</v>
      </c>
    </row>
    <row r="478" spans="1:21">
      <c r="A478" s="6" t="s">
        <v>753</v>
      </c>
      <c r="B478" s="6" t="s">
        <v>261</v>
      </c>
      <c r="C478" s="8">
        <v>26.3</v>
      </c>
      <c r="D478" s="8">
        <v>22.2</v>
      </c>
      <c r="E478" s="8">
        <v>9</v>
      </c>
      <c r="F478" s="8">
        <v>3.1</v>
      </c>
      <c r="G478" s="9" t="s">
        <v>47</v>
      </c>
      <c r="H478" s="9"/>
      <c r="I478" s="10">
        <v>6500</v>
      </c>
      <c r="J478" s="10">
        <v>3000</v>
      </c>
      <c r="K478" s="10">
        <v>360</v>
      </c>
      <c r="L478" s="11">
        <f t="shared" si="77"/>
        <v>16.588918286751955</v>
      </c>
      <c r="M478" s="10">
        <f t="shared" si="69"/>
        <v>265.22008808349204</v>
      </c>
      <c r="N478" s="8">
        <f t="shared" si="70"/>
        <v>22.965990130255879</v>
      </c>
      <c r="O478" s="11">
        <f t="shared" si="71"/>
        <v>1.8653616706415108</v>
      </c>
      <c r="P478" s="11">
        <f t="shared" si="78"/>
        <v>1.109362406112967</v>
      </c>
      <c r="Q478" s="11">
        <f t="shared" si="72"/>
        <v>2.9222222222222225</v>
      </c>
      <c r="R478" s="12">
        <f t="shared" si="73"/>
        <v>9.4974591168557887E-2</v>
      </c>
      <c r="S478" s="11">
        <f t="shared" si="74"/>
        <v>6.3136613783129043</v>
      </c>
      <c r="T478" s="8">
        <f t="shared" si="75"/>
        <v>2.5978686577208521</v>
      </c>
      <c r="U478" s="13">
        <f t="shared" si="76"/>
        <v>4.9138723621231604</v>
      </c>
    </row>
    <row r="479" spans="1:21">
      <c r="A479" s="6" t="s">
        <v>754</v>
      </c>
      <c r="B479" s="6" t="s">
        <v>225</v>
      </c>
      <c r="C479" s="8">
        <v>31.3</v>
      </c>
      <c r="D479" s="8">
        <v>25.3</v>
      </c>
      <c r="E479" s="8">
        <v>10</v>
      </c>
      <c r="F479" s="8">
        <v>5.6</v>
      </c>
      <c r="G479" s="9" t="s">
        <v>119</v>
      </c>
      <c r="H479" s="9" t="s">
        <v>18</v>
      </c>
      <c r="I479" s="10">
        <v>9930</v>
      </c>
      <c r="J479" s="10">
        <v>4415</v>
      </c>
      <c r="K479" s="10">
        <v>493</v>
      </c>
      <c r="L479" s="11">
        <f t="shared" si="77"/>
        <v>17.13146812165699</v>
      </c>
      <c r="M479" s="10">
        <f t="shared" si="69"/>
        <v>273.74088477588191</v>
      </c>
      <c r="N479" s="8">
        <f t="shared" si="70"/>
        <v>26.367357098960401</v>
      </c>
      <c r="O479" s="11">
        <f t="shared" si="71"/>
        <v>1.7998511390324268</v>
      </c>
      <c r="P479" s="11">
        <f t="shared" si="78"/>
        <v>1.1079846989030477</v>
      </c>
      <c r="Q479" s="11">
        <f t="shared" si="72"/>
        <v>3.13</v>
      </c>
      <c r="R479" s="12">
        <f t="shared" si="73"/>
        <v>8.2724784673383178E-2</v>
      </c>
      <c r="S479" s="11">
        <f t="shared" si="74"/>
        <v>6.7400801182181809</v>
      </c>
      <c r="T479" s="8">
        <f t="shared" si="75"/>
        <v>3.006605716460923</v>
      </c>
      <c r="U479" s="13">
        <f t="shared" si="76"/>
        <v>5.3951610678739437</v>
      </c>
    </row>
    <row r="480" spans="1:21">
      <c r="A480" s="6" t="s">
        <v>755</v>
      </c>
      <c r="B480" s="6"/>
      <c r="C480" s="8">
        <v>33.799999999999997</v>
      </c>
      <c r="D480" s="8">
        <v>30.8</v>
      </c>
      <c r="E480" s="8">
        <v>11.3</v>
      </c>
      <c r="F480" s="8">
        <v>6</v>
      </c>
      <c r="G480" s="9" t="s">
        <v>196</v>
      </c>
      <c r="H480" s="9" t="s">
        <v>18</v>
      </c>
      <c r="I480" s="10">
        <v>11660</v>
      </c>
      <c r="J480" s="10">
        <v>4620</v>
      </c>
      <c r="K480" s="10">
        <v>592</v>
      </c>
      <c r="L480" s="11">
        <f t="shared" si="77"/>
        <v>18.484867198997765</v>
      </c>
      <c r="M480" s="10">
        <f t="shared" si="69"/>
        <v>178.15515057431304</v>
      </c>
      <c r="N480" s="8">
        <f t="shared" si="70"/>
        <v>22.497362270330722</v>
      </c>
      <c r="O480" s="11">
        <f t="shared" si="71"/>
        <v>1.9279178003665465</v>
      </c>
      <c r="P480" s="11">
        <f t="shared" si="78"/>
        <v>1.1312576826698364</v>
      </c>
      <c r="Q480" s="11">
        <f t="shared" si="72"/>
        <v>2.9911504424778759</v>
      </c>
      <c r="R480" s="12">
        <f t="shared" si="73"/>
        <v>0.13020823169665824</v>
      </c>
      <c r="S480" s="11">
        <f t="shared" si="74"/>
        <v>7.436698192074223</v>
      </c>
      <c r="T480" s="8">
        <f t="shared" si="75"/>
        <v>2.6095469038398402</v>
      </c>
      <c r="U480" s="13">
        <f t="shared" si="76"/>
        <v>4.4050802167974705</v>
      </c>
    </row>
    <row r="481" spans="1:21">
      <c r="A481" s="6" t="s">
        <v>756</v>
      </c>
      <c r="B481" s="6" t="s">
        <v>757</v>
      </c>
      <c r="C481" s="8">
        <v>34.5</v>
      </c>
      <c r="D481" s="8">
        <v>28.5</v>
      </c>
      <c r="E481" s="8">
        <v>11.1</v>
      </c>
      <c r="F481" s="8">
        <v>5.5</v>
      </c>
      <c r="G481" s="10"/>
      <c r="H481" s="10" t="s">
        <v>18</v>
      </c>
      <c r="I481" s="9">
        <v>14770</v>
      </c>
      <c r="J481" s="9">
        <v>7500</v>
      </c>
      <c r="K481" s="10">
        <v>688</v>
      </c>
      <c r="L481" s="11">
        <f t="shared" si="77"/>
        <v>18.352570076368252</v>
      </c>
      <c r="M481" s="10">
        <f t="shared" si="69"/>
        <v>284.83797983725077</v>
      </c>
      <c r="N481" s="8">
        <f t="shared" si="70"/>
        <v>30.531275517912672</v>
      </c>
      <c r="O481" s="11">
        <f t="shared" si="71"/>
        <v>1.7504107055973099</v>
      </c>
      <c r="P481" s="11">
        <f t="shared" si="78"/>
        <v>1.1210497263530079</v>
      </c>
      <c r="Q481" s="11">
        <f t="shared" si="72"/>
        <v>3.1081081081081083</v>
      </c>
      <c r="R481" s="12">
        <f t="shared" si="73"/>
        <v>7.3789710250134657E-2</v>
      </c>
      <c r="S481" s="11">
        <f t="shared" si="74"/>
        <v>7.1536424288609792</v>
      </c>
      <c r="T481" s="8">
        <f t="shared" si="75"/>
        <v>3.4244425799075078</v>
      </c>
      <c r="U481" s="13">
        <f t="shared" si="76"/>
        <v>5.8325213194568057</v>
      </c>
    </row>
    <row r="482" spans="1:21">
      <c r="A482" s="6" t="s">
        <v>758</v>
      </c>
      <c r="B482" s="6" t="s">
        <v>225</v>
      </c>
      <c r="C482" s="8">
        <v>35.799999999999997</v>
      </c>
      <c r="D482" s="8">
        <v>28.6</v>
      </c>
      <c r="E482" s="8">
        <v>11.8</v>
      </c>
      <c r="F482" s="8">
        <v>5.5</v>
      </c>
      <c r="G482" s="11"/>
      <c r="H482" s="11" t="s">
        <v>18</v>
      </c>
      <c r="I482" s="10">
        <v>16534</v>
      </c>
      <c r="J482" s="10">
        <v>7496</v>
      </c>
      <c r="K482" s="10">
        <v>678</v>
      </c>
      <c r="L482" s="11">
        <f t="shared" si="77"/>
        <v>16.776673515349195</v>
      </c>
      <c r="M482" s="10">
        <f t="shared" si="69"/>
        <v>315.52357613534184</v>
      </c>
      <c r="N482" s="8">
        <f t="shared" si="70"/>
        <v>31.036674089956946</v>
      </c>
      <c r="O482" s="11">
        <f t="shared" si="71"/>
        <v>1.7921850181537249</v>
      </c>
      <c r="P482" s="11">
        <f t="shared" si="78"/>
        <v>1.0845711694214906</v>
      </c>
      <c r="Q482" s="11">
        <f t="shared" si="72"/>
        <v>3.0338983050847452</v>
      </c>
      <c r="R482" s="12">
        <f t="shared" si="73"/>
        <v>7.9385317325276816E-2</v>
      </c>
      <c r="S482" s="11">
        <f t="shared" si="74"/>
        <v>7.1661816890168231</v>
      </c>
      <c r="T482" s="8">
        <f t="shared" si="75"/>
        <v>3.4412523823337895</v>
      </c>
      <c r="U482" s="13">
        <f t="shared" si="76"/>
        <v>5.6846464216116637</v>
      </c>
    </row>
    <row r="483" spans="1:21">
      <c r="A483" s="6" t="s">
        <v>759</v>
      </c>
      <c r="B483" s="6" t="s">
        <v>225</v>
      </c>
      <c r="C483" s="8">
        <v>38.9</v>
      </c>
      <c r="D483" s="8">
        <v>30.5</v>
      </c>
      <c r="E483" s="8">
        <v>12.3</v>
      </c>
      <c r="F483" s="8">
        <v>6.1</v>
      </c>
      <c r="G483" s="9"/>
      <c r="H483" s="9" t="s">
        <v>18</v>
      </c>
      <c r="I483" s="10">
        <v>22400</v>
      </c>
      <c r="J483" s="10">
        <v>8960</v>
      </c>
      <c r="K483" s="10">
        <v>807</v>
      </c>
      <c r="L483" s="11">
        <f t="shared" si="77"/>
        <v>16.312638694375529</v>
      </c>
      <c r="M483" s="10">
        <f t="shared" si="69"/>
        <v>352.45240791079431</v>
      </c>
      <c r="N483" s="8">
        <f t="shared" si="70"/>
        <v>37.066689030179411</v>
      </c>
      <c r="O483" s="11">
        <f t="shared" si="71"/>
        <v>1.6884694542607768</v>
      </c>
      <c r="P483" s="11">
        <f t="shared" si="78"/>
        <v>1.0653196393243705</v>
      </c>
      <c r="Q483" s="11">
        <f t="shared" si="72"/>
        <v>3.1626016260162597</v>
      </c>
      <c r="R483" s="12">
        <f t="shared" si="73"/>
        <v>5.9670840038044029E-2</v>
      </c>
      <c r="S483" s="11">
        <f t="shared" si="74"/>
        <v>7.400391881515465</v>
      </c>
      <c r="T483" s="8">
        <f t="shared" si="75"/>
        <v>4.080427632285887</v>
      </c>
      <c r="U483" s="13">
        <f t="shared" si="76"/>
        <v>6.6020842183788506</v>
      </c>
    </row>
    <row r="484" spans="1:21">
      <c r="A484" s="6" t="s">
        <v>760</v>
      </c>
      <c r="B484" s="6" t="s">
        <v>225</v>
      </c>
      <c r="C484" s="8">
        <v>43.4</v>
      </c>
      <c r="D484" s="8">
        <v>33.9</v>
      </c>
      <c r="E484" s="8">
        <v>12.9</v>
      </c>
      <c r="F484" s="8">
        <v>6.6</v>
      </c>
      <c r="G484" s="10"/>
      <c r="H484" s="10" t="s">
        <v>18</v>
      </c>
      <c r="I484" s="9">
        <v>27940</v>
      </c>
      <c r="J484" s="9">
        <v>10340</v>
      </c>
      <c r="K484" s="10">
        <v>957</v>
      </c>
      <c r="L484" s="11">
        <f t="shared" si="77"/>
        <v>16.697098795632829</v>
      </c>
      <c r="M484" s="10">
        <f t="shared" si="69"/>
        <v>320.16900684587995</v>
      </c>
      <c r="N484" s="8">
        <f t="shared" si="70"/>
        <v>38.991629665208663</v>
      </c>
      <c r="O484" s="11">
        <f t="shared" si="71"/>
        <v>1.6451935776653035</v>
      </c>
      <c r="P484" s="11">
        <f t="shared" si="78"/>
        <v>1.0669403155144617</v>
      </c>
      <c r="Q484" s="11">
        <f t="shared" si="72"/>
        <v>3.3643410852713176</v>
      </c>
      <c r="R484" s="12">
        <f t="shared" si="73"/>
        <v>5.5396426795478161E-2</v>
      </c>
      <c r="S484" s="11">
        <f t="shared" si="74"/>
        <v>7.8019766726131659</v>
      </c>
      <c r="T484" s="8">
        <f t="shared" si="75"/>
        <v>4.3694019941515929</v>
      </c>
      <c r="U484" s="13">
        <f t="shared" si="76"/>
        <v>6.9032735517747819</v>
      </c>
    </row>
    <row r="485" spans="1:21">
      <c r="A485" s="6" t="s">
        <v>761</v>
      </c>
      <c r="B485" s="6" t="s">
        <v>225</v>
      </c>
      <c r="C485" s="8">
        <v>48.5</v>
      </c>
      <c r="D485" s="8">
        <v>39.1</v>
      </c>
      <c r="E485" s="8">
        <v>14.3</v>
      </c>
      <c r="F485" s="8">
        <v>6.1</v>
      </c>
      <c r="G485" s="9"/>
      <c r="H485" s="9" t="s">
        <v>18</v>
      </c>
      <c r="I485" s="10">
        <v>35840</v>
      </c>
      <c r="J485" s="10">
        <v>14336</v>
      </c>
      <c r="K485" s="10">
        <v>1076</v>
      </c>
      <c r="L485" s="11">
        <f t="shared" si="77"/>
        <v>15.904464289765803</v>
      </c>
      <c r="M485" s="10">
        <f t="shared" si="69"/>
        <v>267.66384385588765</v>
      </c>
      <c r="N485" s="8">
        <f t="shared" si="70"/>
        <v>38.232829541284808</v>
      </c>
      <c r="O485" s="11">
        <f t="shared" si="71"/>
        <v>1.6786191762737697</v>
      </c>
      <c r="P485" s="11">
        <f t="shared" si="78"/>
        <v>1.0424483277627095</v>
      </c>
      <c r="Q485" s="11">
        <f t="shared" si="72"/>
        <v>3.3916083916083912</v>
      </c>
      <c r="R485" s="12">
        <f t="shared" si="73"/>
        <v>6.434904310016426E-2</v>
      </c>
      <c r="S485" s="11">
        <f t="shared" si="74"/>
        <v>8.3790190356628269</v>
      </c>
      <c r="T485" s="8">
        <f t="shared" si="75"/>
        <v>4.3312520421175673</v>
      </c>
      <c r="U485" s="13">
        <f t="shared" si="76"/>
        <v>6.4994016127231289</v>
      </c>
    </row>
    <row r="486" spans="1:21">
      <c r="A486" s="6" t="s">
        <v>762</v>
      </c>
      <c r="B486" s="6" t="s">
        <v>757</v>
      </c>
      <c r="C486" s="8">
        <v>49</v>
      </c>
      <c r="D486" s="8">
        <v>41</v>
      </c>
      <c r="E486" s="8">
        <v>14.5</v>
      </c>
      <c r="F486" s="8">
        <v>7.2</v>
      </c>
      <c r="G486" s="9" t="s">
        <v>47</v>
      </c>
      <c r="H486" s="9"/>
      <c r="I486" s="10">
        <v>39700</v>
      </c>
      <c r="J486" s="10">
        <v>17900</v>
      </c>
      <c r="K486" s="10">
        <v>1190</v>
      </c>
      <c r="L486" s="11">
        <f t="shared" si="77"/>
        <v>16.43116461229538</v>
      </c>
      <c r="M486" s="10">
        <f t="shared" si="69"/>
        <v>257.15259914560556</v>
      </c>
      <c r="N486" s="8">
        <f t="shared" si="70"/>
        <v>40.157621094092164</v>
      </c>
      <c r="O486" s="11">
        <f t="shared" si="71"/>
        <v>1.6450967730163575</v>
      </c>
      <c r="P486" s="11">
        <f t="shared" si="78"/>
        <v>1.0507818492198391</v>
      </c>
      <c r="Q486" s="11">
        <f t="shared" si="72"/>
        <v>3.3793103448275863</v>
      </c>
      <c r="R486" s="12">
        <f t="shared" si="73"/>
        <v>5.9895146783487771E-2</v>
      </c>
      <c r="S486" s="11">
        <f t="shared" si="74"/>
        <v>8.5801864781600177</v>
      </c>
      <c r="T486" s="8">
        <f t="shared" si="75"/>
        <v>4.5289589566140735</v>
      </c>
      <c r="U486" s="13">
        <f t="shared" si="76"/>
        <v>6.7490449348771779</v>
      </c>
    </row>
    <row r="487" spans="1:21">
      <c r="A487" s="6" t="s">
        <v>763</v>
      </c>
      <c r="B487" s="6" t="s">
        <v>225</v>
      </c>
      <c r="C487" s="8">
        <v>54</v>
      </c>
      <c r="D487" s="8">
        <v>43.7</v>
      </c>
      <c r="E487" s="8">
        <v>15.3</v>
      </c>
      <c r="F487" s="8">
        <v>7.5</v>
      </c>
      <c r="G487" s="9" t="s">
        <v>119</v>
      </c>
      <c r="H487" s="9" t="s">
        <v>18</v>
      </c>
      <c r="I487" s="10">
        <v>50775</v>
      </c>
      <c r="J487" s="10">
        <v>19900</v>
      </c>
      <c r="K487" s="10">
        <v>1407</v>
      </c>
      <c r="L487" s="11">
        <f t="shared" si="77"/>
        <v>16.49100431586907</v>
      </c>
      <c r="M487" s="10">
        <f t="shared" si="69"/>
        <v>271.61740945920724</v>
      </c>
      <c r="N487" s="8">
        <f t="shared" si="70"/>
        <v>44.355137231056325</v>
      </c>
      <c r="O487" s="11">
        <f t="shared" si="71"/>
        <v>1.5993027735740959</v>
      </c>
      <c r="P487" s="11">
        <f t="shared" si="78"/>
        <v>1.0447743512542023</v>
      </c>
      <c r="Q487" s="11">
        <f t="shared" si="72"/>
        <v>3.5294117647058822</v>
      </c>
      <c r="R487" s="12">
        <f t="shared" si="73"/>
        <v>5.2228064634905862E-2</v>
      </c>
      <c r="S487" s="11">
        <f t="shared" si="74"/>
        <v>8.8582007202365887</v>
      </c>
      <c r="T487" s="8">
        <f t="shared" si="75"/>
        <v>5.015865366035138</v>
      </c>
      <c r="U487" s="13">
        <f t="shared" si="76"/>
        <v>7.2765931163149125</v>
      </c>
    </row>
    <row r="488" spans="1:21">
      <c r="A488" s="6" t="s">
        <v>764</v>
      </c>
      <c r="B488" s="6" t="s">
        <v>225</v>
      </c>
      <c r="C488" s="8">
        <v>61.9</v>
      </c>
      <c r="D488" s="8">
        <v>56.2</v>
      </c>
      <c r="E488" s="8">
        <v>16.899999999999999</v>
      </c>
      <c r="F488" s="8">
        <v>8.1999999999999993</v>
      </c>
      <c r="G488" s="9"/>
      <c r="H488" s="9" t="s">
        <v>18</v>
      </c>
      <c r="I488" s="10">
        <v>66000</v>
      </c>
      <c r="J488" s="10">
        <v>22000</v>
      </c>
      <c r="K488" s="10">
        <v>1894</v>
      </c>
      <c r="L488" s="11">
        <f t="shared" si="77"/>
        <v>18.641445103643129</v>
      </c>
      <c r="M488" s="10">
        <f t="shared" si="69"/>
        <v>165.99192845757378</v>
      </c>
      <c r="N488" s="8">
        <f t="shared" si="70"/>
        <v>40.811982976692001</v>
      </c>
      <c r="O488" s="11">
        <f t="shared" si="71"/>
        <v>1.6188226082511967</v>
      </c>
      <c r="P488" s="11">
        <f t="shared" si="78"/>
        <v>1.0802756788787142</v>
      </c>
      <c r="Q488" s="11">
        <f t="shared" si="72"/>
        <v>3.6627218934911245</v>
      </c>
      <c r="R488" s="12">
        <f t="shared" si="73"/>
        <v>6.4747526143610332E-2</v>
      </c>
      <c r="S488" s="11">
        <f t="shared" si="74"/>
        <v>10.045532340299344</v>
      </c>
      <c r="T488" s="8">
        <f t="shared" si="75"/>
        <v>4.7889587015140602</v>
      </c>
      <c r="U488" s="13">
        <f t="shared" si="76"/>
        <v>6.6103685783013404</v>
      </c>
    </row>
    <row r="489" spans="1:21">
      <c r="A489" s="6" t="s">
        <v>765</v>
      </c>
      <c r="B489" s="6"/>
      <c r="C489" s="8">
        <v>42.5</v>
      </c>
      <c r="D489" s="8">
        <v>35.6</v>
      </c>
      <c r="E489" s="8">
        <v>12.1</v>
      </c>
      <c r="F489" s="8">
        <v>5</v>
      </c>
      <c r="G489" s="9"/>
      <c r="H489" s="9"/>
      <c r="I489" s="10">
        <v>34810</v>
      </c>
      <c r="J489" s="10">
        <v>10043</v>
      </c>
      <c r="K489" s="10">
        <v>1141</v>
      </c>
      <c r="L489" s="11">
        <f t="shared" si="77"/>
        <v>17.195967972980728</v>
      </c>
      <c r="M489" s="10">
        <f t="shared" si="69"/>
        <v>344.43399664179753</v>
      </c>
      <c r="N489" s="8">
        <f t="shared" si="70"/>
        <v>51.604848086173263</v>
      </c>
      <c r="O489" s="11">
        <f t="shared" si="71"/>
        <v>1.4342293893148914</v>
      </c>
      <c r="P489" s="11">
        <f t="shared" si="78"/>
        <v>1.0707871842258216</v>
      </c>
      <c r="Q489" s="11">
        <f t="shared" si="72"/>
        <v>3.5123966942148761</v>
      </c>
      <c r="R489" s="12">
        <f t="shared" si="73"/>
        <v>3.0075458592883002E-2</v>
      </c>
      <c r="S489" s="11">
        <f t="shared" si="74"/>
        <v>7.9952085651344955</v>
      </c>
      <c r="T489" s="8">
        <f t="shared" si="75"/>
        <v>5.6853845973482393</v>
      </c>
      <c r="U489" s="13">
        <f t="shared" si="76"/>
        <v>9.2745981010981957</v>
      </c>
    </row>
    <row r="490" spans="1:21">
      <c r="A490" s="6" t="s">
        <v>766</v>
      </c>
      <c r="B490" s="6"/>
      <c r="C490" s="8">
        <v>52.5</v>
      </c>
      <c r="D490" s="8">
        <v>44.2</v>
      </c>
      <c r="E490" s="8">
        <v>14</v>
      </c>
      <c r="F490" s="8">
        <v>7</v>
      </c>
      <c r="G490" s="9" t="s">
        <v>29</v>
      </c>
      <c r="H490" s="9" t="s">
        <v>18</v>
      </c>
      <c r="I490" s="10">
        <v>41850</v>
      </c>
      <c r="J490" s="10">
        <v>16742</v>
      </c>
      <c r="K490" s="10">
        <v>1307</v>
      </c>
      <c r="L490" s="11">
        <f t="shared" si="77"/>
        <v>17.423775726511142</v>
      </c>
      <c r="M490" s="10">
        <f t="shared" si="69"/>
        <v>216.36182495640006</v>
      </c>
      <c r="N490" s="8">
        <f t="shared" si="70"/>
        <v>41.229488253122788</v>
      </c>
      <c r="O490" s="11">
        <f t="shared" si="71"/>
        <v>1.5607169021807257</v>
      </c>
      <c r="P490" s="11">
        <f t="shared" si="78"/>
        <v>1.0699142109063993</v>
      </c>
      <c r="Q490" s="11">
        <f t="shared" si="72"/>
        <v>3.75</v>
      </c>
      <c r="R490" s="12">
        <f t="shared" si="73"/>
        <v>5.0705929565668016E-2</v>
      </c>
      <c r="S490" s="11">
        <f t="shared" si="74"/>
        <v>8.90873279428674</v>
      </c>
      <c r="T490" s="8">
        <f t="shared" si="75"/>
        <v>4.8140683237001074</v>
      </c>
      <c r="U490" s="13">
        <f t="shared" si="76"/>
        <v>7.3008960955543918</v>
      </c>
    </row>
    <row r="491" spans="1:21">
      <c r="A491" s="6" t="s">
        <v>767</v>
      </c>
      <c r="B491" s="6"/>
      <c r="C491" s="8">
        <v>55.5</v>
      </c>
      <c r="D491" s="8">
        <v>42.5</v>
      </c>
      <c r="E491" s="8">
        <v>15.8</v>
      </c>
      <c r="F491" s="8">
        <v>7.7</v>
      </c>
      <c r="G491" s="9"/>
      <c r="H491" s="9"/>
      <c r="I491" s="10">
        <v>47300</v>
      </c>
      <c r="J491" s="10">
        <v>10500</v>
      </c>
      <c r="K491" s="10">
        <v>1554</v>
      </c>
      <c r="L491" s="11">
        <f t="shared" si="77"/>
        <v>19.094546903251533</v>
      </c>
      <c r="M491" s="10">
        <f t="shared" si="69"/>
        <v>275.07196650286414</v>
      </c>
      <c r="N491" s="8">
        <f t="shared" si="70"/>
        <v>39.92232978533864</v>
      </c>
      <c r="O491" s="11">
        <f t="shared" si="71"/>
        <v>1.6910210511521824</v>
      </c>
      <c r="P491" s="11">
        <f t="shared" si="78"/>
        <v>1.0992360263998833</v>
      </c>
      <c r="Q491" s="11">
        <f t="shared" si="72"/>
        <v>3.5126582278481009</v>
      </c>
      <c r="R491" s="12">
        <f t="shared" si="73"/>
        <v>6.587322176718044E-2</v>
      </c>
      <c r="S491" s="11">
        <f t="shared" si="74"/>
        <v>8.73573122297155</v>
      </c>
      <c r="T491" s="8">
        <f t="shared" si="75"/>
        <v>4.5561269231830268</v>
      </c>
      <c r="U491" s="13">
        <f t="shared" si="76"/>
        <v>6.5042197587749806</v>
      </c>
    </row>
    <row r="492" spans="1:21">
      <c r="A492" s="6" t="s">
        <v>768</v>
      </c>
      <c r="B492" s="6"/>
      <c r="C492" s="8">
        <v>68</v>
      </c>
      <c r="D492" s="8">
        <v>56</v>
      </c>
      <c r="E492" s="8">
        <v>16.100000000000001</v>
      </c>
      <c r="F492" s="8">
        <v>8.5</v>
      </c>
      <c r="G492" s="9"/>
      <c r="H492" s="9"/>
      <c r="I492" s="10">
        <v>77000</v>
      </c>
      <c r="J492" s="10">
        <v>22000</v>
      </c>
      <c r="K492" s="10">
        <v>2270</v>
      </c>
      <c r="L492" s="11">
        <f t="shared" si="77"/>
        <v>20.162245425547322</v>
      </c>
      <c r="M492" s="10">
        <f t="shared" si="69"/>
        <v>195.73956814868799</v>
      </c>
      <c r="N492" s="8">
        <f t="shared" si="70"/>
        <v>49.34608399749041</v>
      </c>
      <c r="O492" s="11">
        <f t="shared" si="71"/>
        <v>1.4650253904101098</v>
      </c>
      <c r="P492" s="11">
        <f t="shared" si="78"/>
        <v>1.104045520628705</v>
      </c>
      <c r="Q492" s="11">
        <f t="shared" si="72"/>
        <v>4.2236024844720497</v>
      </c>
      <c r="R492" s="12">
        <f t="shared" si="73"/>
        <v>4.0178498206468669E-2</v>
      </c>
      <c r="S492" s="11">
        <f t="shared" si="74"/>
        <v>10.027641796554164</v>
      </c>
      <c r="T492" s="8">
        <f t="shared" si="75"/>
        <v>5.9017944486549574</v>
      </c>
      <c r="U492" s="13">
        <f t="shared" si="76"/>
        <v>8.3463977516260837</v>
      </c>
    </row>
    <row r="493" spans="1:21">
      <c r="A493" s="6" t="s">
        <v>769</v>
      </c>
      <c r="B493" s="6"/>
      <c r="C493" s="8">
        <v>42.5</v>
      </c>
      <c r="D493" s="8">
        <v>29.3</v>
      </c>
      <c r="E493" s="8">
        <v>11.7</v>
      </c>
      <c r="F493" s="8">
        <v>5.5</v>
      </c>
      <c r="G493" s="9" t="s">
        <v>47</v>
      </c>
      <c r="H493" s="9" t="s">
        <v>14</v>
      </c>
      <c r="I493" s="10">
        <v>18500</v>
      </c>
      <c r="J493" s="10">
        <v>6800</v>
      </c>
      <c r="K493" s="10">
        <v>439</v>
      </c>
      <c r="L493" s="11">
        <f t="shared" si="77"/>
        <v>10.079616569931682</v>
      </c>
      <c r="M493" s="10">
        <f t="shared" si="69"/>
        <v>328.33777361483487</v>
      </c>
      <c r="N493" s="8">
        <f t="shared" si="70"/>
        <v>32.482461378993079</v>
      </c>
      <c r="O493" s="11">
        <f t="shared" si="71"/>
        <v>1.7117422220726304</v>
      </c>
      <c r="P493" s="11">
        <f t="shared" si="78"/>
        <v>0.91243262183785379</v>
      </c>
      <c r="Q493" s="11">
        <f t="shared" si="72"/>
        <v>3.6324786324786329</v>
      </c>
      <c r="R493" s="12">
        <f t="shared" si="73"/>
        <v>6.4430802031780574E-2</v>
      </c>
      <c r="S493" s="11">
        <f t="shared" si="74"/>
        <v>7.2533495710602569</v>
      </c>
      <c r="T493" s="8">
        <f t="shared" si="75"/>
        <v>3.7980277987129116</v>
      </c>
      <c r="U493" s="13">
        <f t="shared" si="76"/>
        <v>6.3007629991457783</v>
      </c>
    </row>
    <row r="494" spans="1:21">
      <c r="A494" s="6" t="s">
        <v>770</v>
      </c>
      <c r="B494" s="6"/>
      <c r="C494" s="8">
        <v>44</v>
      </c>
      <c r="D494" s="8">
        <v>33</v>
      </c>
      <c r="E494" s="8">
        <v>12.3</v>
      </c>
      <c r="F494" s="8">
        <v>6</v>
      </c>
      <c r="G494" s="9" t="s">
        <v>771</v>
      </c>
      <c r="H494" s="9" t="s">
        <v>772</v>
      </c>
      <c r="I494" s="10">
        <v>27500</v>
      </c>
      <c r="J494" s="10">
        <v>10300</v>
      </c>
      <c r="K494" s="10">
        <v>915</v>
      </c>
      <c r="L494" s="11">
        <f t="shared" si="77"/>
        <v>16.133975111134394</v>
      </c>
      <c r="M494" s="10">
        <f t="shared" si="69"/>
        <v>341.61965980147795</v>
      </c>
      <c r="N494" s="8">
        <f t="shared" si="70"/>
        <v>41.394144743524222</v>
      </c>
      <c r="O494" s="11">
        <f t="shared" si="71"/>
        <v>1.5769866302273075</v>
      </c>
      <c r="P494" s="11">
        <f t="shared" si="78"/>
        <v>1.0552931078658183</v>
      </c>
      <c r="Q494" s="11">
        <f t="shared" si="72"/>
        <v>3.5772357723577235</v>
      </c>
      <c r="R494" s="12">
        <f t="shared" si="73"/>
        <v>4.514530363259725E-2</v>
      </c>
      <c r="S494" s="11">
        <f t="shared" si="74"/>
        <v>7.6977139463609587</v>
      </c>
      <c r="T494" s="8">
        <f t="shared" si="75"/>
        <v>4.6911623884990066</v>
      </c>
      <c r="U494" s="13">
        <f t="shared" si="76"/>
        <v>7.5902459158701667</v>
      </c>
    </row>
    <row r="495" spans="1:21">
      <c r="A495" s="6" t="s">
        <v>773</v>
      </c>
      <c r="B495" s="6" t="s">
        <v>774</v>
      </c>
      <c r="C495" s="8">
        <v>44</v>
      </c>
      <c r="D495" s="8">
        <v>33</v>
      </c>
      <c r="E495" s="8">
        <v>12.3</v>
      </c>
      <c r="F495" s="8">
        <v>6</v>
      </c>
      <c r="G495" s="10" t="s">
        <v>771</v>
      </c>
      <c r="H495" s="10" t="s">
        <v>590</v>
      </c>
      <c r="I495" s="9">
        <v>26500</v>
      </c>
      <c r="J495" s="9">
        <v>9800</v>
      </c>
      <c r="K495" s="10">
        <v>915</v>
      </c>
      <c r="L495" s="11">
        <f t="shared" si="77"/>
        <v>16.536942056935892</v>
      </c>
      <c r="M495" s="10">
        <f t="shared" si="69"/>
        <v>329.19712671778785</v>
      </c>
      <c r="N495" s="8">
        <f t="shared" si="70"/>
        <v>39.888903116486979</v>
      </c>
      <c r="O495" s="11">
        <f t="shared" si="71"/>
        <v>1.5965588165631863</v>
      </c>
      <c r="P495" s="11">
        <f t="shared" si="78"/>
        <v>1.0651108450687432</v>
      </c>
      <c r="Q495" s="11">
        <f t="shared" si="72"/>
        <v>3.5772357723577235</v>
      </c>
      <c r="R495" s="12">
        <f t="shared" si="73"/>
        <v>4.8157950077882677E-2</v>
      </c>
      <c r="S495" s="11">
        <f t="shared" si="74"/>
        <v>7.6977139463609587</v>
      </c>
      <c r="T495" s="8">
        <f t="shared" si="75"/>
        <v>4.5420588791948751</v>
      </c>
      <c r="U495" s="13">
        <f t="shared" si="76"/>
        <v>7.348998180487528</v>
      </c>
    </row>
    <row r="496" spans="1:21">
      <c r="A496" s="6" t="s">
        <v>775</v>
      </c>
      <c r="B496" s="6" t="s">
        <v>776</v>
      </c>
      <c r="C496" s="8">
        <v>48</v>
      </c>
      <c r="D496" s="8">
        <v>40.299999999999997</v>
      </c>
      <c r="E496" s="8">
        <v>13.5</v>
      </c>
      <c r="F496" s="8">
        <v>6</v>
      </c>
      <c r="G496" s="11"/>
      <c r="H496" s="11" t="s">
        <v>38</v>
      </c>
      <c r="I496" s="10">
        <v>29883</v>
      </c>
      <c r="J496" s="10">
        <v>11890</v>
      </c>
      <c r="K496" s="10">
        <v>980</v>
      </c>
      <c r="L496" s="11">
        <f t="shared" si="77"/>
        <v>16.34968631170085</v>
      </c>
      <c r="M496" s="10">
        <f t="shared" si="69"/>
        <v>203.82668350393803</v>
      </c>
      <c r="N496" s="8">
        <f t="shared" si="70"/>
        <v>33.857539349395203</v>
      </c>
      <c r="O496" s="11">
        <f t="shared" si="71"/>
        <v>1.6835972147369589</v>
      </c>
      <c r="P496" s="11">
        <f t="shared" si="78"/>
        <v>1.0574876044296135</v>
      </c>
      <c r="Q496" s="11">
        <f t="shared" si="72"/>
        <v>3.5555555555555554</v>
      </c>
      <c r="R496" s="12">
        <f t="shared" si="73"/>
        <v>7.119548100551025E-2</v>
      </c>
      <c r="S496" s="11">
        <f t="shared" si="74"/>
        <v>8.5066256529836792</v>
      </c>
      <c r="T496" s="8">
        <f t="shared" si="75"/>
        <v>3.9692981049988574</v>
      </c>
      <c r="U496" s="13">
        <f t="shared" si="76"/>
        <v>6.1302017595483465</v>
      </c>
    </row>
    <row r="497" spans="1:21">
      <c r="A497" s="6" t="s">
        <v>777</v>
      </c>
      <c r="B497" s="6" t="s">
        <v>778</v>
      </c>
      <c r="C497" s="8">
        <v>20</v>
      </c>
      <c r="D497" s="8">
        <v>17.2</v>
      </c>
      <c r="E497" s="8">
        <v>7</v>
      </c>
      <c r="F497" s="8">
        <v>3.5</v>
      </c>
      <c r="G497" s="9"/>
      <c r="H497" s="9" t="s">
        <v>18</v>
      </c>
      <c r="I497" s="10">
        <v>1900</v>
      </c>
      <c r="J497" s="10">
        <v>800</v>
      </c>
      <c r="K497" s="10">
        <v>232</v>
      </c>
      <c r="L497" s="11">
        <f t="shared" si="77"/>
        <v>24.252356821851048</v>
      </c>
      <c r="M497" s="10">
        <f t="shared" si="69"/>
        <v>166.69410510125797</v>
      </c>
      <c r="N497" s="8">
        <f t="shared" si="70"/>
        <v>12.179327756694022</v>
      </c>
      <c r="O497" s="11">
        <f t="shared" si="71"/>
        <v>2.1852130119523059</v>
      </c>
      <c r="P497" s="11">
        <f t="shared" si="78"/>
        <v>1.3033832923948629</v>
      </c>
      <c r="Q497" s="11">
        <f t="shared" si="72"/>
        <v>2.8571428571428572</v>
      </c>
      <c r="R497" s="12">
        <f t="shared" si="73"/>
        <v>0.19716637500107984</v>
      </c>
      <c r="S497" s="11">
        <f t="shared" si="74"/>
        <v>5.5573662826918291</v>
      </c>
      <c r="T497" s="8">
        <f t="shared" si="75"/>
        <v>1.4721730098352326</v>
      </c>
      <c r="U497" s="13">
        <f t="shared" si="76"/>
        <v>3.1574593435358289</v>
      </c>
    </row>
    <row r="498" spans="1:21">
      <c r="A498" s="6" t="s">
        <v>779</v>
      </c>
      <c r="B498" s="6" t="s">
        <v>780</v>
      </c>
      <c r="C498" s="8">
        <v>160</v>
      </c>
      <c r="D498" s="8">
        <v>137.5</v>
      </c>
      <c r="E498" s="8">
        <v>30</v>
      </c>
      <c r="F498" s="8">
        <v>12</v>
      </c>
      <c r="G498" s="9"/>
      <c r="H498" s="9"/>
      <c r="I498" s="10">
        <v>458000</v>
      </c>
      <c r="J498" s="10">
        <v>201600</v>
      </c>
      <c r="K498" s="10">
        <v>7246</v>
      </c>
      <c r="L498" s="11">
        <f t="shared" si="77"/>
        <v>19.628078400723624</v>
      </c>
      <c r="M498" s="10">
        <f t="shared" si="69"/>
        <v>78.651926585810884</v>
      </c>
      <c r="N498" s="8">
        <f t="shared" si="70"/>
        <v>52.998677276308172</v>
      </c>
      <c r="O498" s="11">
        <f t="shared" si="71"/>
        <v>1.5075569858985127</v>
      </c>
      <c r="P498" s="11">
        <f t="shared" si="78"/>
        <v>1.0405175871457013</v>
      </c>
      <c r="Q498" s="11">
        <f t="shared" si="72"/>
        <v>5.333333333333333</v>
      </c>
      <c r="R498" s="12">
        <f t="shared" si="73"/>
        <v>5.8691796955450869E-2</v>
      </c>
      <c r="S498" s="11">
        <f t="shared" si="74"/>
        <v>15.712892795408491</v>
      </c>
      <c r="T498" s="8">
        <f t="shared" si="75"/>
        <v>7.0103299716936442</v>
      </c>
      <c r="U498" s="13">
        <f t="shared" si="76"/>
        <v>7.2628281618279713</v>
      </c>
    </row>
    <row r="499" spans="1:21">
      <c r="A499" s="6" t="s">
        <v>781</v>
      </c>
      <c r="B499" s="6" t="s">
        <v>774</v>
      </c>
      <c r="C499" s="8">
        <v>32.799999999999997</v>
      </c>
      <c r="D499" s="8">
        <v>29.5</v>
      </c>
      <c r="E499" s="8">
        <v>11.8</v>
      </c>
      <c r="F499" s="8">
        <v>5.6</v>
      </c>
      <c r="G499" s="10"/>
      <c r="H499" s="10" t="s">
        <v>590</v>
      </c>
      <c r="I499" s="9">
        <v>18430</v>
      </c>
      <c r="J499" s="9">
        <v>6812</v>
      </c>
      <c r="K499" s="10">
        <v>878</v>
      </c>
      <c r="L499" s="11">
        <f t="shared" si="77"/>
        <v>20.210195067760168</v>
      </c>
      <c r="M499" s="10">
        <f t="shared" si="69"/>
        <v>320.48762809940928</v>
      </c>
      <c r="N499" s="8">
        <f t="shared" si="70"/>
        <v>34.902094052019912</v>
      </c>
      <c r="O499" s="11">
        <f t="shared" si="71"/>
        <v>1.7285532287078675</v>
      </c>
      <c r="P499" s="11">
        <f t="shared" si="78"/>
        <v>1.1504172652279778</v>
      </c>
      <c r="Q499" s="11">
        <f t="shared" si="72"/>
        <v>2.7796610169491522</v>
      </c>
      <c r="R499" s="12">
        <f t="shared" si="73"/>
        <v>6.7759641410437985E-2</v>
      </c>
      <c r="S499" s="11">
        <f t="shared" si="74"/>
        <v>7.278062929104145</v>
      </c>
      <c r="T499" s="8">
        <f t="shared" si="75"/>
        <v>3.724783785672293</v>
      </c>
      <c r="U499" s="13">
        <f t="shared" si="76"/>
        <v>6.1530153752161887</v>
      </c>
    </row>
    <row r="500" spans="1:21">
      <c r="A500" s="6" t="s">
        <v>782</v>
      </c>
      <c r="B500" s="6" t="s">
        <v>774</v>
      </c>
      <c r="C500" s="8">
        <v>45.6</v>
      </c>
      <c r="D500" s="8">
        <v>33.1</v>
      </c>
      <c r="E500" s="8">
        <v>12.5</v>
      </c>
      <c r="F500" s="8">
        <v>5.9</v>
      </c>
      <c r="G500" s="10"/>
      <c r="H500" s="10" t="s">
        <v>590</v>
      </c>
      <c r="I500" s="9">
        <v>26500</v>
      </c>
      <c r="J500" s="9">
        <v>9501</v>
      </c>
      <c r="K500" s="10">
        <v>1137</v>
      </c>
      <c r="L500" s="11">
        <f t="shared" si="77"/>
        <v>20.549183736323617</v>
      </c>
      <c r="M500" s="10">
        <f t="shared" si="69"/>
        <v>326.22247195921625</v>
      </c>
      <c r="N500" s="8">
        <f t="shared" si="70"/>
        <v>38.459595108358783</v>
      </c>
      <c r="O500" s="11">
        <f t="shared" si="71"/>
        <v>1.6225191225235633</v>
      </c>
      <c r="P500" s="11">
        <f t="shared" si="78"/>
        <v>1.1450114171933443</v>
      </c>
      <c r="Q500" s="11">
        <f t="shared" si="72"/>
        <v>3.6480000000000001</v>
      </c>
      <c r="R500" s="12">
        <f t="shared" si="73"/>
        <v>5.1788985960915024E-2</v>
      </c>
      <c r="S500" s="11">
        <f t="shared" si="74"/>
        <v>7.7093683269123945</v>
      </c>
      <c r="T500" s="8">
        <f t="shared" si="75"/>
        <v>4.4267844978725259</v>
      </c>
      <c r="U500" s="13">
        <f t="shared" si="76"/>
        <v>7.1049546424869758</v>
      </c>
    </row>
    <row r="501" spans="1:21">
      <c r="A501" s="6" t="s">
        <v>783</v>
      </c>
      <c r="B501" s="6" t="s">
        <v>784</v>
      </c>
      <c r="C501" s="8">
        <v>41.9</v>
      </c>
      <c r="D501" s="8">
        <v>35.799999999999997</v>
      </c>
      <c r="E501" s="8">
        <v>13.3</v>
      </c>
      <c r="F501" s="8">
        <v>6.4</v>
      </c>
      <c r="G501" s="10"/>
      <c r="H501" s="10" t="s">
        <v>590</v>
      </c>
      <c r="I501" s="9">
        <v>35501</v>
      </c>
      <c r="J501" s="9">
        <v>12300</v>
      </c>
      <c r="K501" s="10">
        <v>1148</v>
      </c>
      <c r="L501" s="11">
        <f t="shared" si="77"/>
        <v>17.076447218500828</v>
      </c>
      <c r="M501" s="10">
        <f t="shared" si="69"/>
        <v>345.41682528019953</v>
      </c>
      <c r="N501" s="8">
        <f t="shared" si="70"/>
        <v>46.459050431086389</v>
      </c>
      <c r="O501" s="11">
        <f t="shared" si="71"/>
        <v>1.5661819433197584</v>
      </c>
      <c r="P501" s="11">
        <f t="shared" si="78"/>
        <v>1.0677105967162555</v>
      </c>
      <c r="Q501" s="11">
        <f t="shared" si="72"/>
        <v>3.1503759398496238</v>
      </c>
      <c r="R501" s="12">
        <f t="shared" si="73"/>
        <v>4.3929085758109443E-2</v>
      </c>
      <c r="S501" s="11">
        <f t="shared" si="74"/>
        <v>8.0176355616852533</v>
      </c>
      <c r="T501" s="8">
        <f t="shared" si="75"/>
        <v>5.0048124964922804</v>
      </c>
      <c r="U501" s="13">
        <f t="shared" si="76"/>
        <v>7.7873541677722731</v>
      </c>
    </row>
    <row r="502" spans="1:21">
      <c r="A502" s="6" t="s">
        <v>785</v>
      </c>
      <c r="B502" s="6" t="s">
        <v>604</v>
      </c>
      <c r="C502" s="8">
        <v>43.5</v>
      </c>
      <c r="D502" s="8">
        <v>32.799999999999997</v>
      </c>
      <c r="E502" s="8">
        <v>12.5</v>
      </c>
      <c r="F502" s="8">
        <v>5.7</v>
      </c>
      <c r="G502" s="10" t="s">
        <v>50</v>
      </c>
      <c r="H502" s="10" t="s">
        <v>398</v>
      </c>
      <c r="I502" s="9">
        <v>28345</v>
      </c>
      <c r="J502" s="9">
        <v>8819</v>
      </c>
      <c r="K502" s="10">
        <v>961</v>
      </c>
      <c r="L502" s="11">
        <f t="shared" si="77"/>
        <v>16.606951873683236</v>
      </c>
      <c r="M502" s="10">
        <f t="shared" si="69"/>
        <v>358.59721459688853</v>
      </c>
      <c r="N502" s="8">
        <f t="shared" si="70"/>
        <v>42.096856408142315</v>
      </c>
      <c r="O502" s="11">
        <f t="shared" si="71"/>
        <v>1.5865583108186883</v>
      </c>
      <c r="P502" s="11">
        <f t="shared" si="78"/>
        <v>1.0645861790479927</v>
      </c>
      <c r="Q502" s="11">
        <f t="shared" si="72"/>
        <v>3.48</v>
      </c>
      <c r="R502" s="12">
        <f t="shared" si="73"/>
        <v>4.5635741669465033E-2</v>
      </c>
      <c r="S502" s="11">
        <f t="shared" si="74"/>
        <v>7.6743520899161251</v>
      </c>
      <c r="T502" s="8">
        <f t="shared" si="75"/>
        <v>4.7157907653153179</v>
      </c>
      <c r="U502" s="13">
        <f t="shared" si="76"/>
        <v>7.568807450899568</v>
      </c>
    </row>
    <row r="503" spans="1:21">
      <c r="A503" s="6" t="s">
        <v>786</v>
      </c>
      <c r="B503" s="6" t="s">
        <v>787</v>
      </c>
      <c r="C503" s="8">
        <v>37</v>
      </c>
      <c r="D503" s="8">
        <v>31.2</v>
      </c>
      <c r="E503" s="8">
        <v>12</v>
      </c>
      <c r="F503" s="8">
        <v>5.3</v>
      </c>
      <c r="G503" s="10"/>
      <c r="H503" s="9" t="s">
        <v>18</v>
      </c>
      <c r="I503" s="9">
        <v>15582</v>
      </c>
      <c r="J503" s="18">
        <v>5609</v>
      </c>
      <c r="K503" s="10">
        <v>762</v>
      </c>
      <c r="L503" s="11">
        <f t="shared" si="77"/>
        <v>19.614795417978105</v>
      </c>
      <c r="M503" s="10">
        <f t="shared" si="69"/>
        <v>229.04003407424264</v>
      </c>
      <c r="N503" s="8">
        <f t="shared" si="70"/>
        <v>26.71008015399509</v>
      </c>
      <c r="O503" s="11">
        <f t="shared" si="71"/>
        <v>1.8589101871068474</v>
      </c>
      <c r="P503" s="11">
        <f t="shared" si="78"/>
        <v>1.1444274241650512</v>
      </c>
      <c r="Q503" s="11">
        <f t="shared" si="72"/>
        <v>3.0833333333333335</v>
      </c>
      <c r="R503" s="12">
        <f t="shared" si="73"/>
        <v>0.10330053109822789</v>
      </c>
      <c r="S503" s="11">
        <f t="shared" si="74"/>
        <v>7.4848326634601525</v>
      </c>
      <c r="T503" s="8">
        <f t="shared" si="75"/>
        <v>3.050810687192655</v>
      </c>
      <c r="U503" s="13">
        <f t="shared" si="76"/>
        <v>4.9974973431764091</v>
      </c>
    </row>
    <row r="504" spans="1:21">
      <c r="A504" s="6" t="s">
        <v>788</v>
      </c>
      <c r="B504" s="6" t="s">
        <v>261</v>
      </c>
      <c r="C504" s="8">
        <v>30.9</v>
      </c>
      <c r="D504" s="8">
        <v>28</v>
      </c>
      <c r="E504" s="8">
        <v>10.7</v>
      </c>
      <c r="F504" s="8">
        <v>4</v>
      </c>
      <c r="G504" s="9" t="s">
        <v>29</v>
      </c>
      <c r="H504" s="9" t="s">
        <v>697</v>
      </c>
      <c r="I504" s="10">
        <v>7560</v>
      </c>
      <c r="J504" s="10">
        <v>3350</v>
      </c>
      <c r="K504" s="10">
        <v>466</v>
      </c>
      <c r="L504" s="11">
        <f t="shared" si="77"/>
        <v>19.418078996965981</v>
      </c>
      <c r="M504" s="10">
        <f t="shared" si="69"/>
        <v>153.74453352769675</v>
      </c>
      <c r="N504" s="8">
        <f t="shared" si="70"/>
        <v>17.221906642632003</v>
      </c>
      <c r="O504" s="11">
        <f t="shared" si="71"/>
        <v>2.1089034960154058</v>
      </c>
      <c r="P504" s="11">
        <f t="shared" si="78"/>
        <v>1.1641129279580558</v>
      </c>
      <c r="Q504" s="11">
        <f t="shared" si="72"/>
        <v>2.8878504672897196</v>
      </c>
      <c r="R504" s="12">
        <f t="shared" si="73"/>
        <v>0.19849732194767264</v>
      </c>
      <c r="S504" s="11">
        <f t="shared" si="74"/>
        <v>7.0906135136531034</v>
      </c>
      <c r="T504" s="8">
        <f t="shared" si="75"/>
        <v>2.0356978512640165</v>
      </c>
      <c r="U504" s="13">
        <f t="shared" si="76"/>
        <v>3.5314199426425175</v>
      </c>
    </row>
    <row r="505" spans="1:21">
      <c r="A505" s="6" t="s">
        <v>789</v>
      </c>
      <c r="B505" s="6" t="s">
        <v>261</v>
      </c>
      <c r="C505" s="8">
        <v>18.2</v>
      </c>
      <c r="D505" s="8">
        <v>17.8</v>
      </c>
      <c r="E505" s="8">
        <v>8</v>
      </c>
      <c r="F505" s="8" t="s">
        <v>790</v>
      </c>
      <c r="G505" s="9" t="s">
        <v>127</v>
      </c>
      <c r="H505" s="9" t="s">
        <v>128</v>
      </c>
      <c r="I505" s="10">
        <v>2500</v>
      </c>
      <c r="J505" s="10"/>
      <c r="K505" s="10">
        <v>250</v>
      </c>
      <c r="L505" s="11">
        <f t="shared" si="77"/>
        <v>21.768465985348616</v>
      </c>
      <c r="M505" s="10">
        <f t="shared" si="69"/>
        <v>197.89370677494833</v>
      </c>
      <c r="N505" s="8">
        <f t="shared" si="70"/>
        <v>13.50762402956407</v>
      </c>
      <c r="O505" s="11">
        <f t="shared" si="71"/>
        <v>2.2792746015060379</v>
      </c>
      <c r="P505" s="11">
        <f t="shared" si="78"/>
        <v>1.2476192631695411</v>
      </c>
      <c r="Q505" s="11">
        <f t="shared" si="72"/>
        <v>2.2749999999999999</v>
      </c>
      <c r="R505" s="12">
        <f t="shared" si="73"/>
        <v>0.23591152937848225</v>
      </c>
      <c r="S505" s="11">
        <f t="shared" si="74"/>
        <v>5.6534661934073682</v>
      </c>
      <c r="T505" s="8">
        <f t="shared" si="75"/>
        <v>1.5047200250550963</v>
      </c>
      <c r="U505" s="13">
        <f t="shared" si="76"/>
        <v>3.0188299014771078</v>
      </c>
    </row>
    <row r="506" spans="1:21">
      <c r="A506" s="6" t="s">
        <v>791</v>
      </c>
      <c r="B506" s="6" t="s">
        <v>261</v>
      </c>
      <c r="C506" s="8">
        <v>44.2</v>
      </c>
      <c r="D506" s="8">
        <v>38</v>
      </c>
      <c r="E506" s="8">
        <v>11.2</v>
      </c>
      <c r="F506" s="8">
        <v>5.7</v>
      </c>
      <c r="G506" s="10"/>
      <c r="H506" s="10" t="s">
        <v>14</v>
      </c>
      <c r="I506" s="9">
        <v>33000</v>
      </c>
      <c r="J506" s="9">
        <v>9400</v>
      </c>
      <c r="K506" s="10">
        <v>1025</v>
      </c>
      <c r="L506" s="11">
        <f t="shared" si="77"/>
        <v>16.006981540525516</v>
      </c>
      <c r="M506" s="10">
        <f t="shared" si="69"/>
        <v>268.48197363214126</v>
      </c>
      <c r="N506" s="8">
        <f t="shared" si="70"/>
        <v>51.23931541703638</v>
      </c>
      <c r="O506" s="11">
        <f t="shared" si="71"/>
        <v>1.3513678037385999</v>
      </c>
      <c r="P506" s="11">
        <f t="shared" si="78"/>
        <v>1.0471179708501097</v>
      </c>
      <c r="Q506" s="11">
        <f t="shared" si="72"/>
        <v>3.9464285714285721</v>
      </c>
      <c r="R506" s="12">
        <f t="shared" si="73"/>
        <v>2.5180235029459017E-2</v>
      </c>
      <c r="S506" s="11">
        <f t="shared" si="74"/>
        <v>8.2603147639784282</v>
      </c>
      <c r="T506" s="8">
        <f t="shared" si="75"/>
        <v>5.8982383423872538</v>
      </c>
      <c r="U506" s="13">
        <f t="shared" si="76"/>
        <v>10.000949689298039</v>
      </c>
    </row>
    <row r="507" spans="1:21">
      <c r="A507" s="6" t="s">
        <v>792</v>
      </c>
      <c r="B507" s="6" t="s">
        <v>550</v>
      </c>
      <c r="C507" s="8">
        <v>44</v>
      </c>
      <c r="D507" s="8">
        <v>42.6</v>
      </c>
      <c r="E507" s="8">
        <v>10.6</v>
      </c>
      <c r="F507" s="8">
        <v>8</v>
      </c>
      <c r="G507" s="9" t="s">
        <v>793</v>
      </c>
      <c r="H507" s="9" t="s">
        <v>94</v>
      </c>
      <c r="I507" s="10">
        <v>5062</v>
      </c>
      <c r="J507" s="10"/>
      <c r="K507" s="10">
        <v>969</v>
      </c>
      <c r="L507" s="11">
        <f t="shared" si="77"/>
        <v>52.742546438709965</v>
      </c>
      <c r="M507" s="10">
        <f t="shared" si="69"/>
        <v>29.23111120749639</v>
      </c>
      <c r="N507" s="8">
        <f t="shared" si="70"/>
        <v>7.8357681502060998</v>
      </c>
      <c r="O507" s="11">
        <f t="shared" si="71"/>
        <v>2.3877413440447657</v>
      </c>
      <c r="P507" s="11">
        <f t="shared" si="78"/>
        <v>1.6421708299751718</v>
      </c>
      <c r="Q507" s="11">
        <f t="shared" si="72"/>
        <v>4.1509433962264151</v>
      </c>
      <c r="R507" s="12">
        <f t="shared" si="73"/>
        <v>0.58331016832815041</v>
      </c>
      <c r="S507" s="11">
        <f t="shared" si="74"/>
        <v>8.7460025154352667</v>
      </c>
      <c r="T507" s="8">
        <f t="shared" si="75"/>
        <v>1.1797834622406089</v>
      </c>
      <c r="U507" s="13">
        <f t="shared" si="76"/>
        <v>2.0562565907998134</v>
      </c>
    </row>
    <row r="508" spans="1:21">
      <c r="A508" s="6" t="s">
        <v>794</v>
      </c>
      <c r="B508" s="6" t="s">
        <v>795</v>
      </c>
      <c r="C508" s="8">
        <v>42.8</v>
      </c>
      <c r="D508" s="8">
        <v>31.2</v>
      </c>
      <c r="E508" s="8">
        <v>12.5</v>
      </c>
      <c r="F508" s="8">
        <v>7</v>
      </c>
      <c r="G508" s="11"/>
      <c r="H508" s="11" t="s">
        <v>18</v>
      </c>
      <c r="I508" s="10">
        <v>24000</v>
      </c>
      <c r="J508" s="10">
        <v>8500</v>
      </c>
      <c r="K508" s="10">
        <v>818</v>
      </c>
      <c r="L508" s="11">
        <f t="shared" si="77"/>
        <v>15.792412502144634</v>
      </c>
      <c r="M508" s="10">
        <f t="shared" si="69"/>
        <v>352.77633280591857</v>
      </c>
      <c r="N508" s="8">
        <f t="shared" si="70"/>
        <v>37.010800541699311</v>
      </c>
      <c r="O508" s="11">
        <f t="shared" si="71"/>
        <v>1.6769509369047726</v>
      </c>
      <c r="P508" s="11">
        <f t="shared" si="78"/>
        <v>1.0518337227864614</v>
      </c>
      <c r="Q508" s="11">
        <f t="shared" si="72"/>
        <v>3.4239999999999999</v>
      </c>
      <c r="R508" s="12">
        <f t="shared" si="73"/>
        <v>5.8025167977023062E-2</v>
      </c>
      <c r="S508" s="11">
        <f t="shared" si="74"/>
        <v>7.4848326634601525</v>
      </c>
      <c r="T508" s="8">
        <f t="shared" si="75"/>
        <v>4.1821430234698713</v>
      </c>
      <c r="U508" s="13">
        <f t="shared" si="76"/>
        <v>6.7123069813827705</v>
      </c>
    </row>
    <row r="509" spans="1:21">
      <c r="A509" s="6" t="s">
        <v>796</v>
      </c>
      <c r="B509" s="6" t="s">
        <v>123</v>
      </c>
      <c r="C509" s="8">
        <v>70.2</v>
      </c>
      <c r="D509" s="8">
        <v>52.3</v>
      </c>
      <c r="E509" s="8">
        <v>17.5</v>
      </c>
      <c r="F509" s="8">
        <v>6.5</v>
      </c>
      <c r="G509" s="9"/>
      <c r="H509" s="9" t="s">
        <v>14</v>
      </c>
      <c r="I509" s="10">
        <v>90000</v>
      </c>
      <c r="J509" s="10">
        <v>34000</v>
      </c>
      <c r="K509" s="10">
        <v>2295</v>
      </c>
      <c r="L509" s="11">
        <f t="shared" si="77"/>
        <v>18.372702435736624</v>
      </c>
      <c r="M509" s="10">
        <f t="shared" si="69"/>
        <v>280.85969798436173</v>
      </c>
      <c r="N509" s="8">
        <f t="shared" si="70"/>
        <v>53.350512610260154</v>
      </c>
      <c r="O509" s="11">
        <f t="shared" si="71"/>
        <v>1.5118057055095178</v>
      </c>
      <c r="P509" s="11">
        <f t="shared" si="78"/>
        <v>1.0656953216905147</v>
      </c>
      <c r="Q509" s="11">
        <f t="shared" si="72"/>
        <v>4.0114285714285716</v>
      </c>
      <c r="R509" s="12">
        <f t="shared" si="73"/>
        <v>4.0633241959427038E-2</v>
      </c>
      <c r="S509" s="11">
        <f t="shared" si="74"/>
        <v>9.6907110162257961</v>
      </c>
      <c r="T509" s="8">
        <f t="shared" si="75"/>
        <v>6.1743116314035715</v>
      </c>
      <c r="U509" s="13">
        <f t="shared" si="76"/>
        <v>8.3752437805655067</v>
      </c>
    </row>
    <row r="510" spans="1:21">
      <c r="A510" s="6" t="s">
        <v>797</v>
      </c>
      <c r="B510" s="6" t="s">
        <v>257</v>
      </c>
      <c r="C510" s="8">
        <v>40.9</v>
      </c>
      <c r="D510" s="8">
        <v>28.9</v>
      </c>
      <c r="E510" s="8">
        <v>11.8</v>
      </c>
      <c r="F510" s="8">
        <v>4.2</v>
      </c>
      <c r="G510" s="9" t="s">
        <v>60</v>
      </c>
      <c r="H510" s="9" t="s">
        <v>18</v>
      </c>
      <c r="I510" s="10">
        <v>20000</v>
      </c>
      <c r="J510" s="10">
        <v>6500</v>
      </c>
      <c r="K510" s="10">
        <v>727</v>
      </c>
      <c r="L510" s="11">
        <f t="shared" si="77"/>
        <v>15.84762902906072</v>
      </c>
      <c r="M510" s="10">
        <f t="shared" si="69"/>
        <v>369.90350720784812</v>
      </c>
      <c r="N510" s="8">
        <f t="shared" si="70"/>
        <v>35.532863563457141</v>
      </c>
      <c r="O510" s="11">
        <f t="shared" si="71"/>
        <v>1.6821305786796443</v>
      </c>
      <c r="P510" s="11">
        <f t="shared" si="78"/>
        <v>1.058489394064017</v>
      </c>
      <c r="Q510" s="11">
        <f t="shared" si="72"/>
        <v>3.4661016949152539</v>
      </c>
      <c r="R510" s="12">
        <f t="shared" si="73"/>
        <v>5.7560796910147968E-2</v>
      </c>
      <c r="S510" s="11">
        <f t="shared" si="74"/>
        <v>7.2036685098635687</v>
      </c>
      <c r="T510" s="8">
        <f t="shared" si="75"/>
        <v>4.0413197999447705</v>
      </c>
      <c r="U510" s="13">
        <f t="shared" si="76"/>
        <v>6.6759050447105679</v>
      </c>
    </row>
    <row r="511" spans="1:21">
      <c r="A511" s="6" t="s">
        <v>798</v>
      </c>
      <c r="B511" s="6"/>
      <c r="C511" s="8">
        <v>51.2</v>
      </c>
      <c r="D511" s="8">
        <v>37.5</v>
      </c>
      <c r="E511" s="8">
        <v>14</v>
      </c>
      <c r="F511" s="8">
        <v>5.8</v>
      </c>
      <c r="G511" s="9"/>
      <c r="H511" s="9"/>
      <c r="I511" s="10">
        <v>40000</v>
      </c>
      <c r="J511" s="10">
        <v>14600</v>
      </c>
      <c r="K511" s="10">
        <v>1128</v>
      </c>
      <c r="L511" s="11">
        <f t="shared" si="77"/>
        <v>15.497191800246947</v>
      </c>
      <c r="M511" s="10">
        <f t="shared" si="69"/>
        <v>338.62433862433863</v>
      </c>
      <c r="N511" s="8">
        <f t="shared" si="70"/>
        <v>44.217952766461806</v>
      </c>
      <c r="O511" s="11">
        <f t="shared" si="71"/>
        <v>1.5843923818640204</v>
      </c>
      <c r="P511" s="11">
        <f t="shared" si="78"/>
        <v>1.0302840660303605</v>
      </c>
      <c r="Q511" s="11">
        <f t="shared" si="72"/>
        <v>3.6571428571428575</v>
      </c>
      <c r="R511" s="12">
        <f t="shared" si="73"/>
        <v>4.6549177178622572E-2</v>
      </c>
      <c r="S511" s="11">
        <f t="shared" si="74"/>
        <v>8.2057906383236467</v>
      </c>
      <c r="T511" s="8">
        <f t="shared" si="75"/>
        <v>5.0244163456621402</v>
      </c>
      <c r="U511" s="13">
        <f t="shared" si="76"/>
        <v>7.6199046656425349</v>
      </c>
    </row>
    <row r="512" spans="1:21">
      <c r="A512" s="6" t="s">
        <v>799</v>
      </c>
      <c r="B512" s="6" t="s">
        <v>800</v>
      </c>
      <c r="C512" s="8">
        <v>59.2</v>
      </c>
      <c r="D512" s="8">
        <v>44.1</v>
      </c>
      <c r="E512" s="8">
        <v>15.5</v>
      </c>
      <c r="F512" s="8">
        <v>6.5</v>
      </c>
      <c r="G512" s="9" t="s">
        <v>60</v>
      </c>
      <c r="H512" s="9" t="s">
        <v>18</v>
      </c>
      <c r="I512" s="10">
        <v>63000</v>
      </c>
      <c r="J512" s="10">
        <v>23250</v>
      </c>
      <c r="K512" s="9">
        <v>1548</v>
      </c>
      <c r="L512" s="11">
        <f t="shared" si="77"/>
        <v>15.715420756509641</v>
      </c>
      <c r="M512" s="10">
        <f t="shared" si="69"/>
        <v>327.92668797508048</v>
      </c>
      <c r="N512" s="8">
        <f t="shared" si="70"/>
        <v>52.045329771825557</v>
      </c>
      <c r="O512" s="11">
        <f t="shared" si="71"/>
        <v>1.5078980590186033</v>
      </c>
      <c r="P512" s="11">
        <f t="shared" si="78"/>
        <v>1.0219076304857213</v>
      </c>
      <c r="Q512" s="11">
        <f t="shared" si="72"/>
        <v>3.8193548387096774</v>
      </c>
      <c r="R512" s="12">
        <f t="shared" si="73"/>
        <v>3.8228772410280665E-2</v>
      </c>
      <c r="S512" s="11">
        <f t="shared" si="74"/>
        <v>8.8986493357138201</v>
      </c>
      <c r="T512" s="8">
        <f t="shared" si="75"/>
        <v>5.9102399324731811</v>
      </c>
      <c r="U512" s="13">
        <f t="shared" si="76"/>
        <v>8.5185798495073239</v>
      </c>
    </row>
    <row r="513" spans="1:21">
      <c r="A513" s="6" t="s">
        <v>801</v>
      </c>
      <c r="B513" s="6"/>
      <c r="C513" s="8">
        <v>42.8</v>
      </c>
      <c r="D513" s="8">
        <v>31.3</v>
      </c>
      <c r="E513" s="8">
        <v>12.5</v>
      </c>
      <c r="F513" s="8">
        <v>7</v>
      </c>
      <c r="G513" s="9"/>
      <c r="H513" s="9"/>
      <c r="I513" s="10">
        <v>23500</v>
      </c>
      <c r="J513" s="10">
        <v>9000</v>
      </c>
      <c r="K513" s="10">
        <v>826</v>
      </c>
      <c r="L513" s="11">
        <f t="shared" si="77"/>
        <v>16.172036532135095</v>
      </c>
      <c r="M513" s="10">
        <f t="shared" si="69"/>
        <v>342.12659199626944</v>
      </c>
      <c r="N513" s="8">
        <f t="shared" si="70"/>
        <v>36.16674127754689</v>
      </c>
      <c r="O513" s="11">
        <f t="shared" si="71"/>
        <v>1.6887489882983111</v>
      </c>
      <c r="P513" s="11">
        <f t="shared" si="78"/>
        <v>1.060816927298377</v>
      </c>
      <c r="Q513" s="11">
        <f t="shared" si="72"/>
        <v>3.4239999999999999</v>
      </c>
      <c r="R513" s="12">
        <f t="shared" si="73"/>
        <v>6.0388216535467991E-2</v>
      </c>
      <c r="S513" s="11">
        <f t="shared" si="74"/>
        <v>7.4968179916548605</v>
      </c>
      <c r="T513" s="8">
        <f t="shared" si="75"/>
        <v>4.0995008648277054</v>
      </c>
      <c r="U513" s="13">
        <f t="shared" si="76"/>
        <v>6.5796669603941753</v>
      </c>
    </row>
    <row r="514" spans="1:21">
      <c r="A514" s="6" t="s">
        <v>802</v>
      </c>
      <c r="B514" s="6" t="s">
        <v>803</v>
      </c>
      <c r="C514" s="8">
        <v>36.299999999999997</v>
      </c>
      <c r="D514" s="8">
        <v>30</v>
      </c>
      <c r="E514" s="8">
        <v>10.8</v>
      </c>
      <c r="F514" s="8">
        <v>5.8</v>
      </c>
      <c r="G514" s="10" t="s">
        <v>50</v>
      </c>
      <c r="H514" s="9" t="s">
        <v>18</v>
      </c>
      <c r="I514" s="9">
        <v>19401</v>
      </c>
      <c r="J514" s="9">
        <v>7496</v>
      </c>
      <c r="K514" s="10">
        <v>786</v>
      </c>
      <c r="L514" s="11">
        <f t="shared" si="77"/>
        <v>17.484271740700176</v>
      </c>
      <c r="M514" s="10">
        <f t="shared" si="69"/>
        <v>320.78373015873012</v>
      </c>
      <c r="N514" s="8">
        <f t="shared" si="70"/>
        <v>39.518699572813823</v>
      </c>
      <c r="O514" s="11">
        <f t="shared" si="71"/>
        <v>1.5552457096212604</v>
      </c>
      <c r="P514" s="11">
        <f t="shared" si="78"/>
        <v>1.0946435686853246</v>
      </c>
      <c r="Q514" s="11">
        <f t="shared" si="72"/>
        <v>3.3611111111111107</v>
      </c>
      <c r="R514" s="12">
        <f t="shared" si="73"/>
        <v>4.2817217373440963E-2</v>
      </c>
      <c r="S514" s="11">
        <f t="shared" si="74"/>
        <v>7.3394822705692269</v>
      </c>
      <c r="T514" s="8">
        <f t="shared" si="75"/>
        <v>4.4114703336761414</v>
      </c>
      <c r="U514" s="13">
        <f t="shared" si="76"/>
        <v>7.6172712515820775</v>
      </c>
    </row>
    <row r="515" spans="1:21">
      <c r="A515" s="6" t="s">
        <v>804</v>
      </c>
      <c r="B515" s="6" t="s">
        <v>43</v>
      </c>
      <c r="C515" s="8">
        <v>37.9</v>
      </c>
      <c r="D515" s="8">
        <v>31.2</v>
      </c>
      <c r="E515" s="8">
        <v>12</v>
      </c>
      <c r="F515" s="8">
        <v>6.1</v>
      </c>
      <c r="G515" s="10" t="s">
        <v>50</v>
      </c>
      <c r="H515" s="9" t="s">
        <v>18</v>
      </c>
      <c r="I515" s="9">
        <v>20944</v>
      </c>
      <c r="J515" s="9">
        <v>7716</v>
      </c>
      <c r="K515" s="10">
        <v>861</v>
      </c>
      <c r="L515" s="11">
        <f t="shared" si="77"/>
        <v>18.200918336105925</v>
      </c>
      <c r="M515" s="10">
        <f t="shared" ref="M515:M578" si="79">(I515/2240)/(0.01*D515)^3</f>
        <v>307.85614642863163</v>
      </c>
      <c r="N515" s="8">
        <f t="shared" ref="N515:N578" si="80">I515/(0.65*(0.7*D515+0.3*C515)*E515^1.33)</f>
        <v>35.609538046778653</v>
      </c>
      <c r="O515" s="11">
        <f t="shared" ref="O515:O578" si="81">E515/(I515/(0.9*64))^0.333</f>
        <v>1.6845700554562604</v>
      </c>
      <c r="P515" s="11">
        <f t="shared" si="78"/>
        <v>1.1069912625826162</v>
      </c>
      <c r="Q515" s="11">
        <f t="shared" ref="Q515:Q578" si="82">C515/E515</f>
        <v>3.1583333333333332</v>
      </c>
      <c r="R515" s="12">
        <f t="shared" ref="R515:R578" si="83">(((2*3.14)/T515)^2*((E515/2)-1.5)*(10*3.14/180)/32.2)</f>
        <v>6.1675037446372073E-2</v>
      </c>
      <c r="S515" s="11">
        <f t="shared" ref="S515:S578" si="84">1.34*(D515^0.5)</f>
        <v>7.4848326634601525</v>
      </c>
      <c r="T515" s="8">
        <f t="shared" ref="T515:T578" si="85">2*PI()*(((I515^1.744/35.5)/(0.04*32.2*D515*64*(0.82*E515)^3))^0.5)</f>
        <v>3.948315286994569</v>
      </c>
      <c r="U515" s="13">
        <f t="shared" ref="U515:U578" si="86">T515*(32.2/E515)^0.5</f>
        <v>6.4676891423030893</v>
      </c>
    </row>
    <row r="516" spans="1:21">
      <c r="A516" s="6" t="s">
        <v>805</v>
      </c>
      <c r="B516" s="6" t="s">
        <v>43</v>
      </c>
      <c r="C516" s="8">
        <v>41</v>
      </c>
      <c r="D516" s="8">
        <v>33.1</v>
      </c>
      <c r="E516" s="8">
        <v>13.5</v>
      </c>
      <c r="F516" s="8">
        <v>6.5</v>
      </c>
      <c r="G516" s="10" t="s">
        <v>806</v>
      </c>
      <c r="H516" s="10" t="s">
        <v>590</v>
      </c>
      <c r="I516" s="9">
        <v>24251</v>
      </c>
      <c r="J516" s="9">
        <v>7716</v>
      </c>
      <c r="K516" s="10">
        <v>1023</v>
      </c>
      <c r="L516" s="11">
        <f t="shared" si="77"/>
        <v>19.613791232995197</v>
      </c>
      <c r="M516" s="10">
        <f t="shared" si="79"/>
        <v>298.53664782954542</v>
      </c>
      <c r="N516" s="8">
        <f t="shared" si="80"/>
        <v>33.007390742830054</v>
      </c>
      <c r="O516" s="11">
        <f t="shared" si="81"/>
        <v>1.804843216457203</v>
      </c>
      <c r="P516" s="11">
        <f t="shared" si="78"/>
        <v>1.1302102041360167</v>
      </c>
      <c r="Q516" s="11">
        <f t="shared" si="82"/>
        <v>3.0370370370370372</v>
      </c>
      <c r="R516" s="12">
        <f t="shared" si="83"/>
        <v>8.4167932535845272E-2</v>
      </c>
      <c r="S516" s="11">
        <f t="shared" si="84"/>
        <v>7.7093683269123945</v>
      </c>
      <c r="T516" s="8">
        <f t="shared" si="85"/>
        <v>3.6506197694440936</v>
      </c>
      <c r="U516" s="13">
        <f t="shared" si="86"/>
        <v>5.6380335117446672</v>
      </c>
    </row>
    <row r="517" spans="1:21">
      <c r="A517" s="6" t="s">
        <v>807</v>
      </c>
      <c r="B517" s="6" t="s">
        <v>808</v>
      </c>
      <c r="C517" s="8">
        <v>33</v>
      </c>
      <c r="D517" s="8">
        <v>30.5</v>
      </c>
      <c r="E517" s="8">
        <v>8</v>
      </c>
      <c r="F517" s="8">
        <v>5.5</v>
      </c>
      <c r="G517" s="9" t="s">
        <v>77</v>
      </c>
      <c r="H517" s="9" t="s">
        <v>809</v>
      </c>
      <c r="I517" s="10">
        <v>4000</v>
      </c>
      <c r="J517" s="10">
        <v>1800</v>
      </c>
      <c r="K517" s="10">
        <v>427</v>
      </c>
      <c r="L517" s="11">
        <f t="shared" si="77"/>
        <v>27.187657078663197</v>
      </c>
      <c r="M517" s="10">
        <f t="shared" si="79"/>
        <v>62.937929984070415</v>
      </c>
      <c r="N517" s="8">
        <f t="shared" si="80"/>
        <v>12.393299077621153</v>
      </c>
      <c r="O517" s="11">
        <f t="shared" si="81"/>
        <v>1.9490577030361753</v>
      </c>
      <c r="P517" s="11">
        <f t="shared" si="78"/>
        <v>1.3257771678437493</v>
      </c>
      <c r="Q517" s="11">
        <f t="shared" si="82"/>
        <v>4.125</v>
      </c>
      <c r="R517" s="12">
        <f t="shared" si="83"/>
        <v>0.17809173026854266</v>
      </c>
      <c r="S517" s="11">
        <f t="shared" si="84"/>
        <v>7.400391881515465</v>
      </c>
      <c r="T517" s="8">
        <f t="shared" si="85"/>
        <v>1.7318425552553545</v>
      </c>
      <c r="U517" s="13">
        <f t="shared" si="86"/>
        <v>3.4744922666021893</v>
      </c>
    </row>
    <row r="518" spans="1:21">
      <c r="A518" s="6" t="s">
        <v>810</v>
      </c>
      <c r="B518" s="6" t="s">
        <v>635</v>
      </c>
      <c r="C518" s="8">
        <v>42.7</v>
      </c>
      <c r="D518" s="8">
        <v>33.9</v>
      </c>
      <c r="E518" s="8">
        <v>13</v>
      </c>
      <c r="F518" s="8">
        <v>6.7</v>
      </c>
      <c r="G518" s="11"/>
      <c r="H518" s="11" t="s">
        <v>18</v>
      </c>
      <c r="I518" s="10">
        <v>23780</v>
      </c>
      <c r="J518" s="10">
        <v>9390</v>
      </c>
      <c r="K518" s="10">
        <v>860</v>
      </c>
      <c r="L518" s="11">
        <f t="shared" ref="L518:L581" si="87">K518/(I518/64)^0.666</f>
        <v>16.705413179452602</v>
      </c>
      <c r="M518" s="10">
        <f t="shared" si="79"/>
        <v>272.4988898638162</v>
      </c>
      <c r="N518" s="8">
        <f t="shared" si="80"/>
        <v>33.035835283411892</v>
      </c>
      <c r="O518" s="11">
        <f t="shared" si="81"/>
        <v>1.7493853817442573</v>
      </c>
      <c r="P518" s="11">
        <f t="shared" si="78"/>
        <v>1.0719834305335092</v>
      </c>
      <c r="Q518" s="11">
        <f t="shared" si="82"/>
        <v>3.2846153846153849</v>
      </c>
      <c r="R518" s="12">
        <f t="shared" si="83"/>
        <v>7.5860004095413186E-2</v>
      </c>
      <c r="S518" s="11">
        <f t="shared" si="84"/>
        <v>7.8019766726131659</v>
      </c>
      <c r="T518" s="8">
        <f t="shared" si="85"/>
        <v>3.7526568250399595</v>
      </c>
      <c r="U518" s="13">
        <f t="shared" si="86"/>
        <v>5.9060226792259822</v>
      </c>
    </row>
    <row r="519" spans="1:21">
      <c r="A519" s="6" t="s">
        <v>811</v>
      </c>
      <c r="B519" s="6" t="s">
        <v>492</v>
      </c>
      <c r="C519" s="8">
        <v>25.9</v>
      </c>
      <c r="D519" s="8">
        <v>22.9</v>
      </c>
      <c r="E519" s="8">
        <v>8</v>
      </c>
      <c r="F519" s="8">
        <v>2.1</v>
      </c>
      <c r="G519" s="9" t="s">
        <v>812</v>
      </c>
      <c r="H519" s="9" t="s">
        <v>18</v>
      </c>
      <c r="I519" s="10">
        <v>4225</v>
      </c>
      <c r="J519" s="10">
        <v>1500</v>
      </c>
      <c r="K519" s="10">
        <v>267</v>
      </c>
      <c r="L519" s="11">
        <f t="shared" si="87"/>
        <v>16.391795715648453</v>
      </c>
      <c r="M519" s="10">
        <f t="shared" si="79"/>
        <v>157.06240669266285</v>
      </c>
      <c r="N519" s="8">
        <f t="shared" si="80"/>
        <v>17.18805429456059</v>
      </c>
      <c r="O519" s="11">
        <f t="shared" si="81"/>
        <v>1.9138609375315292</v>
      </c>
      <c r="P519" s="11">
        <f t="shared" si="78"/>
        <v>1.1184707283772966</v>
      </c>
      <c r="Q519" s="11">
        <f t="shared" si="82"/>
        <v>3.2374999999999998</v>
      </c>
      <c r="R519" s="12">
        <f t="shared" si="83"/>
        <v>0.12154307880758525</v>
      </c>
      <c r="S519" s="11">
        <f t="shared" si="84"/>
        <v>6.4124285571068942</v>
      </c>
      <c r="T519" s="8">
        <f t="shared" si="85"/>
        <v>2.0963566336593882</v>
      </c>
      <c r="U519" s="13">
        <f t="shared" si="86"/>
        <v>4.2057950877733079</v>
      </c>
    </row>
    <row r="520" spans="1:21">
      <c r="A520" s="6" t="s">
        <v>813</v>
      </c>
      <c r="B520" s="6" t="s">
        <v>814</v>
      </c>
      <c r="C520" s="8">
        <v>39</v>
      </c>
      <c r="D520" s="8">
        <v>29.7</v>
      </c>
      <c r="E520" s="8">
        <v>11.3</v>
      </c>
      <c r="F520" s="8">
        <v>4</v>
      </c>
      <c r="G520" s="9" t="s">
        <v>815</v>
      </c>
      <c r="H520" s="9" t="s">
        <v>14</v>
      </c>
      <c r="I520" s="10">
        <v>18500</v>
      </c>
      <c r="J520" s="10">
        <v>7500</v>
      </c>
      <c r="K520" s="10">
        <v>719</v>
      </c>
      <c r="L520" s="11">
        <f t="shared" si="87"/>
        <v>16.508529188566921</v>
      </c>
      <c r="M520" s="10">
        <f t="shared" si="79"/>
        <v>315.24946783027025</v>
      </c>
      <c r="N520" s="8">
        <f t="shared" si="80"/>
        <v>34.82686084024126</v>
      </c>
      <c r="O520" s="11">
        <f t="shared" si="81"/>
        <v>1.6532211204633098</v>
      </c>
      <c r="P520" s="11">
        <f t="shared" si="78"/>
        <v>1.0753524757259774</v>
      </c>
      <c r="Q520" s="11">
        <f t="shared" si="82"/>
        <v>3.4513274336283182</v>
      </c>
      <c r="R520" s="12">
        <f t="shared" si="83"/>
        <v>5.6133090204405552E-2</v>
      </c>
      <c r="S520" s="11">
        <f t="shared" si="84"/>
        <v>7.3026926540831498</v>
      </c>
      <c r="T520" s="8">
        <f t="shared" si="85"/>
        <v>3.9744299972337487</v>
      </c>
      <c r="U520" s="13">
        <f t="shared" si="86"/>
        <v>6.7090892016920574</v>
      </c>
    </row>
    <row r="521" spans="1:21">
      <c r="A521" s="6" t="s">
        <v>816</v>
      </c>
      <c r="B521" s="6" t="s">
        <v>814</v>
      </c>
      <c r="C521" s="8">
        <v>39</v>
      </c>
      <c r="D521" s="8">
        <v>29.8</v>
      </c>
      <c r="E521" s="8">
        <v>11.3</v>
      </c>
      <c r="F521" s="8">
        <v>5.7</v>
      </c>
      <c r="G521" s="9" t="s">
        <v>35</v>
      </c>
      <c r="H521" s="9" t="s">
        <v>14</v>
      </c>
      <c r="I521" s="10">
        <v>19900</v>
      </c>
      <c r="J521" s="10">
        <v>8800</v>
      </c>
      <c r="K521" s="10">
        <v>719</v>
      </c>
      <c r="L521" s="11">
        <f t="shared" si="87"/>
        <v>15.725649951544383</v>
      </c>
      <c r="M521" s="10">
        <f t="shared" si="79"/>
        <v>335.7038066271794</v>
      </c>
      <c r="N521" s="8">
        <f t="shared" si="80"/>
        <v>37.381867493058678</v>
      </c>
      <c r="O521" s="11">
        <f t="shared" si="81"/>
        <v>1.6135449038229288</v>
      </c>
      <c r="P521" s="11">
        <f t="shared" si="78"/>
        <v>1.0559187513578505</v>
      </c>
      <c r="Q521" s="11">
        <f t="shared" si="82"/>
        <v>3.4513274336283182</v>
      </c>
      <c r="R521" s="12">
        <f t="shared" si="83"/>
        <v>4.9593698246390185E-2</v>
      </c>
      <c r="S521" s="11">
        <f t="shared" si="84"/>
        <v>7.3149764182805139</v>
      </c>
      <c r="T521" s="8">
        <f t="shared" si="85"/>
        <v>4.2283514744385995</v>
      </c>
      <c r="U521" s="13">
        <f t="shared" si="86"/>
        <v>7.1377247147036016</v>
      </c>
    </row>
    <row r="522" spans="1:21">
      <c r="A522" s="6" t="s">
        <v>817</v>
      </c>
      <c r="B522" s="6" t="s">
        <v>818</v>
      </c>
      <c r="C522" s="8">
        <v>30.9</v>
      </c>
      <c r="D522" s="8">
        <v>25.3</v>
      </c>
      <c r="E522" s="8">
        <v>10.1</v>
      </c>
      <c r="F522" s="8">
        <v>5.3</v>
      </c>
      <c r="G522" s="10"/>
      <c r="H522" s="9" t="s">
        <v>18</v>
      </c>
      <c r="I522" s="9">
        <v>10803</v>
      </c>
      <c r="J522" s="9">
        <v>4850</v>
      </c>
      <c r="K522" s="10">
        <v>522</v>
      </c>
      <c r="L522" s="11">
        <f t="shared" si="87"/>
        <v>17.149276839965879</v>
      </c>
      <c r="M522" s="10">
        <f t="shared" si="79"/>
        <v>297.80692630753794</v>
      </c>
      <c r="N522" s="8">
        <f t="shared" si="80"/>
        <v>28.434241454009562</v>
      </c>
      <c r="O522" s="11">
        <f t="shared" si="81"/>
        <v>1.767550307975738</v>
      </c>
      <c r="P522" s="11">
        <f t="shared" si="78"/>
        <v>1.1057354526257877</v>
      </c>
      <c r="Q522" s="11">
        <f t="shared" si="82"/>
        <v>3.0594059405940595</v>
      </c>
      <c r="R522" s="12">
        <f t="shared" si="83"/>
        <v>7.4634249995563728E-2</v>
      </c>
      <c r="S522" s="11">
        <f t="shared" si="84"/>
        <v>6.7400801182181809</v>
      </c>
      <c r="T522" s="8">
        <f t="shared" si="85"/>
        <v>3.1879049894147804</v>
      </c>
      <c r="U522" s="13">
        <f t="shared" si="86"/>
        <v>5.6921012731944414</v>
      </c>
    </row>
    <row r="523" spans="1:21">
      <c r="A523" s="6" t="s">
        <v>819</v>
      </c>
      <c r="B523" s="6" t="s">
        <v>818</v>
      </c>
      <c r="C523" s="8">
        <v>38.700000000000003</v>
      </c>
      <c r="D523" s="8">
        <v>31.5</v>
      </c>
      <c r="E523" s="8">
        <v>12.1</v>
      </c>
      <c r="F523" s="8">
        <v>6</v>
      </c>
      <c r="G523" s="10"/>
      <c r="H523" s="9" t="s">
        <v>18</v>
      </c>
      <c r="I523" s="9">
        <v>19842</v>
      </c>
      <c r="J523" s="9">
        <v>8598</v>
      </c>
      <c r="K523" s="10">
        <v>719</v>
      </c>
      <c r="L523" s="11">
        <f t="shared" si="87"/>
        <v>15.756249400202694</v>
      </c>
      <c r="M523" s="10">
        <f t="shared" si="79"/>
        <v>283.40386293091183</v>
      </c>
      <c r="N523" s="8">
        <f t="shared" si="80"/>
        <v>32.919515479407323</v>
      </c>
      <c r="O523" s="11">
        <f t="shared" si="81"/>
        <v>1.7294583361143123</v>
      </c>
      <c r="P523" s="11">
        <f t="shared" si="78"/>
        <v>1.0566895439870945</v>
      </c>
      <c r="Q523" s="11">
        <f t="shared" si="82"/>
        <v>3.1983471074380168</v>
      </c>
      <c r="R523" s="12">
        <f t="shared" si="83"/>
        <v>7.0927657047979181E-2</v>
      </c>
      <c r="S523" s="11">
        <f t="shared" si="84"/>
        <v>7.520731347415623</v>
      </c>
      <c r="T523" s="8">
        <f t="shared" si="85"/>
        <v>3.7021854587391805</v>
      </c>
      <c r="U523" s="13">
        <f t="shared" si="86"/>
        <v>6.0393948092009087</v>
      </c>
    </row>
    <row r="524" spans="1:21">
      <c r="A524" s="6" t="s">
        <v>820</v>
      </c>
      <c r="B524" s="6" t="s">
        <v>173</v>
      </c>
      <c r="C524" s="8">
        <v>37.9</v>
      </c>
      <c r="D524" s="8">
        <v>27</v>
      </c>
      <c r="E524" s="8">
        <v>10.1</v>
      </c>
      <c r="F524" s="8">
        <v>5</v>
      </c>
      <c r="G524" s="9" t="s">
        <v>196</v>
      </c>
      <c r="H524" s="9" t="s">
        <v>18</v>
      </c>
      <c r="I524" s="10">
        <v>12700</v>
      </c>
      <c r="J524" s="10">
        <v>6400</v>
      </c>
      <c r="K524" s="10">
        <v>601</v>
      </c>
      <c r="L524" s="11">
        <f t="shared" si="87"/>
        <v>17.727890335611679</v>
      </c>
      <c r="M524" s="10">
        <f t="shared" si="79"/>
        <v>288.04769888446151</v>
      </c>
      <c r="N524" s="8">
        <f t="shared" si="80"/>
        <v>29.794116817477175</v>
      </c>
      <c r="O524" s="11">
        <f t="shared" si="81"/>
        <v>1.6748480875551961</v>
      </c>
      <c r="P524" s="11">
        <f t="shared" si="78"/>
        <v>1.1129286430428922</v>
      </c>
      <c r="Q524" s="11">
        <f t="shared" si="82"/>
        <v>3.7524752475247523</v>
      </c>
      <c r="R524" s="12">
        <f t="shared" si="83"/>
        <v>6.00688224577215E-2</v>
      </c>
      <c r="S524" s="11">
        <f t="shared" si="84"/>
        <v>6.9628442464268874</v>
      </c>
      <c r="T524" s="8">
        <f t="shared" si="85"/>
        <v>3.5534474450092084</v>
      </c>
      <c r="U524" s="13">
        <f t="shared" si="86"/>
        <v>6.3447884404106869</v>
      </c>
    </row>
    <row r="525" spans="1:21">
      <c r="A525" s="6" t="s">
        <v>821</v>
      </c>
      <c r="B525" s="6" t="s">
        <v>173</v>
      </c>
      <c r="C525" s="8">
        <v>40</v>
      </c>
      <c r="D525" s="8">
        <v>31</v>
      </c>
      <c r="E525" s="8">
        <v>13.3</v>
      </c>
      <c r="F525" s="8">
        <v>4.7</v>
      </c>
      <c r="G525" s="9" t="s">
        <v>157</v>
      </c>
      <c r="H525" s="9" t="s">
        <v>38</v>
      </c>
      <c r="I525" s="10">
        <v>28000</v>
      </c>
      <c r="J525" s="14">
        <v>11480</v>
      </c>
      <c r="K525" s="10">
        <v>786</v>
      </c>
      <c r="L525" s="11">
        <f t="shared" si="87"/>
        <v>13.694026370137882</v>
      </c>
      <c r="M525" s="10">
        <f t="shared" si="79"/>
        <v>419.58980900271894</v>
      </c>
      <c r="N525" s="8">
        <f t="shared" si="80"/>
        <v>40.915898382943411</v>
      </c>
      <c r="O525" s="11">
        <f t="shared" si="81"/>
        <v>1.6949961009122758</v>
      </c>
      <c r="P525" s="11">
        <f t="shared" si="78"/>
        <v>0.99870966067323896</v>
      </c>
      <c r="Q525" s="11">
        <f t="shared" si="82"/>
        <v>3.007518796992481</v>
      </c>
      <c r="R525" s="12">
        <f t="shared" si="83"/>
        <v>5.7544895848365446E-2</v>
      </c>
      <c r="S525" s="11">
        <f t="shared" si="84"/>
        <v>7.4608042461922297</v>
      </c>
      <c r="T525" s="8">
        <f t="shared" si="85"/>
        <v>4.3728088138372438</v>
      </c>
      <c r="U525" s="13">
        <f t="shared" si="86"/>
        <v>6.8039733686673012</v>
      </c>
    </row>
    <row r="526" spans="1:21">
      <c r="A526" s="6" t="s">
        <v>822</v>
      </c>
      <c r="B526" s="6" t="s">
        <v>823</v>
      </c>
      <c r="C526" s="8">
        <v>19</v>
      </c>
      <c r="D526" s="8">
        <v>16.7</v>
      </c>
      <c r="E526" s="8">
        <v>7.8</v>
      </c>
      <c r="F526" s="8">
        <v>4.5</v>
      </c>
      <c r="G526" s="9"/>
      <c r="H526" s="9" t="s">
        <v>18</v>
      </c>
      <c r="I526" s="10">
        <v>2100</v>
      </c>
      <c r="J526" s="10">
        <v>550</v>
      </c>
      <c r="K526" s="10">
        <v>163</v>
      </c>
      <c r="L526" s="11">
        <f t="shared" si="87"/>
        <v>15.940627627067515</v>
      </c>
      <c r="M526" s="10">
        <f t="shared" si="79"/>
        <v>201.28984384846424</v>
      </c>
      <c r="N526" s="8">
        <f t="shared" si="80"/>
        <v>12.092623584865361</v>
      </c>
      <c r="O526" s="11">
        <f t="shared" si="81"/>
        <v>2.3551374832042797</v>
      </c>
      <c r="P526" s="11">
        <f t="shared" si="78"/>
        <v>1.1302036342839765</v>
      </c>
      <c r="Q526" s="11">
        <f t="shared" si="82"/>
        <v>2.4358974358974361</v>
      </c>
      <c r="R526" s="12">
        <f t="shared" si="83"/>
        <v>0.26692400970874824</v>
      </c>
      <c r="S526" s="11">
        <f t="shared" si="84"/>
        <v>5.4759948867762835</v>
      </c>
      <c r="T526" s="8">
        <f t="shared" si="85"/>
        <v>1.3860282436241205</v>
      </c>
      <c r="U526" s="13">
        <f t="shared" si="86"/>
        <v>2.8161301007603257</v>
      </c>
    </row>
    <row r="527" spans="1:21">
      <c r="A527" s="6" t="s">
        <v>824</v>
      </c>
      <c r="B527" s="6"/>
      <c r="C527" s="8">
        <v>32.299999999999997</v>
      </c>
      <c r="D527" s="8">
        <v>27.3</v>
      </c>
      <c r="E527" s="8">
        <v>10.199999999999999</v>
      </c>
      <c r="F527" s="8">
        <v>4.3</v>
      </c>
      <c r="G527" s="9" t="s">
        <v>196</v>
      </c>
      <c r="H527" s="9" t="s">
        <v>18</v>
      </c>
      <c r="I527" s="10">
        <v>10110</v>
      </c>
      <c r="J527" s="10">
        <v>4202</v>
      </c>
      <c r="K527" s="10">
        <v>435</v>
      </c>
      <c r="L527" s="11">
        <f t="shared" si="87"/>
        <v>14.93622509565702</v>
      </c>
      <c r="M527" s="10">
        <f t="shared" si="79"/>
        <v>221.82740367224636</v>
      </c>
      <c r="N527" s="8">
        <f t="shared" si="80"/>
        <v>24.60407729685851</v>
      </c>
      <c r="O527" s="11">
        <f t="shared" si="81"/>
        <v>1.8248985408497296</v>
      </c>
      <c r="P527" s="11">
        <f t="shared" si="78"/>
        <v>1.0579915146537862</v>
      </c>
      <c r="Q527" s="11">
        <f t="shared" si="82"/>
        <v>3.1666666666666665</v>
      </c>
      <c r="R527" s="12">
        <f t="shared" si="83"/>
        <v>9.4429179694340434E-2</v>
      </c>
      <c r="S527" s="11">
        <f t="shared" si="84"/>
        <v>7.0014198560006387</v>
      </c>
      <c r="T527" s="8">
        <f t="shared" si="85"/>
        <v>2.8540292599993395</v>
      </c>
      <c r="U527" s="13">
        <f t="shared" si="86"/>
        <v>5.0709143038492188</v>
      </c>
    </row>
    <row r="528" spans="1:21">
      <c r="A528" s="6" t="s">
        <v>825</v>
      </c>
      <c r="B528" s="6" t="s">
        <v>823</v>
      </c>
      <c r="C528" s="8">
        <v>23.7</v>
      </c>
      <c r="D528" s="8">
        <v>21.4</v>
      </c>
      <c r="E528" s="8">
        <v>8.3000000000000007</v>
      </c>
      <c r="F528" s="8">
        <v>1.5</v>
      </c>
      <c r="G528" s="9"/>
      <c r="H528" s="9" t="s">
        <v>18</v>
      </c>
      <c r="I528" s="10">
        <v>3000</v>
      </c>
      <c r="J528" s="10">
        <v>1000</v>
      </c>
      <c r="K528" s="9">
        <v>236</v>
      </c>
      <c r="L528" s="11">
        <f t="shared" si="87"/>
        <v>18.199736910078705</v>
      </c>
      <c r="M528" s="10">
        <f t="shared" si="79"/>
        <v>136.65701064020959</v>
      </c>
      <c r="N528" s="8">
        <f t="shared" si="80"/>
        <v>12.520979928057629</v>
      </c>
      <c r="O528" s="11">
        <f t="shared" si="81"/>
        <v>2.225447746643388</v>
      </c>
      <c r="P528" s="11">
        <f t="shared" ref="P528:P591" si="88">(1.88*D528^0.5*K528^0.333/I528^0.25)/S528</f>
        <v>1.1693713094510589</v>
      </c>
      <c r="Q528" s="11">
        <f t="shared" si="82"/>
        <v>2.8554216867469875</v>
      </c>
      <c r="R528" s="12">
        <f t="shared" si="83"/>
        <v>0.24429862658269416</v>
      </c>
      <c r="S528" s="11">
        <f t="shared" si="84"/>
        <v>6.1988579593341226</v>
      </c>
      <c r="T528" s="8">
        <f t="shared" si="85"/>
        <v>1.5223787162462075</v>
      </c>
      <c r="U528" s="13">
        <f t="shared" si="86"/>
        <v>2.9985520596720763</v>
      </c>
    </row>
    <row r="529" spans="1:21">
      <c r="A529" s="6" t="s">
        <v>826</v>
      </c>
      <c r="B529" s="6" t="s">
        <v>823</v>
      </c>
      <c r="C529" s="8">
        <v>24.1</v>
      </c>
      <c r="D529" s="8">
        <v>22.1</v>
      </c>
      <c r="E529" s="8">
        <v>8.1999999999999993</v>
      </c>
      <c r="F529" s="8">
        <v>1.5</v>
      </c>
      <c r="G529" s="9" t="s">
        <v>827</v>
      </c>
      <c r="H529" s="9" t="s">
        <v>18</v>
      </c>
      <c r="I529" s="10">
        <v>3600</v>
      </c>
      <c r="J529" s="10">
        <v>1300</v>
      </c>
      <c r="K529" s="10">
        <v>236</v>
      </c>
      <c r="L529" s="11">
        <f t="shared" si="87"/>
        <v>16.118714393975182</v>
      </c>
      <c r="M529" s="10">
        <f t="shared" si="79"/>
        <v>148.89415910978067</v>
      </c>
      <c r="N529" s="8">
        <f t="shared" si="80"/>
        <v>14.859043813248281</v>
      </c>
      <c r="O529" s="11">
        <f t="shared" si="81"/>
        <v>2.0691206098941621</v>
      </c>
      <c r="P529" s="11">
        <f t="shared" si="88"/>
        <v>1.1172673890255962</v>
      </c>
      <c r="Q529" s="11">
        <f t="shared" si="82"/>
        <v>2.9390243902439028</v>
      </c>
      <c r="R529" s="12">
        <f t="shared" si="83"/>
        <v>0.17367695119767754</v>
      </c>
      <c r="S529" s="11">
        <f t="shared" si="84"/>
        <v>6.299425370619133</v>
      </c>
      <c r="T529" s="8">
        <f t="shared" si="85"/>
        <v>1.7884461166418006</v>
      </c>
      <c r="U529" s="13">
        <f t="shared" si="86"/>
        <v>3.5440257578109038</v>
      </c>
    </row>
    <row r="530" spans="1:21">
      <c r="A530" s="6" t="s">
        <v>828</v>
      </c>
      <c r="B530" s="6" t="s">
        <v>823</v>
      </c>
      <c r="C530" s="8">
        <v>25.8</v>
      </c>
      <c r="D530" s="8">
        <v>23.1</v>
      </c>
      <c r="E530" s="8">
        <v>8.9</v>
      </c>
      <c r="F530" s="8">
        <v>6</v>
      </c>
      <c r="G530" s="9"/>
      <c r="H530" s="9" t="s">
        <v>18</v>
      </c>
      <c r="I530" s="10">
        <v>5000</v>
      </c>
      <c r="J530" s="10">
        <v>2000</v>
      </c>
      <c r="K530" s="10">
        <v>290</v>
      </c>
      <c r="L530" s="11">
        <f t="shared" si="87"/>
        <v>15.914750618372659</v>
      </c>
      <c r="M530" s="10">
        <f t="shared" si="79"/>
        <v>181.08648810043886</v>
      </c>
      <c r="N530" s="8">
        <f t="shared" si="80"/>
        <v>17.570671639752614</v>
      </c>
      <c r="O530" s="11">
        <f t="shared" si="81"/>
        <v>2.0130459218518717</v>
      </c>
      <c r="P530" s="11">
        <f t="shared" si="88"/>
        <v>1.1022727805701664</v>
      </c>
      <c r="Q530" s="11">
        <f t="shared" si="82"/>
        <v>2.898876404494382</v>
      </c>
      <c r="R530" s="12">
        <f t="shared" si="83"/>
        <v>0.14850015176263284</v>
      </c>
      <c r="S530" s="11">
        <f t="shared" si="84"/>
        <v>6.440369554614084</v>
      </c>
      <c r="T530" s="8">
        <f t="shared" si="85"/>
        <v>2.0601926745804642</v>
      </c>
      <c r="U530" s="13">
        <f t="shared" si="86"/>
        <v>3.9186887593683566</v>
      </c>
    </row>
    <row r="531" spans="1:21">
      <c r="A531" s="6" t="s">
        <v>829</v>
      </c>
      <c r="B531" s="6" t="s">
        <v>823</v>
      </c>
      <c r="C531" s="8">
        <v>25.8</v>
      </c>
      <c r="D531" s="8">
        <v>23.1</v>
      </c>
      <c r="E531" s="8">
        <v>8.9</v>
      </c>
      <c r="F531" s="8">
        <v>1.6</v>
      </c>
      <c r="G531" s="9" t="s">
        <v>138</v>
      </c>
      <c r="H531" s="9" t="s">
        <v>18</v>
      </c>
      <c r="I531" s="10">
        <v>5000</v>
      </c>
      <c r="J531" s="10">
        <v>2000</v>
      </c>
      <c r="K531" s="10">
        <v>290</v>
      </c>
      <c r="L531" s="11">
        <f t="shared" si="87"/>
        <v>15.914750618372659</v>
      </c>
      <c r="M531" s="10">
        <f t="shared" si="79"/>
        <v>181.08648810043886</v>
      </c>
      <c r="N531" s="8">
        <f t="shared" si="80"/>
        <v>17.570671639752614</v>
      </c>
      <c r="O531" s="11">
        <f t="shared" si="81"/>
        <v>2.0130459218518717</v>
      </c>
      <c r="P531" s="11">
        <f t="shared" si="88"/>
        <v>1.1022727805701664</v>
      </c>
      <c r="Q531" s="11">
        <f t="shared" si="82"/>
        <v>2.898876404494382</v>
      </c>
      <c r="R531" s="12">
        <f t="shared" si="83"/>
        <v>0.14850015176263284</v>
      </c>
      <c r="S531" s="11">
        <f t="shared" si="84"/>
        <v>6.440369554614084</v>
      </c>
      <c r="T531" s="8">
        <f t="shared" si="85"/>
        <v>2.0601926745804642</v>
      </c>
      <c r="U531" s="13">
        <f t="shared" si="86"/>
        <v>3.9186887593683566</v>
      </c>
    </row>
    <row r="532" spans="1:21">
      <c r="A532" s="6" t="s">
        <v>830</v>
      </c>
      <c r="B532" s="6" t="s">
        <v>831</v>
      </c>
      <c r="C532" s="8">
        <v>27.3</v>
      </c>
      <c r="D532" s="8">
        <v>22</v>
      </c>
      <c r="E532" s="8">
        <v>9.3000000000000007</v>
      </c>
      <c r="F532" s="8">
        <v>3.3</v>
      </c>
      <c r="G532" s="11" t="s">
        <v>157</v>
      </c>
      <c r="H532" s="11" t="s">
        <v>18</v>
      </c>
      <c r="I532" s="10">
        <v>7000</v>
      </c>
      <c r="J532" s="10">
        <v>3300</v>
      </c>
      <c r="K532" s="10">
        <v>362</v>
      </c>
      <c r="L532" s="11">
        <f t="shared" si="87"/>
        <v>15.877756543975611</v>
      </c>
      <c r="M532" s="10">
        <f t="shared" si="79"/>
        <v>293.48234410217884</v>
      </c>
      <c r="N532" s="8">
        <f t="shared" si="80"/>
        <v>23.51659397365481</v>
      </c>
      <c r="O532" s="11">
        <f t="shared" si="81"/>
        <v>1.8805547773918598</v>
      </c>
      <c r="P532" s="11">
        <f t="shared" si="88"/>
        <v>1.0910094061589328</v>
      </c>
      <c r="Q532" s="11">
        <f t="shared" si="82"/>
        <v>2.935483870967742</v>
      </c>
      <c r="R532" s="12">
        <f t="shared" si="83"/>
        <v>9.5820331218709476E-2</v>
      </c>
      <c r="S532" s="11">
        <f t="shared" si="84"/>
        <v>6.2851571181633963</v>
      </c>
      <c r="T532" s="8">
        <f t="shared" si="85"/>
        <v>2.6502492629473284</v>
      </c>
      <c r="U532" s="13">
        <f t="shared" si="86"/>
        <v>4.9314335329405967</v>
      </c>
    </row>
    <row r="533" spans="1:21">
      <c r="A533" s="6" t="s">
        <v>832</v>
      </c>
      <c r="B533" s="6" t="s">
        <v>823</v>
      </c>
      <c r="C533" s="8">
        <v>27.8</v>
      </c>
      <c r="D533" s="8">
        <v>23.5</v>
      </c>
      <c r="E533" s="8">
        <v>9.5</v>
      </c>
      <c r="F533" s="8">
        <v>5</v>
      </c>
      <c r="G533" s="9"/>
      <c r="H533" s="9" t="s">
        <v>18</v>
      </c>
      <c r="I533" s="10">
        <v>6200</v>
      </c>
      <c r="J533" s="10">
        <v>2050</v>
      </c>
      <c r="K533" s="10">
        <v>380</v>
      </c>
      <c r="L533" s="11">
        <f t="shared" si="87"/>
        <v>18.070351235889575</v>
      </c>
      <c r="M533" s="10">
        <f t="shared" si="79"/>
        <v>213.27506566808066</v>
      </c>
      <c r="N533" s="8">
        <f t="shared" si="80"/>
        <v>19.267679386305989</v>
      </c>
      <c r="O533" s="11">
        <f t="shared" si="81"/>
        <v>2.0002204340213261</v>
      </c>
      <c r="P533" s="11">
        <f t="shared" si="88"/>
        <v>1.1429390368221475</v>
      </c>
      <c r="Q533" s="11">
        <f t="shared" si="82"/>
        <v>2.9263157894736844</v>
      </c>
      <c r="R533" s="12">
        <f t="shared" si="83"/>
        <v>0.13909691624963336</v>
      </c>
      <c r="S533" s="11">
        <f t="shared" si="84"/>
        <v>6.4958910089378818</v>
      </c>
      <c r="T533" s="8">
        <f t="shared" si="85"/>
        <v>2.2343088663597466</v>
      </c>
      <c r="U533" s="13">
        <f t="shared" si="86"/>
        <v>4.1134795458149362</v>
      </c>
    </row>
    <row r="534" spans="1:21">
      <c r="A534" s="6" t="s">
        <v>833</v>
      </c>
      <c r="B534" s="6" t="s">
        <v>823</v>
      </c>
      <c r="C534" s="8">
        <v>29.5</v>
      </c>
      <c r="D534" s="8">
        <v>27</v>
      </c>
      <c r="E534" s="8">
        <v>10.5</v>
      </c>
      <c r="F534" s="8">
        <v>4</v>
      </c>
      <c r="G534" s="9"/>
      <c r="H534" s="9" t="s">
        <v>18</v>
      </c>
      <c r="I534" s="10">
        <v>8000</v>
      </c>
      <c r="J534" s="10">
        <v>2680</v>
      </c>
      <c r="K534" s="10">
        <v>406</v>
      </c>
      <c r="L534" s="11">
        <f t="shared" si="87"/>
        <v>16.292358766371372</v>
      </c>
      <c r="M534" s="10">
        <f t="shared" si="79"/>
        <v>181.44736937603878</v>
      </c>
      <c r="N534" s="8">
        <f t="shared" si="80"/>
        <v>19.441594252331878</v>
      </c>
      <c r="O534" s="11">
        <f t="shared" si="81"/>
        <v>2.0308648380549061</v>
      </c>
      <c r="P534" s="11">
        <f t="shared" si="88"/>
        <v>1.0962755376129447</v>
      </c>
      <c r="Q534" s="11">
        <f t="shared" si="82"/>
        <v>2.8095238095238093</v>
      </c>
      <c r="R534" s="12">
        <f t="shared" si="83"/>
        <v>0.15962487163583308</v>
      </c>
      <c r="S534" s="11">
        <f t="shared" si="84"/>
        <v>6.9628442464268874</v>
      </c>
      <c r="T534" s="8">
        <f t="shared" si="85"/>
        <v>2.2404003545429254</v>
      </c>
      <c r="U534" s="13">
        <f t="shared" si="86"/>
        <v>3.9233668571543583</v>
      </c>
    </row>
    <row r="535" spans="1:21">
      <c r="A535" s="6" t="s">
        <v>834</v>
      </c>
      <c r="B535" s="6" t="s">
        <v>823</v>
      </c>
      <c r="C535" s="8">
        <v>28.6</v>
      </c>
      <c r="D535" s="8">
        <v>26.9</v>
      </c>
      <c r="E535" s="8">
        <v>10.8</v>
      </c>
      <c r="F535" s="8">
        <v>5.3</v>
      </c>
      <c r="G535" s="9" t="s">
        <v>157</v>
      </c>
      <c r="H535" s="9" t="s">
        <v>18</v>
      </c>
      <c r="I535" s="10">
        <v>7400</v>
      </c>
      <c r="J535" s="10">
        <v>2550</v>
      </c>
      <c r="K535" s="10">
        <v>350</v>
      </c>
      <c r="L535" s="11">
        <f t="shared" si="87"/>
        <v>14.793658246174623</v>
      </c>
      <c r="M535" s="10">
        <f t="shared" si="79"/>
        <v>169.71759205517048</v>
      </c>
      <c r="N535" s="8">
        <f t="shared" si="80"/>
        <v>17.537017394778889</v>
      </c>
      <c r="O535" s="11">
        <f t="shared" si="81"/>
        <v>2.1438296831071919</v>
      </c>
      <c r="P535" s="11">
        <f t="shared" si="88"/>
        <v>1.0639464742775817</v>
      </c>
      <c r="Q535" s="11">
        <f t="shared" si="82"/>
        <v>2.6481481481481479</v>
      </c>
      <c r="R535" s="12">
        <f t="shared" si="83"/>
        <v>0.20619332574161589</v>
      </c>
      <c r="S535" s="11">
        <f t="shared" si="84"/>
        <v>6.9499381292210076</v>
      </c>
      <c r="T535" s="8">
        <f t="shared" si="85"/>
        <v>2.010274117604169</v>
      </c>
      <c r="U535" s="13">
        <f t="shared" si="86"/>
        <v>3.4711336777970319</v>
      </c>
    </row>
    <row r="536" spans="1:21">
      <c r="A536" s="6" t="s">
        <v>835</v>
      </c>
      <c r="B536" s="6" t="s">
        <v>823</v>
      </c>
      <c r="C536" s="8">
        <v>30.1</v>
      </c>
      <c r="D536" s="8">
        <v>25.9</v>
      </c>
      <c r="E536" s="8">
        <v>11</v>
      </c>
      <c r="F536" s="8">
        <v>4.3</v>
      </c>
      <c r="G536" s="9" t="s">
        <v>157</v>
      </c>
      <c r="H536" s="9" t="s">
        <v>18</v>
      </c>
      <c r="I536" s="10">
        <v>9500</v>
      </c>
      <c r="J536" s="10">
        <v>3800</v>
      </c>
      <c r="K536" s="10">
        <v>433</v>
      </c>
      <c r="L536" s="11">
        <f t="shared" si="87"/>
        <v>15.496721847475628</v>
      </c>
      <c r="M536" s="10">
        <f t="shared" si="79"/>
        <v>244.10478616161723</v>
      </c>
      <c r="N536" s="8">
        <f t="shared" si="80"/>
        <v>22.1731917018882</v>
      </c>
      <c r="O536" s="11">
        <f t="shared" si="81"/>
        <v>2.0092381311850969</v>
      </c>
      <c r="P536" s="11">
        <f t="shared" si="88"/>
        <v>1.0729330396554024</v>
      </c>
      <c r="Q536" s="11">
        <f t="shared" si="82"/>
        <v>2.7363636363636363</v>
      </c>
      <c r="R536" s="12">
        <f t="shared" si="83"/>
        <v>0.13915999757460321</v>
      </c>
      <c r="S536" s="11">
        <f t="shared" si="84"/>
        <v>6.8195337083997165</v>
      </c>
      <c r="T536" s="8">
        <f t="shared" si="85"/>
        <v>2.478181261509063</v>
      </c>
      <c r="U536" s="13">
        <f t="shared" si="86"/>
        <v>4.2399883377799279</v>
      </c>
    </row>
    <row r="537" spans="1:21">
      <c r="A537" s="6" t="s">
        <v>836</v>
      </c>
      <c r="B537" s="6" t="s">
        <v>823</v>
      </c>
      <c r="C537" s="8">
        <v>30.2</v>
      </c>
      <c r="D537" s="8">
        <v>28</v>
      </c>
      <c r="E537" s="8">
        <v>10.9</v>
      </c>
      <c r="F537" s="8">
        <v>5.5</v>
      </c>
      <c r="G537" s="9"/>
      <c r="H537" s="9" t="s">
        <v>18</v>
      </c>
      <c r="I537" s="10">
        <v>8500</v>
      </c>
      <c r="J537" s="10">
        <v>3000</v>
      </c>
      <c r="K537" s="10">
        <v>455</v>
      </c>
      <c r="L537" s="11">
        <f t="shared" si="87"/>
        <v>17.536150126553732</v>
      </c>
      <c r="M537" s="10">
        <f t="shared" si="79"/>
        <v>172.86091732611408</v>
      </c>
      <c r="N537" s="8">
        <f t="shared" si="80"/>
        <v>19.030585089771559</v>
      </c>
      <c r="O537" s="11">
        <f t="shared" si="81"/>
        <v>2.066096883699335</v>
      </c>
      <c r="P537" s="11">
        <f t="shared" si="88"/>
        <v>1.1215434789214869</v>
      </c>
      <c r="Q537" s="11">
        <f t="shared" si="82"/>
        <v>2.7706422018348622</v>
      </c>
      <c r="R537" s="12">
        <f t="shared" si="83"/>
        <v>0.17549089286637462</v>
      </c>
      <c r="S537" s="11">
        <f t="shared" si="84"/>
        <v>7.0906135136531034</v>
      </c>
      <c r="T537" s="8">
        <f t="shared" si="85"/>
        <v>2.1929641671084421</v>
      </c>
      <c r="U537" s="13">
        <f t="shared" si="86"/>
        <v>3.7691743090002059</v>
      </c>
    </row>
    <row r="538" spans="1:21">
      <c r="A538" s="6" t="s">
        <v>837</v>
      </c>
      <c r="B538" s="6" t="s">
        <v>823</v>
      </c>
      <c r="C538" s="8">
        <v>32.299999999999997</v>
      </c>
      <c r="D538" s="8">
        <v>27.2</v>
      </c>
      <c r="E538" s="8">
        <v>10.199999999999999</v>
      </c>
      <c r="F538" s="8">
        <v>5.7</v>
      </c>
      <c r="G538" s="9" t="s">
        <v>77</v>
      </c>
      <c r="H538" s="9" t="s">
        <v>809</v>
      </c>
      <c r="I538" s="10">
        <v>10071</v>
      </c>
      <c r="J538" s="10">
        <v>4211</v>
      </c>
      <c r="K538" s="10">
        <v>435</v>
      </c>
      <c r="L538" s="11">
        <f t="shared" si="87"/>
        <v>14.974722072015775</v>
      </c>
      <c r="M538" s="10">
        <f t="shared" si="79"/>
        <v>223.41784863545325</v>
      </c>
      <c r="N538" s="8">
        <f t="shared" si="80"/>
        <v>24.568881457300247</v>
      </c>
      <c r="O538" s="11">
        <f t="shared" si="81"/>
        <v>1.8272487955425092</v>
      </c>
      <c r="P538" s="11">
        <f t="shared" si="88"/>
        <v>1.0590142999856271</v>
      </c>
      <c r="Q538" s="11">
        <f t="shared" si="82"/>
        <v>3.1666666666666665</v>
      </c>
      <c r="R538" s="12">
        <f t="shared" si="83"/>
        <v>9.4719605802476362E-2</v>
      </c>
      <c r="S538" s="11">
        <f t="shared" si="84"/>
        <v>6.98858497837724</v>
      </c>
      <c r="T538" s="8">
        <f t="shared" si="85"/>
        <v>2.8496504360271224</v>
      </c>
      <c r="U538" s="13">
        <f t="shared" si="86"/>
        <v>5.0631342010219766</v>
      </c>
    </row>
    <row r="539" spans="1:21">
      <c r="A539" s="6" t="s">
        <v>838</v>
      </c>
      <c r="B539" s="6" t="s">
        <v>823</v>
      </c>
      <c r="C539" s="8">
        <v>33.5</v>
      </c>
      <c r="D539" s="8">
        <v>28.6</v>
      </c>
      <c r="E539" s="8">
        <v>11.8</v>
      </c>
      <c r="F539" s="8">
        <v>4.5</v>
      </c>
      <c r="G539" s="9"/>
      <c r="H539" s="9" t="s">
        <v>18</v>
      </c>
      <c r="I539" s="10">
        <v>11030</v>
      </c>
      <c r="J539" s="10">
        <v>4100</v>
      </c>
      <c r="K539" s="10">
        <v>575</v>
      </c>
      <c r="L539" s="11">
        <f t="shared" si="87"/>
        <v>18.630667542455814</v>
      </c>
      <c r="M539" s="10">
        <f t="shared" si="79"/>
        <v>210.48899508726387</v>
      </c>
      <c r="N539" s="8">
        <f t="shared" si="80"/>
        <v>21.179985477070666</v>
      </c>
      <c r="O539" s="11">
        <f t="shared" si="81"/>
        <v>2.0508082159529337</v>
      </c>
      <c r="P539" s="11">
        <f t="shared" si="88"/>
        <v>1.1360006112859775</v>
      </c>
      <c r="Q539" s="11">
        <f t="shared" si="82"/>
        <v>2.8389830508474576</v>
      </c>
      <c r="R539" s="12">
        <f t="shared" si="83"/>
        <v>0.16081983310658057</v>
      </c>
      <c r="S539" s="11">
        <f t="shared" si="84"/>
        <v>7.1661816890168231</v>
      </c>
      <c r="T539" s="8">
        <f t="shared" si="85"/>
        <v>2.4177801855024454</v>
      </c>
      <c r="U539" s="13">
        <f t="shared" si="86"/>
        <v>3.993960323955954</v>
      </c>
    </row>
    <row r="540" spans="1:21">
      <c r="A540" s="6" t="s">
        <v>839</v>
      </c>
      <c r="B540" s="6" t="s">
        <v>823</v>
      </c>
      <c r="C540" s="8">
        <v>33.799999999999997</v>
      </c>
      <c r="D540" s="8">
        <v>28.7</v>
      </c>
      <c r="E540" s="8">
        <v>11.7</v>
      </c>
      <c r="F540" s="8">
        <v>6</v>
      </c>
      <c r="G540" s="9"/>
      <c r="H540" s="9" t="s">
        <v>18</v>
      </c>
      <c r="I540" s="10">
        <v>11030</v>
      </c>
      <c r="J540" s="10">
        <v>4100</v>
      </c>
      <c r="K540" s="10">
        <v>599</v>
      </c>
      <c r="L540" s="11">
        <f t="shared" si="87"/>
        <v>19.408295405097448</v>
      </c>
      <c r="M540" s="10">
        <f t="shared" si="79"/>
        <v>208.29641910362935</v>
      </c>
      <c r="N540" s="8">
        <f t="shared" si="80"/>
        <v>21.307711723779612</v>
      </c>
      <c r="O540" s="11">
        <f t="shared" si="81"/>
        <v>2.0334284853092646</v>
      </c>
      <c r="P540" s="11">
        <f t="shared" si="88"/>
        <v>1.1515752031333153</v>
      </c>
      <c r="Q540" s="11">
        <f t="shared" si="82"/>
        <v>2.8888888888888888</v>
      </c>
      <c r="R540" s="12">
        <f t="shared" si="83"/>
        <v>0.15552621917543683</v>
      </c>
      <c r="S540" s="11">
        <f t="shared" si="84"/>
        <v>7.1786990464846765</v>
      </c>
      <c r="T540" s="8">
        <f t="shared" si="85"/>
        <v>2.4445735059696454</v>
      </c>
      <c r="U540" s="13">
        <f t="shared" si="86"/>
        <v>4.0554411687890557</v>
      </c>
    </row>
    <row r="541" spans="1:21">
      <c r="A541" s="6" t="s">
        <v>840</v>
      </c>
      <c r="B541" s="6" t="s">
        <v>823</v>
      </c>
      <c r="C541" s="8">
        <v>35.6</v>
      </c>
      <c r="D541" s="8">
        <v>29.9</v>
      </c>
      <c r="E541" s="8">
        <v>11.8</v>
      </c>
      <c r="F541" s="8">
        <v>4.5</v>
      </c>
      <c r="G541" s="9"/>
      <c r="H541" s="9" t="s">
        <v>18</v>
      </c>
      <c r="I541" s="10">
        <v>13000</v>
      </c>
      <c r="J541" s="10">
        <v>4800</v>
      </c>
      <c r="K541" s="10">
        <v>671</v>
      </c>
      <c r="L541" s="11">
        <f t="shared" si="87"/>
        <v>19.487319707041006</v>
      </c>
      <c r="M541" s="10">
        <f t="shared" si="79"/>
        <v>217.11097066250667</v>
      </c>
      <c r="N541" s="8">
        <f t="shared" si="80"/>
        <v>23.746654311231641</v>
      </c>
      <c r="O541" s="11">
        <f t="shared" si="81"/>
        <v>1.9415990819153086</v>
      </c>
      <c r="P541" s="11">
        <f t="shared" si="88"/>
        <v>1.1477989207098938</v>
      </c>
      <c r="Q541" s="11">
        <f t="shared" si="82"/>
        <v>3.0169491525423728</v>
      </c>
      <c r="R541" s="12">
        <f t="shared" si="83"/>
        <v>0.126234844543125</v>
      </c>
      <c r="S541" s="11">
        <f t="shared" si="84"/>
        <v>7.3272395893678812</v>
      </c>
      <c r="T541" s="8">
        <f t="shared" si="85"/>
        <v>2.7289588867796972</v>
      </c>
      <c r="U541" s="13">
        <f t="shared" si="86"/>
        <v>4.5080001833334968</v>
      </c>
    </row>
    <row r="542" spans="1:21">
      <c r="A542" s="6" t="s">
        <v>841</v>
      </c>
      <c r="B542" s="6"/>
      <c r="C542" s="8">
        <v>35.5</v>
      </c>
      <c r="D542" s="8">
        <v>34.5</v>
      </c>
      <c r="E542" s="8">
        <v>12</v>
      </c>
      <c r="F542" s="8">
        <v>6</v>
      </c>
      <c r="G542" s="9" t="s">
        <v>842</v>
      </c>
      <c r="H542" s="9" t="s">
        <v>18</v>
      </c>
      <c r="I542" s="10">
        <v>13900</v>
      </c>
      <c r="J542" s="10">
        <v>5023</v>
      </c>
      <c r="K542" s="10">
        <v>721</v>
      </c>
      <c r="L542" s="11">
        <f t="shared" si="87"/>
        <v>20.026417710344504</v>
      </c>
      <c r="M542" s="10">
        <f t="shared" si="79"/>
        <v>151.11566849875385</v>
      </c>
      <c r="N542" s="8">
        <f t="shared" si="80"/>
        <v>22.553354297305017</v>
      </c>
      <c r="O542" s="11">
        <f t="shared" si="81"/>
        <v>1.9309810178222002</v>
      </c>
      <c r="P542" s="11">
        <f t="shared" si="88"/>
        <v>1.1560903976074914</v>
      </c>
      <c r="Q542" s="11">
        <f t="shared" si="82"/>
        <v>2.9583333333333335</v>
      </c>
      <c r="R542" s="12">
        <f t="shared" si="83"/>
        <v>0.13940684694649086</v>
      </c>
      <c r="S542" s="11">
        <f t="shared" si="84"/>
        <v>7.8707178833953897</v>
      </c>
      <c r="T542" s="8">
        <f t="shared" si="85"/>
        <v>2.6261799660090128</v>
      </c>
      <c r="U542" s="13">
        <f t="shared" si="86"/>
        <v>4.3019147198904415</v>
      </c>
    </row>
    <row r="543" spans="1:21">
      <c r="A543" s="17" t="s">
        <v>843</v>
      </c>
      <c r="B543" s="17" t="s">
        <v>823</v>
      </c>
      <c r="C543" s="8">
        <v>37</v>
      </c>
      <c r="D543" s="8">
        <v>30</v>
      </c>
      <c r="E543" s="8">
        <v>11.9</v>
      </c>
      <c r="F543" s="8">
        <v>5.0999999999999996</v>
      </c>
      <c r="G543" s="9" t="s">
        <v>29</v>
      </c>
      <c r="H543" s="7" t="s">
        <v>14</v>
      </c>
      <c r="I543" s="9">
        <v>17800</v>
      </c>
      <c r="J543" s="9">
        <v>7100</v>
      </c>
      <c r="K543" s="9">
        <v>710</v>
      </c>
      <c r="L543" s="11">
        <f t="shared" si="87"/>
        <v>16.726092331638064</v>
      </c>
      <c r="M543" s="10">
        <f t="shared" si="79"/>
        <v>294.31216931216932</v>
      </c>
      <c r="N543" s="8">
        <f t="shared" si="80"/>
        <v>31.660965506289735</v>
      </c>
      <c r="O543" s="11">
        <f t="shared" si="81"/>
        <v>1.7635094352562408</v>
      </c>
      <c r="P543" s="11">
        <f t="shared" si="88"/>
        <v>1.0812274935471125</v>
      </c>
      <c r="Q543" s="11">
        <f t="shared" si="82"/>
        <v>3.1092436974789917</v>
      </c>
      <c r="R543" s="12">
        <f t="shared" si="83"/>
        <v>7.5947981353852528E-2</v>
      </c>
      <c r="S543" s="11">
        <f t="shared" si="84"/>
        <v>7.3394822705692269</v>
      </c>
      <c r="T543" s="8">
        <f t="shared" si="85"/>
        <v>3.5381982822401792</v>
      </c>
      <c r="U543" s="13">
        <f t="shared" si="86"/>
        <v>5.8201827638808039</v>
      </c>
    </row>
    <row r="544" spans="1:21">
      <c r="A544" s="6" t="s">
        <v>844</v>
      </c>
      <c r="B544" s="6" t="s">
        <v>823</v>
      </c>
      <c r="C544" s="8">
        <v>37.5</v>
      </c>
      <c r="D544" s="8">
        <v>31.8</v>
      </c>
      <c r="E544" s="8">
        <v>12.9</v>
      </c>
      <c r="F544" s="8">
        <v>4.9000000000000004</v>
      </c>
      <c r="G544" s="9"/>
      <c r="H544" s="9" t="s">
        <v>18</v>
      </c>
      <c r="I544" s="10">
        <v>16400</v>
      </c>
      <c r="J544" s="10">
        <v>5900</v>
      </c>
      <c r="K544" s="10">
        <v>817</v>
      </c>
      <c r="L544" s="11">
        <f t="shared" si="87"/>
        <v>20.325999773629022</v>
      </c>
      <c r="M544" s="10">
        <f t="shared" si="79"/>
        <v>227.67454103389136</v>
      </c>
      <c r="N544" s="8">
        <f t="shared" si="80"/>
        <v>25.099885993519877</v>
      </c>
      <c r="O544" s="11">
        <f t="shared" si="81"/>
        <v>1.9645694934451907</v>
      </c>
      <c r="P544" s="11">
        <f t="shared" si="88"/>
        <v>1.1564105196501515</v>
      </c>
      <c r="Q544" s="11">
        <f t="shared" si="82"/>
        <v>2.9069767441860463</v>
      </c>
      <c r="R544" s="12">
        <f t="shared" si="83"/>
        <v>0.13159529078335888</v>
      </c>
      <c r="S544" s="11">
        <f t="shared" si="84"/>
        <v>7.5564594884112237</v>
      </c>
      <c r="T544" s="8">
        <f t="shared" si="85"/>
        <v>2.8349323828063229</v>
      </c>
      <c r="U544" s="13">
        <f t="shared" si="86"/>
        <v>4.4789455777910678</v>
      </c>
    </row>
    <row r="545" spans="1:21">
      <c r="A545" s="6" t="s">
        <v>845</v>
      </c>
      <c r="B545" s="6" t="s">
        <v>823</v>
      </c>
      <c r="C545" s="8">
        <v>37.299999999999997</v>
      </c>
      <c r="D545" s="8">
        <v>32</v>
      </c>
      <c r="E545" s="8">
        <v>12.6</v>
      </c>
      <c r="F545" s="8">
        <v>6.5</v>
      </c>
      <c r="G545" s="9"/>
      <c r="H545" s="9" t="s">
        <v>18</v>
      </c>
      <c r="I545" s="10">
        <v>15000</v>
      </c>
      <c r="J545" s="10">
        <v>4950</v>
      </c>
      <c r="K545" s="10">
        <v>684</v>
      </c>
      <c r="L545" s="11">
        <f t="shared" si="87"/>
        <v>18.059061869042861</v>
      </c>
      <c r="M545" s="10">
        <f t="shared" si="79"/>
        <v>204.35878208705353</v>
      </c>
      <c r="N545" s="8">
        <f t="shared" si="80"/>
        <v>23.630617667689627</v>
      </c>
      <c r="O545" s="11">
        <f t="shared" si="81"/>
        <v>1.9767549856962667</v>
      </c>
      <c r="P545" s="11">
        <f t="shared" si="88"/>
        <v>1.114561193951596</v>
      </c>
      <c r="Q545" s="11">
        <f t="shared" si="82"/>
        <v>2.96031746031746</v>
      </c>
      <c r="R545" s="12">
        <f t="shared" si="83"/>
        <v>0.13980614622793616</v>
      </c>
      <c r="S545" s="11">
        <f t="shared" si="84"/>
        <v>7.5801846943197901</v>
      </c>
      <c r="T545" s="8">
        <f t="shared" si="85"/>
        <v>2.7084309366094117</v>
      </c>
      <c r="U545" s="13">
        <f t="shared" si="86"/>
        <v>4.3297261548356039</v>
      </c>
    </row>
    <row r="546" spans="1:21">
      <c r="A546" s="6" t="s">
        <v>846</v>
      </c>
      <c r="B546" s="6" t="s">
        <v>823</v>
      </c>
      <c r="C546" s="8">
        <v>40.1</v>
      </c>
      <c r="D546" s="8">
        <v>35.299999999999997</v>
      </c>
      <c r="E546" s="8">
        <v>13.4</v>
      </c>
      <c r="F546" s="8">
        <v>4.9000000000000004</v>
      </c>
      <c r="G546" s="9"/>
      <c r="H546" s="9" t="s">
        <v>18</v>
      </c>
      <c r="I546" s="10">
        <v>20000</v>
      </c>
      <c r="J546" s="10">
        <v>7000</v>
      </c>
      <c r="K546" s="10">
        <v>874</v>
      </c>
      <c r="L546" s="11">
        <f t="shared" si="87"/>
        <v>19.052032697935445</v>
      </c>
      <c r="M546" s="10">
        <f t="shared" si="79"/>
        <v>202.98215602703115</v>
      </c>
      <c r="N546" s="8">
        <f t="shared" si="80"/>
        <v>26.541661447640017</v>
      </c>
      <c r="O546" s="11">
        <f t="shared" si="81"/>
        <v>1.9102160808734943</v>
      </c>
      <c r="P546" s="11">
        <f t="shared" si="88"/>
        <v>1.1254309622295555</v>
      </c>
      <c r="Q546" s="11">
        <f t="shared" si="82"/>
        <v>2.9925373134328357</v>
      </c>
      <c r="R546" s="12">
        <f t="shared" si="83"/>
        <v>0.12168098059534906</v>
      </c>
      <c r="S546" s="11">
        <f t="shared" si="84"/>
        <v>7.9614496167469397</v>
      </c>
      <c r="T546" s="8">
        <f t="shared" si="85"/>
        <v>3.0216948245050164</v>
      </c>
      <c r="U546" s="13">
        <f t="shared" si="86"/>
        <v>4.684099775889826</v>
      </c>
    </row>
    <row r="547" spans="1:21">
      <c r="A547" s="6" t="s">
        <v>847</v>
      </c>
      <c r="B547" s="6" t="s">
        <v>823</v>
      </c>
      <c r="C547" s="8">
        <v>40.5</v>
      </c>
      <c r="D547" s="8">
        <v>38</v>
      </c>
      <c r="E547" s="8">
        <v>13.5</v>
      </c>
      <c r="F547" s="8">
        <v>4.9000000000000004</v>
      </c>
      <c r="G547" s="9" t="s">
        <v>29</v>
      </c>
      <c r="H547" s="9" t="s">
        <v>18</v>
      </c>
      <c r="I547" s="10">
        <v>20000</v>
      </c>
      <c r="J547" s="10">
        <v>7100</v>
      </c>
      <c r="K547" s="10">
        <v>875</v>
      </c>
      <c r="L547" s="11">
        <f t="shared" si="87"/>
        <v>19.073831362349559</v>
      </c>
      <c r="M547" s="10">
        <f t="shared" si="79"/>
        <v>162.71634765584321</v>
      </c>
      <c r="N547" s="8">
        <f t="shared" si="80"/>
        <v>24.917302238778202</v>
      </c>
      <c r="O547" s="11">
        <f t="shared" si="81"/>
        <v>1.9244714247606098</v>
      </c>
      <c r="P547" s="11">
        <f t="shared" si="88"/>
        <v>1.1258595956363031</v>
      </c>
      <c r="Q547" s="11">
        <f t="shared" si="82"/>
        <v>3</v>
      </c>
      <c r="R547" s="12">
        <f t="shared" si="83"/>
        <v>0.13523044037772325</v>
      </c>
      <c r="S547" s="11">
        <f t="shared" si="84"/>
        <v>8.2603147639784282</v>
      </c>
      <c r="T547" s="8">
        <f t="shared" si="85"/>
        <v>2.880067722174275</v>
      </c>
      <c r="U547" s="13">
        <f t="shared" si="86"/>
        <v>4.4479894810259459</v>
      </c>
    </row>
    <row r="548" spans="1:21">
      <c r="A548" s="6" t="s">
        <v>848</v>
      </c>
      <c r="B548" s="6" t="s">
        <v>823</v>
      </c>
      <c r="C548" s="8">
        <v>42.5</v>
      </c>
      <c r="D548" s="8">
        <v>38</v>
      </c>
      <c r="E548" s="8">
        <v>14</v>
      </c>
      <c r="F548" s="8">
        <v>4.9000000000000004</v>
      </c>
      <c r="G548" s="9" t="s">
        <v>29</v>
      </c>
      <c r="H548" s="9" t="s">
        <v>18</v>
      </c>
      <c r="I548" s="10">
        <v>24000</v>
      </c>
      <c r="J548" s="10">
        <v>7600</v>
      </c>
      <c r="K548" s="10">
        <v>1004</v>
      </c>
      <c r="L548" s="11">
        <f t="shared" si="87"/>
        <v>19.383352264245982</v>
      </c>
      <c r="M548" s="10">
        <f t="shared" si="79"/>
        <v>195.25961718701183</v>
      </c>
      <c r="N548" s="8">
        <f t="shared" si="80"/>
        <v>28.054521188500271</v>
      </c>
      <c r="O548" s="11">
        <f t="shared" si="81"/>
        <v>1.8781850493333452</v>
      </c>
      <c r="P548" s="11">
        <f t="shared" si="88"/>
        <v>1.1261015774526626</v>
      </c>
      <c r="Q548" s="11">
        <f t="shared" si="82"/>
        <v>3.0357142857142856</v>
      </c>
      <c r="R548" s="12">
        <f t="shared" si="83"/>
        <v>0.11496577117331457</v>
      </c>
      <c r="S548" s="11">
        <f t="shared" si="84"/>
        <v>8.2603147639784282</v>
      </c>
      <c r="T548" s="8">
        <f t="shared" si="85"/>
        <v>3.1971082832823838</v>
      </c>
      <c r="U548" s="13">
        <f t="shared" si="86"/>
        <v>4.8486547786551597</v>
      </c>
    </row>
    <row r="549" spans="1:21">
      <c r="A549" s="6" t="s">
        <v>849</v>
      </c>
      <c r="B549" s="6" t="s">
        <v>823</v>
      </c>
      <c r="C549" s="8">
        <v>42.5</v>
      </c>
      <c r="D549" s="8">
        <v>38</v>
      </c>
      <c r="E549" s="8">
        <v>14</v>
      </c>
      <c r="F549" s="8">
        <v>4.9000000000000004</v>
      </c>
      <c r="G549" s="9"/>
      <c r="H549" s="9" t="s">
        <v>18</v>
      </c>
      <c r="I549" s="10">
        <v>23800</v>
      </c>
      <c r="J549" s="10">
        <v>7600</v>
      </c>
      <c r="K549" s="10">
        <v>970</v>
      </c>
      <c r="L549" s="11">
        <f t="shared" si="87"/>
        <v>18.831605322397706</v>
      </c>
      <c r="M549" s="10">
        <f t="shared" si="79"/>
        <v>193.6324537104534</v>
      </c>
      <c r="N549" s="8">
        <f t="shared" si="80"/>
        <v>27.820733511929436</v>
      </c>
      <c r="O549" s="11">
        <f t="shared" si="81"/>
        <v>1.8834261498712364</v>
      </c>
      <c r="P549" s="11">
        <f t="shared" si="88"/>
        <v>1.1155879103100854</v>
      </c>
      <c r="Q549" s="11">
        <f t="shared" si="82"/>
        <v>3.0357142857142856</v>
      </c>
      <c r="R549" s="12">
        <f t="shared" si="83"/>
        <v>0.11665591092725366</v>
      </c>
      <c r="S549" s="11">
        <f t="shared" si="84"/>
        <v>8.2603147639784282</v>
      </c>
      <c r="T549" s="8">
        <f t="shared" si="85"/>
        <v>3.1738635335229541</v>
      </c>
      <c r="U549" s="13">
        <f t="shared" si="86"/>
        <v>4.8134023702243791</v>
      </c>
    </row>
    <row r="550" spans="1:21">
      <c r="A550" s="6" t="s">
        <v>850</v>
      </c>
      <c r="B550" s="6" t="s">
        <v>823</v>
      </c>
      <c r="C550" s="8">
        <v>45</v>
      </c>
      <c r="D550" s="8">
        <v>35.6</v>
      </c>
      <c r="E550" s="8">
        <v>13.3</v>
      </c>
      <c r="F550" s="8">
        <v>8.3000000000000007</v>
      </c>
      <c r="G550" s="9"/>
      <c r="H550" s="9"/>
      <c r="I550" s="10">
        <v>21200</v>
      </c>
      <c r="J550" s="10">
        <v>0</v>
      </c>
      <c r="K550" s="10">
        <v>1000</v>
      </c>
      <c r="L550" s="11">
        <f t="shared" si="87"/>
        <v>20.968925625090201</v>
      </c>
      <c r="M550" s="10">
        <f t="shared" si="79"/>
        <v>209.76732918144521</v>
      </c>
      <c r="N550" s="8">
        <f t="shared" si="80"/>
        <v>27.173304864198418</v>
      </c>
      <c r="O550" s="11">
        <f t="shared" si="81"/>
        <v>1.8595269898893207</v>
      </c>
      <c r="P550" s="11">
        <f t="shared" si="88"/>
        <v>1.1600296389549203</v>
      </c>
      <c r="Q550" s="11">
        <f t="shared" si="82"/>
        <v>3.3834586466165413</v>
      </c>
      <c r="R550" s="12">
        <f t="shared" si="83"/>
        <v>0.10735171272384127</v>
      </c>
      <c r="S550" s="11">
        <f t="shared" si="84"/>
        <v>7.9952085651344955</v>
      </c>
      <c r="T550" s="8">
        <f t="shared" si="85"/>
        <v>3.2015434852512197</v>
      </c>
      <c r="U550" s="13">
        <f t="shared" si="86"/>
        <v>4.9815158950807872</v>
      </c>
    </row>
    <row r="551" spans="1:21">
      <c r="A551" s="6" t="s">
        <v>851</v>
      </c>
      <c r="B551" s="6" t="s">
        <v>823</v>
      </c>
      <c r="C551" s="8">
        <v>44.3</v>
      </c>
      <c r="D551" s="8">
        <v>38.700000000000003</v>
      </c>
      <c r="E551" s="8">
        <v>14</v>
      </c>
      <c r="F551" s="8">
        <v>5.5</v>
      </c>
      <c r="G551" s="9" t="s">
        <v>29</v>
      </c>
      <c r="H551" s="9" t="s">
        <v>18</v>
      </c>
      <c r="I551" s="10">
        <v>26000</v>
      </c>
      <c r="J551" s="10">
        <v>9500</v>
      </c>
      <c r="K551" s="10">
        <v>908</v>
      </c>
      <c r="L551" s="11">
        <f t="shared" si="87"/>
        <v>16.619940376972526</v>
      </c>
      <c r="M551" s="10">
        <f t="shared" si="79"/>
        <v>200.25918048407564</v>
      </c>
      <c r="N551" s="8">
        <f t="shared" si="80"/>
        <v>29.617158481874927</v>
      </c>
      <c r="O551" s="11">
        <f t="shared" si="81"/>
        <v>1.8287847762897436</v>
      </c>
      <c r="P551" s="11">
        <f t="shared" si="88"/>
        <v>1.0674616994080934</v>
      </c>
      <c r="Q551" s="11">
        <f t="shared" si="82"/>
        <v>3.1642857142857141</v>
      </c>
      <c r="R551" s="12">
        <f t="shared" si="83"/>
        <v>0.10182884362824639</v>
      </c>
      <c r="S551" s="11">
        <f t="shared" si="84"/>
        <v>8.3360494240377445</v>
      </c>
      <c r="T551" s="8">
        <f t="shared" si="85"/>
        <v>3.3970834705518125</v>
      </c>
      <c r="U551" s="13">
        <f t="shared" si="86"/>
        <v>5.1519321660481516</v>
      </c>
    </row>
    <row r="552" spans="1:21">
      <c r="A552" s="6" t="s">
        <v>852</v>
      </c>
      <c r="B552" s="6" t="s">
        <v>823</v>
      </c>
      <c r="C552" s="8">
        <v>44.3</v>
      </c>
      <c r="D552" s="8">
        <v>38.700000000000003</v>
      </c>
      <c r="E552" s="8">
        <v>14</v>
      </c>
      <c r="F552" s="8">
        <v>5.5</v>
      </c>
      <c r="G552" s="9" t="s">
        <v>157</v>
      </c>
      <c r="H552" s="9" t="s">
        <v>18</v>
      </c>
      <c r="I552" s="10">
        <v>27000</v>
      </c>
      <c r="J552" s="10">
        <v>9500</v>
      </c>
      <c r="K552" s="10">
        <v>918</v>
      </c>
      <c r="L552" s="11">
        <f t="shared" si="87"/>
        <v>16.385899125758215</v>
      </c>
      <c r="M552" s="10">
        <f t="shared" si="79"/>
        <v>207.96145665654009</v>
      </c>
      <c r="N552" s="8">
        <f t="shared" si="80"/>
        <v>30.75627996194704</v>
      </c>
      <c r="O552" s="11">
        <f t="shared" si="81"/>
        <v>1.8059452887534759</v>
      </c>
      <c r="P552" s="11">
        <f t="shared" si="88"/>
        <v>1.0613013647513871</v>
      </c>
      <c r="Q552" s="11">
        <f t="shared" si="82"/>
        <v>3.1642857142857141</v>
      </c>
      <c r="R552" s="12">
        <f t="shared" si="83"/>
        <v>9.5342366219036231E-2</v>
      </c>
      <c r="S552" s="11">
        <f t="shared" si="84"/>
        <v>8.3360494240377445</v>
      </c>
      <c r="T552" s="8">
        <f t="shared" si="85"/>
        <v>3.5107399482273474</v>
      </c>
      <c r="U552" s="13">
        <f t="shared" si="86"/>
        <v>5.3243007487727931</v>
      </c>
    </row>
    <row r="553" spans="1:21">
      <c r="A553" s="6" t="s">
        <v>853</v>
      </c>
      <c r="B553" s="6" t="s">
        <v>823</v>
      </c>
      <c r="C553" s="8">
        <v>43.4</v>
      </c>
      <c r="D553" s="8">
        <v>37.9</v>
      </c>
      <c r="E553" s="8">
        <v>13.9</v>
      </c>
      <c r="F553" s="8">
        <v>6.4</v>
      </c>
      <c r="G553" s="9" t="s">
        <v>157</v>
      </c>
      <c r="H553" s="9" t="s">
        <v>94</v>
      </c>
      <c r="I553" s="10">
        <v>19500</v>
      </c>
      <c r="J553" s="10">
        <v>6700</v>
      </c>
      <c r="K553" s="10">
        <v>801</v>
      </c>
      <c r="L553" s="11">
        <f t="shared" si="87"/>
        <v>17.757643282729976</v>
      </c>
      <c r="M553" s="10">
        <f t="shared" si="79"/>
        <v>159.90754770789039</v>
      </c>
      <c r="N553" s="8">
        <f t="shared" si="80"/>
        <v>22.896288176245388</v>
      </c>
      <c r="O553" s="11">
        <f t="shared" si="81"/>
        <v>1.9982690488517447</v>
      </c>
      <c r="P553" s="11">
        <f t="shared" si="88"/>
        <v>1.1001553775142499</v>
      </c>
      <c r="Q553" s="11">
        <f t="shared" si="82"/>
        <v>3.122302158273381</v>
      </c>
      <c r="R553" s="12">
        <f t="shared" si="83"/>
        <v>0.15972993687826018</v>
      </c>
      <c r="S553" s="11">
        <f t="shared" si="84"/>
        <v>8.249438768789064</v>
      </c>
      <c r="T553" s="8">
        <f t="shared" si="85"/>
        <v>2.7000099865712732</v>
      </c>
      <c r="U553" s="13">
        <f t="shared" si="86"/>
        <v>4.1094708692302611</v>
      </c>
    </row>
    <row r="554" spans="1:21">
      <c r="A554" s="6" t="s">
        <v>854</v>
      </c>
      <c r="B554" s="6" t="s">
        <v>855</v>
      </c>
      <c r="C554" s="8">
        <v>44.2</v>
      </c>
      <c r="D554" s="8">
        <v>38.700000000000003</v>
      </c>
      <c r="E554" s="8">
        <v>14</v>
      </c>
      <c r="F554" s="8">
        <v>5.5</v>
      </c>
      <c r="G554" s="9"/>
      <c r="H554" s="9"/>
      <c r="I554" s="10">
        <v>26000</v>
      </c>
      <c r="J554" s="10">
        <v>9500</v>
      </c>
      <c r="K554" s="10">
        <v>908</v>
      </c>
      <c r="L554" s="11">
        <f t="shared" si="87"/>
        <v>16.619940376972526</v>
      </c>
      <c r="M554" s="10">
        <f t="shared" si="79"/>
        <v>200.25918048407564</v>
      </c>
      <c r="N554" s="8">
        <f t="shared" si="80"/>
        <v>29.639178674054751</v>
      </c>
      <c r="O554" s="11">
        <f t="shared" si="81"/>
        <v>1.8287847762897436</v>
      </c>
      <c r="P554" s="11">
        <f t="shared" si="88"/>
        <v>1.0674616994080934</v>
      </c>
      <c r="Q554" s="11">
        <f t="shared" si="82"/>
        <v>3.1571428571428575</v>
      </c>
      <c r="R554" s="12">
        <f t="shared" si="83"/>
        <v>0.10182884362824639</v>
      </c>
      <c r="S554" s="11">
        <f t="shared" si="84"/>
        <v>8.3360494240377445</v>
      </c>
      <c r="T554" s="8">
        <f t="shared" si="85"/>
        <v>3.3970834705518125</v>
      </c>
      <c r="U554" s="13">
        <f t="shared" si="86"/>
        <v>5.1519321660481516</v>
      </c>
    </row>
    <row r="555" spans="1:21">
      <c r="A555" s="6" t="s">
        <v>856</v>
      </c>
      <c r="B555" s="6" t="s">
        <v>857</v>
      </c>
      <c r="C555" s="8">
        <v>45</v>
      </c>
      <c r="D555" s="8">
        <v>36.4</v>
      </c>
      <c r="E555" s="8">
        <v>13.3</v>
      </c>
      <c r="F555" s="8">
        <v>6.3</v>
      </c>
      <c r="G555" s="9" t="s">
        <v>157</v>
      </c>
      <c r="H555" s="9" t="s">
        <v>14</v>
      </c>
      <c r="I555" s="10">
        <v>29480</v>
      </c>
      <c r="J555" s="10">
        <v>11660</v>
      </c>
      <c r="K555" s="10">
        <v>1173</v>
      </c>
      <c r="L555" s="11">
        <f t="shared" si="87"/>
        <v>19.747338633500974</v>
      </c>
      <c r="M555" s="10">
        <f t="shared" si="79"/>
        <v>272.88226419844415</v>
      </c>
      <c r="N555" s="8">
        <f t="shared" si="80"/>
        <v>37.243424340223086</v>
      </c>
      <c r="O555" s="11">
        <f t="shared" si="81"/>
        <v>1.6661714072448857</v>
      </c>
      <c r="P555" s="11">
        <f t="shared" si="88"/>
        <v>1.1265420812099869</v>
      </c>
      <c r="Q555" s="11">
        <f t="shared" si="82"/>
        <v>3.3834586466165413</v>
      </c>
      <c r="R555" s="12">
        <f t="shared" si="83"/>
        <v>6.1763824623775061E-2</v>
      </c>
      <c r="S555" s="11">
        <f t="shared" si="84"/>
        <v>8.0845432771431192</v>
      </c>
      <c r="T555" s="8">
        <f t="shared" si="85"/>
        <v>4.2208197238705969</v>
      </c>
      <c r="U555" s="13">
        <f t="shared" si="86"/>
        <v>6.5674824164014121</v>
      </c>
    </row>
    <row r="556" spans="1:21">
      <c r="A556" s="6" t="s">
        <v>858</v>
      </c>
      <c r="B556" s="6" t="s">
        <v>225</v>
      </c>
      <c r="C556" s="8">
        <v>42.1</v>
      </c>
      <c r="D556" s="8">
        <v>33.5</v>
      </c>
      <c r="E556" s="8">
        <v>13</v>
      </c>
      <c r="F556" s="8">
        <v>7</v>
      </c>
      <c r="G556" s="10"/>
      <c r="H556" s="9" t="s">
        <v>18</v>
      </c>
      <c r="I556" s="9">
        <v>17600</v>
      </c>
      <c r="J556" s="9">
        <v>8799</v>
      </c>
      <c r="K556" s="10">
        <v>1061</v>
      </c>
      <c r="L556" s="11">
        <f t="shared" si="87"/>
        <v>25.183715808551117</v>
      </c>
      <c r="M556" s="10">
        <f t="shared" si="79"/>
        <v>208.99227251072386</v>
      </c>
      <c r="N556" s="8">
        <f t="shared" si="80"/>
        <v>24.762137095240327</v>
      </c>
      <c r="O556" s="11">
        <f t="shared" si="81"/>
        <v>1.933785595481446</v>
      </c>
      <c r="P556" s="11">
        <f t="shared" si="88"/>
        <v>1.2394759567689522</v>
      </c>
      <c r="Q556" s="11">
        <f t="shared" si="82"/>
        <v>3.2384615384615385</v>
      </c>
      <c r="R556" s="12">
        <f t="shared" si="83"/>
        <v>0.12670604785992598</v>
      </c>
      <c r="S556" s="11">
        <f t="shared" si="84"/>
        <v>7.7558107248694519</v>
      </c>
      <c r="T556" s="8">
        <f t="shared" si="85"/>
        <v>2.9036656643557275</v>
      </c>
      <c r="U556" s="13">
        <f t="shared" si="86"/>
        <v>4.5698597196912871</v>
      </c>
    </row>
    <row r="557" spans="1:21">
      <c r="A557" s="6" t="s">
        <v>859</v>
      </c>
      <c r="B557" s="6" t="s">
        <v>225</v>
      </c>
      <c r="C557" s="8">
        <v>44.1</v>
      </c>
      <c r="D557" s="8">
        <v>34.9</v>
      </c>
      <c r="E557" s="8">
        <v>13.4</v>
      </c>
      <c r="F557" s="8">
        <v>6</v>
      </c>
      <c r="G557" s="11"/>
      <c r="H557" s="11" t="s">
        <v>18</v>
      </c>
      <c r="I557" s="10">
        <v>22320</v>
      </c>
      <c r="J557" s="10">
        <v>11020</v>
      </c>
      <c r="K557" s="10">
        <v>864</v>
      </c>
      <c r="L557" s="11">
        <f t="shared" si="87"/>
        <v>17.506497836150892</v>
      </c>
      <c r="M557" s="10">
        <f t="shared" si="79"/>
        <v>234.40662992956348</v>
      </c>
      <c r="N557" s="8">
        <f t="shared" si="80"/>
        <v>28.896892087368673</v>
      </c>
      <c r="O557" s="11">
        <f t="shared" si="81"/>
        <v>1.8416636658076386</v>
      </c>
      <c r="P557" s="11">
        <f t="shared" si="88"/>
        <v>1.0907835495267406</v>
      </c>
      <c r="Q557" s="11">
        <f t="shared" si="82"/>
        <v>3.2910447761194028</v>
      </c>
      <c r="R557" s="12">
        <f t="shared" si="83"/>
        <v>9.9345240876409405E-2</v>
      </c>
      <c r="S557" s="11">
        <f t="shared" si="84"/>
        <v>7.916213741429674</v>
      </c>
      <c r="T557" s="8">
        <f t="shared" si="85"/>
        <v>3.3441705471965824</v>
      </c>
      <c r="U557" s="13">
        <f t="shared" si="86"/>
        <v>5.1839876031249634</v>
      </c>
    </row>
    <row r="558" spans="1:21">
      <c r="A558" s="6" t="s">
        <v>860</v>
      </c>
      <c r="B558" s="6" t="s">
        <v>225</v>
      </c>
      <c r="C558" s="8">
        <v>46.2</v>
      </c>
      <c r="D558" s="8">
        <v>40</v>
      </c>
      <c r="E558" s="8">
        <v>13.7</v>
      </c>
      <c r="F558" s="8">
        <v>6</v>
      </c>
      <c r="G558" s="9"/>
      <c r="H558" s="9" t="s">
        <v>18</v>
      </c>
      <c r="I558" s="10">
        <v>27777</v>
      </c>
      <c r="J558" s="10">
        <v>12346</v>
      </c>
      <c r="K558" s="10">
        <v>1287</v>
      </c>
      <c r="L558" s="11">
        <f t="shared" si="87"/>
        <v>22.542390768109865</v>
      </c>
      <c r="M558" s="10">
        <f t="shared" si="79"/>
        <v>193.75697544642853</v>
      </c>
      <c r="N558" s="8">
        <f t="shared" si="80"/>
        <v>31.414807573238118</v>
      </c>
      <c r="O558" s="11">
        <f t="shared" si="81"/>
        <v>1.7506286687551802</v>
      </c>
      <c r="P558" s="11">
        <f t="shared" si="88"/>
        <v>1.1792920540398404</v>
      </c>
      <c r="Q558" s="11">
        <f t="shared" si="82"/>
        <v>3.3722627737226283</v>
      </c>
      <c r="R558" s="12">
        <f t="shared" si="83"/>
        <v>8.5489900805698973E-2</v>
      </c>
      <c r="S558" s="11">
        <f t="shared" si="84"/>
        <v>8.4749041292512572</v>
      </c>
      <c r="T558" s="8">
        <f t="shared" si="85"/>
        <v>3.6566194399356848</v>
      </c>
      <c r="U558" s="13">
        <f t="shared" si="86"/>
        <v>5.6059267155408552</v>
      </c>
    </row>
    <row r="559" spans="1:21">
      <c r="A559" s="6" t="s">
        <v>861</v>
      </c>
      <c r="B559" s="6" t="s">
        <v>173</v>
      </c>
      <c r="C559" s="8">
        <v>48.9</v>
      </c>
      <c r="D559" s="8">
        <v>37.9</v>
      </c>
      <c r="E559" s="8">
        <v>14.3</v>
      </c>
      <c r="F559" s="8">
        <v>6</v>
      </c>
      <c r="G559" s="9"/>
      <c r="H559" s="9" t="s">
        <v>18</v>
      </c>
      <c r="I559" s="10">
        <v>32000</v>
      </c>
      <c r="J559" s="10">
        <v>14500</v>
      </c>
      <c r="K559" s="9">
        <v>1051</v>
      </c>
      <c r="L559" s="11">
        <f t="shared" si="87"/>
        <v>16.752849736590033</v>
      </c>
      <c r="M559" s="10">
        <f t="shared" si="79"/>
        <v>262.4123859821791</v>
      </c>
      <c r="N559" s="8">
        <f t="shared" si="80"/>
        <v>34.733014354426565</v>
      </c>
      <c r="O559" s="11">
        <f t="shared" si="81"/>
        <v>1.7431781824701056</v>
      </c>
      <c r="P559" s="11">
        <f t="shared" si="88"/>
        <v>1.0640432003581608</v>
      </c>
      <c r="Q559" s="11">
        <f t="shared" si="82"/>
        <v>3.4195804195804191</v>
      </c>
      <c r="R559" s="12">
        <f t="shared" si="83"/>
        <v>7.6004757420529728E-2</v>
      </c>
      <c r="S559" s="11">
        <f t="shared" si="84"/>
        <v>8.249438768789064</v>
      </c>
      <c r="T559" s="8">
        <f t="shared" si="85"/>
        <v>3.9853284056738549</v>
      </c>
      <c r="U559" s="13">
        <f t="shared" si="86"/>
        <v>5.9803146099999829</v>
      </c>
    </row>
    <row r="560" spans="1:21">
      <c r="A560" s="6" t="s">
        <v>862</v>
      </c>
      <c r="B560" s="6" t="s">
        <v>225</v>
      </c>
      <c r="C560" s="8">
        <v>54.1</v>
      </c>
      <c r="D560" s="8">
        <v>45.8</v>
      </c>
      <c r="E560" s="8">
        <v>15.8</v>
      </c>
      <c r="F560" s="8">
        <v>7</v>
      </c>
      <c r="G560" s="9" t="s">
        <v>863</v>
      </c>
      <c r="H560" s="9" t="s">
        <v>18</v>
      </c>
      <c r="I560" s="10">
        <v>47184</v>
      </c>
      <c r="J560" s="10">
        <v>20015</v>
      </c>
      <c r="K560" s="10">
        <v>1435</v>
      </c>
      <c r="L560" s="11">
        <f t="shared" si="87"/>
        <v>17.661210091460919</v>
      </c>
      <c r="M560" s="10">
        <f t="shared" si="79"/>
        <v>219.25540228954449</v>
      </c>
      <c r="N560" s="8">
        <f t="shared" si="80"/>
        <v>38.26575332114853</v>
      </c>
      <c r="O560" s="11">
        <f t="shared" si="81"/>
        <v>1.6924043013628094</v>
      </c>
      <c r="P560" s="11">
        <f t="shared" si="88"/>
        <v>1.071114861632029</v>
      </c>
      <c r="Q560" s="11">
        <f t="shared" si="82"/>
        <v>3.4240506329113924</v>
      </c>
      <c r="R560" s="12">
        <f t="shared" si="83"/>
        <v>7.1292727311283055E-2</v>
      </c>
      <c r="S560" s="11">
        <f t="shared" si="84"/>
        <v>9.0685434332091059</v>
      </c>
      <c r="T560" s="8">
        <f t="shared" si="85"/>
        <v>4.3795314746294833</v>
      </c>
      <c r="U560" s="13">
        <f t="shared" si="86"/>
        <v>6.2521162451640748</v>
      </c>
    </row>
    <row r="561" spans="1:21">
      <c r="A561" s="6" t="s">
        <v>864</v>
      </c>
      <c r="B561" s="6" t="s">
        <v>865</v>
      </c>
      <c r="C561" s="8">
        <v>40</v>
      </c>
      <c r="D561" s="8">
        <v>35</v>
      </c>
      <c r="E561" s="8">
        <v>12</v>
      </c>
      <c r="F561" s="8">
        <v>5.8</v>
      </c>
      <c r="G561" s="9"/>
      <c r="H561" s="9" t="s">
        <v>14</v>
      </c>
      <c r="I561" s="10">
        <v>24600</v>
      </c>
      <c r="J561" s="10">
        <v>9000</v>
      </c>
      <c r="K561" s="10">
        <v>850</v>
      </c>
      <c r="L561" s="11">
        <f t="shared" si="87"/>
        <v>16.142545048685726</v>
      </c>
      <c r="M561" s="10">
        <f t="shared" si="79"/>
        <v>256.14327363598494</v>
      </c>
      <c r="N561" s="8">
        <f t="shared" si="80"/>
        <v>38.055534733097225</v>
      </c>
      <c r="O561" s="11">
        <f t="shared" si="81"/>
        <v>1.5966897684904473</v>
      </c>
      <c r="P561" s="11">
        <f t="shared" si="88"/>
        <v>1.0588044950458462</v>
      </c>
      <c r="Q561" s="11">
        <f t="shared" si="82"/>
        <v>3.3333333333333335</v>
      </c>
      <c r="R561" s="12">
        <f t="shared" si="83"/>
        <v>5.2258872892353897E-2</v>
      </c>
      <c r="S561" s="11">
        <f t="shared" si="84"/>
        <v>7.9275469093534863</v>
      </c>
      <c r="T561" s="8">
        <f t="shared" si="85"/>
        <v>4.2893009323153741</v>
      </c>
      <c r="U561" s="13">
        <f t="shared" si="86"/>
        <v>7.0262537440680388</v>
      </c>
    </row>
    <row r="562" spans="1:21">
      <c r="A562" s="6" t="s">
        <v>866</v>
      </c>
      <c r="B562" s="6" t="s">
        <v>867</v>
      </c>
      <c r="C562" s="8">
        <v>60</v>
      </c>
      <c r="D562" s="8">
        <v>60</v>
      </c>
      <c r="E562" s="8">
        <v>20</v>
      </c>
      <c r="F562" s="8">
        <v>15</v>
      </c>
      <c r="G562" s="9"/>
      <c r="H562" s="9" t="s">
        <v>18</v>
      </c>
      <c r="I562" s="10">
        <v>26432</v>
      </c>
      <c r="J562" s="10">
        <v>7600</v>
      </c>
      <c r="K562" s="9">
        <v>3500</v>
      </c>
      <c r="L562" s="11">
        <f t="shared" si="87"/>
        <v>63.364397530435653</v>
      </c>
      <c r="M562" s="10">
        <f t="shared" si="79"/>
        <v>54.629629629629633</v>
      </c>
      <c r="N562" s="8">
        <f t="shared" si="80"/>
        <v>12.609432012837583</v>
      </c>
      <c r="O562" s="11">
        <f t="shared" si="81"/>
        <v>2.598252681129106</v>
      </c>
      <c r="P562" s="11">
        <f t="shared" si="88"/>
        <v>1.6660775148926235</v>
      </c>
      <c r="Q562" s="11">
        <f t="shared" si="82"/>
        <v>3</v>
      </c>
      <c r="R562" s="12">
        <f t="shared" si="83"/>
        <v>0.69118128071624985</v>
      </c>
      <c r="S562" s="11">
        <f t="shared" si="84"/>
        <v>10.379595367835877</v>
      </c>
      <c r="T562" s="8">
        <f t="shared" si="85"/>
        <v>1.6209654508435938</v>
      </c>
      <c r="U562" s="13">
        <f t="shared" si="86"/>
        <v>2.0567745813418656</v>
      </c>
    </row>
    <row r="563" spans="1:21">
      <c r="A563" s="6" t="s">
        <v>868</v>
      </c>
      <c r="B563" s="6" t="s">
        <v>334</v>
      </c>
      <c r="C563" s="8">
        <v>45.2</v>
      </c>
      <c r="D563" s="8">
        <v>39</v>
      </c>
      <c r="E563" s="8">
        <v>13.8</v>
      </c>
      <c r="F563" s="8">
        <v>8.5</v>
      </c>
      <c r="G563" s="9"/>
      <c r="H563" s="9" t="s">
        <v>18</v>
      </c>
      <c r="I563" s="10">
        <v>18750</v>
      </c>
      <c r="J563" s="10">
        <v>9800</v>
      </c>
      <c r="K563" s="9">
        <v>1259</v>
      </c>
      <c r="L563" s="11">
        <f t="shared" si="87"/>
        <v>28.649875931148582</v>
      </c>
      <c r="M563" s="10">
        <f t="shared" si="79"/>
        <v>141.11053312236743</v>
      </c>
      <c r="N563" s="8">
        <f t="shared" si="80"/>
        <v>21.515446747132039</v>
      </c>
      <c r="O563" s="11">
        <f t="shared" si="81"/>
        <v>2.0099735841127342</v>
      </c>
      <c r="P563" s="11">
        <f t="shared" si="88"/>
        <v>1.2915502297524819</v>
      </c>
      <c r="Q563" s="11">
        <f t="shared" si="82"/>
        <v>3.2753623188405796</v>
      </c>
      <c r="R563" s="12">
        <f t="shared" si="83"/>
        <v>0.17065066178651181</v>
      </c>
      <c r="S563" s="11">
        <f t="shared" si="84"/>
        <v>8.3682973178538536</v>
      </c>
      <c r="T563" s="8">
        <f t="shared" si="85"/>
        <v>2.6001785475480554</v>
      </c>
      <c r="U563" s="13">
        <f t="shared" si="86"/>
        <v>3.9718383381797659</v>
      </c>
    </row>
    <row r="564" spans="1:21">
      <c r="A564" s="6" t="s">
        <v>869</v>
      </c>
      <c r="B564" s="6" t="s">
        <v>870</v>
      </c>
      <c r="C564" s="8">
        <v>37.4</v>
      </c>
      <c r="D564" s="8">
        <v>31.2</v>
      </c>
      <c r="E564" s="8">
        <v>12.1</v>
      </c>
      <c r="F564" s="8">
        <v>7</v>
      </c>
      <c r="G564" s="9" t="s">
        <v>119</v>
      </c>
      <c r="H564" s="9" t="s">
        <v>18</v>
      </c>
      <c r="I564" s="10">
        <v>11800</v>
      </c>
      <c r="J564" s="10">
        <v>6173</v>
      </c>
      <c r="K564" s="10">
        <v>772</v>
      </c>
      <c r="L564" s="11">
        <f t="shared" si="87"/>
        <v>23.914414152999342</v>
      </c>
      <c r="M564" s="10">
        <f t="shared" si="79"/>
        <v>173.44836362957668</v>
      </c>
      <c r="N564" s="8">
        <f t="shared" si="80"/>
        <v>19.932476415824816</v>
      </c>
      <c r="O564" s="11">
        <f t="shared" si="81"/>
        <v>2.0562189102177695</v>
      </c>
      <c r="P564" s="11">
        <f t="shared" si="88"/>
        <v>1.2321373144367527</v>
      </c>
      <c r="Q564" s="11">
        <f t="shared" si="82"/>
        <v>3.0909090909090908</v>
      </c>
      <c r="R564" s="12">
        <f t="shared" si="83"/>
        <v>0.17389474182064019</v>
      </c>
      <c r="S564" s="11">
        <f t="shared" si="84"/>
        <v>7.4848326634601525</v>
      </c>
      <c r="T564" s="8">
        <f t="shared" si="85"/>
        <v>2.364409810316332</v>
      </c>
      <c r="U564" s="13">
        <f t="shared" si="86"/>
        <v>3.857074286092419</v>
      </c>
    </row>
    <row r="565" spans="1:21">
      <c r="A565" s="6" t="s">
        <v>871</v>
      </c>
      <c r="B565" s="6" t="s">
        <v>872</v>
      </c>
      <c r="C565" s="8">
        <v>38</v>
      </c>
      <c r="D565" s="8">
        <v>32</v>
      </c>
      <c r="E565" s="8">
        <v>11.3</v>
      </c>
      <c r="F565" s="8">
        <v>6</v>
      </c>
      <c r="G565" s="9" t="s">
        <v>47</v>
      </c>
      <c r="H565" s="9" t="s">
        <v>14</v>
      </c>
      <c r="I565" s="10">
        <v>26000</v>
      </c>
      <c r="J565" s="10">
        <v>8000</v>
      </c>
      <c r="K565" s="10">
        <v>848</v>
      </c>
      <c r="L565" s="11">
        <f t="shared" si="87"/>
        <v>15.5217064313576</v>
      </c>
      <c r="M565" s="10">
        <f t="shared" si="79"/>
        <v>354.22188895089283</v>
      </c>
      <c r="N565" s="8">
        <f t="shared" si="80"/>
        <v>47.048844436567087</v>
      </c>
      <c r="O565" s="11">
        <f t="shared" si="81"/>
        <v>1.4760905694338646</v>
      </c>
      <c r="P565" s="11">
        <f t="shared" si="88"/>
        <v>1.043435318373765</v>
      </c>
      <c r="Q565" s="11">
        <f t="shared" si="82"/>
        <v>3.3628318584070795</v>
      </c>
      <c r="R565" s="12">
        <f t="shared" si="83"/>
        <v>3.3407690677819686E-2</v>
      </c>
      <c r="S565" s="11">
        <f t="shared" si="84"/>
        <v>7.5801846943197901</v>
      </c>
      <c r="T565" s="8">
        <f t="shared" si="85"/>
        <v>5.1518249708896491</v>
      </c>
      <c r="U565" s="13">
        <f t="shared" si="86"/>
        <v>8.6966063826159328</v>
      </c>
    </row>
    <row r="566" spans="1:21">
      <c r="A566" s="6" t="s">
        <v>873</v>
      </c>
      <c r="B566" s="6" t="s">
        <v>874</v>
      </c>
      <c r="C566" s="8">
        <v>49.8</v>
      </c>
      <c r="D566" s="8">
        <v>42.3</v>
      </c>
      <c r="E566" s="8">
        <v>15.1</v>
      </c>
      <c r="F566" s="8">
        <v>6</v>
      </c>
      <c r="G566" s="9"/>
      <c r="H566" s="9"/>
      <c r="I566" s="10">
        <v>33000</v>
      </c>
      <c r="J566" s="10">
        <v>0</v>
      </c>
      <c r="K566" s="10">
        <v>1205</v>
      </c>
      <c r="L566" s="11">
        <f t="shared" si="87"/>
        <v>18.817963664715361</v>
      </c>
      <c r="M566" s="10">
        <f t="shared" si="79"/>
        <v>194.64570243834527</v>
      </c>
      <c r="N566" s="8">
        <f t="shared" si="80"/>
        <v>30.81154918835853</v>
      </c>
      <c r="O566" s="11">
        <f t="shared" si="81"/>
        <v>1.8219333782547196</v>
      </c>
      <c r="P566" s="11">
        <f t="shared" si="88"/>
        <v>1.1050788130570717</v>
      </c>
      <c r="Q566" s="11">
        <f t="shared" si="82"/>
        <v>3.2980132450331126</v>
      </c>
      <c r="R566" s="12">
        <f t="shared" si="83"/>
        <v>0.10135958926490707</v>
      </c>
      <c r="S566" s="11">
        <f t="shared" si="84"/>
        <v>8.715152322248878</v>
      </c>
      <c r="T566" s="8">
        <f t="shared" si="85"/>
        <v>3.5711290591111049</v>
      </c>
      <c r="U566" s="13">
        <f t="shared" si="86"/>
        <v>5.2148882685665203</v>
      </c>
    </row>
    <row r="567" spans="1:21">
      <c r="A567" s="6" t="s">
        <v>875</v>
      </c>
      <c r="B567" s="6" t="s">
        <v>876</v>
      </c>
      <c r="C567" s="8">
        <v>29.3</v>
      </c>
      <c r="D567" s="8">
        <v>19</v>
      </c>
      <c r="E567" s="8">
        <v>6.4</v>
      </c>
      <c r="F567" s="8">
        <v>3.1</v>
      </c>
      <c r="G567" s="9" t="s">
        <v>47</v>
      </c>
      <c r="H567" s="9"/>
      <c r="I567" s="10">
        <v>3750</v>
      </c>
      <c r="J567" s="10">
        <v>0</v>
      </c>
      <c r="K567" s="10">
        <v>300</v>
      </c>
      <c r="L567" s="11">
        <f t="shared" si="87"/>
        <v>19.940327784583978</v>
      </c>
      <c r="M567" s="10">
        <f t="shared" si="79"/>
        <v>244.07452148376478</v>
      </c>
      <c r="N567" s="8">
        <f t="shared" si="80"/>
        <v>22.115808961996933</v>
      </c>
      <c r="O567" s="11">
        <f t="shared" si="81"/>
        <v>1.593119116037762</v>
      </c>
      <c r="P567" s="11">
        <f t="shared" si="88"/>
        <v>1.1979166790088316</v>
      </c>
      <c r="Q567" s="11">
        <f t="shared" si="82"/>
        <v>4.578125</v>
      </c>
      <c r="R567" s="12">
        <f t="shared" si="83"/>
        <v>4.3227337076017523E-2</v>
      </c>
      <c r="S567" s="11">
        <f t="shared" si="84"/>
        <v>5.8409245843445037</v>
      </c>
      <c r="T567" s="8">
        <f t="shared" si="85"/>
        <v>2.8987148724392582</v>
      </c>
      <c r="U567" s="13">
        <f t="shared" si="86"/>
        <v>6.5019473375861301</v>
      </c>
    </row>
    <row r="568" spans="1:21">
      <c r="A568" s="6" t="s">
        <v>877</v>
      </c>
      <c r="B568" s="6" t="s">
        <v>626</v>
      </c>
      <c r="C568" s="8">
        <v>30.5</v>
      </c>
      <c r="D568" s="8">
        <v>22</v>
      </c>
      <c r="E568" s="8">
        <v>6.1</v>
      </c>
      <c r="F568" s="8">
        <v>4.5</v>
      </c>
      <c r="G568" s="9" t="s">
        <v>29</v>
      </c>
      <c r="H568" s="9" t="s">
        <v>18</v>
      </c>
      <c r="I568" s="10">
        <v>3450</v>
      </c>
      <c r="J568" s="10">
        <v>2175</v>
      </c>
      <c r="K568" s="10">
        <v>291</v>
      </c>
      <c r="L568" s="11">
        <f t="shared" si="87"/>
        <v>20.446610990348869</v>
      </c>
      <c r="M568" s="10">
        <f t="shared" si="79"/>
        <v>144.6448695932167</v>
      </c>
      <c r="N568" s="8">
        <f t="shared" si="80"/>
        <v>19.514865455785856</v>
      </c>
      <c r="O568" s="11">
        <f t="shared" si="81"/>
        <v>1.5611936038722436</v>
      </c>
      <c r="P568" s="11">
        <f t="shared" si="88"/>
        <v>1.2108062176862988</v>
      </c>
      <c r="Q568" s="11">
        <f t="shared" si="82"/>
        <v>5</v>
      </c>
      <c r="R568" s="12">
        <f t="shared" si="83"/>
        <v>4.5699763383917201E-2</v>
      </c>
      <c r="S568" s="11">
        <f t="shared" si="84"/>
        <v>6.2851571181633963</v>
      </c>
      <c r="T568" s="8">
        <f t="shared" si="85"/>
        <v>2.6919634112445072</v>
      </c>
      <c r="U568" s="13">
        <f t="shared" si="86"/>
        <v>6.1848927212932647</v>
      </c>
    </row>
    <row r="569" spans="1:21">
      <c r="A569" s="6" t="s">
        <v>878</v>
      </c>
      <c r="B569" s="6"/>
      <c r="C569" s="8">
        <v>25.7</v>
      </c>
      <c r="D569" s="8">
        <v>19.899999999999999</v>
      </c>
      <c r="E569" s="8">
        <v>7.4</v>
      </c>
      <c r="F569" s="8">
        <v>4</v>
      </c>
      <c r="G569" s="9" t="s">
        <v>879</v>
      </c>
      <c r="H569" s="9" t="s">
        <v>94</v>
      </c>
      <c r="I569" s="10">
        <v>5000</v>
      </c>
      <c r="J569" s="10">
        <v>2750</v>
      </c>
      <c r="K569" s="10">
        <v>280</v>
      </c>
      <c r="L569" s="11">
        <f t="shared" si="87"/>
        <v>15.365966114290844</v>
      </c>
      <c r="M569" s="10">
        <f t="shared" si="79"/>
        <v>283.24532908511878</v>
      </c>
      <c r="N569" s="8">
        <f t="shared" si="80"/>
        <v>24.815395658763624</v>
      </c>
      <c r="O569" s="11">
        <f t="shared" si="81"/>
        <v>1.6737685192925675</v>
      </c>
      <c r="P569" s="11">
        <f t="shared" si="88"/>
        <v>1.0894672364797071</v>
      </c>
      <c r="Q569" s="11">
        <f t="shared" si="82"/>
        <v>3.4729729729729728</v>
      </c>
      <c r="R569" s="12">
        <f t="shared" si="83"/>
        <v>5.4839539354162879E-2</v>
      </c>
      <c r="S569" s="11">
        <f t="shared" si="84"/>
        <v>5.9776617502163845</v>
      </c>
      <c r="T569" s="8">
        <f t="shared" si="85"/>
        <v>2.9276875152442239</v>
      </c>
      <c r="U569" s="13">
        <f t="shared" si="86"/>
        <v>6.1071248246742016</v>
      </c>
    </row>
    <row r="570" spans="1:21">
      <c r="A570" s="6" t="s">
        <v>880</v>
      </c>
      <c r="B570" s="6" t="s">
        <v>881</v>
      </c>
      <c r="C570" s="8">
        <v>33.4</v>
      </c>
      <c r="D570" s="8">
        <v>21.4</v>
      </c>
      <c r="E570" s="8">
        <v>6.8</v>
      </c>
      <c r="F570" s="8">
        <v>5.3</v>
      </c>
      <c r="G570" s="9" t="s">
        <v>47</v>
      </c>
      <c r="H570" s="9"/>
      <c r="I570" s="10">
        <v>7100</v>
      </c>
      <c r="J570" s="10">
        <v>0</v>
      </c>
      <c r="K570" s="10">
        <v>438</v>
      </c>
      <c r="L570" s="11">
        <f t="shared" si="87"/>
        <v>19.030575106866792</v>
      </c>
      <c r="M570" s="10">
        <f t="shared" si="79"/>
        <v>323.42159184849606</v>
      </c>
      <c r="N570" s="8">
        <f t="shared" si="80"/>
        <v>34.132502405479464</v>
      </c>
      <c r="O570" s="11">
        <f t="shared" si="81"/>
        <v>1.3685496866748255</v>
      </c>
      <c r="P570" s="11">
        <f t="shared" si="88"/>
        <v>1.1583754440658336</v>
      </c>
      <c r="Q570" s="11">
        <f t="shared" si="82"/>
        <v>4.9117647058823533</v>
      </c>
      <c r="R570" s="12">
        <f t="shared" si="83"/>
        <v>2.1440066176151806E-2</v>
      </c>
      <c r="S570" s="11">
        <f t="shared" si="84"/>
        <v>6.1988579593341226</v>
      </c>
      <c r="T570" s="8">
        <f t="shared" si="85"/>
        <v>4.3513500201335447</v>
      </c>
      <c r="U570" s="13">
        <f t="shared" si="86"/>
        <v>9.4688557086039715</v>
      </c>
    </row>
    <row r="571" spans="1:21">
      <c r="A571" s="6" t="s">
        <v>882</v>
      </c>
      <c r="B571" s="6" t="s">
        <v>883</v>
      </c>
      <c r="C571" s="8">
        <v>35</v>
      </c>
      <c r="D571" s="8">
        <v>27.3</v>
      </c>
      <c r="E571" s="8">
        <v>10.1</v>
      </c>
      <c r="F571" s="8">
        <v>5.6</v>
      </c>
      <c r="G571" s="9"/>
      <c r="H571" s="9" t="s">
        <v>18</v>
      </c>
      <c r="I571" s="10">
        <v>15930</v>
      </c>
      <c r="J571" s="10">
        <v>6250</v>
      </c>
      <c r="K571" s="10">
        <v>570</v>
      </c>
      <c r="L571" s="11">
        <f t="shared" si="87"/>
        <v>14.458226087787111</v>
      </c>
      <c r="M571" s="10">
        <f t="shared" si="79"/>
        <v>349.52626513342085</v>
      </c>
      <c r="N571" s="8">
        <f t="shared" si="80"/>
        <v>38.20468160340593</v>
      </c>
      <c r="O571" s="11">
        <f t="shared" si="81"/>
        <v>1.5531171216722888</v>
      </c>
      <c r="P571" s="11">
        <f t="shared" si="88"/>
        <v>1.0332500474253825</v>
      </c>
      <c r="Q571" s="11">
        <f t="shared" si="82"/>
        <v>3.4653465346534653</v>
      </c>
      <c r="R571" s="12">
        <f t="shared" si="83"/>
        <v>4.0908860040847643E-2</v>
      </c>
      <c r="S571" s="11">
        <f t="shared" si="84"/>
        <v>7.0014198560006387</v>
      </c>
      <c r="T571" s="8">
        <f t="shared" si="85"/>
        <v>4.3059181189909763</v>
      </c>
      <c r="U571" s="13">
        <f t="shared" si="86"/>
        <v>7.6883477044524229</v>
      </c>
    </row>
    <row r="572" spans="1:21">
      <c r="A572" s="6" t="s">
        <v>884</v>
      </c>
      <c r="B572" s="6" t="s">
        <v>885</v>
      </c>
      <c r="C572" s="8">
        <v>28.4</v>
      </c>
      <c r="D572" s="8">
        <v>23</v>
      </c>
      <c r="E572" s="8">
        <v>9</v>
      </c>
      <c r="F572" s="8">
        <v>4.5</v>
      </c>
      <c r="G572" s="9"/>
      <c r="H572" s="9" t="s">
        <v>18</v>
      </c>
      <c r="I572" s="10">
        <v>7800</v>
      </c>
      <c r="J572" s="10">
        <v>3000</v>
      </c>
      <c r="K572" s="10">
        <v>376</v>
      </c>
      <c r="L572" s="11">
        <f t="shared" si="87"/>
        <v>15.345063933424552</v>
      </c>
      <c r="M572" s="10">
        <f t="shared" si="79"/>
        <v>286.19568152731625</v>
      </c>
      <c r="N572" s="8">
        <f t="shared" si="80"/>
        <v>26.22712341601439</v>
      </c>
      <c r="O572" s="11">
        <f t="shared" si="81"/>
        <v>1.7554792229604861</v>
      </c>
      <c r="P572" s="11">
        <f t="shared" si="88"/>
        <v>1.0753923744355498</v>
      </c>
      <c r="Q572" s="11">
        <f t="shared" si="82"/>
        <v>3.1555555555555554</v>
      </c>
      <c r="R572" s="12">
        <f t="shared" si="83"/>
        <v>7.1596237696305881E-2</v>
      </c>
      <c r="S572" s="11">
        <f t="shared" si="84"/>
        <v>6.4264142412390441</v>
      </c>
      <c r="T572" s="8">
        <f t="shared" si="85"/>
        <v>2.992097946839428</v>
      </c>
      <c r="U572" s="13">
        <f t="shared" si="86"/>
        <v>5.6595576385446238</v>
      </c>
    </row>
    <row r="573" spans="1:21">
      <c r="A573" s="6" t="s">
        <v>886</v>
      </c>
      <c r="B573" s="6" t="s">
        <v>885</v>
      </c>
      <c r="C573" s="8">
        <v>37.799999999999997</v>
      </c>
      <c r="D573" s="8">
        <v>27.5</v>
      </c>
      <c r="E573" s="8">
        <v>10.5</v>
      </c>
      <c r="F573" s="8">
        <v>5.7</v>
      </c>
      <c r="G573" s="9" t="s">
        <v>29</v>
      </c>
      <c r="H573" s="9" t="s">
        <v>18</v>
      </c>
      <c r="I573" s="10">
        <v>15400</v>
      </c>
      <c r="J573" s="10">
        <v>6500</v>
      </c>
      <c r="K573" s="10">
        <v>650</v>
      </c>
      <c r="L573" s="11">
        <f t="shared" si="87"/>
        <v>16.863216634343051</v>
      </c>
      <c r="M573" s="10">
        <f t="shared" si="79"/>
        <v>330.57851239669412</v>
      </c>
      <c r="N573" s="8">
        <f t="shared" si="80"/>
        <v>33.950495683777497</v>
      </c>
      <c r="O573" s="11">
        <f t="shared" si="81"/>
        <v>1.6329225481276528</v>
      </c>
      <c r="P573" s="11">
        <f t="shared" si="88"/>
        <v>1.0886117521567629</v>
      </c>
      <c r="Q573" s="11">
        <f t="shared" si="82"/>
        <v>3.5999999999999996</v>
      </c>
      <c r="R573" s="12">
        <f t="shared" si="83"/>
        <v>5.1882666787354981E-2</v>
      </c>
      <c r="S573" s="11">
        <f t="shared" si="84"/>
        <v>7.0270192827400155</v>
      </c>
      <c r="T573" s="8">
        <f t="shared" si="85"/>
        <v>3.9297485990919729</v>
      </c>
      <c r="U573" s="13">
        <f t="shared" si="86"/>
        <v>6.8817367303852635</v>
      </c>
    </row>
    <row r="574" spans="1:21">
      <c r="A574" s="6" t="s">
        <v>887</v>
      </c>
      <c r="B574" s="6" t="s">
        <v>885</v>
      </c>
      <c r="C574" s="8">
        <v>42.5</v>
      </c>
      <c r="D574" s="8">
        <v>35.1</v>
      </c>
      <c r="E574" s="8">
        <v>13.3</v>
      </c>
      <c r="F574" s="8">
        <v>5.7</v>
      </c>
      <c r="G574" s="9" t="s">
        <v>29</v>
      </c>
      <c r="H574" s="9" t="s">
        <v>38</v>
      </c>
      <c r="I574" s="10">
        <v>29000</v>
      </c>
      <c r="J574" s="10">
        <v>12000</v>
      </c>
      <c r="K574" s="10">
        <v>960</v>
      </c>
      <c r="L574" s="11">
        <f t="shared" si="87"/>
        <v>16.339171419191722</v>
      </c>
      <c r="M574" s="10">
        <f t="shared" si="79"/>
        <v>299.38403003556687</v>
      </c>
      <c r="N574" s="8">
        <f t="shared" si="80"/>
        <v>38.266639382991308</v>
      </c>
      <c r="O574" s="11">
        <f t="shared" si="81"/>
        <v>1.6753046527644213</v>
      </c>
      <c r="P574" s="11">
        <f t="shared" si="88"/>
        <v>1.0581564219724349</v>
      </c>
      <c r="Q574" s="11">
        <f t="shared" si="82"/>
        <v>3.1954887218045109</v>
      </c>
      <c r="R574" s="12">
        <f t="shared" si="83"/>
        <v>6.1287757270814973E-2</v>
      </c>
      <c r="S574" s="11">
        <f t="shared" si="84"/>
        <v>7.9388638985688633</v>
      </c>
      <c r="T574" s="8">
        <f t="shared" si="85"/>
        <v>4.237181127283975</v>
      </c>
      <c r="U574" s="13">
        <f t="shared" si="86"/>
        <v>6.5929403217976823</v>
      </c>
    </row>
    <row r="575" spans="1:21">
      <c r="A575" s="6" t="s">
        <v>888</v>
      </c>
      <c r="B575" s="6" t="s">
        <v>885</v>
      </c>
      <c r="C575" s="8">
        <v>52</v>
      </c>
      <c r="D575" s="8">
        <v>42.2</v>
      </c>
      <c r="E575" s="8">
        <v>15.4</v>
      </c>
      <c r="F575" s="8">
        <v>5.5</v>
      </c>
      <c r="G575" s="9" t="s">
        <v>889</v>
      </c>
      <c r="H575" s="9" t="s">
        <v>38</v>
      </c>
      <c r="I575" s="10">
        <v>46000</v>
      </c>
      <c r="J575" s="10">
        <v>15000</v>
      </c>
      <c r="K575" s="10">
        <v>1354</v>
      </c>
      <c r="L575" s="11">
        <f t="shared" si="87"/>
        <v>16.948755361425011</v>
      </c>
      <c r="M575" s="10">
        <f t="shared" si="79"/>
        <v>273.25773264826887</v>
      </c>
      <c r="N575" s="8">
        <f t="shared" si="80"/>
        <v>41.293373231357698</v>
      </c>
      <c r="O575" s="11">
        <f t="shared" si="81"/>
        <v>1.6635775459530189</v>
      </c>
      <c r="P575" s="11">
        <f t="shared" si="88"/>
        <v>1.0572863083297503</v>
      </c>
      <c r="Q575" s="11">
        <f t="shared" si="82"/>
        <v>3.3766233766233764</v>
      </c>
      <c r="R575" s="12">
        <f t="shared" si="83"/>
        <v>6.1594681484762014E-2</v>
      </c>
      <c r="S575" s="11">
        <f t="shared" si="84"/>
        <v>8.70484462813668</v>
      </c>
      <c r="T575" s="8">
        <f t="shared" si="85"/>
        <v>4.6375063494861823</v>
      </c>
      <c r="U575" s="13">
        <f t="shared" si="86"/>
        <v>6.7058231021801769</v>
      </c>
    </row>
    <row r="576" spans="1:21">
      <c r="A576" s="6" t="s">
        <v>890</v>
      </c>
      <c r="B576" s="6" t="s">
        <v>498</v>
      </c>
      <c r="C576" s="8">
        <v>32</v>
      </c>
      <c r="D576" s="8">
        <v>25.6</v>
      </c>
      <c r="E576" s="8">
        <v>10.9</v>
      </c>
      <c r="F576" s="8">
        <v>3.5</v>
      </c>
      <c r="G576" s="9" t="s">
        <v>60</v>
      </c>
      <c r="H576" s="9" t="s">
        <v>14</v>
      </c>
      <c r="I576" s="10">
        <v>11900</v>
      </c>
      <c r="J576" s="10">
        <v>4800</v>
      </c>
      <c r="K576" s="10">
        <v>491</v>
      </c>
      <c r="L576" s="11">
        <f t="shared" si="87"/>
        <v>15.12457147118225</v>
      </c>
      <c r="M576" s="10">
        <f t="shared" si="79"/>
        <v>316.6496753692627</v>
      </c>
      <c r="N576" s="8">
        <f t="shared" si="80"/>
        <v>27.746482417950361</v>
      </c>
      <c r="O576" s="11">
        <f t="shared" si="81"/>
        <v>1.8470984623573123</v>
      </c>
      <c r="P576" s="11">
        <f t="shared" si="88"/>
        <v>1.0575391342744846</v>
      </c>
      <c r="Q576" s="11">
        <f t="shared" si="82"/>
        <v>2.9357798165137612</v>
      </c>
      <c r="R576" s="12">
        <f t="shared" si="83"/>
        <v>8.9225547872346642E-2</v>
      </c>
      <c r="S576" s="11">
        <f t="shared" si="84"/>
        <v>6.7799233034010058</v>
      </c>
      <c r="T576" s="8">
        <f t="shared" si="85"/>
        <v>3.0754892654370916</v>
      </c>
      <c r="U576" s="13">
        <f t="shared" si="86"/>
        <v>5.2860212222146048</v>
      </c>
    </row>
    <row r="577" spans="1:21">
      <c r="A577" s="6" t="s">
        <v>891</v>
      </c>
      <c r="B577" s="6" t="s">
        <v>498</v>
      </c>
      <c r="C577" s="8">
        <v>30.6</v>
      </c>
      <c r="D577" s="8">
        <v>27.7</v>
      </c>
      <c r="E577" s="8">
        <v>11.5</v>
      </c>
      <c r="F577" s="8">
        <v>4</v>
      </c>
      <c r="G577" s="9" t="s">
        <v>60</v>
      </c>
      <c r="H577" s="9" t="s">
        <v>14</v>
      </c>
      <c r="I577" s="10">
        <v>11000</v>
      </c>
      <c r="J577" s="10">
        <v>4500</v>
      </c>
      <c r="K577" s="10">
        <v>648</v>
      </c>
      <c r="L577" s="11">
        <f t="shared" si="87"/>
        <v>21.034071227263709</v>
      </c>
      <c r="M577" s="10">
        <f t="shared" si="79"/>
        <v>231.04967375752452</v>
      </c>
      <c r="N577" s="8">
        <f t="shared" si="80"/>
        <v>23.005991789514812</v>
      </c>
      <c r="O577" s="11">
        <f t="shared" si="81"/>
        <v>2.0004825304216705</v>
      </c>
      <c r="P577" s="11">
        <f t="shared" si="88"/>
        <v>1.1829308459978998</v>
      </c>
      <c r="Q577" s="11">
        <f t="shared" si="82"/>
        <v>2.6608695652173915</v>
      </c>
      <c r="R577" s="12">
        <f t="shared" si="83"/>
        <v>0.13992649204272445</v>
      </c>
      <c r="S577" s="11">
        <f t="shared" si="84"/>
        <v>7.0525257886802519</v>
      </c>
      <c r="T577" s="8">
        <f t="shared" si="85"/>
        <v>2.5474447354424652</v>
      </c>
      <c r="U577" s="13">
        <f t="shared" si="86"/>
        <v>4.2626903598987678</v>
      </c>
    </row>
    <row r="578" spans="1:21">
      <c r="A578" s="6" t="s">
        <v>892</v>
      </c>
      <c r="B578" s="6" t="s">
        <v>498</v>
      </c>
      <c r="C578" s="8">
        <v>35</v>
      </c>
      <c r="D578" s="8">
        <v>32.4</v>
      </c>
      <c r="E578" s="8">
        <v>11.5</v>
      </c>
      <c r="F578" s="8">
        <v>4.3</v>
      </c>
      <c r="G578" s="9"/>
      <c r="H578" s="9" t="s">
        <v>18</v>
      </c>
      <c r="I578" s="10">
        <v>12900</v>
      </c>
      <c r="J578" s="10">
        <v>5950</v>
      </c>
      <c r="K578" s="10">
        <v>654</v>
      </c>
      <c r="L578" s="11">
        <f t="shared" si="87"/>
        <v>19.091535700771107</v>
      </c>
      <c r="M578" s="10">
        <f t="shared" si="79"/>
        <v>169.3193768048973</v>
      </c>
      <c r="N578" s="8">
        <f t="shared" si="80"/>
        <v>23.231210729357919</v>
      </c>
      <c r="O578" s="11">
        <f t="shared" si="81"/>
        <v>1.8971084296897816</v>
      </c>
      <c r="P578" s="11">
        <f t="shared" si="88"/>
        <v>1.1402314445402346</v>
      </c>
      <c r="Q578" s="11">
        <f t="shared" si="82"/>
        <v>3.0434782608695654</v>
      </c>
      <c r="R578" s="12">
        <f t="shared" si="83"/>
        <v>0.12396114406951496</v>
      </c>
      <c r="S578" s="11">
        <f t="shared" si="84"/>
        <v>7.6274137163261315</v>
      </c>
      <c r="T578" s="8">
        <f t="shared" si="85"/>
        <v>2.7065244609450598</v>
      </c>
      <c r="U578" s="13">
        <f t="shared" si="86"/>
        <v>4.5288816546188366</v>
      </c>
    </row>
    <row r="579" spans="1:21">
      <c r="A579" s="6" t="s">
        <v>893</v>
      </c>
      <c r="B579" s="6" t="s">
        <v>498</v>
      </c>
      <c r="C579" s="8">
        <v>32.200000000000003</v>
      </c>
      <c r="D579" s="8">
        <v>27</v>
      </c>
      <c r="E579" s="8">
        <v>11.7</v>
      </c>
      <c r="F579" s="8">
        <v>4.2</v>
      </c>
      <c r="G579" s="9" t="s">
        <v>47</v>
      </c>
      <c r="H579" s="9" t="s">
        <v>14</v>
      </c>
      <c r="I579" s="10">
        <v>13500</v>
      </c>
      <c r="J579" s="10">
        <v>6000</v>
      </c>
      <c r="K579" s="10">
        <v>554</v>
      </c>
      <c r="L579" s="11">
        <f t="shared" si="87"/>
        <v>15.690014234159925</v>
      </c>
      <c r="M579" s="10">
        <f t="shared" ref="M579:M642" si="89">(I579/2240)/(0.01*D579)^3</f>
        <v>306.19243582206542</v>
      </c>
      <c r="N579" s="8">
        <f t="shared" ref="N579:N642" si="90">I579/(0.65*(0.7*D579+0.3*C579)*E579^1.33)</f>
        <v>27.604190294082979</v>
      </c>
      <c r="O579" s="11">
        <f t="shared" ref="O579:O642" si="91">E579/(I579/(0.9*64))^0.333</f>
        <v>1.9011019347104354</v>
      </c>
      <c r="P579" s="11">
        <f t="shared" si="88"/>
        <v>1.0667394598935187</v>
      </c>
      <c r="Q579" s="11">
        <f t="shared" ref="Q579:Q642" si="92">C579/E579</f>
        <v>2.7521367521367526</v>
      </c>
      <c r="R579" s="12">
        <f t="shared" ref="R579:R642" si="93">(((2*3.14)/T579)^2*((E579/2)-1.5)*(10*3.14/180)/32.2)</f>
        <v>0.10285729133671949</v>
      </c>
      <c r="S579" s="11">
        <f t="shared" ref="S579:S642" si="94">1.34*(D579^0.5)</f>
        <v>6.9628442464268874</v>
      </c>
      <c r="T579" s="8">
        <f t="shared" ref="T579:T642" si="95">2*PI()*(((I579^1.744/35.5)/(0.04*32.2*D579*64*(0.82*E579)^3))^0.5)</f>
        <v>3.0059888558014496</v>
      </c>
      <c r="U579" s="13">
        <f t="shared" ref="U579:U642" si="96">T579*(32.2/E579)^0.5</f>
        <v>4.9868048266778846</v>
      </c>
    </row>
    <row r="580" spans="1:21">
      <c r="A580" s="6" t="s">
        <v>894</v>
      </c>
      <c r="B580" s="6" t="s">
        <v>498</v>
      </c>
      <c r="C580" s="8">
        <v>35.4</v>
      </c>
      <c r="D580" s="8">
        <v>30</v>
      </c>
      <c r="E580" s="8">
        <v>12</v>
      </c>
      <c r="F580" s="8">
        <v>4.5</v>
      </c>
      <c r="G580" s="9" t="s">
        <v>47</v>
      </c>
      <c r="H580" s="9" t="s">
        <v>14</v>
      </c>
      <c r="I580" s="10">
        <v>17500</v>
      </c>
      <c r="J580" s="10">
        <v>8000</v>
      </c>
      <c r="K580" s="10">
        <v>772</v>
      </c>
      <c r="L580" s="11">
        <f t="shared" si="87"/>
        <v>18.393730650549294</v>
      </c>
      <c r="M580" s="10">
        <f t="shared" si="89"/>
        <v>289.35185185185185</v>
      </c>
      <c r="N580" s="8">
        <f t="shared" si="90"/>
        <v>31.250125744699321</v>
      </c>
      <c r="O580" s="11">
        <f t="shared" si="91"/>
        <v>1.7884230672976225</v>
      </c>
      <c r="P580" s="11">
        <f t="shared" si="88"/>
        <v>1.1165292367852961</v>
      </c>
      <c r="Q580" s="11">
        <f t="shared" si="92"/>
        <v>2.9499999999999997</v>
      </c>
      <c r="R580" s="12">
        <f t="shared" si="93"/>
        <v>8.1123320554761208E-2</v>
      </c>
      <c r="S580" s="11">
        <f t="shared" si="94"/>
        <v>7.3394822705692269</v>
      </c>
      <c r="T580" s="8">
        <f t="shared" si="95"/>
        <v>3.4426563792611331</v>
      </c>
      <c r="U580" s="13">
        <f t="shared" si="96"/>
        <v>5.6393751933059146</v>
      </c>
    </row>
    <row r="581" spans="1:21">
      <c r="A581" s="6" t="s">
        <v>895</v>
      </c>
      <c r="B581" s="6" t="s">
        <v>498</v>
      </c>
      <c r="C581" s="8">
        <v>36.9</v>
      </c>
      <c r="D581" s="8">
        <v>29.3</v>
      </c>
      <c r="E581" s="8">
        <v>12</v>
      </c>
      <c r="F581" s="8">
        <v>4.3</v>
      </c>
      <c r="G581" s="9"/>
      <c r="H581" s="9" t="s">
        <v>14</v>
      </c>
      <c r="I581" s="10">
        <v>16000</v>
      </c>
      <c r="J581" s="10">
        <v>7500</v>
      </c>
      <c r="K581" s="10">
        <v>725</v>
      </c>
      <c r="L581" s="11">
        <f t="shared" si="87"/>
        <v>18.336226323123135</v>
      </c>
      <c r="M581" s="10">
        <f t="shared" si="89"/>
        <v>283.96780420742476</v>
      </c>
      <c r="N581" s="8">
        <f t="shared" si="90"/>
        <v>28.607732953511764</v>
      </c>
      <c r="O581" s="11">
        <f t="shared" si="91"/>
        <v>1.8425953838010316</v>
      </c>
      <c r="P581" s="11">
        <f t="shared" si="88"/>
        <v>1.1181900190246195</v>
      </c>
      <c r="Q581" s="11">
        <f t="shared" si="92"/>
        <v>3.0749999999999997</v>
      </c>
      <c r="R581" s="12">
        <f t="shared" si="93"/>
        <v>9.2632885350437288E-2</v>
      </c>
      <c r="S581" s="11">
        <f t="shared" si="94"/>
        <v>7.2533495710602569</v>
      </c>
      <c r="T581" s="8">
        <f t="shared" si="95"/>
        <v>3.2216914191918273</v>
      </c>
      <c r="U581" s="13">
        <f t="shared" si="96"/>
        <v>5.277415073814665</v>
      </c>
    </row>
    <row r="582" spans="1:21">
      <c r="A582" s="6" t="s">
        <v>896</v>
      </c>
      <c r="B582" s="6" t="s">
        <v>498</v>
      </c>
      <c r="C582" s="8">
        <v>38.4</v>
      </c>
      <c r="D582" s="8">
        <v>31</v>
      </c>
      <c r="E582" s="8">
        <v>12.2</v>
      </c>
      <c r="F582" s="8">
        <v>4.5</v>
      </c>
      <c r="G582" s="9"/>
      <c r="H582" s="9" t="s">
        <v>14</v>
      </c>
      <c r="I582" s="10">
        <v>18500</v>
      </c>
      <c r="J582" s="10">
        <v>8200</v>
      </c>
      <c r="K582" s="10">
        <v>668</v>
      </c>
      <c r="L582" s="11">
        <f t="shared" ref="L582:L645" si="97">K582/(I582/64)^0.666</f>
        <v>15.337548675886932</v>
      </c>
      <c r="M582" s="10">
        <f t="shared" si="89"/>
        <v>277.228980948225</v>
      </c>
      <c r="N582" s="8">
        <f t="shared" si="90"/>
        <v>30.76098010682567</v>
      </c>
      <c r="O582" s="11">
        <f t="shared" si="91"/>
        <v>1.7848935990842811</v>
      </c>
      <c r="P582" s="11">
        <f t="shared" si="88"/>
        <v>1.0493265966486938</v>
      </c>
      <c r="Q582" s="11">
        <f t="shared" si="92"/>
        <v>3.1475409836065573</v>
      </c>
      <c r="R582" s="12">
        <f t="shared" si="93"/>
        <v>8.1729358938461574E-2</v>
      </c>
      <c r="S582" s="11">
        <f t="shared" si="94"/>
        <v>7.4608042461922297</v>
      </c>
      <c r="T582" s="8">
        <f t="shared" si="95"/>
        <v>3.4677689127119136</v>
      </c>
      <c r="U582" s="13">
        <f t="shared" si="96"/>
        <v>5.6337577628333078</v>
      </c>
    </row>
    <row r="583" spans="1:21">
      <c r="A583" s="6" t="s">
        <v>897</v>
      </c>
      <c r="B583" s="6" t="s">
        <v>498</v>
      </c>
      <c r="C583" s="8">
        <v>39.6</v>
      </c>
      <c r="D583" s="8">
        <v>32</v>
      </c>
      <c r="E583" s="8">
        <v>13.2</v>
      </c>
      <c r="F583" s="8">
        <v>4.7</v>
      </c>
      <c r="G583" s="9" t="s">
        <v>47</v>
      </c>
      <c r="H583" s="9" t="s">
        <v>14</v>
      </c>
      <c r="I583" s="10">
        <v>21000</v>
      </c>
      <c r="J583" s="10">
        <v>9000</v>
      </c>
      <c r="K583" s="10">
        <v>885</v>
      </c>
      <c r="L583" s="11">
        <f t="shared" si="97"/>
        <v>18.675020321785382</v>
      </c>
      <c r="M583" s="10">
        <f t="shared" si="89"/>
        <v>286.10229492187494</v>
      </c>
      <c r="N583" s="8">
        <f t="shared" si="90"/>
        <v>30.472058705410952</v>
      </c>
      <c r="O583" s="11">
        <f t="shared" si="91"/>
        <v>1.8513801074120837</v>
      </c>
      <c r="P583" s="11">
        <f t="shared" si="88"/>
        <v>1.1164270136457934</v>
      </c>
      <c r="Q583" s="11">
        <f t="shared" si="92"/>
        <v>3.0000000000000004</v>
      </c>
      <c r="R583" s="12">
        <f t="shared" si="93"/>
        <v>9.4976916828326055E-2</v>
      </c>
      <c r="S583" s="11">
        <f t="shared" si="94"/>
        <v>7.5801846943197901</v>
      </c>
      <c r="T583" s="8">
        <f t="shared" si="95"/>
        <v>3.3871648495615827</v>
      </c>
      <c r="U583" s="13">
        <f t="shared" si="96"/>
        <v>5.2902634989295141</v>
      </c>
    </row>
    <row r="584" spans="1:21">
      <c r="A584" s="6" t="s">
        <v>898</v>
      </c>
      <c r="B584" s="6" t="s">
        <v>498</v>
      </c>
      <c r="C584" s="8">
        <v>41.5</v>
      </c>
      <c r="D584" s="8">
        <v>34</v>
      </c>
      <c r="E584" s="8">
        <v>12.9</v>
      </c>
      <c r="F584" s="8">
        <v>4.8</v>
      </c>
      <c r="G584" s="10"/>
      <c r="H584" s="10" t="s">
        <v>590</v>
      </c>
      <c r="I584" s="9">
        <v>22800</v>
      </c>
      <c r="J584" s="9">
        <v>10000</v>
      </c>
      <c r="K584" s="10">
        <v>735</v>
      </c>
      <c r="L584" s="11">
        <f t="shared" si="97"/>
        <v>14.683128300582986</v>
      </c>
      <c r="M584" s="10">
        <f t="shared" si="89"/>
        <v>258.97037015498233</v>
      </c>
      <c r="N584" s="8">
        <f t="shared" si="90"/>
        <v>32.257385527093362</v>
      </c>
      <c r="O584" s="11">
        <f t="shared" si="91"/>
        <v>1.7604272935969674</v>
      </c>
      <c r="P584" s="11">
        <f t="shared" si="88"/>
        <v>1.0281181428503194</v>
      </c>
      <c r="Q584" s="11">
        <f t="shared" si="92"/>
        <v>3.2170542635658914</v>
      </c>
      <c r="R584" s="12">
        <f t="shared" si="93"/>
        <v>7.9202965554462351E-2</v>
      </c>
      <c r="S584" s="11">
        <f t="shared" si="94"/>
        <v>7.8134755390927033</v>
      </c>
      <c r="T584" s="8">
        <f t="shared" si="95"/>
        <v>3.6541986881732758</v>
      </c>
      <c r="U584" s="13">
        <f t="shared" si="96"/>
        <v>5.7733147901615309</v>
      </c>
    </row>
    <row r="585" spans="1:21">
      <c r="A585" s="6" t="s">
        <v>899</v>
      </c>
      <c r="B585" s="6" t="s">
        <v>498</v>
      </c>
      <c r="C585" s="8">
        <v>44.6</v>
      </c>
      <c r="D585" s="8">
        <v>37.299999999999997</v>
      </c>
      <c r="E585" s="8">
        <v>14.3</v>
      </c>
      <c r="F585" s="8">
        <v>4.9000000000000004</v>
      </c>
      <c r="G585" s="9" t="s">
        <v>47</v>
      </c>
      <c r="H585" s="9" t="s">
        <v>14</v>
      </c>
      <c r="I585" s="10">
        <v>26900</v>
      </c>
      <c r="J585" s="10">
        <v>12700</v>
      </c>
      <c r="K585" s="10">
        <v>1088</v>
      </c>
      <c r="L585" s="11">
        <f t="shared" si="97"/>
        <v>19.468376637009197</v>
      </c>
      <c r="M585" s="10">
        <f t="shared" si="89"/>
        <v>231.40767890413605</v>
      </c>
      <c r="N585" s="8">
        <f t="shared" si="90"/>
        <v>30.461750719109165</v>
      </c>
      <c r="O585" s="11">
        <f t="shared" si="91"/>
        <v>1.8469248097025106</v>
      </c>
      <c r="P585" s="11">
        <f t="shared" si="88"/>
        <v>1.1241192968320453</v>
      </c>
      <c r="Q585" s="11">
        <f t="shared" si="92"/>
        <v>3.1188811188811187</v>
      </c>
      <c r="R585" s="12">
        <f t="shared" si="93"/>
        <v>0.10125208730840925</v>
      </c>
      <c r="S585" s="11">
        <f t="shared" si="94"/>
        <v>8.1838792757469232</v>
      </c>
      <c r="T585" s="8">
        <f t="shared" si="95"/>
        <v>3.4528881532588889</v>
      </c>
      <c r="U585" s="13">
        <f t="shared" si="96"/>
        <v>5.1813440117586795</v>
      </c>
    </row>
    <row r="586" spans="1:21">
      <c r="A586" s="6" t="s">
        <v>899</v>
      </c>
      <c r="B586" s="6" t="s">
        <v>498</v>
      </c>
      <c r="C586" s="8">
        <v>44.6</v>
      </c>
      <c r="D586" s="8">
        <v>37.299999999999997</v>
      </c>
      <c r="E586" s="8">
        <v>14.3</v>
      </c>
      <c r="F586" s="8">
        <v>4.9000000000000004</v>
      </c>
      <c r="G586" s="9" t="s">
        <v>47</v>
      </c>
      <c r="H586" s="9" t="s">
        <v>14</v>
      </c>
      <c r="I586" s="10">
        <v>28400</v>
      </c>
      <c r="J586" s="10">
        <v>12700</v>
      </c>
      <c r="K586" s="10">
        <v>1088</v>
      </c>
      <c r="L586" s="11">
        <f t="shared" si="97"/>
        <v>18.777369118876987</v>
      </c>
      <c r="M586" s="10">
        <f t="shared" si="89"/>
        <v>244.31145282072356</v>
      </c>
      <c r="N586" s="8">
        <f t="shared" si="90"/>
        <v>32.160361354003733</v>
      </c>
      <c r="O586" s="11">
        <f t="shared" si="91"/>
        <v>1.813851452862451</v>
      </c>
      <c r="P586" s="11">
        <f t="shared" si="88"/>
        <v>1.1089727841464547</v>
      </c>
      <c r="Q586" s="11">
        <f t="shared" si="92"/>
        <v>3.1188811188811187</v>
      </c>
      <c r="R586" s="12">
        <f t="shared" si="93"/>
        <v>9.2109574529986388E-2</v>
      </c>
      <c r="S586" s="11">
        <f t="shared" si="94"/>
        <v>8.1838792757469232</v>
      </c>
      <c r="T586" s="8">
        <f t="shared" si="95"/>
        <v>3.6201962582996807</v>
      </c>
      <c r="U586" s="13">
        <f t="shared" si="96"/>
        <v>5.4324036492837537</v>
      </c>
    </row>
    <row r="587" spans="1:21">
      <c r="A587" s="6" t="s">
        <v>900</v>
      </c>
      <c r="B587" s="6" t="s">
        <v>498</v>
      </c>
      <c r="C587" s="8">
        <v>44.5</v>
      </c>
      <c r="D587" s="8">
        <v>37</v>
      </c>
      <c r="E587" s="8">
        <v>13.1</v>
      </c>
      <c r="F587" s="8">
        <v>5.6</v>
      </c>
      <c r="G587" s="10"/>
      <c r="H587" s="10" t="s">
        <v>901</v>
      </c>
      <c r="I587" s="9">
        <v>27500</v>
      </c>
      <c r="J587" s="9">
        <v>12500</v>
      </c>
      <c r="K587" s="10">
        <v>908</v>
      </c>
      <c r="L587" s="11">
        <f t="shared" si="97"/>
        <v>16.010545793344296</v>
      </c>
      <c r="M587" s="10">
        <f t="shared" si="89"/>
        <v>242.37035741783734</v>
      </c>
      <c r="N587" s="8">
        <f t="shared" si="90"/>
        <v>35.205365126050047</v>
      </c>
      <c r="O587" s="11">
        <f t="shared" si="91"/>
        <v>1.6795548663396525</v>
      </c>
      <c r="P587" s="11">
        <f t="shared" si="88"/>
        <v>1.0525978170172932</v>
      </c>
      <c r="Q587" s="11">
        <f t="shared" si="92"/>
        <v>3.3969465648854964</v>
      </c>
      <c r="R587" s="12">
        <f t="shared" si="93"/>
        <v>6.6410590271667055E-2</v>
      </c>
      <c r="S587" s="11">
        <f t="shared" si="94"/>
        <v>8.1509017905996153</v>
      </c>
      <c r="T587" s="8">
        <f t="shared" si="95"/>
        <v>4.0307633240123231</v>
      </c>
      <c r="U587" s="13">
        <f t="shared" si="96"/>
        <v>6.3194544271796884</v>
      </c>
    </row>
    <row r="588" spans="1:21">
      <c r="A588" s="6" t="s">
        <v>902</v>
      </c>
      <c r="B588" s="6" t="s">
        <v>498</v>
      </c>
      <c r="C588" s="8">
        <v>45.2</v>
      </c>
      <c r="D588" s="8">
        <v>37.6</v>
      </c>
      <c r="E588" s="8">
        <v>13.3</v>
      </c>
      <c r="F588" s="8">
        <v>4.9000000000000004</v>
      </c>
      <c r="G588" s="9"/>
      <c r="H588" s="9" t="s">
        <v>14</v>
      </c>
      <c r="I588" s="10">
        <v>28400</v>
      </c>
      <c r="J588" s="10">
        <v>12500</v>
      </c>
      <c r="K588" s="10">
        <v>1100</v>
      </c>
      <c r="L588" s="11">
        <f t="shared" si="97"/>
        <v>18.984472454746953</v>
      </c>
      <c r="M588" s="10">
        <f t="shared" si="89"/>
        <v>238.51010683016838</v>
      </c>
      <c r="N588" s="8">
        <f t="shared" si="90"/>
        <v>35.069304363400448</v>
      </c>
      <c r="O588" s="11">
        <f t="shared" si="91"/>
        <v>1.6870086939210209</v>
      </c>
      <c r="P588" s="11">
        <f t="shared" si="88"/>
        <v>1.1130309221563743</v>
      </c>
      <c r="Q588" s="11">
        <f t="shared" si="92"/>
        <v>3.3984962406015038</v>
      </c>
      <c r="R588" s="12">
        <f t="shared" si="93"/>
        <v>6.8090948057194345E-2</v>
      </c>
      <c r="S588" s="11">
        <f t="shared" si="94"/>
        <v>8.2167244081811592</v>
      </c>
      <c r="T588" s="8">
        <f t="shared" si="95"/>
        <v>4.0199365967435172</v>
      </c>
      <c r="U588" s="13">
        <f t="shared" si="96"/>
        <v>6.2549136521640714</v>
      </c>
    </row>
    <row r="589" spans="1:21">
      <c r="A589" s="6" t="s">
        <v>903</v>
      </c>
      <c r="B589" s="6" t="s">
        <v>26</v>
      </c>
      <c r="C589" s="8">
        <v>27.9</v>
      </c>
      <c r="D589" s="8">
        <v>23.8</v>
      </c>
      <c r="E589" s="8">
        <v>9.9</v>
      </c>
      <c r="F589" s="8">
        <v>5</v>
      </c>
      <c r="G589" s="9"/>
      <c r="H589" s="9"/>
      <c r="I589" s="10">
        <v>7000</v>
      </c>
      <c r="J589" s="10">
        <v>3000</v>
      </c>
      <c r="K589" s="10">
        <v>361</v>
      </c>
      <c r="L589" s="11">
        <f t="shared" si="97"/>
        <v>15.833895338053027</v>
      </c>
      <c r="M589" s="10">
        <f t="shared" si="89"/>
        <v>231.80305241226492</v>
      </c>
      <c r="N589" s="8">
        <f t="shared" si="90"/>
        <v>20.395249614296333</v>
      </c>
      <c r="O589" s="11">
        <f t="shared" si="91"/>
        <v>2.0018808920623021</v>
      </c>
      <c r="P589" s="11">
        <f t="shared" si="88"/>
        <v>1.0900048720421731</v>
      </c>
      <c r="Q589" s="11">
        <f t="shared" si="92"/>
        <v>2.8181818181818179</v>
      </c>
      <c r="R589" s="12">
        <f t="shared" si="93"/>
        <v>0.13695478907252279</v>
      </c>
      <c r="S589" s="11">
        <f t="shared" si="94"/>
        <v>6.5372226518606515</v>
      </c>
      <c r="T589" s="8">
        <f t="shared" si="95"/>
        <v>2.3199638367120796</v>
      </c>
      <c r="U589" s="13">
        <f t="shared" si="96"/>
        <v>4.1839988237728063</v>
      </c>
    </row>
    <row r="590" spans="1:21">
      <c r="A590" s="6" t="s">
        <v>904</v>
      </c>
      <c r="B590" s="6"/>
      <c r="C590" s="8">
        <v>36.1</v>
      </c>
      <c r="D590" s="8">
        <v>28.3</v>
      </c>
      <c r="E590" s="8">
        <v>11.2</v>
      </c>
      <c r="F590" s="8">
        <v>4.8</v>
      </c>
      <c r="G590" s="9"/>
      <c r="H590" s="9" t="s">
        <v>18</v>
      </c>
      <c r="I590" s="10">
        <v>13450</v>
      </c>
      <c r="J590" s="10">
        <v>5500</v>
      </c>
      <c r="K590" s="10">
        <v>575</v>
      </c>
      <c r="L590" s="11">
        <f t="shared" si="97"/>
        <v>16.325055484237904</v>
      </c>
      <c r="M590" s="10">
        <f t="shared" si="89"/>
        <v>264.92012996470243</v>
      </c>
      <c r="N590" s="8">
        <f t="shared" si="90"/>
        <v>27.1681581448644</v>
      </c>
      <c r="O590" s="11">
        <f t="shared" si="91"/>
        <v>1.8221083107210625</v>
      </c>
      <c r="P590" s="11">
        <f t="shared" si="88"/>
        <v>1.0810402696755865</v>
      </c>
      <c r="Q590" s="11">
        <f t="shared" si="92"/>
        <v>3.223214285714286</v>
      </c>
      <c r="R590" s="12">
        <f t="shared" si="93"/>
        <v>8.9713802721360578E-2</v>
      </c>
      <c r="S590" s="11">
        <f t="shared" si="94"/>
        <v>7.1284977379529275</v>
      </c>
      <c r="T590" s="8">
        <f t="shared" si="95"/>
        <v>3.1248025109752993</v>
      </c>
      <c r="U590" s="13">
        <f t="shared" si="96"/>
        <v>5.2983604403832247</v>
      </c>
    </row>
    <row r="591" spans="1:21">
      <c r="A591" s="6" t="s">
        <v>905</v>
      </c>
      <c r="B591" s="6" t="s">
        <v>26</v>
      </c>
      <c r="C591" s="8">
        <v>35.799999999999997</v>
      </c>
      <c r="D591" s="8">
        <v>27.5</v>
      </c>
      <c r="E591" s="8">
        <v>12</v>
      </c>
      <c r="F591" s="8">
        <v>5.3</v>
      </c>
      <c r="G591" s="10"/>
      <c r="H591" s="10" t="s">
        <v>18</v>
      </c>
      <c r="I591" s="9">
        <v>17000</v>
      </c>
      <c r="J591" s="9">
        <v>6300</v>
      </c>
      <c r="K591" s="10">
        <v>653</v>
      </c>
      <c r="L591" s="11">
        <f t="shared" si="97"/>
        <v>15.861712078591854</v>
      </c>
      <c r="M591" s="10">
        <f t="shared" si="89"/>
        <v>364.92433186648054</v>
      </c>
      <c r="N591" s="8">
        <f t="shared" si="90"/>
        <v>32.007226395094875</v>
      </c>
      <c r="O591" s="11">
        <f t="shared" si="91"/>
        <v>1.8057700356515947</v>
      </c>
      <c r="P591" s="11">
        <f t="shared" si="88"/>
        <v>1.063669998650802</v>
      </c>
      <c r="Q591" s="11">
        <f t="shared" si="92"/>
        <v>2.9833333333333329</v>
      </c>
      <c r="R591" s="12">
        <f t="shared" si="93"/>
        <v>7.8219060650359912E-2</v>
      </c>
      <c r="S591" s="11">
        <f t="shared" si="94"/>
        <v>7.0270192827400155</v>
      </c>
      <c r="T591" s="8">
        <f t="shared" si="95"/>
        <v>3.5059864896748003</v>
      </c>
      <c r="U591" s="13">
        <f t="shared" si="96"/>
        <v>5.7431155072703337</v>
      </c>
    </row>
    <row r="592" spans="1:21">
      <c r="A592" s="6" t="s">
        <v>906</v>
      </c>
      <c r="B592" s="6" t="s">
        <v>26</v>
      </c>
      <c r="C592" s="8">
        <v>41</v>
      </c>
      <c r="D592" s="8">
        <v>32.5</v>
      </c>
      <c r="E592" s="8">
        <v>13.1</v>
      </c>
      <c r="F592" s="8">
        <v>5</v>
      </c>
      <c r="G592" s="9"/>
      <c r="H592" s="9" t="s">
        <v>38</v>
      </c>
      <c r="I592" s="10">
        <v>22000</v>
      </c>
      <c r="J592" s="10">
        <v>7000</v>
      </c>
      <c r="K592" s="10">
        <v>977</v>
      </c>
      <c r="L592" s="11">
        <f t="shared" si="97"/>
        <v>19.987428398137673</v>
      </c>
      <c r="M592" s="10">
        <f t="shared" si="89"/>
        <v>286.10442811626234</v>
      </c>
      <c r="N592" s="8">
        <f t="shared" si="90"/>
        <v>31.539185876119017</v>
      </c>
      <c r="O592" s="11">
        <f t="shared" si="91"/>
        <v>1.8091110650997768</v>
      </c>
      <c r="P592" s="11">
        <f t="shared" ref="P592:P655" si="98">(1.88*D592^0.5*K592^0.333/I592^0.25)/S592</f>
        <v>1.1404658108108785</v>
      </c>
      <c r="Q592" s="11">
        <f t="shared" si="92"/>
        <v>3.1297709923664123</v>
      </c>
      <c r="R592" s="12">
        <f t="shared" si="93"/>
        <v>8.608550667740561E-2</v>
      </c>
      <c r="S592" s="11">
        <f t="shared" si="94"/>
        <v>7.6391753481642244</v>
      </c>
      <c r="T592" s="8">
        <f t="shared" si="95"/>
        <v>3.5403072011127463</v>
      </c>
      <c r="U592" s="13">
        <f t="shared" si="96"/>
        <v>5.5505144354091271</v>
      </c>
    </row>
    <row r="593" spans="1:21">
      <c r="A593" s="6" t="s">
        <v>907</v>
      </c>
      <c r="B593" s="6"/>
      <c r="C593" s="8">
        <v>49.8</v>
      </c>
      <c r="D593" s="8">
        <v>37.5</v>
      </c>
      <c r="E593" s="8">
        <v>13.8</v>
      </c>
      <c r="F593" s="8">
        <v>6.5</v>
      </c>
      <c r="G593" s="9"/>
      <c r="H593" s="9"/>
      <c r="I593" s="10">
        <v>41900</v>
      </c>
      <c r="J593" s="10">
        <v>18000</v>
      </c>
      <c r="K593" s="10">
        <v>1123</v>
      </c>
      <c r="L593" s="11">
        <f t="shared" si="97"/>
        <v>14.958948934959457</v>
      </c>
      <c r="M593" s="10">
        <f t="shared" si="89"/>
        <v>354.70899470899468</v>
      </c>
      <c r="N593" s="8">
        <f t="shared" si="90"/>
        <v>47.694652561339424</v>
      </c>
      <c r="O593" s="11">
        <f t="shared" si="91"/>
        <v>1.5378093734175433</v>
      </c>
      <c r="P593" s="11">
        <f t="shared" si="98"/>
        <v>1.0168947472312879</v>
      </c>
      <c r="Q593" s="11">
        <f t="shared" si="92"/>
        <v>3.6086956521739126</v>
      </c>
      <c r="R593" s="12">
        <f t="shared" si="93"/>
        <v>4.0368963610956939E-2</v>
      </c>
      <c r="S593" s="11">
        <f t="shared" si="94"/>
        <v>8.2057906383236467</v>
      </c>
      <c r="T593" s="8">
        <f t="shared" si="95"/>
        <v>5.346054222815436</v>
      </c>
      <c r="U593" s="13">
        <f t="shared" si="96"/>
        <v>8.1662327151300165</v>
      </c>
    </row>
    <row r="594" spans="1:21">
      <c r="A594" s="6" t="s">
        <v>908</v>
      </c>
      <c r="B594" s="6" t="s">
        <v>909</v>
      </c>
      <c r="C594" s="8">
        <v>35.299999999999997</v>
      </c>
      <c r="D594" s="8">
        <v>30.5</v>
      </c>
      <c r="E594" s="8">
        <v>11.5</v>
      </c>
      <c r="F594" s="8">
        <v>7</v>
      </c>
      <c r="G594" s="9" t="s">
        <v>910</v>
      </c>
      <c r="H594" s="9" t="s">
        <v>18</v>
      </c>
      <c r="I594" s="10">
        <v>19500</v>
      </c>
      <c r="J594" s="10">
        <v>3900</v>
      </c>
      <c r="K594" s="10">
        <v>644</v>
      </c>
      <c r="L594" s="11">
        <f t="shared" si="97"/>
        <v>14.2770565219452</v>
      </c>
      <c r="M594" s="10">
        <f t="shared" si="89"/>
        <v>306.82240867234327</v>
      </c>
      <c r="N594" s="8">
        <f t="shared" si="90"/>
        <v>36.480284384970524</v>
      </c>
      <c r="O594" s="11">
        <f t="shared" si="91"/>
        <v>1.6532441771075586</v>
      </c>
      <c r="P594" s="11">
        <f t="shared" si="98"/>
        <v>1.0230653877119427</v>
      </c>
      <c r="Q594" s="11">
        <f t="shared" si="92"/>
        <v>3.0695652173913039</v>
      </c>
      <c r="R594" s="12">
        <f t="shared" si="93"/>
        <v>5.6766026745734166E-2</v>
      </c>
      <c r="S594" s="11">
        <f t="shared" si="94"/>
        <v>7.400391881515465</v>
      </c>
      <c r="T594" s="8">
        <f t="shared" si="95"/>
        <v>3.9995441539857164</v>
      </c>
      <c r="U594" s="13">
        <f t="shared" si="96"/>
        <v>6.6925174359957929</v>
      </c>
    </row>
    <row r="595" spans="1:21">
      <c r="A595" s="6" t="s">
        <v>911</v>
      </c>
      <c r="B595" s="6" t="s">
        <v>909</v>
      </c>
      <c r="C595" s="8">
        <v>46</v>
      </c>
      <c r="D595" s="8">
        <v>40.5</v>
      </c>
      <c r="E595" s="8">
        <v>13.7</v>
      </c>
      <c r="F595" s="8">
        <v>6.1</v>
      </c>
      <c r="G595" s="9" t="s">
        <v>157</v>
      </c>
      <c r="H595" s="9" t="s">
        <v>18</v>
      </c>
      <c r="I595" s="10">
        <v>24400</v>
      </c>
      <c r="J595" s="10">
        <v>9350</v>
      </c>
      <c r="K595" s="10">
        <v>1021</v>
      </c>
      <c r="L595" s="11">
        <f t="shared" si="97"/>
        <v>19.495751494766235</v>
      </c>
      <c r="M595" s="10">
        <f t="shared" si="89"/>
        <v>163.97465973242018</v>
      </c>
      <c r="N595" s="8">
        <f t="shared" si="90"/>
        <v>27.405677097080488</v>
      </c>
      <c r="O595" s="11">
        <f t="shared" si="91"/>
        <v>1.8278495323442623</v>
      </c>
      <c r="P595" s="11">
        <f t="shared" si="98"/>
        <v>1.1277456651642117</v>
      </c>
      <c r="Q595" s="11">
        <f t="shared" si="92"/>
        <v>3.3576642335766427</v>
      </c>
      <c r="R595" s="12">
        <f t="shared" si="93"/>
        <v>0.10851486109265318</v>
      </c>
      <c r="S595" s="11">
        <f t="shared" si="94"/>
        <v>8.527707781109763</v>
      </c>
      <c r="T595" s="8">
        <f t="shared" si="95"/>
        <v>3.2455818122061864</v>
      </c>
      <c r="U595" s="13">
        <f t="shared" si="96"/>
        <v>4.9757690367800977</v>
      </c>
    </row>
    <row r="596" spans="1:21">
      <c r="A596" s="6" t="s">
        <v>912</v>
      </c>
      <c r="B596" s="6" t="s">
        <v>909</v>
      </c>
      <c r="C596" s="8">
        <v>46.3</v>
      </c>
      <c r="D596" s="8">
        <v>45.9</v>
      </c>
      <c r="E596" s="8">
        <v>13</v>
      </c>
      <c r="F596" s="8">
        <v>6.5</v>
      </c>
      <c r="G596" s="9" t="s">
        <v>157</v>
      </c>
      <c r="H596" s="9" t="s">
        <v>18</v>
      </c>
      <c r="I596" s="10">
        <v>19000</v>
      </c>
      <c r="J596" s="10"/>
      <c r="K596" s="10">
        <v>1295</v>
      </c>
      <c r="L596" s="11">
        <f t="shared" si="97"/>
        <v>29.2102808649812</v>
      </c>
      <c r="M596" s="10">
        <f t="shared" si="89"/>
        <v>87.713719167126413</v>
      </c>
      <c r="N596" s="8">
        <f t="shared" si="90"/>
        <v>20.957958275958514</v>
      </c>
      <c r="O596" s="11">
        <f t="shared" si="91"/>
        <v>1.8851203868108091</v>
      </c>
      <c r="P596" s="11">
        <f t="shared" si="98"/>
        <v>1.2994228024144443</v>
      </c>
      <c r="Q596" s="11">
        <f t="shared" si="92"/>
        <v>3.5615384615384613</v>
      </c>
      <c r="R596" s="12">
        <f t="shared" si="93"/>
        <v>0.15191233387255468</v>
      </c>
      <c r="S596" s="11">
        <f t="shared" si="94"/>
        <v>9.078438191671518</v>
      </c>
      <c r="T596" s="8">
        <f t="shared" si="95"/>
        <v>2.6518488317953621</v>
      </c>
      <c r="U596" s="13">
        <f t="shared" si="96"/>
        <v>4.1735442574863111</v>
      </c>
    </row>
    <row r="597" spans="1:21">
      <c r="A597" s="6" t="s">
        <v>913</v>
      </c>
      <c r="B597" s="6" t="s">
        <v>909</v>
      </c>
      <c r="C597" s="8">
        <v>34.5</v>
      </c>
      <c r="D597" s="8">
        <v>29.5</v>
      </c>
      <c r="E597" s="8">
        <v>11</v>
      </c>
      <c r="F597" s="8">
        <v>6.5</v>
      </c>
      <c r="G597" s="9" t="s">
        <v>119</v>
      </c>
      <c r="H597" s="9" t="s">
        <v>18</v>
      </c>
      <c r="I597" s="10">
        <v>7750</v>
      </c>
      <c r="J597" s="10">
        <v>3400</v>
      </c>
      <c r="K597" s="10">
        <v>577</v>
      </c>
      <c r="L597" s="11">
        <f t="shared" si="97"/>
        <v>23.649215675048431</v>
      </c>
      <c r="M597" s="10">
        <f t="shared" si="89"/>
        <v>134.76826466470004</v>
      </c>
      <c r="N597" s="8">
        <f t="shared" si="90"/>
        <v>15.847997016402196</v>
      </c>
      <c r="O597" s="11">
        <f t="shared" si="91"/>
        <v>2.1501853830597764</v>
      </c>
      <c r="P597" s="11">
        <f t="shared" si="98"/>
        <v>1.2422218702369321</v>
      </c>
      <c r="Q597" s="11">
        <f t="shared" si="92"/>
        <v>3.1363636363636362</v>
      </c>
      <c r="R597" s="12">
        <f t="shared" si="93"/>
        <v>0.22607079567922123</v>
      </c>
      <c r="S597" s="11">
        <f t="shared" si="94"/>
        <v>7.278062929104145</v>
      </c>
      <c r="T597" s="8">
        <f t="shared" si="95"/>
        <v>1.9443213435349622</v>
      </c>
      <c r="U597" s="13">
        <f t="shared" si="96"/>
        <v>3.3265927515184273</v>
      </c>
    </row>
    <row r="598" spans="1:21">
      <c r="A598" s="6" t="s">
        <v>914</v>
      </c>
      <c r="B598" s="6" t="s">
        <v>909</v>
      </c>
      <c r="C598" s="8">
        <v>36</v>
      </c>
      <c r="D598" s="8">
        <v>30</v>
      </c>
      <c r="E598" s="8">
        <v>11</v>
      </c>
      <c r="F598" s="8">
        <v>5.9</v>
      </c>
      <c r="G598" s="9"/>
      <c r="H598" s="9" t="s">
        <v>18</v>
      </c>
      <c r="I598" s="10">
        <v>11500</v>
      </c>
      <c r="J598" s="10">
        <v>4600</v>
      </c>
      <c r="K598" s="10">
        <v>633</v>
      </c>
      <c r="L598" s="11">
        <f t="shared" si="97"/>
        <v>19.947791078106789</v>
      </c>
      <c r="M598" s="10">
        <f t="shared" si="89"/>
        <v>190.14550264550263</v>
      </c>
      <c r="N598" s="8">
        <f t="shared" si="90"/>
        <v>22.924775558317648</v>
      </c>
      <c r="O598" s="11">
        <f t="shared" si="91"/>
        <v>1.8853890971105691</v>
      </c>
      <c r="P598" s="11">
        <f t="shared" si="98"/>
        <v>1.1607696016896065</v>
      </c>
      <c r="Q598" s="11">
        <f t="shared" si="92"/>
        <v>3.2727272727272729</v>
      </c>
      <c r="R598" s="12">
        <f t="shared" si="93"/>
        <v>0.11551246115121715</v>
      </c>
      <c r="S598" s="11">
        <f t="shared" si="94"/>
        <v>7.3394822705692269</v>
      </c>
      <c r="T598" s="8">
        <f t="shared" si="95"/>
        <v>2.7200435434993544</v>
      </c>
      <c r="U598" s="13">
        <f t="shared" si="96"/>
        <v>4.6537971543162993</v>
      </c>
    </row>
    <row r="599" spans="1:21">
      <c r="A599" s="6" t="s">
        <v>915</v>
      </c>
      <c r="B599" s="6" t="s">
        <v>909</v>
      </c>
      <c r="C599" s="8">
        <v>40</v>
      </c>
      <c r="D599" s="8">
        <v>35</v>
      </c>
      <c r="E599" s="8">
        <v>12</v>
      </c>
      <c r="F599" s="8">
        <v>7</v>
      </c>
      <c r="G599" s="9" t="s">
        <v>220</v>
      </c>
      <c r="H599" s="9"/>
      <c r="I599" s="10">
        <v>12900</v>
      </c>
      <c r="J599" s="10">
        <v>6000</v>
      </c>
      <c r="K599" s="10">
        <v>780</v>
      </c>
      <c r="L599" s="11">
        <f t="shared" si="97"/>
        <v>22.769721477983889</v>
      </c>
      <c r="M599" s="10">
        <f t="shared" si="89"/>
        <v>134.31903373594332</v>
      </c>
      <c r="N599" s="8">
        <f t="shared" si="90"/>
        <v>19.955951140526594</v>
      </c>
      <c r="O599" s="11">
        <f t="shared" si="91"/>
        <v>1.9795914048936849</v>
      </c>
      <c r="P599" s="11">
        <f t="shared" si="98"/>
        <v>1.2091303600940497</v>
      </c>
      <c r="Q599" s="11">
        <f t="shared" si="92"/>
        <v>3.3333333333333335</v>
      </c>
      <c r="R599" s="12">
        <f t="shared" si="93"/>
        <v>0.16109512967035047</v>
      </c>
      <c r="S599" s="11">
        <f t="shared" si="94"/>
        <v>7.9275469093534863</v>
      </c>
      <c r="T599" s="8">
        <f t="shared" si="95"/>
        <v>2.443010484929435</v>
      </c>
      <c r="U599" s="13">
        <f t="shared" si="96"/>
        <v>4.0018669329566245</v>
      </c>
    </row>
    <row r="600" spans="1:21">
      <c r="A600" s="6" t="s">
        <v>916</v>
      </c>
      <c r="B600" s="6" t="s">
        <v>909</v>
      </c>
      <c r="C600" s="8">
        <v>41</v>
      </c>
      <c r="D600" s="8">
        <v>37</v>
      </c>
      <c r="E600" s="8">
        <v>10.8</v>
      </c>
      <c r="F600" s="8">
        <v>8</v>
      </c>
      <c r="G600" s="9" t="s">
        <v>29</v>
      </c>
      <c r="H600" s="9" t="s">
        <v>917</v>
      </c>
      <c r="I600" s="10">
        <v>8350</v>
      </c>
      <c r="J600" s="10">
        <v>4646</v>
      </c>
      <c r="K600" s="10">
        <v>781</v>
      </c>
      <c r="L600" s="11">
        <f t="shared" si="97"/>
        <v>30.459565497458794</v>
      </c>
      <c r="M600" s="10">
        <f t="shared" si="89"/>
        <v>73.592453979597892</v>
      </c>
      <c r="N600" s="8">
        <f t="shared" si="90"/>
        <v>14.198947752596315</v>
      </c>
      <c r="O600" s="11">
        <f t="shared" si="91"/>
        <v>2.0593152998390583</v>
      </c>
      <c r="P600" s="11">
        <f t="shared" si="98"/>
        <v>1.3486033256464185</v>
      </c>
      <c r="Q600" s="11">
        <f t="shared" si="92"/>
        <v>3.7962962962962958</v>
      </c>
      <c r="R600" s="12">
        <f t="shared" si="93"/>
        <v>0.22974335217930511</v>
      </c>
      <c r="S600" s="11">
        <f t="shared" si="94"/>
        <v>8.1509017905996153</v>
      </c>
      <c r="T600" s="8">
        <f t="shared" si="95"/>
        <v>1.9044567139500823</v>
      </c>
      <c r="U600" s="13">
        <f t="shared" si="96"/>
        <v>3.2884191164821321</v>
      </c>
    </row>
    <row r="601" spans="1:21">
      <c r="A601" s="6" t="s">
        <v>918</v>
      </c>
      <c r="B601" s="6" t="s">
        <v>909</v>
      </c>
      <c r="C601" s="8">
        <v>42.9</v>
      </c>
      <c r="D601" s="8">
        <v>38.200000000000003</v>
      </c>
      <c r="E601" s="8">
        <v>12.9</v>
      </c>
      <c r="F601" s="8">
        <v>8.5</v>
      </c>
      <c r="G601" s="9"/>
      <c r="H601" s="9" t="s">
        <v>18</v>
      </c>
      <c r="I601" s="10">
        <v>15000</v>
      </c>
      <c r="J601" s="10">
        <v>7200</v>
      </c>
      <c r="K601" s="9">
        <v>949</v>
      </c>
      <c r="L601" s="11">
        <f t="shared" si="97"/>
        <v>25.055628236435194</v>
      </c>
      <c r="M601" s="10">
        <f t="shared" si="89"/>
        <v>120.13046329769465</v>
      </c>
      <c r="N601" s="8">
        <f t="shared" si="90"/>
        <v>19.421767253038414</v>
      </c>
      <c r="O601" s="11">
        <f t="shared" si="91"/>
        <v>2.0238205805937972</v>
      </c>
      <c r="P601" s="11">
        <f t="shared" si="98"/>
        <v>1.2429678194778131</v>
      </c>
      <c r="Q601" s="11">
        <f t="shared" si="92"/>
        <v>3.3255813953488369</v>
      </c>
      <c r="R601" s="12">
        <f t="shared" si="93"/>
        <v>0.18469753792342733</v>
      </c>
      <c r="S601" s="11">
        <f t="shared" si="94"/>
        <v>8.2820239072342705</v>
      </c>
      <c r="T601" s="8">
        <f t="shared" si="95"/>
        <v>2.3929428452729398</v>
      </c>
      <c r="U601" s="13">
        <f t="shared" si="96"/>
        <v>3.7806407093675758</v>
      </c>
    </row>
    <row r="602" spans="1:21">
      <c r="A602" s="6" t="s">
        <v>919</v>
      </c>
      <c r="B602" s="6" t="s">
        <v>909</v>
      </c>
      <c r="C602" s="8">
        <v>52.7</v>
      </c>
      <c r="D602" s="8">
        <v>47.5</v>
      </c>
      <c r="E602" s="8">
        <v>14.5</v>
      </c>
      <c r="F602" s="8">
        <v>8.9</v>
      </c>
      <c r="G602" s="9" t="s">
        <v>920</v>
      </c>
      <c r="H602" s="9" t="s">
        <v>18</v>
      </c>
      <c r="I602" s="10">
        <v>28000</v>
      </c>
      <c r="J602" s="10">
        <v>11000</v>
      </c>
      <c r="K602" s="10">
        <v>1376</v>
      </c>
      <c r="L602" s="11">
        <f t="shared" si="97"/>
        <v>23.973257360444943</v>
      </c>
      <c r="M602" s="10">
        <f t="shared" si="89"/>
        <v>116.6350779997084</v>
      </c>
      <c r="N602" s="8">
        <f t="shared" si="90"/>
        <v>25.055189272961801</v>
      </c>
      <c r="O602" s="11">
        <f t="shared" si="91"/>
        <v>1.8479280799419548</v>
      </c>
      <c r="P602" s="11">
        <f t="shared" si="98"/>
        <v>1.2034373372000411</v>
      </c>
      <c r="Q602" s="11">
        <f t="shared" si="92"/>
        <v>3.63448275862069</v>
      </c>
      <c r="R602" s="12">
        <f t="shared" si="93"/>
        <v>0.12756996124906511</v>
      </c>
      <c r="S602" s="11">
        <f t="shared" si="94"/>
        <v>9.2353126639004497</v>
      </c>
      <c r="T602" s="8">
        <f t="shared" si="95"/>
        <v>3.1032730504205146</v>
      </c>
      <c r="U602" s="13">
        <f t="shared" si="96"/>
        <v>4.6244908516767858</v>
      </c>
    </row>
    <row r="603" spans="1:21">
      <c r="A603" s="6" t="s">
        <v>921</v>
      </c>
      <c r="B603" s="6" t="s">
        <v>909</v>
      </c>
      <c r="C603" s="8">
        <v>24</v>
      </c>
      <c r="D603" s="8">
        <v>20.5</v>
      </c>
      <c r="E603" s="8">
        <v>9</v>
      </c>
      <c r="F603" s="8">
        <v>4</v>
      </c>
      <c r="G603" s="11"/>
      <c r="H603" s="11" t="s">
        <v>18</v>
      </c>
      <c r="I603" s="10">
        <v>3100</v>
      </c>
      <c r="J603" s="10">
        <v>950</v>
      </c>
      <c r="K603" s="10">
        <v>263</v>
      </c>
      <c r="L603" s="11">
        <f t="shared" si="97"/>
        <v>19.843794599814171</v>
      </c>
      <c r="M603" s="10">
        <f t="shared" si="89"/>
        <v>160.63940702294758</v>
      </c>
      <c r="N603" s="8">
        <f t="shared" si="90"/>
        <v>11.908540147284493</v>
      </c>
      <c r="O603" s="11">
        <f t="shared" si="91"/>
        <v>2.3869303817652581</v>
      </c>
      <c r="P603" s="11">
        <f t="shared" si="98"/>
        <v>1.2024247077934556</v>
      </c>
      <c r="Q603" s="11">
        <f t="shared" si="92"/>
        <v>2.6666666666666665</v>
      </c>
      <c r="R603" s="12">
        <f t="shared" si="93"/>
        <v>0.31900274436878712</v>
      </c>
      <c r="S603" s="11">
        <f t="shared" si="94"/>
        <v>6.0671080425520696</v>
      </c>
      <c r="T603" s="8">
        <f t="shared" si="95"/>
        <v>1.4175020547100992</v>
      </c>
      <c r="U603" s="13">
        <f t="shared" si="96"/>
        <v>2.6812072077591544</v>
      </c>
    </row>
    <row r="604" spans="1:21">
      <c r="A604" s="6" t="s">
        <v>922</v>
      </c>
      <c r="B604" s="6" t="s">
        <v>909</v>
      </c>
      <c r="C604" s="8">
        <v>29.8</v>
      </c>
      <c r="D604" s="8">
        <v>26</v>
      </c>
      <c r="E604" s="8">
        <v>11.2</v>
      </c>
      <c r="F604" s="8">
        <v>5.4</v>
      </c>
      <c r="G604" s="9" t="s">
        <v>196</v>
      </c>
      <c r="H604" s="9" t="s">
        <v>203</v>
      </c>
      <c r="I604" s="10">
        <v>7000</v>
      </c>
      <c r="J604" s="10">
        <v>2100</v>
      </c>
      <c r="K604" s="10">
        <v>461</v>
      </c>
      <c r="L604" s="11">
        <f t="shared" si="97"/>
        <v>20.220015930311483</v>
      </c>
      <c r="M604" s="10">
        <f t="shared" si="89"/>
        <v>177.79927173418295</v>
      </c>
      <c r="N604" s="8">
        <f t="shared" si="90"/>
        <v>15.963013094461365</v>
      </c>
      <c r="O604" s="11">
        <f t="shared" si="91"/>
        <v>2.2647541405149276</v>
      </c>
      <c r="P604" s="11">
        <f t="shared" si="98"/>
        <v>1.182472226716426</v>
      </c>
      <c r="Q604" s="11">
        <f t="shared" si="92"/>
        <v>2.660714285714286</v>
      </c>
      <c r="R604" s="12">
        <f t="shared" si="93"/>
        <v>0.25744642188034628</v>
      </c>
      <c r="S604" s="11">
        <f t="shared" si="94"/>
        <v>6.8326861482143313</v>
      </c>
      <c r="T604" s="8">
        <f t="shared" si="95"/>
        <v>1.8446279195241782</v>
      </c>
      <c r="U604" s="13">
        <f t="shared" si="96"/>
        <v>3.127718811574705</v>
      </c>
    </row>
    <row r="605" spans="1:21">
      <c r="A605" s="6" t="s">
        <v>923</v>
      </c>
      <c r="B605" s="6" t="s">
        <v>909</v>
      </c>
      <c r="C605" s="8">
        <v>32.4</v>
      </c>
      <c r="D605" s="8">
        <v>29</v>
      </c>
      <c r="E605" s="8">
        <v>11</v>
      </c>
      <c r="F605" s="8">
        <v>6</v>
      </c>
      <c r="G605" s="9"/>
      <c r="H605" s="9" t="s">
        <v>18</v>
      </c>
      <c r="I605" s="10">
        <v>10000</v>
      </c>
      <c r="J605" s="10">
        <v>3840</v>
      </c>
      <c r="K605" s="10">
        <v>518</v>
      </c>
      <c r="L605" s="11">
        <f t="shared" si="97"/>
        <v>17.916188471861872</v>
      </c>
      <c r="M605" s="10">
        <f t="shared" si="89"/>
        <v>183.04504958324304</v>
      </c>
      <c r="N605" s="8">
        <f t="shared" si="90"/>
        <v>21.116584965226117</v>
      </c>
      <c r="O605" s="11">
        <f t="shared" si="91"/>
        <v>1.9752104388137819</v>
      </c>
      <c r="P605" s="11">
        <f t="shared" si="98"/>
        <v>1.1244104181845151</v>
      </c>
      <c r="Q605" s="11">
        <f t="shared" si="92"/>
        <v>2.9454545454545453</v>
      </c>
      <c r="R605" s="12">
        <f t="shared" si="93"/>
        <v>0.14248285671596236</v>
      </c>
      <c r="S605" s="11">
        <f t="shared" si="94"/>
        <v>7.2161208415602358</v>
      </c>
      <c r="T605" s="8">
        <f t="shared" si="95"/>
        <v>2.4491138148646776</v>
      </c>
      <c r="U605" s="13">
        <f t="shared" si="96"/>
        <v>4.190256045515647</v>
      </c>
    </row>
    <row r="606" spans="1:21">
      <c r="A606" s="6" t="s">
        <v>924</v>
      </c>
      <c r="B606" s="6" t="s">
        <v>909</v>
      </c>
      <c r="C606" s="8">
        <v>35.4</v>
      </c>
      <c r="D606" s="8">
        <v>30</v>
      </c>
      <c r="E606" s="8">
        <v>11.5</v>
      </c>
      <c r="F606" s="8">
        <v>6.1</v>
      </c>
      <c r="G606" s="9" t="s">
        <v>29</v>
      </c>
      <c r="H606" s="9" t="s">
        <v>18</v>
      </c>
      <c r="I606" s="10">
        <v>10300</v>
      </c>
      <c r="J606" s="10">
        <v>4400</v>
      </c>
      <c r="K606" s="10">
        <v>636</v>
      </c>
      <c r="L606" s="11">
        <f t="shared" si="97"/>
        <v>21.568671036184689</v>
      </c>
      <c r="M606" s="10">
        <f t="shared" si="89"/>
        <v>170.30423280423281</v>
      </c>
      <c r="N606" s="8">
        <f t="shared" si="90"/>
        <v>19.464079724835585</v>
      </c>
      <c r="O606" s="11">
        <f t="shared" si="91"/>
        <v>2.0447665477511965</v>
      </c>
      <c r="P606" s="11">
        <f t="shared" si="98"/>
        <v>1.1950744574319345</v>
      </c>
      <c r="Q606" s="11">
        <f t="shared" si="92"/>
        <v>3.0782608695652174</v>
      </c>
      <c r="R606" s="12">
        <f t="shared" si="93"/>
        <v>0.16995821263742333</v>
      </c>
      <c r="S606" s="11">
        <f t="shared" si="94"/>
        <v>7.3394822705692269</v>
      </c>
      <c r="T606" s="8">
        <f t="shared" si="95"/>
        <v>2.311445547064841</v>
      </c>
      <c r="U606" s="13">
        <f t="shared" si="96"/>
        <v>3.8677881854786813</v>
      </c>
    </row>
    <row r="607" spans="1:21">
      <c r="A607" s="6" t="s">
        <v>925</v>
      </c>
      <c r="B607" s="6" t="s">
        <v>909</v>
      </c>
      <c r="C607" s="8">
        <v>40.299999999999997</v>
      </c>
      <c r="D607" s="8">
        <v>34</v>
      </c>
      <c r="E607" s="8">
        <v>12.1</v>
      </c>
      <c r="F607" s="8">
        <v>6.5</v>
      </c>
      <c r="G607" s="9"/>
      <c r="H607" s="9" t="s">
        <v>18</v>
      </c>
      <c r="I607" s="10">
        <v>17500</v>
      </c>
      <c r="J607" s="10">
        <v>6450</v>
      </c>
      <c r="K607" s="9">
        <v>786</v>
      </c>
      <c r="L607" s="11">
        <f t="shared" si="97"/>
        <v>18.727295714160292</v>
      </c>
      <c r="M607" s="10">
        <f t="shared" si="89"/>
        <v>198.77111744351714</v>
      </c>
      <c r="N607" s="8">
        <f t="shared" si="90"/>
        <v>27.229940426197391</v>
      </c>
      <c r="O607" s="11">
        <f t="shared" si="91"/>
        <v>1.8033265928584359</v>
      </c>
      <c r="P607" s="11">
        <f t="shared" si="98"/>
        <v>1.1232314281267861</v>
      </c>
      <c r="Q607" s="11">
        <f t="shared" si="92"/>
        <v>3.330578512396694</v>
      </c>
      <c r="R607" s="12">
        <f t="shared" si="93"/>
        <v>9.5304769864360303E-2</v>
      </c>
      <c r="S607" s="11">
        <f t="shared" si="94"/>
        <v>7.8134755390927033</v>
      </c>
      <c r="T607" s="8">
        <f t="shared" si="95"/>
        <v>3.193806932277115</v>
      </c>
      <c r="U607" s="13">
        <f t="shared" si="96"/>
        <v>5.2100742178792006</v>
      </c>
    </row>
    <row r="608" spans="1:21">
      <c r="A608" s="6" t="s">
        <v>926</v>
      </c>
      <c r="B608" s="6" t="s">
        <v>909</v>
      </c>
      <c r="C608" s="8">
        <v>42</v>
      </c>
      <c r="D608" s="8">
        <v>35.1</v>
      </c>
      <c r="E608" s="8">
        <v>12.2</v>
      </c>
      <c r="F608" s="8">
        <v>6.6</v>
      </c>
      <c r="G608" s="10"/>
      <c r="H608" s="10" t="s">
        <v>18</v>
      </c>
      <c r="I608" s="9">
        <v>19700</v>
      </c>
      <c r="J608" s="9">
        <v>7000</v>
      </c>
      <c r="K608" s="10">
        <v>790</v>
      </c>
      <c r="L608" s="11">
        <f t="shared" si="97"/>
        <v>17.39516078563538</v>
      </c>
      <c r="M608" s="10">
        <f t="shared" si="89"/>
        <v>203.37466867933338</v>
      </c>
      <c r="N608" s="8">
        <f t="shared" si="90"/>
        <v>29.27532557530462</v>
      </c>
      <c r="O608" s="11">
        <f t="shared" si="91"/>
        <v>1.7479268930838259</v>
      </c>
      <c r="P608" s="11">
        <f t="shared" si="98"/>
        <v>1.0923110215468683</v>
      </c>
      <c r="Q608" s="11">
        <f t="shared" si="92"/>
        <v>3.4426229508196724</v>
      </c>
      <c r="R608" s="12">
        <f t="shared" si="93"/>
        <v>8.2931956456892122E-2</v>
      </c>
      <c r="S608" s="11">
        <f t="shared" si="94"/>
        <v>7.9388638985688633</v>
      </c>
      <c r="T608" s="8">
        <f t="shared" si="95"/>
        <v>3.4425340117555852</v>
      </c>
      <c r="U608" s="13">
        <f t="shared" si="96"/>
        <v>5.5927609943820142</v>
      </c>
    </row>
    <row r="609" spans="1:21">
      <c r="A609" s="6" t="s">
        <v>927</v>
      </c>
      <c r="B609" s="6" t="s">
        <v>909</v>
      </c>
      <c r="C609" s="8">
        <v>42</v>
      </c>
      <c r="D609" s="8">
        <v>36</v>
      </c>
      <c r="E609" s="8">
        <v>12</v>
      </c>
      <c r="F609" s="8">
        <v>5</v>
      </c>
      <c r="G609" s="9" t="s">
        <v>928</v>
      </c>
      <c r="H609" s="9" t="s">
        <v>18</v>
      </c>
      <c r="I609" s="10">
        <v>18000</v>
      </c>
      <c r="J609" s="10">
        <v>7500</v>
      </c>
      <c r="K609" s="10">
        <v>780</v>
      </c>
      <c r="L609" s="11">
        <f t="shared" si="97"/>
        <v>18.23891405909907</v>
      </c>
      <c r="M609" s="10">
        <f t="shared" si="89"/>
        <v>172.23324514991185</v>
      </c>
      <c r="N609" s="8">
        <f t="shared" si="90"/>
        <v>26.887863293806593</v>
      </c>
      <c r="O609" s="11">
        <f t="shared" si="91"/>
        <v>1.7717244920224997</v>
      </c>
      <c r="P609" s="11">
        <f t="shared" si="98"/>
        <v>1.1125061675567354</v>
      </c>
      <c r="Q609" s="11">
        <f t="shared" si="92"/>
        <v>3.5</v>
      </c>
      <c r="R609" s="12">
        <f t="shared" si="93"/>
        <v>9.2680863843298128E-2</v>
      </c>
      <c r="S609" s="11">
        <f t="shared" si="94"/>
        <v>8.0400000000000009</v>
      </c>
      <c r="T609" s="8">
        <f t="shared" si="95"/>
        <v>3.2208574179644121</v>
      </c>
      <c r="U609" s="13">
        <f t="shared" si="96"/>
        <v>5.2760489061479161</v>
      </c>
    </row>
    <row r="610" spans="1:21">
      <c r="A610" s="6" t="s">
        <v>929</v>
      </c>
      <c r="B610" s="6" t="s">
        <v>909</v>
      </c>
      <c r="C610" s="8">
        <v>44.4</v>
      </c>
      <c r="D610" s="8">
        <v>38.6</v>
      </c>
      <c r="E610" s="8">
        <v>13.6</v>
      </c>
      <c r="F610" s="8">
        <v>8</v>
      </c>
      <c r="G610" s="9" t="s">
        <v>29</v>
      </c>
      <c r="H610" s="9" t="s">
        <v>18</v>
      </c>
      <c r="I610" s="10">
        <v>21800</v>
      </c>
      <c r="J610" s="10">
        <v>9000</v>
      </c>
      <c r="K610" s="10">
        <v>1046</v>
      </c>
      <c r="L610" s="11">
        <f t="shared" si="97"/>
        <v>21.529578254694716</v>
      </c>
      <c r="M610" s="10">
        <f t="shared" si="89"/>
        <v>169.21800135161774</v>
      </c>
      <c r="N610" s="8">
        <f t="shared" si="90"/>
        <v>25.834525835415221</v>
      </c>
      <c r="O610" s="11">
        <f t="shared" si="91"/>
        <v>1.8838815072662971</v>
      </c>
      <c r="P610" s="11">
        <f t="shared" si="98"/>
        <v>1.1693458493631534</v>
      </c>
      <c r="Q610" s="11">
        <f t="shared" si="92"/>
        <v>3.2647058823529411</v>
      </c>
      <c r="R610" s="12">
        <f t="shared" si="93"/>
        <v>0.12199396415090515</v>
      </c>
      <c r="S610" s="11">
        <f t="shared" si="94"/>
        <v>8.3252723679168614</v>
      </c>
      <c r="T610" s="8">
        <f t="shared" si="95"/>
        <v>3.0466954380627143</v>
      </c>
      <c r="U610" s="13">
        <f t="shared" si="96"/>
        <v>4.6879991465415571</v>
      </c>
    </row>
    <row r="611" spans="1:21">
      <c r="A611" s="6" t="s">
        <v>930</v>
      </c>
      <c r="B611" s="6" t="s">
        <v>909</v>
      </c>
      <c r="C611" s="8">
        <v>60</v>
      </c>
      <c r="D611" s="8">
        <v>50.1</v>
      </c>
      <c r="E611" s="8">
        <v>16.100000000000001</v>
      </c>
      <c r="F611" s="8">
        <v>10</v>
      </c>
      <c r="G611" s="11"/>
      <c r="H611" s="11" t="s">
        <v>18</v>
      </c>
      <c r="I611" s="10">
        <v>36000</v>
      </c>
      <c r="J611" s="10">
        <v>18000</v>
      </c>
      <c r="K611" s="10">
        <v>1803</v>
      </c>
      <c r="L611" s="11">
        <f t="shared" si="97"/>
        <v>26.571380829233217</v>
      </c>
      <c r="M611" s="10">
        <f t="shared" si="89"/>
        <v>127.80307545934242</v>
      </c>
      <c r="N611" s="8">
        <f t="shared" si="90"/>
        <v>25.909655667964984</v>
      </c>
      <c r="O611" s="11">
        <f t="shared" si="91"/>
        <v>1.8871126690417324</v>
      </c>
      <c r="P611" s="11">
        <f t="shared" si="98"/>
        <v>1.2365850813813717</v>
      </c>
      <c r="Q611" s="11">
        <f t="shared" si="92"/>
        <v>3.726708074534161</v>
      </c>
      <c r="R611" s="12">
        <f t="shared" si="93"/>
        <v>0.13536041022101303</v>
      </c>
      <c r="S611" s="11">
        <f t="shared" si="94"/>
        <v>9.4847013658839057</v>
      </c>
      <c r="T611" s="8">
        <f t="shared" si="95"/>
        <v>3.2154006738253886</v>
      </c>
      <c r="U611" s="13">
        <f t="shared" si="96"/>
        <v>4.5472632413874532</v>
      </c>
    </row>
    <row r="612" spans="1:21">
      <c r="A612" s="6" t="s">
        <v>931</v>
      </c>
      <c r="B612" s="6" t="s">
        <v>909</v>
      </c>
      <c r="C612" s="8">
        <v>26.2</v>
      </c>
      <c r="D612" s="8">
        <v>22</v>
      </c>
      <c r="E612" s="8">
        <v>8.1999999999999993</v>
      </c>
      <c r="F612" s="8">
        <v>4.0999999999999996</v>
      </c>
      <c r="G612" s="9" t="s">
        <v>119</v>
      </c>
      <c r="H612" s="9" t="s">
        <v>18</v>
      </c>
      <c r="I612" s="10">
        <v>2900</v>
      </c>
      <c r="J612" s="10">
        <v>1400</v>
      </c>
      <c r="K612" s="10">
        <v>338</v>
      </c>
      <c r="L612" s="11">
        <f t="shared" si="97"/>
        <v>26.66094238396299</v>
      </c>
      <c r="M612" s="10">
        <f t="shared" si="89"/>
        <v>121.58554255661694</v>
      </c>
      <c r="N612" s="8">
        <f t="shared" si="90"/>
        <v>11.681604736626236</v>
      </c>
      <c r="O612" s="11">
        <f t="shared" si="91"/>
        <v>2.2235966243514311</v>
      </c>
      <c r="P612" s="11">
        <f t="shared" si="98"/>
        <v>1.329176984546905</v>
      </c>
      <c r="Q612" s="11">
        <f t="shared" si="92"/>
        <v>3.1951219512195124</v>
      </c>
      <c r="R612" s="12">
        <f t="shared" si="93"/>
        <v>0.25208212248137024</v>
      </c>
      <c r="S612" s="11">
        <f t="shared" si="94"/>
        <v>6.2851571181633963</v>
      </c>
      <c r="T612" s="8">
        <f t="shared" si="95"/>
        <v>1.4844853975755465</v>
      </c>
      <c r="U612" s="13">
        <f t="shared" si="96"/>
        <v>2.9416902400060447</v>
      </c>
    </row>
    <row r="613" spans="1:21">
      <c r="A613" s="6" t="s">
        <v>932</v>
      </c>
      <c r="B613" s="6" t="s">
        <v>909</v>
      </c>
      <c r="C613" s="8">
        <v>30</v>
      </c>
      <c r="D613" s="8">
        <v>27.5</v>
      </c>
      <c r="E613" s="8">
        <v>8.5</v>
      </c>
      <c r="F613" s="8">
        <v>6.5</v>
      </c>
      <c r="G613" s="9" t="s">
        <v>920</v>
      </c>
      <c r="H613" s="9" t="s">
        <v>18</v>
      </c>
      <c r="I613" s="10">
        <v>3000</v>
      </c>
      <c r="J613" s="10">
        <v>1860</v>
      </c>
      <c r="K613" s="10">
        <v>511</v>
      </c>
      <c r="L613" s="11">
        <f t="shared" si="97"/>
        <v>39.407057462077198</v>
      </c>
      <c r="M613" s="10">
        <f t="shared" si="89"/>
        <v>64.398411505849495</v>
      </c>
      <c r="N613" s="8">
        <f t="shared" si="90"/>
        <v>9.4855446947355002</v>
      </c>
      <c r="O613" s="11">
        <f t="shared" si="91"/>
        <v>2.2790729935504572</v>
      </c>
      <c r="P613" s="11">
        <f t="shared" si="98"/>
        <v>1.5124356196621738</v>
      </c>
      <c r="Q613" s="11">
        <f t="shared" si="92"/>
        <v>3.5294117647058822</v>
      </c>
      <c r="R613" s="12">
        <f t="shared" si="93"/>
        <v>0.34990428890213815</v>
      </c>
      <c r="S613" s="11">
        <f t="shared" si="94"/>
        <v>7.0270192827400155</v>
      </c>
      <c r="T613" s="8">
        <f t="shared" si="95"/>
        <v>1.2958418253542989</v>
      </c>
      <c r="U613" s="13">
        <f t="shared" si="96"/>
        <v>2.5221474130092694</v>
      </c>
    </row>
    <row r="614" spans="1:21">
      <c r="A614" s="6" t="s">
        <v>933</v>
      </c>
      <c r="B614" s="6" t="s">
        <v>909</v>
      </c>
      <c r="C614" s="8">
        <v>30</v>
      </c>
      <c r="D614" s="8">
        <v>26.9</v>
      </c>
      <c r="E614" s="8">
        <v>10</v>
      </c>
      <c r="F614" s="8">
        <v>5.9</v>
      </c>
      <c r="G614" s="9"/>
      <c r="H614" s="9" t="s">
        <v>18</v>
      </c>
      <c r="I614" s="10">
        <v>5500</v>
      </c>
      <c r="J614" s="10">
        <v>2300</v>
      </c>
      <c r="K614" s="9">
        <v>470</v>
      </c>
      <c r="L614" s="11">
        <f t="shared" si="97"/>
        <v>24.206509461111853</v>
      </c>
      <c r="M614" s="10">
        <f t="shared" si="89"/>
        <v>126.14145355451861</v>
      </c>
      <c r="N614" s="8">
        <f t="shared" si="90"/>
        <v>14.221196147376038</v>
      </c>
      <c r="O614" s="11">
        <f t="shared" si="91"/>
        <v>2.1911893649392793</v>
      </c>
      <c r="P614" s="11">
        <f t="shared" si="98"/>
        <v>1.2640695366833705</v>
      </c>
      <c r="Q614" s="11">
        <f t="shared" si="92"/>
        <v>3</v>
      </c>
      <c r="R614" s="12">
        <f t="shared" si="93"/>
        <v>0.24646449402111412</v>
      </c>
      <c r="S614" s="11">
        <f t="shared" si="94"/>
        <v>6.9499381292210076</v>
      </c>
      <c r="T614" s="8">
        <f t="shared" si="95"/>
        <v>1.7418755371748069</v>
      </c>
      <c r="U614" s="13">
        <f t="shared" si="96"/>
        <v>3.1256839005513388</v>
      </c>
    </row>
    <row r="615" spans="1:21">
      <c r="A615" s="6" t="s">
        <v>934</v>
      </c>
      <c r="B615" s="6" t="s">
        <v>34</v>
      </c>
      <c r="C615" s="8">
        <v>34.5</v>
      </c>
      <c r="D615" s="8">
        <v>27.3</v>
      </c>
      <c r="E615" s="8">
        <v>11.1</v>
      </c>
      <c r="F615" s="8">
        <v>5</v>
      </c>
      <c r="G615" s="9"/>
      <c r="H615" s="9" t="s">
        <v>14</v>
      </c>
      <c r="I615" s="10">
        <v>16800</v>
      </c>
      <c r="J615" s="10">
        <v>6200</v>
      </c>
      <c r="K615" s="10">
        <v>634</v>
      </c>
      <c r="L615" s="11">
        <f t="shared" si="97"/>
        <v>15.522052175306682</v>
      </c>
      <c r="M615" s="10">
        <f t="shared" si="89"/>
        <v>368.61527019720467</v>
      </c>
      <c r="N615" s="8">
        <f t="shared" si="90"/>
        <v>35.71771114922651</v>
      </c>
      <c r="O615" s="11">
        <f t="shared" si="91"/>
        <v>1.6769328600440028</v>
      </c>
      <c r="P615" s="11">
        <f t="shared" si="98"/>
        <v>1.0563831208889771</v>
      </c>
      <c r="Q615" s="11">
        <f t="shared" si="92"/>
        <v>3.1081081081081083</v>
      </c>
      <c r="R615" s="12">
        <f t="shared" si="93"/>
        <v>5.646427920601086E-2</v>
      </c>
      <c r="S615" s="11">
        <f t="shared" si="94"/>
        <v>7.0014198560006387</v>
      </c>
      <c r="T615" s="8">
        <f t="shared" si="95"/>
        <v>3.9147217314513751</v>
      </c>
      <c r="U615" s="13">
        <f t="shared" si="96"/>
        <v>6.6675663047758578</v>
      </c>
    </row>
    <row r="616" spans="1:21">
      <c r="A616" s="6" t="s">
        <v>935</v>
      </c>
      <c r="B616" s="6" t="s">
        <v>231</v>
      </c>
      <c r="C616" s="8">
        <v>37.1</v>
      </c>
      <c r="D616" s="8">
        <v>31.5</v>
      </c>
      <c r="E616" s="8">
        <v>11.5</v>
      </c>
      <c r="F616" s="8">
        <v>6.5</v>
      </c>
      <c r="G616" s="9"/>
      <c r="H616" s="9" t="s">
        <v>18</v>
      </c>
      <c r="I616" s="10">
        <v>13670</v>
      </c>
      <c r="J616" s="10">
        <v>4630</v>
      </c>
      <c r="K616" s="10">
        <v>616</v>
      </c>
      <c r="L616" s="11">
        <f t="shared" si="97"/>
        <v>17.301140944165251</v>
      </c>
      <c r="M616" s="10">
        <f t="shared" si="89"/>
        <v>195.24900747230947</v>
      </c>
      <c r="N616" s="8">
        <f t="shared" si="90"/>
        <v>24.61787989692424</v>
      </c>
      <c r="O616" s="11">
        <f t="shared" si="91"/>
        <v>1.8608339115943788</v>
      </c>
      <c r="P616" s="11">
        <f t="shared" si="98"/>
        <v>1.1016440658440103</v>
      </c>
      <c r="Q616" s="11">
        <f t="shared" si="92"/>
        <v>3.2260869565217392</v>
      </c>
      <c r="R616" s="12">
        <f t="shared" si="93"/>
        <v>0.1089279385521499</v>
      </c>
      <c r="S616" s="11">
        <f t="shared" si="94"/>
        <v>7.520731347415623</v>
      </c>
      <c r="T616" s="8">
        <f t="shared" si="95"/>
        <v>2.8872547335490095</v>
      </c>
      <c r="U616" s="13">
        <f t="shared" si="96"/>
        <v>4.831301243963499</v>
      </c>
    </row>
    <row r="617" spans="1:21">
      <c r="A617" s="6" t="s">
        <v>936</v>
      </c>
      <c r="B617" s="6" t="s">
        <v>874</v>
      </c>
      <c r="C617" s="8">
        <v>33.700000000000003</v>
      </c>
      <c r="D617" s="8">
        <v>29.5</v>
      </c>
      <c r="E617" s="8">
        <v>10.8</v>
      </c>
      <c r="F617" s="8">
        <v>5.6</v>
      </c>
      <c r="G617" s="9" t="s">
        <v>937</v>
      </c>
      <c r="H617" s="9" t="s">
        <v>18</v>
      </c>
      <c r="I617" s="10">
        <v>10253</v>
      </c>
      <c r="J617" s="10">
        <v>2866</v>
      </c>
      <c r="K617" s="10">
        <v>494</v>
      </c>
      <c r="L617" s="11">
        <f t="shared" si="97"/>
        <v>16.804131598823961</v>
      </c>
      <c r="M617" s="10">
        <f t="shared" si="89"/>
        <v>178.29406678802187</v>
      </c>
      <c r="N617" s="8">
        <f t="shared" si="90"/>
        <v>21.651982868884598</v>
      </c>
      <c r="O617" s="11">
        <f t="shared" si="91"/>
        <v>1.9232293305641339</v>
      </c>
      <c r="P617" s="11">
        <f t="shared" si="98"/>
        <v>1.099895399517461</v>
      </c>
      <c r="Q617" s="11">
        <f t="shared" si="92"/>
        <v>3.1203703703703702</v>
      </c>
      <c r="R617" s="12">
        <f t="shared" si="93"/>
        <v>0.12804434092338143</v>
      </c>
      <c r="S617" s="11">
        <f t="shared" si="94"/>
        <v>7.278062929104145</v>
      </c>
      <c r="T617" s="8">
        <f t="shared" si="95"/>
        <v>2.5510113351844952</v>
      </c>
      <c r="U617" s="13">
        <f t="shared" si="96"/>
        <v>4.4048228450327382</v>
      </c>
    </row>
    <row r="618" spans="1:21">
      <c r="A618" s="6" t="s">
        <v>938</v>
      </c>
      <c r="B618" s="6" t="s">
        <v>874</v>
      </c>
      <c r="C618" s="8">
        <v>34.1</v>
      </c>
      <c r="D618" s="8">
        <v>30.5</v>
      </c>
      <c r="E618" s="8">
        <v>12.2</v>
      </c>
      <c r="F618" s="8">
        <v>6.2</v>
      </c>
      <c r="G618" s="9" t="s">
        <v>29</v>
      </c>
      <c r="H618" s="9" t="s">
        <v>18</v>
      </c>
      <c r="I618" s="10">
        <v>11000</v>
      </c>
      <c r="J618" s="10">
        <v>3300</v>
      </c>
      <c r="K618" s="10">
        <v>530</v>
      </c>
      <c r="L618" s="11">
        <f t="shared" si="97"/>
        <v>17.203792824768158</v>
      </c>
      <c r="M618" s="10">
        <f t="shared" si="89"/>
        <v>173.07930745619362</v>
      </c>
      <c r="N618" s="8">
        <f t="shared" si="90"/>
        <v>19.240157730065619</v>
      </c>
      <c r="O618" s="11">
        <f t="shared" si="91"/>
        <v>2.1222510322734238</v>
      </c>
      <c r="P618" s="11">
        <f t="shared" si="98"/>
        <v>1.1063403298561982</v>
      </c>
      <c r="Q618" s="11">
        <f t="shared" si="92"/>
        <v>2.7950819672131151</v>
      </c>
      <c r="R618" s="12">
        <f t="shared" si="93"/>
        <v>0.19910166386567812</v>
      </c>
      <c r="S618" s="11">
        <f t="shared" si="94"/>
        <v>7.400391881515465</v>
      </c>
      <c r="T618" s="8">
        <f t="shared" si="95"/>
        <v>2.2217835683058751</v>
      </c>
      <c r="U618" s="13">
        <f t="shared" si="96"/>
        <v>3.6095226470814623</v>
      </c>
    </row>
    <row r="619" spans="1:21">
      <c r="A619" s="6" t="s">
        <v>939</v>
      </c>
      <c r="B619" s="6" t="s">
        <v>940</v>
      </c>
      <c r="C619" s="8">
        <v>35.9</v>
      </c>
      <c r="D619" s="8">
        <v>31.8</v>
      </c>
      <c r="E619" s="8">
        <v>12.1</v>
      </c>
      <c r="F619" s="8">
        <v>6.3</v>
      </c>
      <c r="G619" s="9" t="s">
        <v>157</v>
      </c>
      <c r="H619" s="9" t="s">
        <v>18</v>
      </c>
      <c r="I619" s="10">
        <v>13448</v>
      </c>
      <c r="J619" s="10">
        <v>4057</v>
      </c>
      <c r="K619" s="10">
        <v>600</v>
      </c>
      <c r="L619" s="11">
        <f t="shared" si="97"/>
        <v>17.03652773343287</v>
      </c>
      <c r="M619" s="10">
        <f t="shared" si="89"/>
        <v>186.69312364779094</v>
      </c>
      <c r="N619" s="8">
        <f t="shared" si="90"/>
        <v>22.736898736871979</v>
      </c>
      <c r="O619" s="11">
        <f t="shared" si="91"/>
        <v>1.9686252132618427</v>
      </c>
      <c r="P619" s="11">
        <f t="shared" si="98"/>
        <v>1.0965109984086014</v>
      </c>
      <c r="Q619" s="11">
        <f t="shared" si="92"/>
        <v>2.9669421487603307</v>
      </c>
      <c r="R619" s="12">
        <f t="shared" si="93"/>
        <v>0.14110492338844061</v>
      </c>
      <c r="S619" s="11">
        <f t="shared" si="94"/>
        <v>7.5564594884112237</v>
      </c>
      <c r="T619" s="8">
        <f t="shared" si="95"/>
        <v>2.6247920021121094</v>
      </c>
      <c r="U619" s="13">
        <f t="shared" si="96"/>
        <v>4.2818371390250549</v>
      </c>
    </row>
    <row r="620" spans="1:21">
      <c r="A620" s="6" t="s">
        <v>941</v>
      </c>
      <c r="B620" s="6" t="s">
        <v>942</v>
      </c>
      <c r="C620" s="8">
        <v>42.1</v>
      </c>
      <c r="D620" s="8">
        <v>33.200000000000003</v>
      </c>
      <c r="E620" s="8">
        <v>13.5</v>
      </c>
      <c r="F620" s="8">
        <v>6.6</v>
      </c>
      <c r="G620" s="9" t="s">
        <v>220</v>
      </c>
      <c r="H620" s="9"/>
      <c r="I620" s="10">
        <v>18920</v>
      </c>
      <c r="J620" s="10">
        <v>5742</v>
      </c>
      <c r="K620" s="10">
        <v>733</v>
      </c>
      <c r="L620" s="11">
        <f t="shared" si="97"/>
        <v>16.580222845344615</v>
      </c>
      <c r="M620" s="10">
        <f t="shared" si="89"/>
        <v>230.81225426351315</v>
      </c>
      <c r="N620" s="8">
        <f t="shared" si="90"/>
        <v>25.464343652579082</v>
      </c>
      <c r="O620" s="11">
        <f t="shared" si="91"/>
        <v>1.9603775414884368</v>
      </c>
      <c r="P620" s="11">
        <f t="shared" si="98"/>
        <v>1.0762233030845891</v>
      </c>
      <c r="Q620" s="11">
        <f t="shared" si="92"/>
        <v>3.1185185185185187</v>
      </c>
      <c r="R620" s="12">
        <f t="shared" si="93"/>
        <v>0.13015918108696919</v>
      </c>
      <c r="S620" s="11">
        <f t="shared" si="94"/>
        <v>7.7210051159159327</v>
      </c>
      <c r="T620" s="8">
        <f t="shared" si="95"/>
        <v>2.9356381796909274</v>
      </c>
      <c r="U620" s="13">
        <f t="shared" si="96"/>
        <v>4.5338127443425691</v>
      </c>
    </row>
    <row r="621" spans="1:21">
      <c r="A621" s="6" t="s">
        <v>943</v>
      </c>
      <c r="B621" s="6"/>
      <c r="C621" s="8">
        <v>43.8</v>
      </c>
      <c r="D621" s="8">
        <v>34.799999999999997</v>
      </c>
      <c r="E621" s="8">
        <v>13.9</v>
      </c>
      <c r="F621" s="8">
        <v>7</v>
      </c>
      <c r="G621" s="9" t="s">
        <v>29</v>
      </c>
      <c r="H621" s="9" t="s">
        <v>18</v>
      </c>
      <c r="I621" s="10">
        <v>22050</v>
      </c>
      <c r="J621" s="10">
        <v>9130</v>
      </c>
      <c r="K621" s="10">
        <v>773</v>
      </c>
      <c r="L621" s="11">
        <f t="shared" si="97"/>
        <v>15.790112822711075</v>
      </c>
      <c r="M621" s="10">
        <f t="shared" si="89"/>
        <v>233.57311014528412</v>
      </c>
      <c r="N621" s="8">
        <f t="shared" si="90"/>
        <v>27.305761028402927</v>
      </c>
      <c r="O621" s="11">
        <f t="shared" si="91"/>
        <v>1.9181405454267335</v>
      </c>
      <c r="P621" s="11">
        <f t="shared" si="98"/>
        <v>1.0543011346795301</v>
      </c>
      <c r="Q621" s="11">
        <f t="shared" si="92"/>
        <v>3.151079136690647</v>
      </c>
      <c r="R621" s="12">
        <f t="shared" si="93"/>
        <v>0.118370131107006</v>
      </c>
      <c r="S621" s="11">
        <f t="shared" si="94"/>
        <v>7.904864325211407</v>
      </c>
      <c r="T621" s="8">
        <f t="shared" si="95"/>
        <v>3.1364434829956074</v>
      </c>
      <c r="U621" s="13">
        <f t="shared" si="96"/>
        <v>4.7737316493134037</v>
      </c>
    </row>
    <row r="622" spans="1:21">
      <c r="A622" s="6" t="s">
        <v>944</v>
      </c>
      <c r="B622" s="6" t="s">
        <v>874</v>
      </c>
      <c r="C622" s="8">
        <v>45.2</v>
      </c>
      <c r="D622" s="8">
        <v>38.4</v>
      </c>
      <c r="E622" s="8">
        <v>14.7</v>
      </c>
      <c r="F622" s="8">
        <v>5.2</v>
      </c>
      <c r="G622" s="9" t="s">
        <v>119</v>
      </c>
      <c r="H622" s="9" t="s">
        <v>18</v>
      </c>
      <c r="I622" s="10">
        <v>20570</v>
      </c>
      <c r="J622" s="10">
        <v>7110</v>
      </c>
      <c r="K622" s="10">
        <v>789</v>
      </c>
      <c r="L622" s="11">
        <f t="shared" si="97"/>
        <v>16.880248184290078</v>
      </c>
      <c r="M622" s="10">
        <f t="shared" si="89"/>
        <v>162.17824643251126</v>
      </c>
      <c r="N622" s="8">
        <f t="shared" si="90"/>
        <v>21.926925090636836</v>
      </c>
      <c r="O622" s="11">
        <f t="shared" si="91"/>
        <v>2.0760174640172062</v>
      </c>
      <c r="P622" s="11">
        <f t="shared" si="98"/>
        <v>1.0801177922198086</v>
      </c>
      <c r="Q622" s="11">
        <f t="shared" si="92"/>
        <v>3.0748299319727894</v>
      </c>
      <c r="R622" s="12">
        <f t="shared" si="93"/>
        <v>0.18719104088990304</v>
      </c>
      <c r="S622" s="11">
        <f t="shared" si="94"/>
        <v>8.303676294268703</v>
      </c>
      <c r="T622" s="8">
        <f t="shared" si="95"/>
        <v>2.5840188818930514</v>
      </c>
      <c r="U622" s="13">
        <f t="shared" si="96"/>
        <v>3.8244144573358674</v>
      </c>
    </row>
    <row r="623" spans="1:21">
      <c r="A623" s="6" t="s">
        <v>945</v>
      </c>
      <c r="B623" s="6" t="s">
        <v>231</v>
      </c>
      <c r="C623" s="8">
        <v>47.2</v>
      </c>
      <c r="D623" s="8">
        <v>38.4</v>
      </c>
      <c r="E623" s="8">
        <v>14.6</v>
      </c>
      <c r="F623" s="8">
        <v>5.2</v>
      </c>
      <c r="G623" s="9" t="s">
        <v>29</v>
      </c>
      <c r="H623" s="9" t="s">
        <v>18</v>
      </c>
      <c r="I623" s="10">
        <v>27560</v>
      </c>
      <c r="J623" s="10">
        <v>11192</v>
      </c>
      <c r="K623" s="10">
        <v>965</v>
      </c>
      <c r="L623" s="11">
        <f t="shared" si="97"/>
        <v>16.990932712679637</v>
      </c>
      <c r="M623" s="10">
        <f t="shared" si="89"/>
        <v>217.28889021293196</v>
      </c>
      <c r="N623" s="8">
        <f t="shared" si="90"/>
        <v>29.212532347093703</v>
      </c>
      <c r="O623" s="11">
        <f t="shared" si="91"/>
        <v>1.8705122845218776</v>
      </c>
      <c r="P623" s="11">
        <f t="shared" si="98"/>
        <v>1.0735711764897982</v>
      </c>
      <c r="Q623" s="11">
        <f t="shared" si="92"/>
        <v>3.2328767123287676</v>
      </c>
      <c r="R623" s="12">
        <f t="shared" si="93"/>
        <v>0.10916851598839145</v>
      </c>
      <c r="S623" s="11">
        <f t="shared" si="94"/>
        <v>8.303676294268703</v>
      </c>
      <c r="T623" s="8">
        <f t="shared" si="95"/>
        <v>3.3691905417167884</v>
      </c>
      <c r="U623" s="13">
        <f t="shared" si="96"/>
        <v>5.0035365984655034</v>
      </c>
    </row>
    <row r="624" spans="1:21">
      <c r="A624" s="6" t="s">
        <v>946</v>
      </c>
      <c r="B624" s="6" t="s">
        <v>177</v>
      </c>
      <c r="C624" s="8">
        <v>50.5</v>
      </c>
      <c r="D624" s="8">
        <v>42.4</v>
      </c>
      <c r="E624" s="8">
        <v>15.9</v>
      </c>
      <c r="F624" s="8">
        <v>6.6</v>
      </c>
      <c r="G624" s="11"/>
      <c r="H624" s="11" t="s">
        <v>18</v>
      </c>
      <c r="I624" s="10">
        <v>30800</v>
      </c>
      <c r="J624" s="10">
        <v>9900</v>
      </c>
      <c r="K624" s="10">
        <v>1342</v>
      </c>
      <c r="L624" s="11">
        <f t="shared" si="97"/>
        <v>21.942878648237805</v>
      </c>
      <c r="M624" s="10">
        <f t="shared" si="89"/>
        <v>180.38695533897112</v>
      </c>
      <c r="N624" s="8">
        <f t="shared" si="90"/>
        <v>26.681512547241326</v>
      </c>
      <c r="O624" s="11">
        <f t="shared" si="91"/>
        <v>1.9630457567134034</v>
      </c>
      <c r="P624" s="11">
        <f t="shared" si="98"/>
        <v>1.165351553755491</v>
      </c>
      <c r="Q624" s="11">
        <f t="shared" si="92"/>
        <v>3.1761006289308176</v>
      </c>
      <c r="R624" s="12">
        <f t="shared" si="93"/>
        <v>0.14263005965767125</v>
      </c>
      <c r="S624" s="11">
        <f t="shared" si="94"/>
        <v>8.7254478395094424</v>
      </c>
      <c r="T624" s="8">
        <f t="shared" si="95"/>
        <v>3.1083835701503753</v>
      </c>
      <c r="U624" s="13">
        <f t="shared" si="96"/>
        <v>4.4234790876462977</v>
      </c>
    </row>
    <row r="625" spans="1:21">
      <c r="A625" s="6" t="s">
        <v>947</v>
      </c>
      <c r="B625" s="6" t="s">
        <v>177</v>
      </c>
      <c r="C625" s="8">
        <v>50.5</v>
      </c>
      <c r="D625" s="8">
        <v>41.7</v>
      </c>
      <c r="E625" s="8">
        <v>15.1</v>
      </c>
      <c r="F625" s="8">
        <v>5.0999999999999996</v>
      </c>
      <c r="G625" s="9" t="s">
        <v>119</v>
      </c>
      <c r="H625" s="9" t="s">
        <v>18</v>
      </c>
      <c r="I625" s="10">
        <v>33000</v>
      </c>
      <c r="J625" s="10">
        <v>12320</v>
      </c>
      <c r="K625" s="10">
        <v>971</v>
      </c>
      <c r="L625" s="11">
        <f t="shared" si="97"/>
        <v>15.163686903268561</v>
      </c>
      <c r="M625" s="10">
        <f t="shared" si="89"/>
        <v>203.16914671623954</v>
      </c>
      <c r="N625" s="8">
        <f t="shared" si="90"/>
        <v>30.957476687897444</v>
      </c>
      <c r="O625" s="11">
        <f t="shared" si="91"/>
        <v>1.8219333782547196</v>
      </c>
      <c r="P625" s="11">
        <f t="shared" si="98"/>
        <v>1.0284153955700073</v>
      </c>
      <c r="Q625" s="11">
        <f t="shared" si="92"/>
        <v>3.3443708609271523</v>
      </c>
      <c r="R625" s="12">
        <f t="shared" si="93"/>
        <v>9.9921864594482851E-2</v>
      </c>
      <c r="S625" s="11">
        <f t="shared" si="94"/>
        <v>8.6531219799561363</v>
      </c>
      <c r="T625" s="8">
        <f t="shared" si="95"/>
        <v>3.596728878277105</v>
      </c>
      <c r="U625" s="13">
        <f t="shared" si="96"/>
        <v>5.2522714587107115</v>
      </c>
    </row>
    <row r="626" spans="1:21">
      <c r="A626" s="6" t="s">
        <v>948</v>
      </c>
      <c r="B626" s="6"/>
      <c r="C626" s="8">
        <v>31.9</v>
      </c>
      <c r="D626" s="8">
        <v>25.9</v>
      </c>
      <c r="E626" s="8">
        <v>10.5</v>
      </c>
      <c r="F626" s="8">
        <v>5.7</v>
      </c>
      <c r="G626" s="9" t="s">
        <v>157</v>
      </c>
      <c r="H626" s="9" t="s">
        <v>18</v>
      </c>
      <c r="I626" s="10">
        <v>7000</v>
      </c>
      <c r="J626" s="10">
        <v>2500</v>
      </c>
      <c r="K626" s="10">
        <v>546</v>
      </c>
      <c r="L626" s="11">
        <f t="shared" si="97"/>
        <v>23.948218433731171</v>
      </c>
      <c r="M626" s="10">
        <f t="shared" si="89"/>
        <v>179.866684540139</v>
      </c>
      <c r="N626" s="8">
        <f t="shared" si="90"/>
        <v>17.042101459907343</v>
      </c>
      <c r="O626" s="11">
        <f t="shared" si="91"/>
        <v>2.1232070067327449</v>
      </c>
      <c r="P626" s="11">
        <f t="shared" si="98"/>
        <v>1.2510183814632931</v>
      </c>
      <c r="Q626" s="11">
        <f t="shared" si="92"/>
        <v>3.038095238095238</v>
      </c>
      <c r="R626" s="12">
        <f t="shared" si="93"/>
        <v>0.19327448133242417</v>
      </c>
      <c r="S626" s="11">
        <f t="shared" si="94"/>
        <v>6.8195337083997165</v>
      </c>
      <c r="T626" s="8">
        <f t="shared" si="95"/>
        <v>2.0360510130179588</v>
      </c>
      <c r="U626" s="13">
        <f t="shared" si="96"/>
        <v>3.5655123191497271</v>
      </c>
    </row>
    <row r="627" spans="1:21">
      <c r="A627" s="6" t="s">
        <v>949</v>
      </c>
      <c r="B627" s="6" t="s">
        <v>231</v>
      </c>
      <c r="C627" s="8">
        <v>47.2</v>
      </c>
      <c r="D627" s="8">
        <v>38.4</v>
      </c>
      <c r="E627" s="8">
        <v>14.6</v>
      </c>
      <c r="F627" s="8">
        <v>6.9</v>
      </c>
      <c r="G627" s="9"/>
      <c r="H627" s="9" t="s">
        <v>18</v>
      </c>
      <c r="I627" s="10">
        <v>26455</v>
      </c>
      <c r="J627" s="10">
        <v>9634</v>
      </c>
      <c r="K627" s="10">
        <v>963</v>
      </c>
      <c r="L627" s="11">
        <f t="shared" si="97"/>
        <v>17.424165108337657</v>
      </c>
      <c r="M627" s="10">
        <f t="shared" si="89"/>
        <v>208.57683565250781</v>
      </c>
      <c r="N627" s="8">
        <f t="shared" si="90"/>
        <v>28.041275153931927</v>
      </c>
      <c r="O627" s="11">
        <f t="shared" si="91"/>
        <v>1.8961751763060348</v>
      </c>
      <c r="P627" s="11">
        <f t="shared" si="98"/>
        <v>1.083861183346053</v>
      </c>
      <c r="Q627" s="11">
        <f t="shared" si="92"/>
        <v>3.2328767123287676</v>
      </c>
      <c r="R627" s="12">
        <f t="shared" si="93"/>
        <v>0.11724404969023382</v>
      </c>
      <c r="S627" s="11">
        <f t="shared" si="94"/>
        <v>8.303676294268703</v>
      </c>
      <c r="T627" s="8">
        <f t="shared" si="95"/>
        <v>3.2510890903190743</v>
      </c>
      <c r="U627" s="13">
        <f t="shared" si="96"/>
        <v>4.8281458251970824</v>
      </c>
    </row>
    <row r="628" spans="1:21">
      <c r="A628" s="6" t="s">
        <v>950</v>
      </c>
      <c r="B628" s="6" t="s">
        <v>940</v>
      </c>
      <c r="C628" s="8">
        <v>37.4</v>
      </c>
      <c r="D628" s="8">
        <v>31.9</v>
      </c>
      <c r="E628" s="8">
        <v>12.8</v>
      </c>
      <c r="F628" s="8">
        <v>6.1</v>
      </c>
      <c r="G628" s="9"/>
      <c r="H628" s="9" t="s">
        <v>18</v>
      </c>
      <c r="I628" s="10">
        <v>13230</v>
      </c>
      <c r="J628" s="10">
        <v>4300</v>
      </c>
      <c r="K628" s="10">
        <v>597</v>
      </c>
      <c r="L628" s="11">
        <f t="shared" si="97"/>
        <v>17.136863504284378</v>
      </c>
      <c r="M628" s="10">
        <f t="shared" si="89"/>
        <v>181.9448539433738</v>
      </c>
      <c r="N628" s="8">
        <f t="shared" si="90"/>
        <v>20.434532359296064</v>
      </c>
      <c r="O628" s="11">
        <f t="shared" si="91"/>
        <v>2.0938772991833763</v>
      </c>
      <c r="P628" s="11">
        <f t="shared" si="98"/>
        <v>1.0991641170649382</v>
      </c>
      <c r="Q628" s="11">
        <f t="shared" si="92"/>
        <v>2.9218749999999996</v>
      </c>
      <c r="R628" s="12">
        <f t="shared" si="93"/>
        <v>0.18567048549344728</v>
      </c>
      <c r="S628" s="11">
        <f t="shared" si="94"/>
        <v>7.5683313880934149</v>
      </c>
      <c r="T628" s="8">
        <f t="shared" si="95"/>
        <v>2.3745804224517371</v>
      </c>
      <c r="U628" s="13">
        <f t="shared" si="96"/>
        <v>3.7662559770390307</v>
      </c>
    </row>
    <row r="629" spans="1:21">
      <c r="A629" s="19" t="s">
        <v>951</v>
      </c>
      <c r="B629" s="19" t="s">
        <v>231</v>
      </c>
      <c r="C629" s="20">
        <f>13.25*3.2808</f>
        <v>43.470600000000005</v>
      </c>
      <c r="D629" s="20">
        <f>11.35*3.2808</f>
        <v>37.237079999999999</v>
      </c>
      <c r="E629" s="20">
        <f>4.4*3.2808</f>
        <v>14.435520000000002</v>
      </c>
      <c r="F629" s="20">
        <f>2.25*3.2808</f>
        <v>7.3818000000000001</v>
      </c>
      <c r="G629" s="21"/>
      <c r="H629" s="21" t="s">
        <v>18</v>
      </c>
      <c r="I629" s="22">
        <v>25352</v>
      </c>
      <c r="J629" s="22">
        <v>9039</v>
      </c>
      <c r="K629" s="22">
        <v>921</v>
      </c>
      <c r="L629" s="11">
        <f t="shared" si="97"/>
        <v>17.143652311010285</v>
      </c>
      <c r="M629" s="10">
        <f t="shared" si="89"/>
        <v>219.19838720745577</v>
      </c>
      <c r="N629" s="8">
        <f t="shared" si="90"/>
        <v>28.628442562168047</v>
      </c>
      <c r="O629" s="11">
        <f t="shared" si="91"/>
        <v>1.9015907161154473</v>
      </c>
      <c r="P629" s="11">
        <f t="shared" si="98"/>
        <v>1.0793155925009168</v>
      </c>
      <c r="Q629" s="11">
        <f t="shared" si="92"/>
        <v>3.0113636363636362</v>
      </c>
      <c r="R629" s="12">
        <f t="shared" si="93"/>
        <v>0.11668850748899232</v>
      </c>
      <c r="S629" s="11">
        <f t="shared" si="94"/>
        <v>8.1769738196963804</v>
      </c>
      <c r="T629" s="8">
        <f t="shared" si="95"/>
        <v>3.2356325665609988</v>
      </c>
      <c r="U629" s="13">
        <f t="shared" si="96"/>
        <v>4.8324894813610229</v>
      </c>
    </row>
    <row r="630" spans="1:21">
      <c r="A630" s="19" t="s">
        <v>952</v>
      </c>
      <c r="B630" s="19" t="s">
        <v>231</v>
      </c>
      <c r="C630" s="20">
        <f>(13.25+0.7)*3.2808</f>
        <v>45.767159999999997</v>
      </c>
      <c r="D630" s="20">
        <f>(11.35+0.35)*3.2808</f>
        <v>38.385359999999999</v>
      </c>
      <c r="E630" s="20">
        <f>4.4*3.2808</f>
        <v>14.435520000000002</v>
      </c>
      <c r="F630" s="20">
        <f>2.25*3.2808</f>
        <v>7.3818000000000001</v>
      </c>
      <c r="G630" s="21"/>
      <c r="H630" s="21" t="s">
        <v>18</v>
      </c>
      <c r="I630" s="22">
        <f>25352+500</f>
        <v>25852</v>
      </c>
      <c r="J630" s="22">
        <v>9039</v>
      </c>
      <c r="K630" s="22">
        <v>921</v>
      </c>
      <c r="L630" s="11">
        <f t="shared" si="97"/>
        <v>16.922105207440296</v>
      </c>
      <c r="M630" s="10">
        <f t="shared" si="89"/>
        <v>204.05595568363086</v>
      </c>
      <c r="N630" s="8">
        <f t="shared" si="90"/>
        <v>28.119700525726326</v>
      </c>
      <c r="O630" s="11">
        <f t="shared" si="91"/>
        <v>1.8892636500703983</v>
      </c>
      <c r="P630" s="11">
        <f t="shared" si="98"/>
        <v>1.0740585853654641</v>
      </c>
      <c r="Q630" s="11">
        <f t="shared" si="92"/>
        <v>3.170454545454545</v>
      </c>
      <c r="R630" s="12">
        <f t="shared" si="93"/>
        <v>0.11625874082323287</v>
      </c>
      <c r="S630" s="11">
        <f t="shared" si="94"/>
        <v>8.302093255077299</v>
      </c>
      <c r="T630" s="8">
        <f t="shared" si="95"/>
        <v>3.2416075335761669</v>
      </c>
      <c r="U630" s="13">
        <f t="shared" si="96"/>
        <v>4.8414132280035433</v>
      </c>
    </row>
    <row r="631" spans="1:21">
      <c r="A631" s="6" t="s">
        <v>953</v>
      </c>
      <c r="B631" s="6" t="s">
        <v>942</v>
      </c>
      <c r="C631" s="8">
        <v>42</v>
      </c>
      <c r="D631" s="8">
        <v>33.4</v>
      </c>
      <c r="E631" s="8">
        <v>13.5</v>
      </c>
      <c r="F631" s="8">
        <v>6.6</v>
      </c>
      <c r="G631" s="9" t="s">
        <v>157</v>
      </c>
      <c r="H631" s="9" t="s">
        <v>18</v>
      </c>
      <c r="I631" s="10">
        <v>18519</v>
      </c>
      <c r="J631" s="10">
        <v>5754</v>
      </c>
      <c r="K631" s="10">
        <v>850</v>
      </c>
      <c r="L631" s="11">
        <f t="shared" si="97"/>
        <v>19.503004110143905</v>
      </c>
      <c r="M631" s="10">
        <f t="shared" si="89"/>
        <v>221.88610822795891</v>
      </c>
      <c r="N631" s="8">
        <f t="shared" si="90"/>
        <v>24.848438585599531</v>
      </c>
      <c r="O631" s="11">
        <f t="shared" si="91"/>
        <v>1.9744121615053334</v>
      </c>
      <c r="P631" s="11">
        <f t="shared" si="98"/>
        <v>1.1366981946732386</v>
      </c>
      <c r="Q631" s="11">
        <f t="shared" si="92"/>
        <v>3.1111111111111112</v>
      </c>
      <c r="R631" s="12">
        <f t="shared" si="93"/>
        <v>0.13592791950247327</v>
      </c>
      <c r="S631" s="11">
        <f t="shared" si="94"/>
        <v>7.7442262363647405</v>
      </c>
      <c r="T631" s="8">
        <f t="shared" si="95"/>
        <v>2.8726690558534149</v>
      </c>
      <c r="U631" s="13">
        <f t="shared" si="96"/>
        <v>4.4365629476443065</v>
      </c>
    </row>
    <row r="632" spans="1:21">
      <c r="A632" s="6" t="s">
        <v>954</v>
      </c>
      <c r="B632" s="6" t="s">
        <v>940</v>
      </c>
      <c r="C632" s="8">
        <v>37.299999999999997</v>
      </c>
      <c r="D632" s="8">
        <v>31.8</v>
      </c>
      <c r="E632" s="8">
        <v>12.1</v>
      </c>
      <c r="F632" s="8">
        <v>6.3</v>
      </c>
      <c r="G632" s="9" t="s">
        <v>157</v>
      </c>
      <c r="H632" s="9" t="s">
        <v>18</v>
      </c>
      <c r="I632" s="10">
        <v>13448</v>
      </c>
      <c r="J632" s="10">
        <v>4057</v>
      </c>
      <c r="K632" s="10">
        <v>633</v>
      </c>
      <c r="L632" s="11">
        <f t="shared" si="97"/>
        <v>17.973536758771676</v>
      </c>
      <c r="M632" s="10">
        <f t="shared" si="89"/>
        <v>186.69312364779094</v>
      </c>
      <c r="N632" s="8">
        <f t="shared" si="90"/>
        <v>22.451413012821568</v>
      </c>
      <c r="O632" s="11">
        <f t="shared" si="91"/>
        <v>1.9686252132618427</v>
      </c>
      <c r="P632" s="11">
        <f t="shared" si="98"/>
        <v>1.1162360932551552</v>
      </c>
      <c r="Q632" s="11">
        <f t="shared" si="92"/>
        <v>3.0826446280991733</v>
      </c>
      <c r="R632" s="12">
        <f t="shared" si="93"/>
        <v>0.14110492338844061</v>
      </c>
      <c r="S632" s="11">
        <f t="shared" si="94"/>
        <v>7.5564594884112237</v>
      </c>
      <c r="T632" s="8">
        <f t="shared" si="95"/>
        <v>2.6247920021121094</v>
      </c>
      <c r="U632" s="13">
        <f t="shared" si="96"/>
        <v>4.2818371390250549</v>
      </c>
    </row>
    <row r="633" spans="1:21">
      <c r="A633" s="6" t="s">
        <v>955</v>
      </c>
      <c r="B633" s="6" t="s">
        <v>956</v>
      </c>
      <c r="C633" s="8">
        <v>43.3</v>
      </c>
      <c r="D633" s="8">
        <v>37.4</v>
      </c>
      <c r="E633" s="8">
        <v>13.5</v>
      </c>
      <c r="F633" s="8">
        <v>6.5</v>
      </c>
      <c r="G633" s="9" t="s">
        <v>188</v>
      </c>
      <c r="H633" s="9" t="s">
        <v>18</v>
      </c>
      <c r="I633" s="10">
        <v>20503</v>
      </c>
      <c r="J633" s="10">
        <v>6515</v>
      </c>
      <c r="K633" s="10">
        <v>936</v>
      </c>
      <c r="L633" s="11">
        <f t="shared" si="97"/>
        <v>20.068795854764712</v>
      </c>
      <c r="M633" s="10">
        <f t="shared" si="89"/>
        <v>174.96637204870376</v>
      </c>
      <c r="N633" s="8">
        <f t="shared" si="90"/>
        <v>25.27007735807339</v>
      </c>
      <c r="O633" s="11">
        <f t="shared" si="91"/>
        <v>1.9086190638772478</v>
      </c>
      <c r="P633" s="11">
        <f t="shared" si="98"/>
        <v>1.1442832890323389</v>
      </c>
      <c r="Q633" s="11">
        <f t="shared" si="92"/>
        <v>3.2074074074074073</v>
      </c>
      <c r="R633" s="12">
        <f t="shared" si="93"/>
        <v>0.12745275112256843</v>
      </c>
      <c r="S633" s="11">
        <f t="shared" si="94"/>
        <v>8.1948422803614704</v>
      </c>
      <c r="T633" s="8">
        <f t="shared" si="95"/>
        <v>2.9666432499593394</v>
      </c>
      <c r="U633" s="13">
        <f t="shared" si="96"/>
        <v>4.5816971136407512</v>
      </c>
    </row>
    <row r="634" spans="1:21">
      <c r="A634" s="6" t="s">
        <v>957</v>
      </c>
      <c r="B634" s="6" t="s">
        <v>874</v>
      </c>
      <c r="C634" s="8">
        <v>46.4</v>
      </c>
      <c r="D634" s="8">
        <v>38.4</v>
      </c>
      <c r="E634" s="8">
        <v>14.7</v>
      </c>
      <c r="F634" s="8">
        <v>6.6</v>
      </c>
      <c r="G634" s="9" t="s">
        <v>220</v>
      </c>
      <c r="H634" s="9"/>
      <c r="I634" s="10">
        <v>20570</v>
      </c>
      <c r="J634" s="10">
        <v>7110</v>
      </c>
      <c r="K634" s="10">
        <v>790</v>
      </c>
      <c r="L634" s="11">
        <f t="shared" si="97"/>
        <v>16.901642668680811</v>
      </c>
      <c r="M634" s="10">
        <f t="shared" si="89"/>
        <v>162.17824643251126</v>
      </c>
      <c r="N634" s="8">
        <f t="shared" si="90"/>
        <v>21.733452222190039</v>
      </c>
      <c r="O634" s="11">
        <f t="shared" si="91"/>
        <v>2.0760174640172062</v>
      </c>
      <c r="P634" s="11">
        <f t="shared" si="98"/>
        <v>1.080573466871364</v>
      </c>
      <c r="Q634" s="11">
        <f t="shared" si="92"/>
        <v>3.1564625850340136</v>
      </c>
      <c r="R634" s="12">
        <f t="shared" si="93"/>
        <v>0.18719104088990304</v>
      </c>
      <c r="S634" s="11">
        <f t="shared" si="94"/>
        <v>8.303676294268703</v>
      </c>
      <c r="T634" s="8">
        <f t="shared" si="95"/>
        <v>2.5840188818930514</v>
      </c>
      <c r="U634" s="13">
        <f t="shared" si="96"/>
        <v>3.8244144573358674</v>
      </c>
    </row>
    <row r="635" spans="1:21">
      <c r="A635" s="6" t="s">
        <v>958</v>
      </c>
      <c r="B635" s="6" t="s">
        <v>177</v>
      </c>
      <c r="C635" s="8">
        <v>50.5</v>
      </c>
      <c r="D635" s="8">
        <v>41.7</v>
      </c>
      <c r="E635" s="8">
        <v>15.1</v>
      </c>
      <c r="F635" s="8">
        <v>5.0999999999999996</v>
      </c>
      <c r="G635" s="9"/>
      <c r="H635" s="9"/>
      <c r="I635" s="10">
        <v>33000</v>
      </c>
      <c r="J635" s="10">
        <v>12320</v>
      </c>
      <c r="K635" s="10">
        <v>1122</v>
      </c>
      <c r="L635" s="11">
        <f t="shared" si="97"/>
        <v>17.521788574116709</v>
      </c>
      <c r="M635" s="10">
        <f t="shared" si="89"/>
        <v>203.16914671623954</v>
      </c>
      <c r="N635" s="8">
        <f t="shared" si="90"/>
        <v>30.957476687897444</v>
      </c>
      <c r="O635" s="11">
        <f t="shared" si="91"/>
        <v>1.8219333782547196</v>
      </c>
      <c r="P635" s="11">
        <f t="shared" si="98"/>
        <v>1.0791260768149726</v>
      </c>
      <c r="Q635" s="11">
        <f t="shared" si="92"/>
        <v>3.3443708609271523</v>
      </c>
      <c r="R635" s="12">
        <f t="shared" si="93"/>
        <v>9.9921864594482851E-2</v>
      </c>
      <c r="S635" s="11">
        <f t="shared" si="94"/>
        <v>8.6531219799561363</v>
      </c>
      <c r="T635" s="8">
        <f t="shared" si="95"/>
        <v>3.596728878277105</v>
      </c>
      <c r="U635" s="13">
        <f t="shared" si="96"/>
        <v>5.2522714587107115</v>
      </c>
    </row>
    <row r="636" spans="1:21">
      <c r="A636" s="6" t="s">
        <v>959</v>
      </c>
      <c r="B636" s="6" t="s">
        <v>956</v>
      </c>
      <c r="C636" s="8">
        <v>40</v>
      </c>
      <c r="D636" s="8">
        <v>33.299999999999997</v>
      </c>
      <c r="E636" s="8">
        <v>12.9</v>
      </c>
      <c r="F636" s="8">
        <v>6.3</v>
      </c>
      <c r="G636" s="9" t="s">
        <v>157</v>
      </c>
      <c r="H636" s="9" t="s">
        <v>18</v>
      </c>
      <c r="I636" s="10">
        <v>16094</v>
      </c>
      <c r="J636" s="10">
        <v>5291</v>
      </c>
      <c r="K636" s="10">
        <v>750</v>
      </c>
      <c r="L636" s="11">
        <f t="shared" si="97"/>
        <v>18.894652284489005</v>
      </c>
      <c r="M636" s="10">
        <f t="shared" si="89"/>
        <v>194.57331499103006</v>
      </c>
      <c r="N636" s="8">
        <f t="shared" si="90"/>
        <v>23.375914390955451</v>
      </c>
      <c r="O636" s="11">
        <f t="shared" si="91"/>
        <v>1.9769299744347093</v>
      </c>
      <c r="P636" s="11">
        <f t="shared" si="98"/>
        <v>1.1292301168204715</v>
      </c>
      <c r="Q636" s="11">
        <f t="shared" si="92"/>
        <v>3.1007751937984493</v>
      </c>
      <c r="R636" s="12">
        <f t="shared" si="93"/>
        <v>0.14240430606589347</v>
      </c>
      <c r="S636" s="11">
        <f t="shared" si="94"/>
        <v>7.7326243927918803</v>
      </c>
      <c r="T636" s="8">
        <f t="shared" si="95"/>
        <v>2.7252184338797716</v>
      </c>
      <c r="U636" s="13">
        <f t="shared" si="96"/>
        <v>4.3056071202860853</v>
      </c>
    </row>
    <row r="637" spans="1:21">
      <c r="A637" s="6" t="s">
        <v>960</v>
      </c>
      <c r="B637" s="6" t="s">
        <v>961</v>
      </c>
      <c r="C637" s="8">
        <v>33</v>
      </c>
      <c r="D637" s="8">
        <v>26.6</v>
      </c>
      <c r="E637" s="8">
        <v>10.9</v>
      </c>
      <c r="F637" s="8">
        <v>6.2</v>
      </c>
      <c r="G637" s="9" t="s">
        <v>157</v>
      </c>
      <c r="H637" s="9" t="s">
        <v>94</v>
      </c>
      <c r="I637" s="10">
        <v>13227</v>
      </c>
      <c r="J637" s="10">
        <v>4629</v>
      </c>
      <c r="K637" s="10">
        <v>521</v>
      </c>
      <c r="L637" s="11">
        <f t="shared" si="97"/>
        <v>14.957545220891298</v>
      </c>
      <c r="M637" s="10">
        <f t="shared" si="89"/>
        <v>313.73894029793547</v>
      </c>
      <c r="N637" s="8">
        <f t="shared" si="90"/>
        <v>29.759198720550376</v>
      </c>
      <c r="O637" s="11">
        <f t="shared" si="91"/>
        <v>1.7832020477203803</v>
      </c>
      <c r="P637" s="11">
        <f t="shared" si="98"/>
        <v>1.0504966562359617</v>
      </c>
      <c r="Q637" s="11">
        <f t="shared" si="92"/>
        <v>3.0275229357798166</v>
      </c>
      <c r="R637" s="12">
        <f t="shared" si="93"/>
        <v>7.710032251647049E-2</v>
      </c>
      <c r="S637" s="11">
        <f t="shared" si="94"/>
        <v>6.911075169610009</v>
      </c>
      <c r="T637" s="8">
        <f t="shared" si="95"/>
        <v>3.3084968829569612</v>
      </c>
      <c r="U637" s="13">
        <f t="shared" si="96"/>
        <v>5.6865048867129904</v>
      </c>
    </row>
    <row r="638" spans="1:21">
      <c r="A638" s="6" t="s">
        <v>962</v>
      </c>
      <c r="B638" s="6" t="s">
        <v>961</v>
      </c>
      <c r="C638" s="8">
        <v>39.700000000000003</v>
      </c>
      <c r="D638" s="8">
        <v>32.9</v>
      </c>
      <c r="E638" s="8">
        <v>12.7</v>
      </c>
      <c r="F638" s="8">
        <v>7.1</v>
      </c>
      <c r="G638" s="9"/>
      <c r="H638" s="9" t="s">
        <v>18</v>
      </c>
      <c r="I638" s="10">
        <v>17710</v>
      </c>
      <c r="J638" s="10">
        <v>7700</v>
      </c>
      <c r="K638" s="10">
        <v>752</v>
      </c>
      <c r="L638" s="11">
        <f t="shared" si="97"/>
        <v>17.775431068185906</v>
      </c>
      <c r="M638" s="10">
        <f t="shared" si="89"/>
        <v>222.01527161794112</v>
      </c>
      <c r="N638" s="8">
        <f t="shared" si="90"/>
        <v>26.541371143610895</v>
      </c>
      <c r="O638" s="11">
        <f t="shared" si="91"/>
        <v>1.8852442595354915</v>
      </c>
      <c r="P638" s="11">
        <f t="shared" si="98"/>
        <v>1.1035168057106854</v>
      </c>
      <c r="Q638" s="11">
        <f t="shared" si="92"/>
        <v>3.1259842519685042</v>
      </c>
      <c r="R638" s="12">
        <f t="shared" si="93"/>
        <v>0.11132230701187849</v>
      </c>
      <c r="S638" s="11">
        <f t="shared" si="94"/>
        <v>7.6860418942391941</v>
      </c>
      <c r="T638" s="8">
        <f t="shared" si="95"/>
        <v>3.050984840088292</v>
      </c>
      <c r="U638" s="13">
        <f t="shared" si="96"/>
        <v>4.8580963635217582</v>
      </c>
    </row>
    <row r="639" spans="1:21">
      <c r="A639" s="6" t="s">
        <v>963</v>
      </c>
      <c r="B639" s="6" t="s">
        <v>961</v>
      </c>
      <c r="C639" s="8">
        <v>47.8</v>
      </c>
      <c r="D639" s="8">
        <v>40.1</v>
      </c>
      <c r="E639" s="8">
        <v>14.5</v>
      </c>
      <c r="F639" s="8">
        <v>5.9</v>
      </c>
      <c r="G639" s="11"/>
      <c r="H639" s="11" t="s">
        <v>18</v>
      </c>
      <c r="I639" s="10">
        <v>36400</v>
      </c>
      <c r="J639" s="10">
        <v>15700</v>
      </c>
      <c r="K639" s="10">
        <v>1121</v>
      </c>
      <c r="L639" s="11">
        <f t="shared" si="97"/>
        <v>16.399399804527764</v>
      </c>
      <c r="M639" s="10">
        <f t="shared" si="89"/>
        <v>252.01143508477759</v>
      </c>
      <c r="N639" s="8">
        <f t="shared" si="90"/>
        <v>37.679081854538033</v>
      </c>
      <c r="O639" s="11">
        <f t="shared" si="91"/>
        <v>1.6933312703328629</v>
      </c>
      <c r="P639" s="11">
        <f t="shared" si="98"/>
        <v>1.0526800052910605</v>
      </c>
      <c r="Q639" s="11">
        <f t="shared" si="92"/>
        <v>3.296551724137931</v>
      </c>
      <c r="R639" s="12">
        <f t="shared" si="93"/>
        <v>6.8152529617254487E-2</v>
      </c>
      <c r="S639" s="11">
        <f t="shared" si="94"/>
        <v>8.4854911466573348</v>
      </c>
      <c r="T639" s="8">
        <f t="shared" si="95"/>
        <v>4.2457382036057272</v>
      </c>
      <c r="U639" s="13">
        <f t="shared" si="96"/>
        <v>6.326989975480477</v>
      </c>
    </row>
    <row r="640" spans="1:21">
      <c r="A640" s="6" t="s">
        <v>964</v>
      </c>
      <c r="B640" s="6" t="s">
        <v>965</v>
      </c>
      <c r="C640" s="8">
        <v>34.700000000000003</v>
      </c>
      <c r="D640" s="8">
        <v>27.7</v>
      </c>
      <c r="E640" s="8">
        <v>12.7</v>
      </c>
      <c r="F640" s="8">
        <v>3.3</v>
      </c>
      <c r="G640" s="10" t="s">
        <v>966</v>
      </c>
      <c r="H640" s="10" t="s">
        <v>967</v>
      </c>
      <c r="I640" s="9">
        <v>14110</v>
      </c>
      <c r="J640" s="9">
        <v>5070</v>
      </c>
      <c r="K640" s="10">
        <v>549</v>
      </c>
      <c r="L640" s="11">
        <f t="shared" si="97"/>
        <v>15.09743665040609</v>
      </c>
      <c r="M640" s="10">
        <f t="shared" si="89"/>
        <v>296.37371788351555</v>
      </c>
      <c r="N640" s="8">
        <f t="shared" si="90"/>
        <v>24.79353456406546</v>
      </c>
      <c r="O640" s="11">
        <f t="shared" si="91"/>
        <v>2.033442575198102</v>
      </c>
      <c r="P640" s="11">
        <f t="shared" si="98"/>
        <v>1.0518380763928525</v>
      </c>
      <c r="Q640" s="11">
        <f t="shared" si="92"/>
        <v>2.7322834645669296</v>
      </c>
      <c r="R640" s="12">
        <f t="shared" si="93"/>
        <v>0.13931058880251673</v>
      </c>
      <c r="S640" s="11">
        <f t="shared" si="94"/>
        <v>7.0525257886802519</v>
      </c>
      <c r="T640" s="8">
        <f t="shared" si="95"/>
        <v>2.7273387612977187</v>
      </c>
      <c r="U640" s="13">
        <f t="shared" si="96"/>
        <v>4.3427533117368604</v>
      </c>
    </row>
    <row r="641" spans="1:21">
      <c r="A641" s="6" t="s">
        <v>968</v>
      </c>
      <c r="B641" s="6" t="s">
        <v>965</v>
      </c>
      <c r="C641" s="8">
        <v>39.200000000000003</v>
      </c>
      <c r="D641" s="8">
        <v>33.299999999999997</v>
      </c>
      <c r="E641" s="8">
        <v>13.7</v>
      </c>
      <c r="F641" s="8">
        <v>3.6</v>
      </c>
      <c r="G641" s="10" t="s">
        <v>412</v>
      </c>
      <c r="H641" s="10" t="s">
        <v>967</v>
      </c>
      <c r="I641" s="9">
        <v>20944</v>
      </c>
      <c r="J641" s="9">
        <v>6614</v>
      </c>
      <c r="K641" s="10">
        <v>840</v>
      </c>
      <c r="L641" s="11">
        <f t="shared" si="97"/>
        <v>17.756993498639925</v>
      </c>
      <c r="M641" s="10">
        <f t="shared" si="89"/>
        <v>253.20886722829212</v>
      </c>
      <c r="N641" s="8">
        <f t="shared" si="90"/>
        <v>28.273016872882867</v>
      </c>
      <c r="O641" s="11">
        <f t="shared" si="91"/>
        <v>1.9232174799792303</v>
      </c>
      <c r="P641" s="11">
        <f t="shared" si="98"/>
        <v>1.097926192435043</v>
      </c>
      <c r="Q641" s="11">
        <f t="shared" si="92"/>
        <v>2.8613138686131392</v>
      </c>
      <c r="R641" s="12">
        <f t="shared" si="93"/>
        <v>0.11645504107614547</v>
      </c>
      <c r="S641" s="11">
        <f t="shared" si="94"/>
        <v>7.7326243927918803</v>
      </c>
      <c r="T641" s="8">
        <f t="shared" si="95"/>
        <v>3.1329828960148287</v>
      </c>
      <c r="U641" s="13">
        <f t="shared" si="96"/>
        <v>4.8031447637906233</v>
      </c>
    </row>
    <row r="642" spans="1:21">
      <c r="A642" s="6" t="s">
        <v>969</v>
      </c>
      <c r="B642" s="6" t="s">
        <v>970</v>
      </c>
      <c r="C642" s="8">
        <v>40</v>
      </c>
      <c r="D642" s="8">
        <v>38</v>
      </c>
      <c r="E642" s="8">
        <v>15.3</v>
      </c>
      <c r="F642" s="8">
        <v>2.9</v>
      </c>
      <c r="G642" s="9" t="s">
        <v>971</v>
      </c>
      <c r="H642" s="9" t="s">
        <v>972</v>
      </c>
      <c r="I642" s="10">
        <v>20000</v>
      </c>
      <c r="J642" s="10"/>
      <c r="K642" s="10">
        <v>640</v>
      </c>
      <c r="L642" s="11">
        <f t="shared" si="97"/>
        <v>13.951145225032819</v>
      </c>
      <c r="M642" s="10">
        <f t="shared" si="89"/>
        <v>162.71634765584321</v>
      </c>
      <c r="N642" s="8">
        <f t="shared" si="90"/>
        <v>21.178233454421498</v>
      </c>
      <c r="O642" s="11">
        <f t="shared" si="91"/>
        <v>2.1810676147286912</v>
      </c>
      <c r="P642" s="11">
        <f t="shared" si="98"/>
        <v>1.0145033450017882</v>
      </c>
      <c r="Q642" s="11">
        <f t="shared" si="92"/>
        <v>2.6143790849673203</v>
      </c>
      <c r="R642" s="12">
        <f t="shared" si="93"/>
        <v>0.23060210198184916</v>
      </c>
      <c r="S642" s="11">
        <f t="shared" si="94"/>
        <v>8.2603147639784282</v>
      </c>
      <c r="T642" s="8">
        <f t="shared" si="95"/>
        <v>2.3870757806415086</v>
      </c>
      <c r="U642" s="13">
        <f t="shared" si="96"/>
        <v>3.4629675890340406</v>
      </c>
    </row>
    <row r="643" spans="1:21">
      <c r="A643" s="6" t="s">
        <v>973</v>
      </c>
      <c r="B643" s="6" t="s">
        <v>974</v>
      </c>
      <c r="C643" s="8">
        <v>43</v>
      </c>
      <c r="D643" s="8">
        <v>29</v>
      </c>
      <c r="E643" s="8">
        <v>11</v>
      </c>
      <c r="F643" s="8">
        <v>6.1</v>
      </c>
      <c r="G643" s="11"/>
      <c r="H643" s="11" t="s">
        <v>18</v>
      </c>
      <c r="I643" s="10">
        <v>19000</v>
      </c>
      <c r="J643" s="10">
        <v>7750</v>
      </c>
      <c r="K643" s="10">
        <v>791</v>
      </c>
      <c r="L643" s="11">
        <f t="shared" si="97"/>
        <v>17.84195533915068</v>
      </c>
      <c r="M643" s="10">
        <f t="shared" ref="M643:M706" si="99">(I643/2240)/(0.01*D643)^3</f>
        <v>347.7855942081618</v>
      </c>
      <c r="N643" s="8">
        <f t="shared" ref="N643:N706" si="100">I643/(0.65*(0.7*D643+0.3*C643)*E643^1.33)</f>
        <v>36.278547386944794</v>
      </c>
      <c r="O643" s="11">
        <f t="shared" ref="O643:O706" si="101">E643/(I643/(0.9*64))^0.333</f>
        <v>1.5951018657629923</v>
      </c>
      <c r="P643" s="11">
        <f t="shared" si="98"/>
        <v>1.1027001144889654</v>
      </c>
      <c r="Q643" s="11">
        <f t="shared" ref="Q643:Q706" si="102">C643/E643</f>
        <v>3.9090909090909092</v>
      </c>
      <c r="R643" s="12">
        <f t="shared" ref="R643:R706" si="103">(((2*3.14)/T643)^2*((E643/2)-1.5)*(10*3.14/180)/32.2)</f>
        <v>4.6517496527919207E-2</v>
      </c>
      <c r="S643" s="11">
        <f t="shared" ref="S643:S706" si="104">1.34*(D643^0.5)</f>
        <v>7.2161208415602358</v>
      </c>
      <c r="T643" s="8">
        <f t="shared" ref="T643:T706" si="105">2*PI()*(((I643^1.744/35.5)/(0.04*32.2*D643*64*(0.82*E643)^3))^0.5)</f>
        <v>4.2862954981563233</v>
      </c>
      <c r="U643" s="13">
        <f t="shared" ref="U643:U706" si="106">T643*(32.2/E643)^0.5</f>
        <v>7.3335406117124151</v>
      </c>
    </row>
    <row r="644" spans="1:21">
      <c r="A644" s="6" t="s">
        <v>975</v>
      </c>
      <c r="B644" s="6" t="s">
        <v>974</v>
      </c>
      <c r="C644" s="8">
        <v>50.8</v>
      </c>
      <c r="D644" s="8">
        <v>34.5</v>
      </c>
      <c r="E644" s="8">
        <v>13</v>
      </c>
      <c r="F644" s="8">
        <v>6.9</v>
      </c>
      <c r="G644" s="11"/>
      <c r="H644" s="11" t="s">
        <v>18</v>
      </c>
      <c r="I644" s="10">
        <v>29000</v>
      </c>
      <c r="J644" s="10">
        <v>9000</v>
      </c>
      <c r="K644" s="10">
        <v>987</v>
      </c>
      <c r="L644" s="11">
        <f t="shared" si="97"/>
        <v>16.798710615356491</v>
      </c>
      <c r="M644" s="10">
        <f t="shared" si="99"/>
        <v>315.27729399020586</v>
      </c>
      <c r="N644" s="8">
        <f t="shared" si="100"/>
        <v>37.372659312313715</v>
      </c>
      <c r="O644" s="11">
        <f t="shared" si="101"/>
        <v>1.6375158260103364</v>
      </c>
      <c r="P644" s="11">
        <f t="shared" si="98"/>
        <v>1.0679751887580928</v>
      </c>
      <c r="Q644" s="11">
        <f t="shared" si="102"/>
        <v>3.9076923076923076</v>
      </c>
      <c r="R644" s="12">
        <f t="shared" si="103"/>
        <v>5.4616468751902181E-2</v>
      </c>
      <c r="S644" s="11">
        <f t="shared" si="104"/>
        <v>7.8707178833953897</v>
      </c>
      <c r="T644" s="8">
        <f t="shared" si="105"/>
        <v>4.4226591796576828</v>
      </c>
      <c r="U644" s="13">
        <f t="shared" si="106"/>
        <v>6.9604886978353306</v>
      </c>
    </row>
    <row r="645" spans="1:21">
      <c r="A645" s="6" t="s">
        <v>976</v>
      </c>
      <c r="B645" s="6" t="s">
        <v>310</v>
      </c>
      <c r="C645" s="8">
        <v>47.2</v>
      </c>
      <c r="D645" s="8">
        <v>38.200000000000003</v>
      </c>
      <c r="E645" s="8">
        <v>14</v>
      </c>
      <c r="F645" s="8">
        <v>6.5</v>
      </c>
      <c r="G645" s="9" t="s">
        <v>29</v>
      </c>
      <c r="H645" s="9" t="s">
        <v>18</v>
      </c>
      <c r="I645" s="10">
        <v>39800</v>
      </c>
      <c r="J645" s="10">
        <v>15900</v>
      </c>
      <c r="K645" s="10">
        <v>1045</v>
      </c>
      <c r="L645" s="11">
        <f t="shared" si="97"/>
        <v>14.404892683041089</v>
      </c>
      <c r="M645" s="10">
        <f t="shared" si="99"/>
        <v>318.74616261654978</v>
      </c>
      <c r="N645" s="8">
        <f t="shared" si="100"/>
        <v>44.760622727125018</v>
      </c>
      <c r="O645" s="11">
        <f t="shared" si="101"/>
        <v>1.5870392206852693</v>
      </c>
      <c r="P645" s="11">
        <f t="shared" si="98"/>
        <v>1.0056526621487896</v>
      </c>
      <c r="Q645" s="11">
        <f t="shared" si="102"/>
        <v>3.3714285714285714</v>
      </c>
      <c r="R645" s="12">
        <f t="shared" si="103"/>
        <v>4.7834435260276316E-2</v>
      </c>
      <c r="S645" s="11">
        <f t="shared" si="104"/>
        <v>8.2820239072342705</v>
      </c>
      <c r="T645" s="8">
        <f t="shared" si="105"/>
        <v>4.9564564960148747</v>
      </c>
      <c r="U645" s="13">
        <f t="shared" si="106"/>
        <v>7.5168384506281978</v>
      </c>
    </row>
    <row r="646" spans="1:21">
      <c r="A646" s="6" t="s">
        <v>977</v>
      </c>
      <c r="B646" s="6" t="s">
        <v>310</v>
      </c>
      <c r="C646" s="8">
        <v>51.3</v>
      </c>
      <c r="D646" s="8">
        <v>41.6</v>
      </c>
      <c r="E646" s="8">
        <v>14.2</v>
      </c>
      <c r="F646" s="8">
        <v>7</v>
      </c>
      <c r="G646" s="9" t="s">
        <v>29</v>
      </c>
      <c r="H646" s="9" t="s">
        <v>18</v>
      </c>
      <c r="I646" s="10">
        <v>42800</v>
      </c>
      <c r="J646" s="10">
        <v>20000</v>
      </c>
      <c r="K646" s="10">
        <v>1231</v>
      </c>
      <c r="L646" s="11">
        <f t="shared" ref="L646:L709" si="107">K646/(I646/64)^0.666</f>
        <v>16.167108965251707</v>
      </c>
      <c r="M646" s="10">
        <f t="shared" si="99"/>
        <v>265.40906913445275</v>
      </c>
      <c r="N646" s="8">
        <f t="shared" si="100"/>
        <v>43.403956550405113</v>
      </c>
      <c r="O646" s="11">
        <f t="shared" si="101"/>
        <v>1.5712245501463777</v>
      </c>
      <c r="P646" s="11">
        <f t="shared" si="98"/>
        <v>1.0429129021721526</v>
      </c>
      <c r="Q646" s="11">
        <f t="shared" si="102"/>
        <v>3.612676056338028</v>
      </c>
      <c r="R646" s="12">
        <f t="shared" si="103"/>
        <v>4.8756781200608099E-2</v>
      </c>
      <c r="S646" s="11">
        <f t="shared" si="104"/>
        <v>8.6427403061760462</v>
      </c>
      <c r="T646" s="8">
        <f t="shared" si="105"/>
        <v>4.9537807301657901</v>
      </c>
      <c r="U646" s="13">
        <f t="shared" si="106"/>
        <v>7.4596859307188215</v>
      </c>
    </row>
    <row r="647" spans="1:21">
      <c r="A647" s="6" t="s">
        <v>978</v>
      </c>
      <c r="B647" s="6" t="s">
        <v>310</v>
      </c>
      <c r="C647" s="8">
        <v>65.2</v>
      </c>
      <c r="D647" s="8">
        <v>53.1</v>
      </c>
      <c r="E647" s="8">
        <v>17</v>
      </c>
      <c r="F647" s="8">
        <v>7.8</v>
      </c>
      <c r="G647" s="9" t="s">
        <v>47</v>
      </c>
      <c r="H647" s="9"/>
      <c r="I647" s="10">
        <v>85500</v>
      </c>
      <c r="J647" s="10">
        <v>32000</v>
      </c>
      <c r="K647" s="10">
        <v>1916</v>
      </c>
      <c r="L647" s="11">
        <f t="shared" si="107"/>
        <v>15.871644777915424</v>
      </c>
      <c r="M647" s="10">
        <f t="shared" si="99"/>
        <v>254.93797576954404</v>
      </c>
      <c r="N647" s="8">
        <f t="shared" si="100"/>
        <v>53.547957384398636</v>
      </c>
      <c r="O647" s="11">
        <f t="shared" si="101"/>
        <v>1.4939115746996074</v>
      </c>
      <c r="P647" s="11">
        <f t="shared" si="98"/>
        <v>1.0164809064998064</v>
      </c>
      <c r="Q647" s="11">
        <f t="shared" si="102"/>
        <v>3.835294117647059</v>
      </c>
      <c r="R647" s="12">
        <f t="shared" si="103"/>
        <v>3.993162558964853E-2</v>
      </c>
      <c r="S647" s="11">
        <f t="shared" si="104"/>
        <v>9.7645460723988613</v>
      </c>
      <c r="T647" s="8">
        <f t="shared" si="105"/>
        <v>6.1199912918304484</v>
      </c>
      <c r="U647" s="13">
        <f t="shared" si="106"/>
        <v>8.4227571560588608</v>
      </c>
    </row>
    <row r="648" spans="1:21">
      <c r="A648" s="6" t="s">
        <v>979</v>
      </c>
      <c r="B648" s="6" t="s">
        <v>655</v>
      </c>
      <c r="C648" s="8">
        <v>38.5</v>
      </c>
      <c r="D648" s="8">
        <v>33.799999999999997</v>
      </c>
      <c r="E648" s="8">
        <v>12.5</v>
      </c>
      <c r="F648" s="8">
        <v>2.9</v>
      </c>
      <c r="G648" s="9" t="s">
        <v>980</v>
      </c>
      <c r="H648" s="9" t="s">
        <v>18</v>
      </c>
      <c r="I648" s="10">
        <v>17680</v>
      </c>
      <c r="J648" s="10">
        <v>6680</v>
      </c>
      <c r="K648" s="10">
        <v>654</v>
      </c>
      <c r="L648" s="11">
        <f t="shared" si="107"/>
        <v>15.476417087423787</v>
      </c>
      <c r="M648" s="10">
        <f t="shared" si="99"/>
        <v>204.40152963524</v>
      </c>
      <c r="N648" s="8">
        <f t="shared" si="100"/>
        <v>26.85422118486559</v>
      </c>
      <c r="O648" s="11">
        <f t="shared" si="101"/>
        <v>1.8566032535411077</v>
      </c>
      <c r="P648" s="11">
        <f t="shared" si="98"/>
        <v>1.0538283455708923</v>
      </c>
      <c r="Q648" s="11">
        <f t="shared" si="102"/>
        <v>3.08</v>
      </c>
      <c r="R648" s="12">
        <f t="shared" si="103"/>
        <v>0.10711686546915872</v>
      </c>
      <c r="S648" s="11">
        <f t="shared" si="104"/>
        <v>7.7904608336092673</v>
      </c>
      <c r="T648" s="8">
        <f t="shared" si="105"/>
        <v>3.0780676206138997</v>
      </c>
      <c r="U648" s="13">
        <f t="shared" si="106"/>
        <v>4.9402745585378893</v>
      </c>
    </row>
    <row r="649" spans="1:21">
      <c r="A649" s="6" t="s">
        <v>981</v>
      </c>
      <c r="B649" s="6" t="s">
        <v>655</v>
      </c>
      <c r="C649" s="8">
        <v>38.5</v>
      </c>
      <c r="D649" s="8">
        <v>33.799999999999997</v>
      </c>
      <c r="E649" s="8">
        <v>12.5</v>
      </c>
      <c r="F649" s="8">
        <v>5.0999999999999996</v>
      </c>
      <c r="G649" s="9" t="s">
        <v>29</v>
      </c>
      <c r="H649" s="9" t="s">
        <v>18</v>
      </c>
      <c r="I649" s="10">
        <v>15470</v>
      </c>
      <c r="J649" s="10">
        <v>5400</v>
      </c>
      <c r="K649" s="10">
        <v>654</v>
      </c>
      <c r="L649" s="11">
        <f t="shared" si="107"/>
        <v>16.915820267588757</v>
      </c>
      <c r="M649" s="10">
        <f t="shared" si="99"/>
        <v>178.851338430835</v>
      </c>
      <c r="N649" s="8">
        <f t="shared" si="100"/>
        <v>23.497443536757391</v>
      </c>
      <c r="O649" s="11">
        <f t="shared" si="101"/>
        <v>1.9410218557020076</v>
      </c>
      <c r="P649" s="11">
        <f t="shared" si="98"/>
        <v>1.0896019270785022</v>
      </c>
      <c r="Q649" s="11">
        <f t="shared" si="102"/>
        <v>3.08</v>
      </c>
      <c r="R649" s="12">
        <f t="shared" si="103"/>
        <v>0.13520595220547824</v>
      </c>
      <c r="S649" s="11">
        <f t="shared" si="104"/>
        <v>7.7904608336092673</v>
      </c>
      <c r="T649" s="8">
        <f t="shared" si="105"/>
        <v>2.739738916242664</v>
      </c>
      <c r="U649" s="13">
        <f t="shared" si="106"/>
        <v>4.3972596229872059</v>
      </c>
    </row>
    <row r="650" spans="1:21">
      <c r="A650" s="6" t="s">
        <v>982</v>
      </c>
      <c r="B650" s="6" t="s">
        <v>34</v>
      </c>
      <c r="C650" s="8">
        <v>26.3</v>
      </c>
      <c r="D650" s="8">
        <v>24.2</v>
      </c>
      <c r="E650" s="8">
        <v>8.5</v>
      </c>
      <c r="F650" s="8">
        <v>1.6</v>
      </c>
      <c r="G650" s="9" t="s">
        <v>409</v>
      </c>
      <c r="H650" s="9"/>
      <c r="I650" s="10">
        <v>3250</v>
      </c>
      <c r="J650" s="10">
        <v>1350</v>
      </c>
      <c r="K650" s="10">
        <v>285</v>
      </c>
      <c r="L650" s="11">
        <f t="shared" si="107"/>
        <v>20.837537973120195</v>
      </c>
      <c r="M650" s="10">
        <f t="shared" si="99"/>
        <v>102.37389914479782</v>
      </c>
      <c r="N650" s="8">
        <f t="shared" si="100"/>
        <v>11.691389076190138</v>
      </c>
      <c r="O650" s="11">
        <f t="shared" si="101"/>
        <v>2.2191285124634348</v>
      </c>
      <c r="P650" s="11">
        <f t="shared" si="98"/>
        <v>1.2205218230117567</v>
      </c>
      <c r="Q650" s="11">
        <f t="shared" si="102"/>
        <v>3.0941176470588236</v>
      </c>
      <c r="R650" s="12">
        <f t="shared" si="103"/>
        <v>0.26779768885772243</v>
      </c>
      <c r="S650" s="11">
        <f t="shared" si="104"/>
        <v>6.5919283976693803</v>
      </c>
      <c r="T650" s="8">
        <f t="shared" si="105"/>
        <v>1.4812324370544192</v>
      </c>
      <c r="U650" s="13">
        <f t="shared" si="106"/>
        <v>2.8829803808507122</v>
      </c>
    </row>
    <row r="651" spans="1:21">
      <c r="A651" s="6" t="s">
        <v>983</v>
      </c>
      <c r="B651" s="6" t="s">
        <v>699</v>
      </c>
      <c r="C651" s="8">
        <v>39.5</v>
      </c>
      <c r="D651" s="8">
        <v>33</v>
      </c>
      <c r="E651" s="8">
        <v>13</v>
      </c>
      <c r="F651" s="8">
        <v>6.4</v>
      </c>
      <c r="G651" s="10"/>
      <c r="H651" s="9" t="s">
        <v>18</v>
      </c>
      <c r="I651" s="9">
        <v>19842</v>
      </c>
      <c r="J651" s="18">
        <v>8532</v>
      </c>
      <c r="K651" s="10">
        <v>719</v>
      </c>
      <c r="L651" s="11">
        <f t="shared" si="107"/>
        <v>15.756249400202694</v>
      </c>
      <c r="M651" s="10">
        <f t="shared" si="99"/>
        <v>246.48790144657912</v>
      </c>
      <c r="N651" s="8">
        <f t="shared" si="100"/>
        <v>28.81908911873262</v>
      </c>
      <c r="O651" s="11">
        <f t="shared" si="101"/>
        <v>1.8580957330153769</v>
      </c>
      <c r="P651" s="11">
        <f t="shared" si="98"/>
        <v>1.0566895439870947</v>
      </c>
      <c r="Q651" s="11">
        <f t="shared" si="102"/>
        <v>3.0384615384615383</v>
      </c>
      <c r="R651" s="12">
        <f t="shared" si="103"/>
        <v>0.10126317818797578</v>
      </c>
      <c r="S651" s="11">
        <f t="shared" si="104"/>
        <v>7.6977139463609587</v>
      </c>
      <c r="T651" s="8">
        <f t="shared" si="105"/>
        <v>3.2480260568451427</v>
      </c>
      <c r="U651" s="13">
        <f t="shared" si="106"/>
        <v>5.111822489721022</v>
      </c>
    </row>
    <row r="652" spans="1:21">
      <c r="A652" s="6" t="s">
        <v>984</v>
      </c>
      <c r="B652" s="6"/>
      <c r="C652" s="8">
        <v>51.3</v>
      </c>
      <c r="D652" s="8">
        <v>48</v>
      </c>
      <c r="E652" s="8">
        <v>15</v>
      </c>
      <c r="F652" s="8">
        <v>6.5</v>
      </c>
      <c r="G652" s="9"/>
      <c r="H652" s="9"/>
      <c r="I652" s="10">
        <v>26400</v>
      </c>
      <c r="J652" s="10">
        <v>9000</v>
      </c>
      <c r="K652" s="10">
        <v>1055</v>
      </c>
      <c r="L652" s="11">
        <f t="shared" si="107"/>
        <v>19.115255487365218</v>
      </c>
      <c r="M652" s="10">
        <f t="shared" si="99"/>
        <v>106.56932043650795</v>
      </c>
      <c r="N652" s="8">
        <f t="shared" si="100"/>
        <v>22.614227466265262</v>
      </c>
      <c r="O652" s="11">
        <f t="shared" si="101"/>
        <v>1.9494757550471211</v>
      </c>
      <c r="P652" s="11">
        <f t="shared" si="98"/>
        <v>1.1178798764041935</v>
      </c>
      <c r="Q652" s="11">
        <f t="shared" si="102"/>
        <v>3.42</v>
      </c>
      <c r="R652" s="12">
        <f t="shared" si="103"/>
        <v>0.16501202188263003</v>
      </c>
      <c r="S652" s="11">
        <f t="shared" si="104"/>
        <v>9.2837923285691826</v>
      </c>
      <c r="T652" s="8">
        <f t="shared" si="105"/>
        <v>2.7872640396530328</v>
      </c>
      <c r="U652" s="13">
        <f t="shared" si="106"/>
        <v>4.0837619472011575</v>
      </c>
    </row>
    <row r="653" spans="1:21">
      <c r="A653" s="6" t="s">
        <v>985</v>
      </c>
      <c r="B653" s="6" t="s">
        <v>986</v>
      </c>
      <c r="C653" s="8">
        <v>55.8</v>
      </c>
      <c r="D653" s="8">
        <v>49.3</v>
      </c>
      <c r="E653" s="8">
        <v>16.5</v>
      </c>
      <c r="F653" s="8">
        <v>9</v>
      </c>
      <c r="G653" s="9" t="s">
        <v>157</v>
      </c>
      <c r="H653" s="9" t="s">
        <v>18</v>
      </c>
      <c r="I653" s="10">
        <v>33000</v>
      </c>
      <c r="J653" s="10"/>
      <c r="K653" s="10">
        <v>1440</v>
      </c>
      <c r="L653" s="11">
        <f t="shared" si="107"/>
        <v>22.487856993518772</v>
      </c>
      <c r="M653" s="10">
        <f t="shared" si="99"/>
        <v>122.94904612755997</v>
      </c>
      <c r="N653" s="8">
        <f t="shared" si="100"/>
        <v>23.804171345004534</v>
      </c>
      <c r="O653" s="11">
        <f t="shared" si="101"/>
        <v>1.9908543537220447</v>
      </c>
      <c r="P653" s="11">
        <f t="shared" si="98"/>
        <v>1.1726253424402411</v>
      </c>
      <c r="Q653" s="11">
        <f t="shared" si="102"/>
        <v>3.3818181818181818</v>
      </c>
      <c r="R653" s="12">
        <f t="shared" si="103"/>
        <v>0.1719652846237186</v>
      </c>
      <c r="S653" s="11">
        <f t="shared" si="104"/>
        <v>9.4086704693064895</v>
      </c>
      <c r="T653" s="8">
        <f t="shared" si="105"/>
        <v>2.895954768300038</v>
      </c>
      <c r="U653" s="13">
        <f t="shared" si="106"/>
        <v>4.0455515370722734</v>
      </c>
    </row>
    <row r="654" spans="1:21">
      <c r="A654" s="6" t="s">
        <v>987</v>
      </c>
      <c r="B654" s="6" t="s">
        <v>26</v>
      </c>
      <c r="C654" s="8">
        <v>44.3</v>
      </c>
      <c r="D654" s="8">
        <v>35.4</v>
      </c>
      <c r="E654" s="8">
        <v>12.7</v>
      </c>
      <c r="F654" s="8">
        <v>6.3</v>
      </c>
      <c r="G654" s="9" t="s">
        <v>988</v>
      </c>
      <c r="H654" s="9" t="s">
        <v>18</v>
      </c>
      <c r="I654" s="10">
        <v>28000</v>
      </c>
      <c r="J654" s="10">
        <v>11310</v>
      </c>
      <c r="K654" s="10">
        <v>927</v>
      </c>
      <c r="L654" s="11">
        <f t="shared" si="107"/>
        <v>16.150588352567198</v>
      </c>
      <c r="M654" s="10">
        <f t="shared" si="99"/>
        <v>281.77355216633822</v>
      </c>
      <c r="N654" s="8">
        <f t="shared" si="100"/>
        <v>38.512600888430597</v>
      </c>
      <c r="O654" s="11">
        <f t="shared" si="101"/>
        <v>1.6185301113974362</v>
      </c>
      <c r="P654" s="11">
        <f t="shared" si="98"/>
        <v>1.0551181518403854</v>
      </c>
      <c r="Q654" s="11">
        <f t="shared" si="102"/>
        <v>3.4881889763779528</v>
      </c>
      <c r="R654" s="12">
        <f t="shared" si="103"/>
        <v>5.3881431589021887E-2</v>
      </c>
      <c r="S654" s="11">
        <f t="shared" si="104"/>
        <v>7.9727184824249253</v>
      </c>
      <c r="T654" s="8">
        <f t="shared" si="105"/>
        <v>4.3854239657491645</v>
      </c>
      <c r="U654" s="13">
        <f t="shared" si="106"/>
        <v>6.9829295578835611</v>
      </c>
    </row>
    <row r="655" spans="1:21">
      <c r="A655" s="6" t="s">
        <v>989</v>
      </c>
      <c r="B655" s="6" t="s">
        <v>990</v>
      </c>
      <c r="C655" s="8">
        <v>45.3</v>
      </c>
      <c r="D655" s="8">
        <v>37.799999999999997</v>
      </c>
      <c r="E655" s="8">
        <v>13.4</v>
      </c>
      <c r="F655" s="8">
        <v>8.5</v>
      </c>
      <c r="G655" s="9" t="s">
        <v>119</v>
      </c>
      <c r="H655" s="9" t="s">
        <v>18</v>
      </c>
      <c r="I655" s="10">
        <v>18900</v>
      </c>
      <c r="J655" s="10">
        <v>7560</v>
      </c>
      <c r="K655" s="10">
        <v>1020</v>
      </c>
      <c r="L655" s="11">
        <f t="shared" si="107"/>
        <v>23.088327433256762</v>
      </c>
      <c r="M655" s="10">
        <f t="shared" si="99"/>
        <v>156.22063052146194</v>
      </c>
      <c r="N655" s="8">
        <f t="shared" si="100"/>
        <v>23.008936486867615</v>
      </c>
      <c r="O655" s="11">
        <f t="shared" si="101"/>
        <v>1.9465416671944242</v>
      </c>
      <c r="P655" s="11">
        <f t="shared" si="98"/>
        <v>1.2017149305815558</v>
      </c>
      <c r="Q655" s="11">
        <f t="shared" si="102"/>
        <v>3.3805970149253728</v>
      </c>
      <c r="R655" s="12">
        <f t="shared" si="103"/>
        <v>0.14380921688577925</v>
      </c>
      <c r="S655" s="11">
        <f t="shared" si="104"/>
        <v>8.2385484158315183</v>
      </c>
      <c r="T655" s="8">
        <f t="shared" si="105"/>
        <v>2.7795122378532171</v>
      </c>
      <c r="U655" s="13">
        <f t="shared" si="106"/>
        <v>4.3086788728057632</v>
      </c>
    </row>
    <row r="656" spans="1:21">
      <c r="A656" s="6" t="s">
        <v>991</v>
      </c>
      <c r="B656" s="6" t="s">
        <v>990</v>
      </c>
      <c r="C656" s="8">
        <v>60.8</v>
      </c>
      <c r="D656" s="8">
        <v>50</v>
      </c>
      <c r="E656" s="8">
        <v>16.5</v>
      </c>
      <c r="F656" s="8">
        <v>6.3</v>
      </c>
      <c r="G656" s="9" t="s">
        <v>71</v>
      </c>
      <c r="H656" s="9"/>
      <c r="I656" s="10">
        <v>50000</v>
      </c>
      <c r="J656" s="10">
        <v>22500</v>
      </c>
      <c r="K656" s="10">
        <v>1800</v>
      </c>
      <c r="L656" s="11">
        <f t="shared" si="107"/>
        <v>21.314460519218823</v>
      </c>
      <c r="M656" s="10">
        <f t="shared" si="99"/>
        <v>178.57142857142858</v>
      </c>
      <c r="N656" s="8">
        <f t="shared" si="100"/>
        <v>34.718819907323116</v>
      </c>
      <c r="O656" s="11">
        <f t="shared" si="101"/>
        <v>1.7335948962936423</v>
      </c>
      <c r="P656" s="11">
        <f t="shared" ref="P656:P719" si="108">(1.88*D656^0.5*K656^0.333/I656^0.25)/S656</f>
        <v>1.1384561145948124</v>
      </c>
      <c r="Q656" s="11">
        <f t="shared" si="102"/>
        <v>3.6848484848484846</v>
      </c>
      <c r="R656" s="12">
        <f t="shared" si="103"/>
        <v>8.4498401157376571E-2</v>
      </c>
      <c r="S656" s="11">
        <f t="shared" si="104"/>
        <v>9.4752308678997377</v>
      </c>
      <c r="T656" s="8">
        <f t="shared" si="105"/>
        <v>4.131311291876032</v>
      </c>
      <c r="U656" s="13">
        <f t="shared" si="106"/>
        <v>5.7713031052567567</v>
      </c>
    </row>
    <row r="657" spans="1:21">
      <c r="A657" s="6" t="s">
        <v>992</v>
      </c>
      <c r="B657" s="6" t="s">
        <v>990</v>
      </c>
      <c r="C657" s="8">
        <v>65.8</v>
      </c>
      <c r="D657" s="8">
        <v>55</v>
      </c>
      <c r="E657" s="8">
        <v>17.2</v>
      </c>
      <c r="F657" s="8">
        <v>8</v>
      </c>
      <c r="G657" s="9" t="s">
        <v>119</v>
      </c>
      <c r="H657" s="9" t="s">
        <v>18</v>
      </c>
      <c r="I657" s="10">
        <v>57000</v>
      </c>
      <c r="J657" s="10">
        <v>24500</v>
      </c>
      <c r="K657" s="10">
        <v>1959</v>
      </c>
      <c r="L657" s="11">
        <f t="shared" si="107"/>
        <v>21.258746087490731</v>
      </c>
      <c r="M657" s="10">
        <f t="shared" si="99"/>
        <v>152.94622732639257</v>
      </c>
      <c r="N657" s="8">
        <f t="shared" si="100"/>
        <v>34.236337449534339</v>
      </c>
      <c r="O657" s="11">
        <f t="shared" si="101"/>
        <v>1.729986869807373</v>
      </c>
      <c r="P657" s="11">
        <f t="shared" si="108"/>
        <v>1.1332658559914186</v>
      </c>
      <c r="Q657" s="11">
        <f t="shared" si="102"/>
        <v>3.8255813953488373</v>
      </c>
      <c r="R657" s="12">
        <f t="shared" si="103"/>
        <v>8.8122579231234191E-2</v>
      </c>
      <c r="S657" s="11">
        <f t="shared" si="104"/>
        <v>9.9377059727081889</v>
      </c>
      <c r="T657" s="8">
        <f t="shared" si="105"/>
        <v>4.149023109420038</v>
      </c>
      <c r="U657" s="13">
        <f t="shared" si="106"/>
        <v>5.6768780672359416</v>
      </c>
    </row>
    <row r="658" spans="1:21">
      <c r="A658" s="6" t="s">
        <v>993</v>
      </c>
      <c r="B658" s="6" t="s">
        <v>259</v>
      </c>
      <c r="C658" s="8">
        <v>76</v>
      </c>
      <c r="D658" s="8">
        <v>68.099999999999994</v>
      </c>
      <c r="E658" s="8">
        <v>19.8</v>
      </c>
      <c r="F658" s="8">
        <v>8.6</v>
      </c>
      <c r="G658" s="9" t="s">
        <v>119</v>
      </c>
      <c r="H658" s="9" t="s">
        <v>18</v>
      </c>
      <c r="I658" s="10">
        <v>107609</v>
      </c>
      <c r="J658" s="10">
        <v>35000</v>
      </c>
      <c r="K658" s="10">
        <v>2584</v>
      </c>
      <c r="L658" s="11">
        <f t="shared" si="107"/>
        <v>18.365265338877684</v>
      </c>
      <c r="M658" s="10">
        <f t="shared" si="99"/>
        <v>152.11051666679111</v>
      </c>
      <c r="N658" s="8">
        <f t="shared" si="100"/>
        <v>44.296178886470976</v>
      </c>
      <c r="O658" s="11">
        <f t="shared" si="101"/>
        <v>1.6116854860770711</v>
      </c>
      <c r="P658" s="11">
        <f t="shared" si="108"/>
        <v>1.0601914746865533</v>
      </c>
      <c r="Q658" s="11">
        <f t="shared" si="102"/>
        <v>3.8383838383838382</v>
      </c>
      <c r="R658" s="12">
        <f t="shared" si="103"/>
        <v>6.5013655754937796E-2</v>
      </c>
      <c r="S658" s="11">
        <f t="shared" si="104"/>
        <v>11.058045035176878</v>
      </c>
      <c r="T658" s="8">
        <f t="shared" si="105"/>
        <v>5.254091463402518</v>
      </c>
      <c r="U658" s="13">
        <f t="shared" si="106"/>
        <v>6.7002802700566066</v>
      </c>
    </row>
    <row r="659" spans="1:21">
      <c r="A659" s="6" t="s">
        <v>994</v>
      </c>
      <c r="B659" s="6" t="s">
        <v>995</v>
      </c>
      <c r="C659" s="8">
        <v>26</v>
      </c>
      <c r="D659" s="8">
        <v>20</v>
      </c>
      <c r="E659" s="8">
        <v>7.5</v>
      </c>
      <c r="F659" s="8">
        <v>4.2</v>
      </c>
      <c r="G659" s="9" t="s">
        <v>47</v>
      </c>
      <c r="H659" s="9"/>
      <c r="I659" s="10">
        <v>4630</v>
      </c>
      <c r="J659" s="10">
        <v>0</v>
      </c>
      <c r="K659" s="10">
        <v>302</v>
      </c>
      <c r="L659" s="11">
        <f t="shared" si="107"/>
        <v>17.443991469125955</v>
      </c>
      <c r="M659" s="10">
        <f t="shared" si="99"/>
        <v>258.37053571428561</v>
      </c>
      <c r="N659" s="8">
        <f t="shared" si="100"/>
        <v>22.406790854339217</v>
      </c>
      <c r="O659" s="11">
        <f t="shared" si="101"/>
        <v>1.7403775816079399</v>
      </c>
      <c r="P659" s="11">
        <f t="shared" si="108"/>
        <v>1.138938083854435</v>
      </c>
      <c r="Q659" s="11">
        <f t="shared" si="102"/>
        <v>3.4666666666666668</v>
      </c>
      <c r="R659" s="12">
        <f t="shared" si="103"/>
        <v>6.7104187899420381E-2</v>
      </c>
      <c r="S659" s="11">
        <f t="shared" si="104"/>
        <v>5.9926621796994368</v>
      </c>
      <c r="T659" s="8">
        <f t="shared" si="105"/>
        <v>2.6765584140342962</v>
      </c>
      <c r="U659" s="13">
        <f t="shared" si="106"/>
        <v>5.5459254855957907</v>
      </c>
    </row>
    <row r="660" spans="1:21">
      <c r="A660" s="6" t="s">
        <v>996</v>
      </c>
      <c r="B660" s="6" t="s">
        <v>997</v>
      </c>
      <c r="C660" s="8">
        <v>30.8</v>
      </c>
      <c r="D660" s="8">
        <v>28.1</v>
      </c>
      <c r="E660" s="8">
        <v>11</v>
      </c>
      <c r="F660" s="8">
        <v>4.2</v>
      </c>
      <c r="G660" s="9" t="s">
        <v>186</v>
      </c>
      <c r="H660" s="9" t="s">
        <v>18</v>
      </c>
      <c r="I660" s="10">
        <v>8501</v>
      </c>
      <c r="J660" s="10"/>
      <c r="K660" s="10">
        <v>454</v>
      </c>
      <c r="L660" s="11">
        <f t="shared" si="107"/>
        <v>17.496238282468031</v>
      </c>
      <c r="M660" s="10">
        <f t="shared" si="99"/>
        <v>171.04210712943447</v>
      </c>
      <c r="N660" s="8">
        <f t="shared" si="100"/>
        <v>18.640445885359405</v>
      </c>
      <c r="O660" s="11">
        <f t="shared" si="101"/>
        <v>2.0849702224109832</v>
      </c>
      <c r="P660" s="11">
        <f t="shared" si="108"/>
        <v>1.1206890946296437</v>
      </c>
      <c r="Q660" s="11">
        <f t="shared" si="102"/>
        <v>2.8000000000000003</v>
      </c>
      <c r="R660" s="12">
        <f t="shared" si="103"/>
        <v>0.18326318402024308</v>
      </c>
      <c r="S660" s="11">
        <f t="shared" si="104"/>
        <v>7.1032640384544354</v>
      </c>
      <c r="T660" s="8">
        <f t="shared" si="105"/>
        <v>2.1594972790097167</v>
      </c>
      <c r="U660" s="13">
        <f t="shared" si="106"/>
        <v>3.6947431653538878</v>
      </c>
    </row>
    <row r="661" spans="1:21">
      <c r="A661" s="6" t="s">
        <v>998</v>
      </c>
      <c r="B661" s="6" t="s">
        <v>999</v>
      </c>
      <c r="C661" s="8">
        <v>40.200000000000003</v>
      </c>
      <c r="D661" s="8">
        <v>35.299999999999997</v>
      </c>
      <c r="E661" s="8">
        <v>13.4</v>
      </c>
      <c r="F661" s="8">
        <v>4</v>
      </c>
      <c r="G661" s="9"/>
      <c r="H661" s="9"/>
      <c r="I661" s="10">
        <v>20000</v>
      </c>
      <c r="J661" s="10">
        <v>7000</v>
      </c>
      <c r="K661" s="10">
        <v>773</v>
      </c>
      <c r="L661" s="11">
        <f t="shared" si="107"/>
        <v>16.850367592109954</v>
      </c>
      <c r="M661" s="10">
        <f t="shared" si="99"/>
        <v>202.98215602703115</v>
      </c>
      <c r="N661" s="8">
        <f t="shared" si="100"/>
        <v>26.520006570201094</v>
      </c>
      <c r="O661" s="11">
        <f t="shared" si="101"/>
        <v>1.9102160808734943</v>
      </c>
      <c r="P661" s="11">
        <f t="shared" si="108"/>
        <v>1.0803371819556489</v>
      </c>
      <c r="Q661" s="11">
        <f t="shared" si="102"/>
        <v>3</v>
      </c>
      <c r="R661" s="12">
        <f t="shared" si="103"/>
        <v>0.12168098059534906</v>
      </c>
      <c r="S661" s="11">
        <f t="shared" si="104"/>
        <v>7.9614496167469397</v>
      </c>
      <c r="T661" s="8">
        <f t="shared" si="105"/>
        <v>3.0216948245050164</v>
      </c>
      <c r="U661" s="13">
        <f t="shared" si="106"/>
        <v>4.684099775889826</v>
      </c>
    </row>
    <row r="662" spans="1:21">
      <c r="A662" s="6" t="s">
        <v>1000</v>
      </c>
      <c r="B662" s="6" t="s">
        <v>1001</v>
      </c>
      <c r="C662" s="8">
        <v>42.5</v>
      </c>
      <c r="D662" s="8">
        <v>33.299999999999997</v>
      </c>
      <c r="E662" s="8">
        <v>14</v>
      </c>
      <c r="F662" s="8">
        <v>4.9000000000000004</v>
      </c>
      <c r="G662" s="9"/>
      <c r="H662" s="9" t="s">
        <v>18</v>
      </c>
      <c r="I662" s="10">
        <v>23000</v>
      </c>
      <c r="J662" s="10">
        <v>7600</v>
      </c>
      <c r="K662" s="9">
        <v>845</v>
      </c>
      <c r="L662" s="11">
        <f t="shared" si="107"/>
        <v>16.782700055859671</v>
      </c>
      <c r="M662" s="10">
        <f t="shared" si="99"/>
        <v>278.06550545505723</v>
      </c>
      <c r="N662" s="8">
        <f t="shared" si="100"/>
        <v>29.338538086582748</v>
      </c>
      <c r="O662" s="11">
        <f t="shared" si="101"/>
        <v>1.904992864408859</v>
      </c>
      <c r="P662" s="11">
        <f t="shared" si="108"/>
        <v>1.0746434004764109</v>
      </c>
      <c r="Q662" s="11">
        <f t="shared" si="102"/>
        <v>3.0357142857142856</v>
      </c>
      <c r="R662" s="12">
        <f t="shared" si="103"/>
        <v>0.10850862326230327</v>
      </c>
      <c r="S662" s="11">
        <f t="shared" si="104"/>
        <v>7.7326243927918803</v>
      </c>
      <c r="T662" s="8">
        <f t="shared" si="105"/>
        <v>3.2908606864242196</v>
      </c>
      <c r="U662" s="13">
        <f t="shared" si="106"/>
        <v>4.9908373377761697</v>
      </c>
    </row>
    <row r="663" spans="1:21">
      <c r="A663" s="6" t="s">
        <v>1002</v>
      </c>
      <c r="B663" s="6" t="s">
        <v>1003</v>
      </c>
      <c r="C663" s="8">
        <v>42.5</v>
      </c>
      <c r="D663" s="8">
        <v>38</v>
      </c>
      <c r="E663" s="8">
        <v>14</v>
      </c>
      <c r="F663" s="8">
        <v>4.0999999999999996</v>
      </c>
      <c r="G663" s="9"/>
      <c r="H663" s="9"/>
      <c r="I663" s="10">
        <v>23800</v>
      </c>
      <c r="J663" s="10">
        <v>7600</v>
      </c>
      <c r="K663" s="10">
        <v>838</v>
      </c>
      <c r="L663" s="11">
        <f t="shared" si="107"/>
        <v>16.268953876463176</v>
      </c>
      <c r="M663" s="10">
        <f t="shared" si="99"/>
        <v>193.6324537104534</v>
      </c>
      <c r="N663" s="8">
        <f t="shared" si="100"/>
        <v>27.820733511929436</v>
      </c>
      <c r="O663" s="11">
        <f t="shared" si="101"/>
        <v>1.8834261498712364</v>
      </c>
      <c r="P663" s="11">
        <f t="shared" si="108"/>
        <v>1.0625492518502517</v>
      </c>
      <c r="Q663" s="11">
        <f t="shared" si="102"/>
        <v>3.0357142857142856</v>
      </c>
      <c r="R663" s="12">
        <f t="shared" si="103"/>
        <v>0.11665591092725366</v>
      </c>
      <c r="S663" s="11">
        <f t="shared" si="104"/>
        <v>8.2603147639784282</v>
      </c>
      <c r="T663" s="8">
        <f t="shared" si="105"/>
        <v>3.1738635335229541</v>
      </c>
      <c r="U663" s="13">
        <f t="shared" si="106"/>
        <v>4.8134023702243791</v>
      </c>
    </row>
    <row r="664" spans="1:21">
      <c r="A664" s="6" t="s">
        <v>1004</v>
      </c>
      <c r="B664" s="6"/>
      <c r="C664" s="8">
        <v>72</v>
      </c>
      <c r="D664" s="8">
        <v>50</v>
      </c>
      <c r="E664" s="8">
        <v>18</v>
      </c>
      <c r="F664" s="8">
        <v>4.2</v>
      </c>
      <c r="G664" s="9"/>
      <c r="H664" s="9"/>
      <c r="I664" s="10">
        <v>100000</v>
      </c>
      <c r="J664" s="10"/>
      <c r="K664" s="10">
        <v>3000</v>
      </c>
      <c r="L664" s="11">
        <f t="shared" si="107"/>
        <v>22.389124811864143</v>
      </c>
      <c r="M664" s="10">
        <f t="shared" si="99"/>
        <v>357.14285714285717</v>
      </c>
      <c r="N664" s="8">
        <f t="shared" si="100"/>
        <v>58.177865111537834</v>
      </c>
      <c r="O664" s="11">
        <f t="shared" si="101"/>
        <v>1.5013888700865241</v>
      </c>
      <c r="P664" s="11">
        <f t="shared" si="108"/>
        <v>1.1348394607590324</v>
      </c>
      <c r="Q664" s="11">
        <f t="shared" si="102"/>
        <v>4</v>
      </c>
      <c r="R664" s="12">
        <f t="shared" si="103"/>
        <v>3.6389438327440925E-2</v>
      </c>
      <c r="S664" s="11">
        <f t="shared" si="104"/>
        <v>9.4752308678997377</v>
      </c>
      <c r="T664" s="8">
        <f t="shared" si="105"/>
        <v>6.6359519840753016</v>
      </c>
      <c r="U664" s="13">
        <f t="shared" si="106"/>
        <v>8.8755427103720272</v>
      </c>
    </row>
    <row r="665" spans="1:21">
      <c r="A665" s="6" t="s">
        <v>1005</v>
      </c>
      <c r="B665" s="6" t="s">
        <v>37</v>
      </c>
      <c r="C665" s="23">
        <v>38</v>
      </c>
      <c r="D665" s="8">
        <v>31</v>
      </c>
      <c r="E665" s="8">
        <v>11.8</v>
      </c>
      <c r="F665" s="8">
        <v>4.5</v>
      </c>
      <c r="G665" s="9" t="s">
        <v>60</v>
      </c>
      <c r="H665" s="9" t="s">
        <v>18</v>
      </c>
      <c r="I665" s="10">
        <v>20600</v>
      </c>
      <c r="J665" s="10">
        <v>8400</v>
      </c>
      <c r="K665" s="10">
        <v>744</v>
      </c>
      <c r="L665" s="11">
        <f t="shared" si="107"/>
        <v>15.9020542034812</v>
      </c>
      <c r="M665" s="10">
        <f t="shared" si="99"/>
        <v>308.69821662342889</v>
      </c>
      <c r="N665" s="8">
        <f t="shared" si="100"/>
        <v>35.93542621712168</v>
      </c>
      <c r="O665" s="11">
        <f t="shared" si="101"/>
        <v>1.6656544518471237</v>
      </c>
      <c r="P665" s="11">
        <f t="shared" si="108"/>
        <v>1.0588148735055944</v>
      </c>
      <c r="Q665" s="11">
        <f t="shared" si="102"/>
        <v>3.2203389830508473</v>
      </c>
      <c r="R665" s="12">
        <f t="shared" si="103"/>
        <v>5.8641156829814217E-2</v>
      </c>
      <c r="S665" s="11">
        <f t="shared" si="104"/>
        <v>7.4608042461922297</v>
      </c>
      <c r="T665" s="8">
        <f t="shared" si="105"/>
        <v>4.003919645317727</v>
      </c>
      <c r="U665" s="13">
        <f t="shared" si="106"/>
        <v>6.6141232770437162</v>
      </c>
    </row>
    <row r="666" spans="1:21">
      <c r="A666" s="6" t="s">
        <v>1006</v>
      </c>
      <c r="B666" s="6" t="s">
        <v>37</v>
      </c>
      <c r="C666" s="8">
        <v>42.8</v>
      </c>
      <c r="D666" s="8">
        <v>31.2</v>
      </c>
      <c r="E666" s="8">
        <v>12.5</v>
      </c>
      <c r="F666" s="8">
        <v>7</v>
      </c>
      <c r="G666" s="11"/>
      <c r="H666" s="11" t="s">
        <v>18</v>
      </c>
      <c r="I666" s="10">
        <v>24000</v>
      </c>
      <c r="J666" s="10">
        <v>8500</v>
      </c>
      <c r="K666" s="10">
        <v>818</v>
      </c>
      <c r="L666" s="11">
        <f t="shared" si="107"/>
        <v>15.792412502144634</v>
      </c>
      <c r="M666" s="10">
        <f t="shared" si="99"/>
        <v>352.77633280591857</v>
      </c>
      <c r="N666" s="8">
        <f t="shared" si="100"/>
        <v>37.010800541699311</v>
      </c>
      <c r="O666" s="11">
        <f t="shared" si="101"/>
        <v>1.6769509369047726</v>
      </c>
      <c r="P666" s="11">
        <f t="shared" si="108"/>
        <v>1.0518337227864614</v>
      </c>
      <c r="Q666" s="11">
        <f t="shared" si="102"/>
        <v>3.4239999999999999</v>
      </c>
      <c r="R666" s="12">
        <f t="shared" si="103"/>
        <v>5.8025167977023062E-2</v>
      </c>
      <c r="S666" s="11">
        <f t="shared" si="104"/>
        <v>7.4848326634601525</v>
      </c>
      <c r="T666" s="8">
        <f t="shared" si="105"/>
        <v>4.1821430234698713</v>
      </c>
      <c r="U666" s="13">
        <f t="shared" si="106"/>
        <v>6.7123069813827705</v>
      </c>
    </row>
    <row r="667" spans="1:21">
      <c r="A667" s="6" t="s">
        <v>1007</v>
      </c>
      <c r="B667" s="6" t="s">
        <v>37</v>
      </c>
      <c r="C667" s="8">
        <v>50.6</v>
      </c>
      <c r="D667" s="8">
        <v>41</v>
      </c>
      <c r="E667" s="8">
        <v>15.2</v>
      </c>
      <c r="F667" s="8">
        <v>4.5999999999999996</v>
      </c>
      <c r="G667" s="9" t="s">
        <v>60</v>
      </c>
      <c r="H667" s="9" t="s">
        <v>18</v>
      </c>
      <c r="I667" s="10">
        <v>45750</v>
      </c>
      <c r="J667" s="10">
        <v>18000</v>
      </c>
      <c r="K667" s="9">
        <v>1219</v>
      </c>
      <c r="L667" s="11">
        <f t="shared" si="107"/>
        <v>15.314368631088099</v>
      </c>
      <c r="M667" s="10">
        <f t="shared" si="99"/>
        <v>296.34084158467141</v>
      </c>
      <c r="N667" s="8">
        <f t="shared" si="100"/>
        <v>42.989178977831365</v>
      </c>
      <c r="O667" s="11">
        <f t="shared" si="101"/>
        <v>1.6449550660162575</v>
      </c>
      <c r="P667" s="11">
        <f t="shared" si="108"/>
        <v>1.0223380154838937</v>
      </c>
      <c r="Q667" s="11">
        <f t="shared" si="102"/>
        <v>3.3289473684210531</v>
      </c>
      <c r="R667" s="12">
        <f t="shared" si="103"/>
        <v>5.7154305148273285E-2</v>
      </c>
      <c r="S667" s="11">
        <f t="shared" si="104"/>
        <v>8.5801864781600177</v>
      </c>
      <c r="T667" s="8">
        <f t="shared" si="105"/>
        <v>4.7753006784380059</v>
      </c>
      <c r="U667" s="13">
        <f t="shared" si="106"/>
        <v>6.9503530274670675</v>
      </c>
    </row>
    <row r="668" spans="1:21">
      <c r="A668" s="6" t="s">
        <v>1008</v>
      </c>
      <c r="B668" s="6" t="s">
        <v>37</v>
      </c>
      <c r="C668" s="8">
        <v>53.7</v>
      </c>
      <c r="D668" s="8">
        <v>42.2</v>
      </c>
      <c r="E668" s="8">
        <v>15.1</v>
      </c>
      <c r="F668" s="8">
        <v>5.5</v>
      </c>
      <c r="G668" s="9" t="s">
        <v>71</v>
      </c>
      <c r="H668" s="9"/>
      <c r="I668" s="10">
        <v>43200</v>
      </c>
      <c r="J668" s="10">
        <v>18000</v>
      </c>
      <c r="K668" s="10">
        <v>1278</v>
      </c>
      <c r="L668" s="11">
        <f t="shared" si="107"/>
        <v>16.680710347699996</v>
      </c>
      <c r="M668" s="10">
        <f t="shared" si="99"/>
        <v>256.62465326967856</v>
      </c>
      <c r="N668" s="8">
        <f t="shared" si="100"/>
        <v>39.363188360680603</v>
      </c>
      <c r="O668" s="11">
        <f t="shared" si="101"/>
        <v>1.6656415525208317</v>
      </c>
      <c r="P668" s="11">
        <f t="shared" si="108"/>
        <v>1.0535542139708398</v>
      </c>
      <c r="Q668" s="11">
        <f t="shared" si="102"/>
        <v>3.556291390728477</v>
      </c>
      <c r="R668" s="12">
        <f t="shared" si="103"/>
        <v>6.3218120841745148E-2</v>
      </c>
      <c r="S668" s="11">
        <f t="shared" si="104"/>
        <v>8.70484462813668</v>
      </c>
      <c r="T668" s="8">
        <f t="shared" si="105"/>
        <v>4.5218606601350295</v>
      </c>
      <c r="U668" s="13">
        <f t="shared" si="106"/>
        <v>6.6032332403299385</v>
      </c>
    </row>
    <row r="669" spans="1:21">
      <c r="A669" s="6" t="s">
        <v>1009</v>
      </c>
      <c r="B669" s="6" t="s">
        <v>37</v>
      </c>
      <c r="C669" s="8">
        <v>60.4</v>
      </c>
      <c r="D669" s="8">
        <v>47.8</v>
      </c>
      <c r="E669" s="8">
        <v>16.2</v>
      </c>
      <c r="F669" s="8">
        <v>4</v>
      </c>
      <c r="G669" s="9" t="s">
        <v>71</v>
      </c>
      <c r="H669" s="9"/>
      <c r="I669" s="10">
        <v>70500</v>
      </c>
      <c r="J669" s="10">
        <v>0</v>
      </c>
      <c r="K669" s="10">
        <v>1508</v>
      </c>
      <c r="L669" s="11">
        <f t="shared" si="107"/>
        <v>14.204411729695691</v>
      </c>
      <c r="M669" s="10">
        <f t="shared" si="99"/>
        <v>288.17573454063756</v>
      </c>
      <c r="N669" s="8">
        <f t="shared" si="100"/>
        <v>51.777306367758307</v>
      </c>
      <c r="O669" s="11">
        <f t="shared" si="101"/>
        <v>1.5180592609000529</v>
      </c>
      <c r="P669" s="11">
        <f t="shared" si="108"/>
        <v>0.98494826242349331</v>
      </c>
      <c r="Q669" s="11">
        <f t="shared" si="102"/>
        <v>3.7283950617283952</v>
      </c>
      <c r="R669" s="12">
        <f t="shared" si="103"/>
        <v>4.105836252434239E-2</v>
      </c>
      <c r="S669" s="11">
        <f t="shared" si="104"/>
        <v>9.2644309053497729</v>
      </c>
      <c r="T669" s="8">
        <f t="shared" si="105"/>
        <v>5.8604563375629048</v>
      </c>
      <c r="U669" s="13">
        <f t="shared" si="106"/>
        <v>8.2623171846206365</v>
      </c>
    </row>
    <row r="670" spans="1:21">
      <c r="A670" s="6" t="s">
        <v>1010</v>
      </c>
      <c r="B670" s="6" t="s">
        <v>37</v>
      </c>
      <c r="C670" s="8">
        <v>67.5</v>
      </c>
      <c r="D670" s="8">
        <v>52.2</v>
      </c>
      <c r="E670" s="8">
        <v>18.3</v>
      </c>
      <c r="F670" s="8">
        <v>6.8</v>
      </c>
      <c r="G670" s="9" t="s">
        <v>71</v>
      </c>
      <c r="H670" s="9"/>
      <c r="I670" s="10">
        <v>112000</v>
      </c>
      <c r="J670" s="10">
        <v>32000</v>
      </c>
      <c r="K670" s="10">
        <v>2067</v>
      </c>
      <c r="L670" s="11">
        <f t="shared" si="107"/>
        <v>14.304646708235946</v>
      </c>
      <c r="M670" s="10">
        <f t="shared" si="99"/>
        <v>351.52684419278489</v>
      </c>
      <c r="N670" s="8">
        <f t="shared" si="100"/>
        <v>63.529121234016593</v>
      </c>
      <c r="O670" s="11">
        <f t="shared" si="101"/>
        <v>1.4698809966441144</v>
      </c>
      <c r="P670" s="11">
        <f t="shared" si="108"/>
        <v>0.97444408549414641</v>
      </c>
      <c r="Q670" s="11">
        <f t="shared" si="102"/>
        <v>3.6885245901639343</v>
      </c>
      <c r="R670" s="12">
        <f t="shared" si="103"/>
        <v>3.3417622217082679E-2</v>
      </c>
      <c r="S670" s="11">
        <f t="shared" si="104"/>
        <v>9.6814420413490065</v>
      </c>
      <c r="T670" s="8">
        <f t="shared" si="105"/>
        <v>6.9936392162531975</v>
      </c>
      <c r="U670" s="13">
        <f t="shared" si="106"/>
        <v>9.2769585341314365</v>
      </c>
    </row>
    <row r="671" spans="1:21">
      <c r="A671" s="6" t="s">
        <v>1011</v>
      </c>
      <c r="B671" s="6"/>
      <c r="C671" s="8">
        <v>56</v>
      </c>
      <c r="D671" s="8">
        <v>42</v>
      </c>
      <c r="E671" s="8">
        <v>14</v>
      </c>
      <c r="F671" s="8">
        <v>8</v>
      </c>
      <c r="G671" s="9"/>
      <c r="H671" s="9"/>
      <c r="I671" s="10">
        <v>44000</v>
      </c>
      <c r="J671" s="10">
        <v>20000</v>
      </c>
      <c r="K671" s="10">
        <v>1210</v>
      </c>
      <c r="L671" s="11">
        <f t="shared" si="107"/>
        <v>15.601334572517034</v>
      </c>
      <c r="M671" s="10">
        <f t="shared" si="99"/>
        <v>265.12872722785261</v>
      </c>
      <c r="N671" s="8">
        <f t="shared" si="100"/>
        <v>43.807357490773235</v>
      </c>
      <c r="O671" s="11">
        <f t="shared" si="101"/>
        <v>1.5348960957211473</v>
      </c>
      <c r="P671" s="11">
        <f t="shared" si="108"/>
        <v>1.0298107240581127</v>
      </c>
      <c r="Q671" s="11">
        <f t="shared" si="102"/>
        <v>4</v>
      </c>
      <c r="R671" s="12">
        <f t="shared" si="103"/>
        <v>4.4151065448085794E-2</v>
      </c>
      <c r="S671" s="11">
        <f t="shared" si="104"/>
        <v>8.6841925358665328</v>
      </c>
      <c r="T671" s="8">
        <f t="shared" si="105"/>
        <v>5.1590653595557665</v>
      </c>
      <c r="U671" s="13">
        <f t="shared" si="106"/>
        <v>7.8241100058464816</v>
      </c>
    </row>
    <row r="672" spans="1:21">
      <c r="A672" s="6" t="s">
        <v>1012</v>
      </c>
      <c r="B672" s="6" t="s">
        <v>1013</v>
      </c>
      <c r="C672" s="8">
        <v>35</v>
      </c>
      <c r="D672" s="8">
        <v>32.5</v>
      </c>
      <c r="E672" s="8">
        <v>18.100000000000001</v>
      </c>
      <c r="F672" s="8">
        <v>2</v>
      </c>
      <c r="G672" s="9" t="s">
        <v>29</v>
      </c>
      <c r="H672" s="9" t="s">
        <v>18</v>
      </c>
      <c r="I672" s="10">
        <v>7800</v>
      </c>
      <c r="J672" s="10">
        <v>0</v>
      </c>
      <c r="K672" s="10">
        <v>675</v>
      </c>
      <c r="L672" s="11">
        <f t="shared" si="107"/>
        <v>27.547654667716948</v>
      </c>
      <c r="M672" s="10">
        <f t="shared" si="99"/>
        <v>101.43702451394756</v>
      </c>
      <c r="N672" s="8">
        <f t="shared" si="100"/>
        <v>7.6679115009282768</v>
      </c>
      <c r="O672" s="11">
        <f t="shared" si="101"/>
        <v>3.5304637706205337</v>
      </c>
      <c r="P672" s="11">
        <f t="shared" si="108"/>
        <v>1.3067350994228379</v>
      </c>
      <c r="Q672" s="11">
        <f t="shared" si="102"/>
        <v>1.9337016574585635</v>
      </c>
      <c r="R672" s="12">
        <f t="shared" si="103"/>
        <v>2.0709977133179773</v>
      </c>
      <c r="S672" s="11">
        <f t="shared" si="104"/>
        <v>7.6391753481642244</v>
      </c>
      <c r="T672" s="8">
        <f t="shared" si="105"/>
        <v>0.88255940120987775</v>
      </c>
      <c r="U672" s="13">
        <f t="shared" si="106"/>
        <v>1.1771521330488131</v>
      </c>
    </row>
    <row r="673" spans="1:21">
      <c r="A673" s="6" t="s">
        <v>1014</v>
      </c>
      <c r="B673" s="6" t="s">
        <v>1015</v>
      </c>
      <c r="C673" s="8">
        <v>49.9</v>
      </c>
      <c r="D673" s="8">
        <v>43.3</v>
      </c>
      <c r="E673" s="8">
        <v>14.4</v>
      </c>
      <c r="F673" s="8">
        <v>2.6</v>
      </c>
      <c r="G673" s="9" t="s">
        <v>1016</v>
      </c>
      <c r="H673" s="9" t="s">
        <v>279</v>
      </c>
      <c r="I673" s="10">
        <v>26500</v>
      </c>
      <c r="J673" s="10">
        <v>10600</v>
      </c>
      <c r="K673" s="10">
        <v>853</v>
      </c>
      <c r="L673" s="11">
        <f t="shared" si="107"/>
        <v>15.416406092422202</v>
      </c>
      <c r="M673" s="10">
        <f t="shared" si="99"/>
        <v>145.72503441042082</v>
      </c>
      <c r="N673" s="8">
        <f t="shared" si="100"/>
        <v>25.930087640106347</v>
      </c>
      <c r="O673" s="11">
        <f t="shared" si="101"/>
        <v>1.869142029147145</v>
      </c>
      <c r="P673" s="11">
        <f t="shared" si="108"/>
        <v>1.0405132376879636</v>
      </c>
      <c r="Q673" s="11">
        <f t="shared" si="102"/>
        <v>3.4652777777777777</v>
      </c>
      <c r="R673" s="12">
        <f t="shared" si="103"/>
        <v>0.12428994430605785</v>
      </c>
      <c r="S673" s="11">
        <f t="shared" si="104"/>
        <v>8.8175665577300855</v>
      </c>
      <c r="T673" s="8">
        <f t="shared" si="105"/>
        <v>3.1302549465220868</v>
      </c>
      <c r="U673" s="13">
        <f t="shared" si="106"/>
        <v>4.6808680653663437</v>
      </c>
    </row>
    <row r="674" spans="1:21">
      <c r="A674" s="6" t="s">
        <v>1017</v>
      </c>
      <c r="B674" s="6" t="s">
        <v>1018</v>
      </c>
      <c r="C674" s="8">
        <v>25</v>
      </c>
      <c r="D674" s="8">
        <v>23</v>
      </c>
      <c r="E674" s="8">
        <v>7</v>
      </c>
      <c r="F674" s="8">
        <v>5.8</v>
      </c>
      <c r="G674" s="9" t="s">
        <v>409</v>
      </c>
      <c r="H674" s="9"/>
      <c r="I674" s="10">
        <v>2300</v>
      </c>
      <c r="J674" s="10">
        <v>2300</v>
      </c>
      <c r="K674" s="10">
        <v>281</v>
      </c>
      <c r="L674" s="11">
        <f t="shared" si="107"/>
        <v>25.864938123724045</v>
      </c>
      <c r="M674" s="10">
        <f t="shared" si="99"/>
        <v>84.391034296516324</v>
      </c>
      <c r="N674" s="8">
        <f t="shared" si="100"/>
        <v>11.269952437126411</v>
      </c>
      <c r="O674" s="11">
        <f t="shared" si="101"/>
        <v>2.050516921639828</v>
      </c>
      <c r="P674" s="11">
        <f t="shared" si="108"/>
        <v>1.3244644211732779</v>
      </c>
      <c r="Q674" s="11">
        <f t="shared" si="102"/>
        <v>3.5714285714285716</v>
      </c>
      <c r="R674" s="12">
        <f t="shared" si="103"/>
        <v>0.18894054987654046</v>
      </c>
      <c r="S674" s="11">
        <f t="shared" si="104"/>
        <v>6.4264142412390441</v>
      </c>
      <c r="T674" s="8">
        <f t="shared" si="105"/>
        <v>1.5038782894086902</v>
      </c>
      <c r="U674" s="13">
        <f t="shared" si="106"/>
        <v>3.2254595925281899</v>
      </c>
    </row>
    <row r="675" spans="1:21">
      <c r="A675" s="6" t="s">
        <v>1019</v>
      </c>
      <c r="B675" s="6" t="s">
        <v>1018</v>
      </c>
      <c r="C675" s="8">
        <v>25.9</v>
      </c>
      <c r="D675" s="8">
        <v>23</v>
      </c>
      <c r="E675" s="8">
        <v>7.9</v>
      </c>
      <c r="F675" s="8">
        <v>5.5</v>
      </c>
      <c r="G675" s="9" t="s">
        <v>412</v>
      </c>
      <c r="H675" s="9" t="s">
        <v>18</v>
      </c>
      <c r="I675" s="10">
        <v>3750</v>
      </c>
      <c r="J675" s="10">
        <v>1500</v>
      </c>
      <c r="K675" s="10">
        <v>281</v>
      </c>
      <c r="L675" s="11">
        <f t="shared" si="107"/>
        <v>18.677440358226995</v>
      </c>
      <c r="M675" s="10">
        <f t="shared" si="99"/>
        <v>137.59407765736358</v>
      </c>
      <c r="N675" s="8">
        <f t="shared" si="100"/>
        <v>15.467547580950855</v>
      </c>
      <c r="O675" s="11">
        <f t="shared" si="101"/>
        <v>1.9665064088591127</v>
      </c>
      <c r="P675" s="11">
        <f t="shared" si="108"/>
        <v>1.1720993861468509</v>
      </c>
      <c r="Q675" s="11">
        <f t="shared" si="102"/>
        <v>3.2784810126582276</v>
      </c>
      <c r="R675" s="12">
        <f t="shared" si="103"/>
        <v>0.14183755379366608</v>
      </c>
      <c r="S675" s="11">
        <f t="shared" si="104"/>
        <v>6.4264142412390441</v>
      </c>
      <c r="T675" s="8">
        <f t="shared" si="105"/>
        <v>1.9210899731217557</v>
      </c>
      <c r="U675" s="13">
        <f t="shared" si="106"/>
        <v>3.8784848152615208</v>
      </c>
    </row>
    <row r="676" spans="1:21">
      <c r="A676" s="6" t="s">
        <v>1020</v>
      </c>
      <c r="B676" s="6" t="s">
        <v>1018</v>
      </c>
      <c r="C676" s="8">
        <v>65</v>
      </c>
      <c r="D676" s="8">
        <v>63</v>
      </c>
      <c r="E676" s="8">
        <v>12</v>
      </c>
      <c r="F676" s="8">
        <v>8.5</v>
      </c>
      <c r="G676" s="11"/>
      <c r="H676" s="11" t="s">
        <v>18</v>
      </c>
      <c r="I676" s="10">
        <v>33000</v>
      </c>
      <c r="J676" s="10">
        <v>11000</v>
      </c>
      <c r="K676" s="10">
        <v>1346</v>
      </c>
      <c r="L676" s="11">
        <f t="shared" si="107"/>
        <v>21.019899661997407</v>
      </c>
      <c r="M676" s="10">
        <f t="shared" si="99"/>
        <v>58.917494939522797</v>
      </c>
      <c r="N676" s="8">
        <f t="shared" si="100"/>
        <v>29.297624626742095</v>
      </c>
      <c r="O676" s="11">
        <f t="shared" si="101"/>
        <v>1.4478940754342142</v>
      </c>
      <c r="P676" s="11">
        <f t="shared" si="108"/>
        <v>1.1465594307681723</v>
      </c>
      <c r="Q676" s="11">
        <f t="shared" si="102"/>
        <v>5.416666666666667</v>
      </c>
      <c r="R676" s="12">
        <f t="shared" si="103"/>
        <v>5.6355338077159069E-2</v>
      </c>
      <c r="S676" s="11">
        <f t="shared" si="104"/>
        <v>10.635920270479655</v>
      </c>
      <c r="T676" s="8">
        <f t="shared" si="105"/>
        <v>4.1304655712137084</v>
      </c>
      <c r="U676" s="13">
        <f t="shared" si="106"/>
        <v>6.7660673947673962</v>
      </c>
    </row>
    <row r="677" spans="1:21">
      <c r="A677" s="6" t="s">
        <v>1021</v>
      </c>
      <c r="B677" s="6" t="s">
        <v>1022</v>
      </c>
      <c r="C677" s="8">
        <v>39.5</v>
      </c>
      <c r="D677" s="8">
        <v>32.5</v>
      </c>
      <c r="E677" s="8">
        <v>12.5</v>
      </c>
      <c r="F677" s="8">
        <v>6</v>
      </c>
      <c r="G677" s="9"/>
      <c r="H677" s="9" t="s">
        <v>279</v>
      </c>
      <c r="I677" s="10">
        <v>23400</v>
      </c>
      <c r="J677" s="10">
        <v>7800</v>
      </c>
      <c r="K677" s="10">
        <v>1005</v>
      </c>
      <c r="L677" s="11">
        <f t="shared" si="107"/>
        <v>19.732593230639221</v>
      </c>
      <c r="M677" s="10">
        <f t="shared" si="99"/>
        <v>304.31107354184269</v>
      </c>
      <c r="N677" s="8">
        <f t="shared" si="100"/>
        <v>36.168965280823087</v>
      </c>
      <c r="O677" s="11">
        <f t="shared" si="101"/>
        <v>1.6911487910211209</v>
      </c>
      <c r="P677" s="11">
        <f t="shared" si="108"/>
        <v>1.1336275324997918</v>
      </c>
      <c r="Q677" s="11">
        <f t="shared" si="102"/>
        <v>3.16</v>
      </c>
      <c r="R677" s="12">
        <f t="shared" si="103"/>
        <v>6.3171490437822456E-2</v>
      </c>
      <c r="S677" s="11">
        <f t="shared" si="104"/>
        <v>7.6391753481642244</v>
      </c>
      <c r="T677" s="8">
        <f t="shared" si="105"/>
        <v>4.0081735926208832</v>
      </c>
      <c r="U677" s="13">
        <f t="shared" si="106"/>
        <v>6.4330873997755411</v>
      </c>
    </row>
    <row r="678" spans="1:21">
      <c r="A678" s="6" t="s">
        <v>1023</v>
      </c>
      <c r="B678" s="6"/>
      <c r="C678" s="8">
        <v>53.25</v>
      </c>
      <c r="D678" s="8">
        <v>45.9</v>
      </c>
      <c r="E678" s="8">
        <v>14.9</v>
      </c>
      <c r="F678" s="8">
        <v>6</v>
      </c>
      <c r="G678" s="9"/>
      <c r="H678" s="9"/>
      <c r="I678" s="10">
        <v>58300</v>
      </c>
      <c r="J678" s="10">
        <v>0</v>
      </c>
      <c r="K678" s="10">
        <v>1604</v>
      </c>
      <c r="L678" s="11">
        <f t="shared" si="107"/>
        <v>17.146874497618878</v>
      </c>
      <c r="M678" s="10">
        <f t="shared" si="99"/>
        <v>269.14262249702472</v>
      </c>
      <c r="N678" s="8">
        <f t="shared" si="100"/>
        <v>51.312980604350841</v>
      </c>
      <c r="O678" s="11">
        <f t="shared" si="101"/>
        <v>1.4874395560255678</v>
      </c>
      <c r="P678" s="11">
        <f t="shared" si="108"/>
        <v>1.0543115528081948</v>
      </c>
      <c r="Q678" s="11">
        <f t="shared" si="102"/>
        <v>3.5738255033557045</v>
      </c>
      <c r="R678" s="12">
        <f t="shared" si="103"/>
        <v>3.8520247266022052E-2</v>
      </c>
      <c r="S678" s="11">
        <f t="shared" si="104"/>
        <v>9.078438191671518</v>
      </c>
      <c r="T678" s="8">
        <f t="shared" si="105"/>
        <v>5.7447909441250475</v>
      </c>
      <c r="U678" s="13">
        <f t="shared" si="106"/>
        <v>8.4451823378965969</v>
      </c>
    </row>
    <row r="679" spans="1:21">
      <c r="A679" s="6" t="s">
        <v>1024</v>
      </c>
      <c r="B679" s="6" t="s">
        <v>1025</v>
      </c>
      <c r="C679" s="8">
        <v>34.799999999999997</v>
      </c>
      <c r="D679" s="8">
        <v>27.1</v>
      </c>
      <c r="E679" s="8">
        <v>10.6</v>
      </c>
      <c r="F679" s="8">
        <v>5.5</v>
      </c>
      <c r="G679" s="10"/>
      <c r="H679" s="9" t="s">
        <v>18</v>
      </c>
      <c r="I679" s="9">
        <v>11023</v>
      </c>
      <c r="J679" s="9">
        <v>5291</v>
      </c>
      <c r="K679" s="10">
        <v>474</v>
      </c>
      <c r="L679" s="11">
        <f t="shared" si="107"/>
        <v>15.364645080383184</v>
      </c>
      <c r="M679" s="10">
        <f t="shared" si="99"/>
        <v>247.25433604117296</v>
      </c>
      <c r="N679" s="8">
        <f t="shared" si="100"/>
        <v>24.959427836039723</v>
      </c>
      <c r="O679" s="11">
        <f t="shared" si="101"/>
        <v>1.8426409410151856</v>
      </c>
      <c r="P679" s="11">
        <f t="shared" si="108"/>
        <v>1.0653990049295514</v>
      </c>
      <c r="Q679" s="11">
        <f t="shared" si="102"/>
        <v>3.283018867924528</v>
      </c>
      <c r="R679" s="12">
        <f t="shared" si="103"/>
        <v>9.5505017478937193E-2</v>
      </c>
      <c r="S679" s="11">
        <f t="shared" si="104"/>
        <v>6.9757264854637189</v>
      </c>
      <c r="T679" s="8">
        <f t="shared" si="105"/>
        <v>2.9156741299899553</v>
      </c>
      <c r="U679" s="13">
        <f t="shared" si="106"/>
        <v>5.0817580838352532</v>
      </c>
    </row>
    <row r="680" spans="1:21">
      <c r="A680" s="6" t="s">
        <v>1026</v>
      </c>
      <c r="B680" s="6" t="s">
        <v>1025</v>
      </c>
      <c r="C680" s="8">
        <v>36.9</v>
      </c>
      <c r="D680" s="8">
        <v>30.2</v>
      </c>
      <c r="E680" s="8">
        <v>11.1</v>
      </c>
      <c r="F680" s="8">
        <v>5.5</v>
      </c>
      <c r="G680" s="10"/>
      <c r="H680" s="10" t="s">
        <v>18</v>
      </c>
      <c r="I680" s="9">
        <v>14300</v>
      </c>
      <c r="J680" s="9">
        <v>6600</v>
      </c>
      <c r="K680" s="10">
        <v>590</v>
      </c>
      <c r="L680" s="11">
        <f t="shared" si="107"/>
        <v>16.081037821338374</v>
      </c>
      <c r="M680" s="10">
        <f t="shared" si="99"/>
        <v>231.77532048192714</v>
      </c>
      <c r="N680" s="8">
        <f t="shared" si="100"/>
        <v>27.806888421083091</v>
      </c>
      <c r="O680" s="11">
        <f t="shared" si="101"/>
        <v>1.7693622829608373</v>
      </c>
      <c r="P680" s="11">
        <f t="shared" si="108"/>
        <v>1.0737736971598351</v>
      </c>
      <c r="Q680" s="11">
        <f t="shared" si="102"/>
        <v>3.3243243243243241</v>
      </c>
      <c r="R680" s="12">
        <f t="shared" si="103"/>
        <v>8.272778995254583E-2</v>
      </c>
      <c r="S680" s="11">
        <f t="shared" si="104"/>
        <v>7.3639065719222705</v>
      </c>
      <c r="T680" s="8">
        <f t="shared" si="105"/>
        <v>3.2341643065056083</v>
      </c>
      <c r="U680" s="13">
        <f t="shared" si="106"/>
        <v>5.5084387686914242</v>
      </c>
    </row>
    <row r="681" spans="1:21">
      <c r="A681" s="6" t="s">
        <v>1027</v>
      </c>
      <c r="B681" s="6" t="s">
        <v>1025</v>
      </c>
      <c r="C681" s="8">
        <v>38.200000000000003</v>
      </c>
      <c r="D681" s="8">
        <v>30.2</v>
      </c>
      <c r="E681" s="8">
        <v>11.1</v>
      </c>
      <c r="F681" s="8">
        <v>5.6</v>
      </c>
      <c r="G681" s="10"/>
      <c r="H681" s="9" t="s">
        <v>18</v>
      </c>
      <c r="I681" s="9">
        <v>14330</v>
      </c>
      <c r="J681" s="9">
        <v>6614</v>
      </c>
      <c r="K681" s="10">
        <v>592</v>
      </c>
      <c r="L681" s="11">
        <f t="shared" si="107"/>
        <v>16.113044503241255</v>
      </c>
      <c r="M681" s="10">
        <f t="shared" si="99"/>
        <v>232.26156241300811</v>
      </c>
      <c r="N681" s="8">
        <f t="shared" si="100"/>
        <v>27.531867569817294</v>
      </c>
      <c r="O681" s="11">
        <f t="shared" si="101"/>
        <v>1.7681279295300751</v>
      </c>
      <c r="P681" s="11">
        <f t="shared" si="108"/>
        <v>1.0744213548393937</v>
      </c>
      <c r="Q681" s="11">
        <f t="shared" si="102"/>
        <v>3.4414414414414418</v>
      </c>
      <c r="R681" s="12">
        <f t="shared" si="103"/>
        <v>8.2425979308071509E-2</v>
      </c>
      <c r="S681" s="11">
        <f t="shared" si="104"/>
        <v>7.3639065719222705</v>
      </c>
      <c r="T681" s="8">
        <f t="shared" si="105"/>
        <v>3.2400799979431789</v>
      </c>
      <c r="U681" s="13">
        <f t="shared" si="106"/>
        <v>5.5185143928620279</v>
      </c>
    </row>
    <row r="682" spans="1:21">
      <c r="A682" s="6" t="s">
        <v>1028</v>
      </c>
      <c r="B682" s="6" t="s">
        <v>1025</v>
      </c>
      <c r="C682" s="8">
        <v>38.299999999999997</v>
      </c>
      <c r="D682" s="8">
        <v>31.5</v>
      </c>
      <c r="E682" s="8">
        <v>12</v>
      </c>
      <c r="F682" s="8">
        <v>5.6</v>
      </c>
      <c r="G682" s="9"/>
      <c r="H682" s="9" t="s">
        <v>18</v>
      </c>
      <c r="I682" s="10">
        <v>17620</v>
      </c>
      <c r="J682" s="10">
        <v>7380</v>
      </c>
      <c r="K682" s="10">
        <v>730</v>
      </c>
      <c r="L682" s="11">
        <f t="shared" si="107"/>
        <v>17.314054916735174</v>
      </c>
      <c r="M682" s="10">
        <f t="shared" si="99"/>
        <v>251.66697232348889</v>
      </c>
      <c r="N682" s="8">
        <f t="shared" si="100"/>
        <v>29.663229504992003</v>
      </c>
      <c r="O682" s="11">
        <f t="shared" si="101"/>
        <v>1.7843578958487978</v>
      </c>
      <c r="P682" s="11">
        <f t="shared" si="108"/>
        <v>1.0940523096310475</v>
      </c>
      <c r="Q682" s="11">
        <f t="shared" si="102"/>
        <v>3.1916666666666664</v>
      </c>
      <c r="R682" s="12">
        <f t="shared" si="103"/>
        <v>8.4170339372988345E-2</v>
      </c>
      <c r="S682" s="11">
        <f t="shared" si="104"/>
        <v>7.520731347415623</v>
      </c>
      <c r="T682" s="8">
        <f t="shared" si="105"/>
        <v>3.3797688361723823</v>
      </c>
      <c r="U682" s="13">
        <f t="shared" si="106"/>
        <v>5.5363598437057986</v>
      </c>
    </row>
    <row r="683" spans="1:21">
      <c r="A683" s="6" t="s">
        <v>1029</v>
      </c>
      <c r="B683" s="6" t="s">
        <v>1025</v>
      </c>
      <c r="C683" s="8">
        <v>43.1</v>
      </c>
      <c r="D683" s="8">
        <v>34.1</v>
      </c>
      <c r="E683" s="8">
        <v>13.1</v>
      </c>
      <c r="F683" s="8">
        <v>6.2</v>
      </c>
      <c r="G683" s="10"/>
      <c r="H683" s="9" t="s">
        <v>18</v>
      </c>
      <c r="I683" s="9">
        <v>25132</v>
      </c>
      <c r="J683" s="9">
        <v>12125</v>
      </c>
      <c r="K683" s="10">
        <v>937</v>
      </c>
      <c r="L683" s="11">
        <f t="shared" si="107"/>
        <v>17.543015115102786</v>
      </c>
      <c r="M683" s="10">
        <f t="shared" si="99"/>
        <v>282.95403777654633</v>
      </c>
      <c r="N683" s="8">
        <f t="shared" si="100"/>
        <v>34.31587305005403</v>
      </c>
      <c r="O683" s="11">
        <f t="shared" si="101"/>
        <v>1.7306784048060955</v>
      </c>
      <c r="P683" s="11">
        <f t="shared" si="108"/>
        <v>1.0878914709396692</v>
      </c>
      <c r="Q683" s="11">
        <f t="shared" si="102"/>
        <v>3.2900763358778629</v>
      </c>
      <c r="R683" s="12">
        <f t="shared" si="103"/>
        <v>7.1612731024339862E-2</v>
      </c>
      <c r="S683" s="11">
        <f t="shared" si="104"/>
        <v>7.824957507871849</v>
      </c>
      <c r="T683" s="8">
        <f t="shared" si="105"/>
        <v>3.8816006354273909</v>
      </c>
      <c r="U683" s="13">
        <f t="shared" si="106"/>
        <v>6.0855962874242238</v>
      </c>
    </row>
    <row r="684" spans="1:21">
      <c r="A684" s="6" t="s">
        <v>1030</v>
      </c>
      <c r="B684" s="6"/>
      <c r="C684" s="8">
        <v>51.8</v>
      </c>
      <c r="D684" s="8">
        <v>45</v>
      </c>
      <c r="E684" s="8">
        <v>14.8</v>
      </c>
      <c r="F684" s="8">
        <v>6</v>
      </c>
      <c r="G684" s="9"/>
      <c r="H684" s="9"/>
      <c r="I684" s="10">
        <v>43400</v>
      </c>
      <c r="J684" s="10">
        <v>16000</v>
      </c>
      <c r="K684" s="10">
        <v>1261</v>
      </c>
      <c r="L684" s="11">
        <f t="shared" si="107"/>
        <v>16.408269833968259</v>
      </c>
      <c r="M684" s="10">
        <f t="shared" si="99"/>
        <v>212.62002743484223</v>
      </c>
      <c r="N684" s="8">
        <f t="shared" si="100"/>
        <v>39.414949850534626</v>
      </c>
      <c r="O684" s="11">
        <f t="shared" si="101"/>
        <v>1.6300402276032202</v>
      </c>
      <c r="P684" s="11">
        <f t="shared" si="108"/>
        <v>1.0476560911388835</v>
      </c>
      <c r="Q684" s="11">
        <f t="shared" si="102"/>
        <v>3.4999999999999996</v>
      </c>
      <c r="R684" s="12">
        <f t="shared" si="103"/>
        <v>6.1403645054951723E-2</v>
      </c>
      <c r="S684" s="11">
        <f t="shared" si="104"/>
        <v>8.9889932695491552</v>
      </c>
      <c r="T684" s="8">
        <f t="shared" si="105"/>
        <v>4.5309493660199287</v>
      </c>
      <c r="U684" s="13">
        <f t="shared" si="106"/>
        <v>6.6832281479585651</v>
      </c>
    </row>
    <row r="685" spans="1:21">
      <c r="A685" s="6" t="s">
        <v>1031</v>
      </c>
      <c r="B685" s="6" t="s">
        <v>58</v>
      </c>
      <c r="C685" s="8">
        <v>54.5</v>
      </c>
      <c r="D685" s="8">
        <v>36.5</v>
      </c>
      <c r="E685" s="8">
        <v>13.1</v>
      </c>
      <c r="F685" s="8" t="s">
        <v>1032</v>
      </c>
      <c r="G685" s="9" t="s">
        <v>88</v>
      </c>
      <c r="H685" s="9" t="s">
        <v>89</v>
      </c>
      <c r="I685" s="10">
        <v>42700</v>
      </c>
      <c r="J685" s="14">
        <v>17507</v>
      </c>
      <c r="K685" s="10">
        <v>1340</v>
      </c>
      <c r="L685" s="11">
        <f t="shared" si="107"/>
        <v>17.62607834962477</v>
      </c>
      <c r="M685" s="10">
        <f t="shared" si="99"/>
        <v>392.01371662420928</v>
      </c>
      <c r="N685" s="8">
        <f t="shared" si="100"/>
        <v>51.207039980153382</v>
      </c>
      <c r="O685" s="11">
        <f t="shared" si="101"/>
        <v>1.4506395046776359</v>
      </c>
      <c r="P685" s="11">
        <f t="shared" si="108"/>
        <v>1.0734256778222717</v>
      </c>
      <c r="Q685" s="11">
        <f t="shared" si="102"/>
        <v>4.1603053435114505</v>
      </c>
      <c r="R685" s="12">
        <f t="shared" si="103"/>
        <v>3.0412945573833953E-2</v>
      </c>
      <c r="S685" s="11">
        <f t="shared" si="104"/>
        <v>8.0956408023083632</v>
      </c>
      <c r="T685" s="8">
        <f t="shared" si="105"/>
        <v>5.956302227161693</v>
      </c>
      <c r="U685" s="13">
        <f t="shared" si="106"/>
        <v>9.3383256354503139</v>
      </c>
    </row>
    <row r="686" spans="1:21">
      <c r="A686" s="6" t="s">
        <v>1033</v>
      </c>
      <c r="B686" s="6" t="s">
        <v>1034</v>
      </c>
      <c r="C686" s="8">
        <v>36</v>
      </c>
      <c r="D686" s="8">
        <v>30.1</v>
      </c>
      <c r="E686" s="8">
        <v>11.5</v>
      </c>
      <c r="F686" s="8">
        <v>5</v>
      </c>
      <c r="G686" s="10" t="s">
        <v>29</v>
      </c>
      <c r="H686" s="10" t="s">
        <v>18</v>
      </c>
      <c r="I686" s="9">
        <v>17000</v>
      </c>
      <c r="J686" s="9">
        <v>5650</v>
      </c>
      <c r="K686" s="10">
        <v>585</v>
      </c>
      <c r="L686" s="11">
        <f t="shared" si="107"/>
        <v>14.209956456318888</v>
      </c>
      <c r="M686" s="10">
        <f t="shared" si="99"/>
        <v>278.29244491356229</v>
      </c>
      <c r="N686" s="8">
        <f t="shared" si="100"/>
        <v>31.873178401601528</v>
      </c>
      <c r="O686" s="11">
        <f t="shared" si="101"/>
        <v>1.7305296174994449</v>
      </c>
      <c r="P686" s="11">
        <f t="shared" si="108"/>
        <v>1.0254245810605775</v>
      </c>
      <c r="Q686" s="11">
        <f t="shared" si="102"/>
        <v>3.1304347826086958</v>
      </c>
      <c r="R686" s="12">
        <f t="shared" si="103"/>
        <v>7.1166006682037389E-2</v>
      </c>
      <c r="S686" s="11">
        <f t="shared" si="104"/>
        <v>7.3517045642490286</v>
      </c>
      <c r="T686" s="8">
        <f t="shared" si="105"/>
        <v>3.5720575385161406</v>
      </c>
      <c r="U686" s="13">
        <f t="shared" si="106"/>
        <v>5.9771955099123177</v>
      </c>
    </row>
    <row r="687" spans="1:21">
      <c r="A687" s="6" t="s">
        <v>1035</v>
      </c>
      <c r="B687" s="6" t="s">
        <v>26</v>
      </c>
      <c r="C687" s="8">
        <v>36</v>
      </c>
      <c r="D687" s="8">
        <v>32</v>
      </c>
      <c r="E687" s="8">
        <v>11.3</v>
      </c>
      <c r="F687" s="8">
        <v>5.5</v>
      </c>
      <c r="G687" s="9"/>
      <c r="H687" s="9" t="s">
        <v>14</v>
      </c>
      <c r="I687" s="10">
        <v>19000</v>
      </c>
      <c r="J687" s="10">
        <v>8200</v>
      </c>
      <c r="K687" s="10">
        <v>786</v>
      </c>
      <c r="L687" s="11">
        <f t="shared" si="107"/>
        <v>17.729174331949981</v>
      </c>
      <c r="M687" s="10">
        <f t="shared" si="99"/>
        <v>258.85445731026783</v>
      </c>
      <c r="N687" s="8">
        <f t="shared" si="100"/>
        <v>35.003206553711053</v>
      </c>
      <c r="O687" s="11">
        <f t="shared" si="101"/>
        <v>1.6386046439201649</v>
      </c>
      <c r="P687" s="11">
        <f t="shared" si="108"/>
        <v>1.1003740970567286</v>
      </c>
      <c r="Q687" s="11">
        <f t="shared" si="102"/>
        <v>3.1858407079646014</v>
      </c>
      <c r="R687" s="12">
        <f t="shared" si="103"/>
        <v>5.7731613394901848E-2</v>
      </c>
      <c r="S687" s="11">
        <f t="shared" si="104"/>
        <v>7.5801846943197901</v>
      </c>
      <c r="T687" s="8">
        <f t="shared" si="105"/>
        <v>3.9190200051519128</v>
      </c>
      <c r="U687" s="13">
        <f t="shared" si="106"/>
        <v>6.6155536306036673</v>
      </c>
    </row>
    <row r="688" spans="1:21">
      <c r="A688" s="6" t="s">
        <v>1036</v>
      </c>
      <c r="B688" s="6" t="s">
        <v>1037</v>
      </c>
      <c r="C688" s="8">
        <v>22.1</v>
      </c>
      <c r="D688" s="8">
        <v>21.3</v>
      </c>
      <c r="E688" s="8">
        <v>10.199999999999999</v>
      </c>
      <c r="F688" s="8" t="s">
        <v>1038</v>
      </c>
      <c r="G688" s="9" t="s">
        <v>127</v>
      </c>
      <c r="H688" s="9" t="s">
        <v>128</v>
      </c>
      <c r="I688" s="10">
        <v>5660</v>
      </c>
      <c r="J688" s="10">
        <v>850</v>
      </c>
      <c r="K688" s="10">
        <v>388</v>
      </c>
      <c r="L688" s="11">
        <f t="shared" si="107"/>
        <v>19.605225642677041</v>
      </c>
      <c r="M688" s="10">
        <f t="shared" si="99"/>
        <v>261.47465734402147</v>
      </c>
      <c r="N688" s="8">
        <f t="shared" si="100"/>
        <v>18.417010985043408</v>
      </c>
      <c r="O688" s="11">
        <f t="shared" si="101"/>
        <v>2.2137724944959252</v>
      </c>
      <c r="P688" s="11">
        <f t="shared" si="108"/>
        <v>1.1774159309917789</v>
      </c>
      <c r="Q688" s="11">
        <f t="shared" si="102"/>
        <v>2.166666666666667</v>
      </c>
      <c r="R688" s="12">
        <f t="shared" si="103"/>
        <v>0.20262700850459406</v>
      </c>
      <c r="S688" s="11">
        <f t="shared" si="104"/>
        <v>6.1843576869388786</v>
      </c>
      <c r="T688" s="8">
        <f t="shared" si="105"/>
        <v>1.9483315505478429</v>
      </c>
      <c r="U688" s="13">
        <f t="shared" si="106"/>
        <v>3.4617102448052934</v>
      </c>
    </row>
    <row r="689" spans="1:21">
      <c r="A689" s="6" t="s">
        <v>1039</v>
      </c>
      <c r="B689" s="6" t="s">
        <v>1040</v>
      </c>
      <c r="C689" s="8">
        <v>49.5</v>
      </c>
      <c r="D689" s="8">
        <v>46.1</v>
      </c>
      <c r="E689" s="8">
        <v>16.7</v>
      </c>
      <c r="F689" s="8" t="s">
        <v>1041</v>
      </c>
      <c r="G689" s="10" t="s">
        <v>60</v>
      </c>
      <c r="H689" s="10" t="s">
        <v>1042</v>
      </c>
      <c r="I689" s="9">
        <v>40000</v>
      </c>
      <c r="J689" s="9">
        <v>10000</v>
      </c>
      <c r="K689" s="10">
        <v>2400</v>
      </c>
      <c r="L689" s="11">
        <f t="shared" si="107"/>
        <v>32.972748511163715</v>
      </c>
      <c r="M689" s="10">
        <f t="shared" si="99"/>
        <v>182.26748322713013</v>
      </c>
      <c r="N689" s="8">
        <f t="shared" si="100"/>
        <v>30.883637503228805</v>
      </c>
      <c r="O689" s="11">
        <f t="shared" si="101"/>
        <v>1.8899537697949385</v>
      </c>
      <c r="P689" s="11">
        <f t="shared" si="108"/>
        <v>1.3247941343232876</v>
      </c>
      <c r="Q689" s="11">
        <f t="shared" si="102"/>
        <v>2.9640718562874251</v>
      </c>
      <c r="R689" s="12">
        <f t="shared" si="103"/>
        <v>0.12096921285107859</v>
      </c>
      <c r="S689" s="11">
        <f t="shared" si="104"/>
        <v>9.0981954254676261</v>
      </c>
      <c r="T689" s="8">
        <f t="shared" si="105"/>
        <v>3.4783088181154556</v>
      </c>
      <c r="U689" s="13">
        <f t="shared" si="106"/>
        <v>4.8298966524232254</v>
      </c>
    </row>
    <row r="690" spans="1:21">
      <c r="A690" s="6" t="s">
        <v>1043</v>
      </c>
      <c r="B690" s="6" t="s">
        <v>1044</v>
      </c>
      <c r="C690" s="8">
        <v>33.799999999999997</v>
      </c>
      <c r="D690" s="8">
        <v>25.4</v>
      </c>
      <c r="E690" s="8">
        <v>10.9</v>
      </c>
      <c r="F690" s="8">
        <v>5</v>
      </c>
      <c r="G690" s="11"/>
      <c r="H690" s="11" t="s">
        <v>14</v>
      </c>
      <c r="I690" s="10">
        <v>14020</v>
      </c>
      <c r="J690" s="14">
        <v>4767</v>
      </c>
      <c r="K690" s="10">
        <v>602</v>
      </c>
      <c r="L690" s="11">
        <f t="shared" si="107"/>
        <v>16.625632515684035</v>
      </c>
      <c r="M690" s="10">
        <f t="shared" si="99"/>
        <v>381.94325545006546</v>
      </c>
      <c r="N690" s="8">
        <f t="shared" si="100"/>
        <v>32.221221527024262</v>
      </c>
      <c r="O690" s="11">
        <f t="shared" si="101"/>
        <v>1.7489608836455199</v>
      </c>
      <c r="P690" s="11">
        <f t="shared" si="108"/>
        <v>1.0863547786692875</v>
      </c>
      <c r="Q690" s="11">
        <f t="shared" si="102"/>
        <v>3.1009174311926602</v>
      </c>
      <c r="R690" s="12">
        <f t="shared" si="103"/>
        <v>6.6513276112473735E-2</v>
      </c>
      <c r="S690" s="11">
        <f t="shared" si="104"/>
        <v>6.7533872982378256</v>
      </c>
      <c r="T690" s="8">
        <f t="shared" si="105"/>
        <v>3.562088107282126</v>
      </c>
      <c r="U690" s="13">
        <f t="shared" si="106"/>
        <v>6.1223667863511588</v>
      </c>
    </row>
    <row r="691" spans="1:21">
      <c r="A691" s="6" t="s">
        <v>1045</v>
      </c>
      <c r="B691" s="6" t="s">
        <v>1044</v>
      </c>
      <c r="C691" s="8">
        <v>43.9</v>
      </c>
      <c r="D691" s="8">
        <v>31.3</v>
      </c>
      <c r="E691" s="8">
        <v>12.3</v>
      </c>
      <c r="F691" s="8">
        <v>6.3</v>
      </c>
      <c r="G691" s="9" t="s">
        <v>47</v>
      </c>
      <c r="H691" s="9" t="s">
        <v>14</v>
      </c>
      <c r="I691" s="10">
        <v>23960</v>
      </c>
      <c r="J691" s="10">
        <v>8400</v>
      </c>
      <c r="K691" s="10">
        <v>899</v>
      </c>
      <c r="L691" s="11">
        <f t="shared" si="107"/>
        <v>17.375501028441402</v>
      </c>
      <c r="M691" s="10">
        <f t="shared" si="99"/>
        <v>348.82353805236659</v>
      </c>
      <c r="N691" s="8">
        <f t="shared" si="100"/>
        <v>37.319865867513947</v>
      </c>
      <c r="O691" s="11">
        <f t="shared" si="101"/>
        <v>1.6510365569997869</v>
      </c>
      <c r="P691" s="11">
        <f t="shared" si="108"/>
        <v>1.0858837268897132</v>
      </c>
      <c r="Q691" s="11">
        <f t="shared" si="102"/>
        <v>3.5691056910569103</v>
      </c>
      <c r="R691" s="12">
        <f t="shared" si="103"/>
        <v>5.445204451404894E-2</v>
      </c>
      <c r="S691" s="11">
        <f t="shared" si="104"/>
        <v>7.4968179916548605</v>
      </c>
      <c r="T691" s="8">
        <f t="shared" si="105"/>
        <v>4.271492620252765</v>
      </c>
      <c r="U691" s="13">
        <f t="shared" si="106"/>
        <v>6.9112251358062258</v>
      </c>
    </row>
    <row r="692" spans="1:21">
      <c r="A692" s="6" t="s">
        <v>1046</v>
      </c>
      <c r="B692" s="6" t="s">
        <v>1044</v>
      </c>
      <c r="C692" s="8">
        <v>43.9</v>
      </c>
      <c r="D692" s="8">
        <v>31.9</v>
      </c>
      <c r="E692" s="8">
        <v>12.3</v>
      </c>
      <c r="F692" s="8">
        <v>6</v>
      </c>
      <c r="G692" s="9" t="s">
        <v>47</v>
      </c>
      <c r="H692" s="9" t="s">
        <v>14</v>
      </c>
      <c r="I692" s="10">
        <v>27400</v>
      </c>
      <c r="J692" s="10">
        <v>9400</v>
      </c>
      <c r="K692" s="10">
        <v>899</v>
      </c>
      <c r="L692" s="11">
        <f t="shared" si="107"/>
        <v>15.890357921800252</v>
      </c>
      <c r="M692" s="10">
        <f t="shared" si="99"/>
        <v>376.81700665521106</v>
      </c>
      <c r="N692" s="8">
        <f t="shared" si="100"/>
        <v>42.173054284050259</v>
      </c>
      <c r="O692" s="11">
        <f t="shared" si="101"/>
        <v>1.5789008589472835</v>
      </c>
      <c r="P692" s="11">
        <f t="shared" si="108"/>
        <v>1.0500679120954663</v>
      </c>
      <c r="Q692" s="11">
        <f t="shared" si="102"/>
        <v>3.5691056910569103</v>
      </c>
      <c r="R692" s="12">
        <f t="shared" si="103"/>
        <v>4.3918607115488055E-2</v>
      </c>
      <c r="S692" s="11">
        <f t="shared" si="104"/>
        <v>7.5683313880934149</v>
      </c>
      <c r="T692" s="8">
        <f t="shared" si="105"/>
        <v>4.7562259362644017</v>
      </c>
      <c r="U692" s="13">
        <f t="shared" si="106"/>
        <v>7.695517975713809</v>
      </c>
    </row>
    <row r="693" spans="1:21">
      <c r="A693" s="6" t="s">
        <v>1047</v>
      </c>
      <c r="B693" s="6"/>
      <c r="C693" s="8">
        <v>53.5</v>
      </c>
      <c r="D693" s="8">
        <v>39.700000000000003</v>
      </c>
      <c r="E693" s="8">
        <v>14.4</v>
      </c>
      <c r="F693" s="8">
        <v>6.7</v>
      </c>
      <c r="G693" s="9"/>
      <c r="H693" s="9"/>
      <c r="I693" s="10">
        <v>38600</v>
      </c>
      <c r="J693" s="10">
        <v>12700</v>
      </c>
      <c r="K693" s="10">
        <v>1223</v>
      </c>
      <c r="L693" s="11">
        <f t="shared" si="107"/>
        <v>17.205812061160138</v>
      </c>
      <c r="M693" s="10">
        <f t="shared" si="99"/>
        <v>275.40242881677131</v>
      </c>
      <c r="N693" s="8">
        <f t="shared" si="100"/>
        <v>39.010479460541752</v>
      </c>
      <c r="O693" s="11">
        <f t="shared" si="101"/>
        <v>1.6491099294395231</v>
      </c>
      <c r="P693" s="11">
        <f t="shared" si="108"/>
        <v>1.0678720875991521</v>
      </c>
      <c r="Q693" s="11">
        <f t="shared" si="102"/>
        <v>3.7152777777777777</v>
      </c>
      <c r="R693" s="12">
        <f t="shared" si="103"/>
        <v>5.9138614903855219E-2</v>
      </c>
      <c r="S693" s="11">
        <f t="shared" si="104"/>
        <v>8.4430634250845245</v>
      </c>
      <c r="T693" s="8">
        <f t="shared" si="105"/>
        <v>4.5379753542401842</v>
      </c>
      <c r="U693" s="13">
        <f t="shared" si="106"/>
        <v>6.7859213642272946</v>
      </c>
    </row>
    <row r="694" spans="1:21">
      <c r="A694" s="6" t="s">
        <v>1048</v>
      </c>
      <c r="B694" s="6" t="s">
        <v>1044</v>
      </c>
      <c r="C694" s="8">
        <v>53.5</v>
      </c>
      <c r="D694" s="8">
        <v>40</v>
      </c>
      <c r="E694" s="8">
        <v>14</v>
      </c>
      <c r="F694" s="8">
        <v>6.7</v>
      </c>
      <c r="G694" s="9" t="s">
        <v>47</v>
      </c>
      <c r="H694" s="9"/>
      <c r="I694" s="10">
        <v>43500</v>
      </c>
      <c r="J694" s="10">
        <v>13400</v>
      </c>
      <c r="K694" s="10">
        <v>1350</v>
      </c>
      <c r="L694" s="11">
        <f t="shared" si="107"/>
        <v>17.539442542630894</v>
      </c>
      <c r="M694" s="10">
        <f t="shared" si="99"/>
        <v>303.43191964285705</v>
      </c>
      <c r="N694" s="8">
        <f t="shared" si="100"/>
        <v>45.4234064333954</v>
      </c>
      <c r="O694" s="11">
        <f t="shared" si="101"/>
        <v>1.5407486649610278</v>
      </c>
      <c r="P694" s="11">
        <f t="shared" si="108"/>
        <v>1.0711045928956568</v>
      </c>
      <c r="Q694" s="11">
        <f t="shared" si="102"/>
        <v>3.8214285714285716</v>
      </c>
      <c r="R694" s="12">
        <f t="shared" si="103"/>
        <v>4.2895140332950596E-2</v>
      </c>
      <c r="S694" s="11">
        <f t="shared" si="104"/>
        <v>8.4749041292512572</v>
      </c>
      <c r="T694" s="8">
        <f t="shared" si="105"/>
        <v>5.2340465118160298</v>
      </c>
      <c r="U694" s="13">
        <f t="shared" si="106"/>
        <v>7.9378245534946901</v>
      </c>
    </row>
    <row r="695" spans="1:21">
      <c r="A695" s="6" t="s">
        <v>1049</v>
      </c>
      <c r="B695" s="6" t="s">
        <v>1044</v>
      </c>
      <c r="C695" s="8">
        <v>63.6</v>
      </c>
      <c r="D695" s="8">
        <v>46.7</v>
      </c>
      <c r="E695" s="8">
        <v>16.399999999999999</v>
      </c>
      <c r="F695" s="8">
        <v>7</v>
      </c>
      <c r="G695" s="11"/>
      <c r="H695" s="11" t="s">
        <v>18</v>
      </c>
      <c r="I695" s="10">
        <v>64400</v>
      </c>
      <c r="J695" s="10">
        <v>15000</v>
      </c>
      <c r="K695" s="10">
        <v>1786</v>
      </c>
      <c r="L695" s="11">
        <f t="shared" si="107"/>
        <v>17.868139299659408</v>
      </c>
      <c r="M695" s="10">
        <f t="shared" si="99"/>
        <v>282.28461391854802</v>
      </c>
      <c r="N695" s="8">
        <f t="shared" si="100"/>
        <v>46.360918098211897</v>
      </c>
      <c r="O695" s="11">
        <f t="shared" si="101"/>
        <v>1.5838189730143615</v>
      </c>
      <c r="P695" s="11">
        <f t="shared" si="108"/>
        <v>1.0658794972923131</v>
      </c>
      <c r="Q695" s="11">
        <f t="shared" si="102"/>
        <v>3.8780487804878052</v>
      </c>
      <c r="R695" s="12">
        <f t="shared" si="103"/>
        <v>4.9471245451737339E-2</v>
      </c>
      <c r="S695" s="11">
        <f t="shared" si="104"/>
        <v>9.1572113659126604</v>
      </c>
      <c r="T695" s="8">
        <f t="shared" si="105"/>
        <v>5.3792441809673761</v>
      </c>
      <c r="U695" s="13">
        <f t="shared" si="106"/>
        <v>7.5374990525533461</v>
      </c>
    </row>
    <row r="696" spans="1:21">
      <c r="A696" s="6" t="s">
        <v>1050</v>
      </c>
      <c r="B696" s="6" t="s">
        <v>274</v>
      </c>
      <c r="C696" s="8">
        <v>27</v>
      </c>
      <c r="D696" s="8">
        <v>22.6</v>
      </c>
      <c r="E696" s="8">
        <v>9.3000000000000007</v>
      </c>
      <c r="F696" s="8">
        <v>4.5</v>
      </c>
      <c r="G696" s="9"/>
      <c r="H696" s="9" t="s">
        <v>18</v>
      </c>
      <c r="I696" s="10">
        <v>4480</v>
      </c>
      <c r="J696" s="10">
        <v>1653</v>
      </c>
      <c r="K696" s="9">
        <v>312</v>
      </c>
      <c r="L696" s="11">
        <f t="shared" si="107"/>
        <v>18.421258603817648</v>
      </c>
      <c r="M696" s="10">
        <f t="shared" si="99"/>
        <v>173.26254056942386</v>
      </c>
      <c r="N696" s="8">
        <f t="shared" si="100"/>
        <v>14.842981988990417</v>
      </c>
      <c r="O696" s="11">
        <f t="shared" si="101"/>
        <v>2.1818659102525277</v>
      </c>
      <c r="P696" s="11">
        <f t="shared" si="108"/>
        <v>1.1608791930338627</v>
      </c>
      <c r="Q696" s="11">
        <f t="shared" si="102"/>
        <v>2.9032258064516125</v>
      </c>
      <c r="R696" s="12">
        <f t="shared" si="103"/>
        <v>0.21437076187147719</v>
      </c>
      <c r="S696" s="11">
        <f t="shared" si="104"/>
        <v>6.3702872776665265</v>
      </c>
      <c r="T696" s="8">
        <f t="shared" si="105"/>
        <v>1.7718737759506527</v>
      </c>
      <c r="U696" s="13">
        <f t="shared" si="106"/>
        <v>3.2970022393832394</v>
      </c>
    </row>
    <row r="697" spans="1:21">
      <c r="A697" s="6" t="s">
        <v>1051</v>
      </c>
      <c r="B697" s="6" t="s">
        <v>1052</v>
      </c>
      <c r="C697" s="8">
        <v>24</v>
      </c>
      <c r="D697" s="8">
        <v>22</v>
      </c>
      <c r="E697" s="8">
        <v>8.1999999999999993</v>
      </c>
      <c r="F697" s="8"/>
      <c r="G697" s="9"/>
      <c r="H697" s="9" t="s">
        <v>18</v>
      </c>
      <c r="I697" s="10">
        <v>1750</v>
      </c>
      <c r="J697" s="10"/>
      <c r="K697" s="10"/>
      <c r="L697" s="11">
        <f t="shared" si="107"/>
        <v>0</v>
      </c>
      <c r="M697" s="10">
        <f t="shared" si="99"/>
        <v>73.370586025544711</v>
      </c>
      <c r="N697" s="8">
        <f t="shared" si="100"/>
        <v>7.255107122434711</v>
      </c>
      <c r="O697" s="11">
        <f t="shared" si="101"/>
        <v>2.6308910840460067</v>
      </c>
      <c r="P697" s="11">
        <f t="shared" si="108"/>
        <v>0</v>
      </c>
      <c r="Q697" s="11">
        <f t="shared" si="102"/>
        <v>2.9268292682926833</v>
      </c>
      <c r="R697" s="12">
        <f t="shared" si="103"/>
        <v>0.6082831668166484</v>
      </c>
      <c r="S697" s="11">
        <f t="shared" si="104"/>
        <v>6.2851571181633963</v>
      </c>
      <c r="T697" s="8">
        <f t="shared" si="105"/>
        <v>0.95563941599850277</v>
      </c>
      <c r="U697" s="13">
        <f t="shared" si="106"/>
        <v>1.8937169389467223</v>
      </c>
    </row>
    <row r="698" spans="1:21">
      <c r="A698" s="6" t="s">
        <v>1053</v>
      </c>
      <c r="B698" s="6" t="s">
        <v>1054</v>
      </c>
      <c r="C698" s="8">
        <v>30</v>
      </c>
      <c r="D698" s="8">
        <v>28.5</v>
      </c>
      <c r="E698" s="8">
        <v>9</v>
      </c>
      <c r="F698" s="8">
        <v>7</v>
      </c>
      <c r="G698" s="9" t="s">
        <v>1055</v>
      </c>
      <c r="H698" s="9" t="s">
        <v>18</v>
      </c>
      <c r="I698" s="10">
        <v>3850</v>
      </c>
      <c r="J698" s="10">
        <v>0</v>
      </c>
      <c r="K698" s="10">
        <v>750</v>
      </c>
      <c r="L698" s="11">
        <f t="shared" si="107"/>
        <v>48.984680554259448</v>
      </c>
      <c r="M698" s="10">
        <f t="shared" si="99"/>
        <v>74.246866782221772</v>
      </c>
      <c r="N698" s="8">
        <f t="shared" si="100"/>
        <v>11.00921282154801</v>
      </c>
      <c r="O698" s="11">
        <f t="shared" si="101"/>
        <v>2.2207760926964308</v>
      </c>
      <c r="P698" s="11">
        <f t="shared" si="108"/>
        <v>1.6146681147172606</v>
      </c>
      <c r="Q698" s="11">
        <f t="shared" si="102"/>
        <v>3.3333333333333335</v>
      </c>
      <c r="R698" s="12">
        <f t="shared" si="103"/>
        <v>0.30393219042749714</v>
      </c>
      <c r="S698" s="11">
        <f t="shared" si="104"/>
        <v>7.1536424288609792</v>
      </c>
      <c r="T698" s="8">
        <f t="shared" si="105"/>
        <v>1.4522204786587147</v>
      </c>
      <c r="U698" s="13">
        <f t="shared" si="106"/>
        <v>2.746877157389036</v>
      </c>
    </row>
    <row r="699" spans="1:21">
      <c r="A699" s="6" t="s">
        <v>1056</v>
      </c>
      <c r="B699" s="6" t="s">
        <v>1057</v>
      </c>
      <c r="C699" s="8">
        <v>17</v>
      </c>
      <c r="D699" s="8">
        <v>16.5</v>
      </c>
      <c r="E699" s="8">
        <v>8</v>
      </c>
      <c r="F699" s="8" t="s">
        <v>1058</v>
      </c>
      <c r="G699" s="9" t="s">
        <v>127</v>
      </c>
      <c r="H699" s="9" t="s">
        <v>128</v>
      </c>
      <c r="I699" s="10">
        <v>2200</v>
      </c>
      <c r="J699" s="10">
        <v>500</v>
      </c>
      <c r="K699" s="10">
        <v>250</v>
      </c>
      <c r="L699" s="11">
        <f t="shared" si="107"/>
        <v>23.70294811813336</v>
      </c>
      <c r="M699" s="10">
        <f t="shared" si="99"/>
        <v>218.63658227294587</v>
      </c>
      <c r="N699" s="8">
        <f t="shared" si="100"/>
        <v>12.793383056853669</v>
      </c>
      <c r="O699" s="11">
        <f t="shared" si="101"/>
        <v>2.3783946607844615</v>
      </c>
      <c r="P699" s="11">
        <f t="shared" si="108"/>
        <v>1.2881350680603845</v>
      </c>
      <c r="Q699" s="11">
        <f t="shared" si="102"/>
        <v>2.125</v>
      </c>
      <c r="R699" s="12">
        <f t="shared" si="103"/>
        <v>0.27329729155986748</v>
      </c>
      <c r="S699" s="11">
        <f t="shared" si="104"/>
        <v>5.443105731106094</v>
      </c>
      <c r="T699" s="8">
        <f t="shared" si="105"/>
        <v>1.3980175386615958</v>
      </c>
      <c r="U699" s="13">
        <f t="shared" si="106"/>
        <v>2.8047590769229793</v>
      </c>
    </row>
    <row r="700" spans="1:21">
      <c r="A700" s="6" t="s">
        <v>1059</v>
      </c>
      <c r="B700" s="6" t="s">
        <v>1057</v>
      </c>
      <c r="C700" s="8">
        <v>22.5</v>
      </c>
      <c r="D700" s="8">
        <v>21.3</v>
      </c>
      <c r="E700" s="8">
        <v>10</v>
      </c>
      <c r="F700" s="8" t="s">
        <v>1060</v>
      </c>
      <c r="G700" s="9" t="s">
        <v>127</v>
      </c>
      <c r="H700" s="9" t="s">
        <v>128</v>
      </c>
      <c r="I700" s="10">
        <v>6500</v>
      </c>
      <c r="J700" s="10">
        <v>1500</v>
      </c>
      <c r="K700" s="10">
        <v>435</v>
      </c>
      <c r="L700" s="11">
        <f t="shared" si="107"/>
        <v>20.044942929825279</v>
      </c>
      <c r="M700" s="10">
        <f t="shared" si="99"/>
        <v>300.28008352228613</v>
      </c>
      <c r="N700" s="8">
        <f t="shared" si="100"/>
        <v>21.594420188697963</v>
      </c>
      <c r="O700" s="11">
        <f t="shared" si="101"/>
        <v>2.0726240784905676</v>
      </c>
      <c r="P700" s="11">
        <f t="shared" si="108"/>
        <v>1.18152151485697</v>
      </c>
      <c r="Q700" s="11">
        <f t="shared" si="102"/>
        <v>2.25</v>
      </c>
      <c r="R700" s="12">
        <f t="shared" si="103"/>
        <v>0.14583216491421444</v>
      </c>
      <c r="S700" s="11">
        <f t="shared" si="104"/>
        <v>6.1843576869388786</v>
      </c>
      <c r="T700" s="8">
        <f t="shared" si="105"/>
        <v>2.2644755716143288</v>
      </c>
      <c r="U700" s="13">
        <f t="shared" si="106"/>
        <v>4.0634561346827027</v>
      </c>
    </row>
    <row r="701" spans="1:21">
      <c r="A701" s="6" t="s">
        <v>1061</v>
      </c>
      <c r="B701" s="6" t="s">
        <v>1057</v>
      </c>
      <c r="C701" s="8">
        <v>19</v>
      </c>
      <c r="D701" s="8">
        <v>18.399999999999999</v>
      </c>
      <c r="E701" s="8">
        <v>8</v>
      </c>
      <c r="F701" s="8" t="s">
        <v>1062</v>
      </c>
      <c r="G701" s="9" t="s">
        <v>127</v>
      </c>
      <c r="H701" s="9" t="s">
        <v>128</v>
      </c>
      <c r="I701" s="10">
        <v>2900</v>
      </c>
      <c r="J701" s="10">
        <v>1000</v>
      </c>
      <c r="K701" s="10">
        <v>282</v>
      </c>
      <c r="L701" s="11">
        <f t="shared" si="107"/>
        <v>22.243744829223562</v>
      </c>
      <c r="M701" s="10">
        <f t="shared" si="99"/>
        <v>207.82438812830964</v>
      </c>
      <c r="N701" s="8">
        <f t="shared" si="100"/>
        <v>15.112254156477624</v>
      </c>
      <c r="O701" s="11">
        <f t="shared" si="101"/>
        <v>2.1693625603428601</v>
      </c>
      <c r="P701" s="11">
        <f t="shared" si="108"/>
        <v>1.2513722053702494</v>
      </c>
      <c r="Q701" s="11">
        <f t="shared" si="102"/>
        <v>2.375</v>
      </c>
      <c r="R701" s="12">
        <f t="shared" si="103"/>
        <v>0.18824881608779045</v>
      </c>
      <c r="S701" s="11">
        <f t="shared" si="104"/>
        <v>5.7479596379932945</v>
      </c>
      <c r="T701" s="8">
        <f t="shared" si="105"/>
        <v>1.684473398538253</v>
      </c>
      <c r="U701" s="13">
        <f t="shared" si="106"/>
        <v>3.3794583570879557</v>
      </c>
    </row>
    <row r="702" spans="1:21">
      <c r="A702" s="6" t="s">
        <v>1063</v>
      </c>
      <c r="B702" s="6" t="s">
        <v>257</v>
      </c>
      <c r="C702" s="8">
        <v>44</v>
      </c>
      <c r="D702" s="8">
        <v>30</v>
      </c>
      <c r="E702" s="8">
        <v>11.8</v>
      </c>
      <c r="F702" s="8">
        <v>4.2</v>
      </c>
      <c r="G702" s="9" t="s">
        <v>71</v>
      </c>
      <c r="H702" s="9"/>
      <c r="I702" s="10">
        <v>27000</v>
      </c>
      <c r="J702" s="10">
        <v>8600</v>
      </c>
      <c r="K702" s="10">
        <v>902</v>
      </c>
      <c r="L702" s="11">
        <f t="shared" si="107"/>
        <v>16.100306112673103</v>
      </c>
      <c r="M702" s="10">
        <f t="shared" si="99"/>
        <v>446.42857142857144</v>
      </c>
      <c r="N702" s="8">
        <f t="shared" si="100"/>
        <v>45.584923650487774</v>
      </c>
      <c r="O702" s="11">
        <f t="shared" si="101"/>
        <v>1.5221538862350725</v>
      </c>
      <c r="P702" s="11">
        <f t="shared" si="108"/>
        <v>1.0551054998785701</v>
      </c>
      <c r="Q702" s="11">
        <f t="shared" si="102"/>
        <v>3.7288135593220337</v>
      </c>
      <c r="R702" s="12">
        <f t="shared" si="103"/>
        <v>3.5403656440797251E-2</v>
      </c>
      <c r="S702" s="11">
        <f t="shared" si="104"/>
        <v>7.3394822705692269</v>
      </c>
      <c r="T702" s="8">
        <f t="shared" si="105"/>
        <v>5.1530286702231844</v>
      </c>
      <c r="U702" s="13">
        <f t="shared" si="106"/>
        <v>8.5123503701813643</v>
      </c>
    </row>
    <row r="703" spans="1:21">
      <c r="A703" s="6" t="s">
        <v>1064</v>
      </c>
      <c r="B703" s="6" t="s">
        <v>1065</v>
      </c>
      <c r="C703" s="8">
        <v>25</v>
      </c>
      <c r="D703" s="8">
        <v>20.5</v>
      </c>
      <c r="E703" s="8">
        <v>8</v>
      </c>
      <c r="F703" s="8">
        <v>4</v>
      </c>
      <c r="G703" s="10"/>
      <c r="H703" s="9" t="s">
        <v>18</v>
      </c>
      <c r="I703" s="9">
        <v>2900</v>
      </c>
      <c r="J703" s="9">
        <v>1050</v>
      </c>
      <c r="K703" s="10">
        <v>276</v>
      </c>
      <c r="L703" s="11">
        <f t="shared" si="107"/>
        <v>21.770473662644335</v>
      </c>
      <c r="M703" s="10">
        <f t="shared" si="99"/>
        <v>150.27557431178968</v>
      </c>
      <c r="N703" s="8">
        <f t="shared" si="100"/>
        <v>12.850603305599735</v>
      </c>
      <c r="O703" s="11">
        <f t="shared" si="101"/>
        <v>2.1693625603428601</v>
      </c>
      <c r="P703" s="11">
        <f t="shared" si="108"/>
        <v>1.2424424340479245</v>
      </c>
      <c r="Q703" s="11">
        <f t="shared" si="102"/>
        <v>3.125</v>
      </c>
      <c r="R703" s="12">
        <f t="shared" si="103"/>
        <v>0.20973373531520129</v>
      </c>
      <c r="S703" s="11">
        <f t="shared" si="104"/>
        <v>6.0671080425520696</v>
      </c>
      <c r="T703" s="8">
        <f t="shared" si="105"/>
        <v>1.5958649554555342</v>
      </c>
      <c r="U703" s="13">
        <f t="shared" si="106"/>
        <v>3.20168853077648</v>
      </c>
    </row>
    <row r="704" spans="1:21">
      <c r="A704" s="6" t="s">
        <v>1066</v>
      </c>
      <c r="B704" s="6" t="s">
        <v>177</v>
      </c>
      <c r="C704" s="8">
        <v>85</v>
      </c>
      <c r="D704" s="8">
        <v>81</v>
      </c>
      <c r="E704" s="8">
        <v>19.2</v>
      </c>
      <c r="F704" s="8"/>
      <c r="G704" s="9"/>
      <c r="H704" s="9" t="s">
        <v>38</v>
      </c>
      <c r="I704" s="10">
        <v>65000</v>
      </c>
      <c r="J704" s="14">
        <v>25350</v>
      </c>
      <c r="K704" s="9">
        <v>8930</v>
      </c>
      <c r="L704" s="11">
        <f t="shared" si="107"/>
        <v>88.790607218351624</v>
      </c>
      <c r="M704" s="10">
        <f t="shared" si="99"/>
        <v>54.602217636307948</v>
      </c>
      <c r="N704" s="8">
        <f t="shared" si="100"/>
        <v>23.896678916018786</v>
      </c>
      <c r="O704" s="11">
        <f t="shared" si="101"/>
        <v>1.8485098449664186</v>
      </c>
      <c r="P704" s="11">
        <f t="shared" si="108"/>
        <v>1.8174323223454598</v>
      </c>
      <c r="Q704" s="11">
        <f t="shared" si="102"/>
        <v>4.4270833333333339</v>
      </c>
      <c r="R704" s="12">
        <f t="shared" si="103"/>
        <v>0.16378698902105582</v>
      </c>
      <c r="S704" s="11">
        <f t="shared" si="104"/>
        <v>12.06</v>
      </c>
      <c r="T704" s="8">
        <f t="shared" si="105"/>
        <v>3.2505966934301145</v>
      </c>
      <c r="U704" s="13">
        <f t="shared" si="106"/>
        <v>4.2095959289926039</v>
      </c>
    </row>
    <row r="705" spans="1:21">
      <c r="A705" s="6" t="s">
        <v>1067</v>
      </c>
      <c r="B705" s="6" t="s">
        <v>1068</v>
      </c>
      <c r="C705" s="8">
        <v>43.3</v>
      </c>
      <c r="D705" s="8">
        <v>37.700000000000003</v>
      </c>
      <c r="E705" s="8">
        <v>13.2</v>
      </c>
      <c r="F705" s="8">
        <v>5.9</v>
      </c>
      <c r="G705" s="9"/>
      <c r="H705" s="9" t="s">
        <v>279</v>
      </c>
      <c r="I705" s="10">
        <v>24200</v>
      </c>
      <c r="J705" s="10">
        <v>11000</v>
      </c>
      <c r="K705" s="10">
        <v>1260</v>
      </c>
      <c r="L705" s="11">
        <f t="shared" si="107"/>
        <v>24.191643508770813</v>
      </c>
      <c r="M705" s="10">
        <f t="shared" si="99"/>
        <v>201.62449703752753</v>
      </c>
      <c r="N705" s="8">
        <f t="shared" si="100"/>
        <v>30.567714542794263</v>
      </c>
      <c r="O705" s="11">
        <f t="shared" si="101"/>
        <v>1.7659731706215329</v>
      </c>
      <c r="P705" s="11">
        <f t="shared" si="108"/>
        <v>1.2120557631939983</v>
      </c>
      <c r="Q705" s="11">
        <f t="shared" si="102"/>
        <v>3.2803030303030303</v>
      </c>
      <c r="R705" s="12">
        <f t="shared" si="103"/>
        <v>8.7374738886820236E-2</v>
      </c>
      <c r="S705" s="11">
        <f t="shared" si="104"/>
        <v>8.2276436480926911</v>
      </c>
      <c r="T705" s="8">
        <f t="shared" si="105"/>
        <v>3.5314447982886761</v>
      </c>
      <c r="U705" s="13">
        <f t="shared" si="106"/>
        <v>5.515607992120378</v>
      </c>
    </row>
    <row r="706" spans="1:21">
      <c r="A706" s="6" t="s">
        <v>1069</v>
      </c>
      <c r="B706" s="6" t="s">
        <v>43</v>
      </c>
      <c r="C706" s="8">
        <v>36.1</v>
      </c>
      <c r="D706" s="8">
        <v>29.5</v>
      </c>
      <c r="E706" s="8">
        <v>11.8</v>
      </c>
      <c r="F706" s="8">
        <v>5.3</v>
      </c>
      <c r="G706" s="10" t="s">
        <v>50</v>
      </c>
      <c r="H706" s="9" t="s">
        <v>18</v>
      </c>
      <c r="I706" s="9">
        <v>21605</v>
      </c>
      <c r="J706" s="9">
        <v>6614</v>
      </c>
      <c r="K706" s="10">
        <v>800</v>
      </c>
      <c r="L706" s="11">
        <f t="shared" si="107"/>
        <v>16.565048257589925</v>
      </c>
      <c r="M706" s="10">
        <f t="shared" si="99"/>
        <v>375.69914297817354</v>
      </c>
      <c r="N706" s="8">
        <f t="shared" si="100"/>
        <v>39.628088170069844</v>
      </c>
      <c r="O706" s="11">
        <f t="shared" si="101"/>
        <v>1.6394422465276104</v>
      </c>
      <c r="P706" s="11">
        <f t="shared" si="108"/>
        <v>1.0718732900700261</v>
      </c>
      <c r="Q706" s="11">
        <f t="shared" si="102"/>
        <v>3.0593220338983049</v>
      </c>
      <c r="R706" s="12">
        <f t="shared" si="103"/>
        <v>5.1355224918224612E-2</v>
      </c>
      <c r="S706" s="11">
        <f t="shared" si="104"/>
        <v>7.278062929104145</v>
      </c>
      <c r="T706" s="8">
        <f t="shared" si="105"/>
        <v>4.2785272248341357</v>
      </c>
      <c r="U706" s="13">
        <f t="shared" si="106"/>
        <v>7.0677508581706547</v>
      </c>
    </row>
    <row r="707" spans="1:21">
      <c r="A707" s="6" t="s">
        <v>1070</v>
      </c>
      <c r="B707" s="6" t="s">
        <v>34</v>
      </c>
      <c r="C707" s="8">
        <v>34.9</v>
      </c>
      <c r="D707" s="8">
        <v>29.4</v>
      </c>
      <c r="E707" s="8">
        <v>11.3</v>
      </c>
      <c r="F707" s="8">
        <v>5</v>
      </c>
      <c r="G707" s="9" t="s">
        <v>1071</v>
      </c>
      <c r="H707" s="9" t="s">
        <v>14</v>
      </c>
      <c r="I707" s="10">
        <v>16350</v>
      </c>
      <c r="J707" s="10">
        <v>6700</v>
      </c>
      <c r="K707" s="10">
        <v>634</v>
      </c>
      <c r="L707" s="11">
        <f t="shared" si="107"/>
        <v>15.805283652580229</v>
      </c>
      <c r="M707" s="10">
        <f t="shared" ref="M707:M770" si="109">(I707/2240)/(0.01*D707)^3</f>
        <v>287.22864366388757</v>
      </c>
      <c r="N707" s="8">
        <f t="shared" ref="N707:N770" si="110">I707/(0.65*(0.7*D707+0.3*C707)*E707^1.33)</f>
        <v>32.206865974210416</v>
      </c>
      <c r="O707" s="11">
        <f t="shared" ref="O707:O770" si="111">E707/(I707/(0.9*64))^0.333</f>
        <v>1.7226526532342283</v>
      </c>
      <c r="P707" s="11">
        <f t="shared" si="108"/>
        <v>1.0635779733258128</v>
      </c>
      <c r="Q707" s="11">
        <f t="shared" ref="Q707:Q770" si="112">C707/E707</f>
        <v>3.0884955752212386</v>
      </c>
      <c r="R707" s="12">
        <f t="shared" ref="R707:R770" si="113">(((2*3.14)/T707)^2*((E707/2)-1.5)*(10*3.14/180)/32.2)</f>
        <v>6.8925886193014846E-2</v>
      </c>
      <c r="S707" s="11">
        <f t="shared" ref="S707:S770" si="114">1.34*(D707^0.5)</f>
        <v>7.2657167574851149</v>
      </c>
      <c r="T707" s="8">
        <f t="shared" ref="T707:T770" si="115">2*PI()*(((I707^1.744/35.5)/(0.04*32.2*D707*64*(0.82*E707)^3))^0.5)</f>
        <v>3.5866842724871484</v>
      </c>
      <c r="U707" s="13">
        <f t="shared" ref="U707:U770" si="116">T707*(32.2/E707)^0.5</f>
        <v>6.0545498949964314</v>
      </c>
    </row>
    <row r="708" spans="1:21">
      <c r="A708" s="6" t="s">
        <v>1072</v>
      </c>
      <c r="B708" s="6" t="s">
        <v>58</v>
      </c>
      <c r="C708" s="8">
        <v>58.1</v>
      </c>
      <c r="D708" s="8">
        <v>42.8</v>
      </c>
      <c r="E708" s="8">
        <v>14.2</v>
      </c>
      <c r="F708" s="8">
        <v>7.8</v>
      </c>
      <c r="G708" s="11"/>
      <c r="H708" s="11" t="s">
        <v>38</v>
      </c>
      <c r="I708" s="10">
        <v>64000</v>
      </c>
      <c r="J708" s="14">
        <v>26240</v>
      </c>
      <c r="K708" s="10">
        <v>1518</v>
      </c>
      <c r="L708" s="11">
        <f t="shared" si="107"/>
        <v>15.25006769642604</v>
      </c>
      <c r="M708" s="10">
        <f t="shared" si="109"/>
        <v>364.41869504055899</v>
      </c>
      <c r="N708" s="8">
        <f t="shared" si="110"/>
        <v>60.958800206156717</v>
      </c>
      <c r="O708" s="11">
        <f t="shared" si="111"/>
        <v>1.3742036572695087</v>
      </c>
      <c r="P708" s="11">
        <f t="shared" si="108"/>
        <v>1.0112803236982675</v>
      </c>
      <c r="Q708" s="11">
        <f t="shared" si="112"/>
        <v>4.091549295774648</v>
      </c>
      <c r="R708" s="12">
        <f t="shared" si="113"/>
        <v>2.4868267127728258E-2</v>
      </c>
      <c r="S708" s="11">
        <f t="shared" si="114"/>
        <v>8.7665089973147232</v>
      </c>
      <c r="T708" s="8">
        <f t="shared" si="115"/>
        <v>6.9363584965118976</v>
      </c>
      <c r="U708" s="13">
        <f t="shared" si="116"/>
        <v>10.445164755025411</v>
      </c>
    </row>
    <row r="709" spans="1:21">
      <c r="A709" s="6" t="s">
        <v>1073</v>
      </c>
      <c r="B709" s="6"/>
      <c r="C709" s="8">
        <v>25.1</v>
      </c>
      <c r="D709" s="8">
        <v>21</v>
      </c>
      <c r="E709" s="8">
        <v>9.5</v>
      </c>
      <c r="F709" s="8">
        <v>4.3</v>
      </c>
      <c r="G709" s="9" t="s">
        <v>157</v>
      </c>
      <c r="H709" s="9" t="s">
        <v>18</v>
      </c>
      <c r="I709" s="10">
        <v>4400</v>
      </c>
      <c r="J709" s="10">
        <v>1600</v>
      </c>
      <c r="K709" s="10">
        <v>283</v>
      </c>
      <c r="L709" s="11">
        <f t="shared" si="107"/>
        <v>16.910747915277209</v>
      </c>
      <c r="M709" s="10">
        <f t="shared" si="109"/>
        <v>212.10298178228209</v>
      </c>
      <c r="N709" s="8">
        <f t="shared" si="110"/>
        <v>15.248511868157765</v>
      </c>
      <c r="O709" s="11">
        <f t="shared" si="111"/>
        <v>2.242201046849877</v>
      </c>
      <c r="P709" s="11">
        <f t="shared" si="108"/>
        <v>1.1288461725455181</v>
      </c>
      <c r="Q709" s="11">
        <f t="shared" si="112"/>
        <v>2.642105263157895</v>
      </c>
      <c r="R709" s="12">
        <f t="shared" si="113"/>
        <v>0.22605731920523051</v>
      </c>
      <c r="S709" s="11">
        <f t="shared" si="114"/>
        <v>6.1406514312408254</v>
      </c>
      <c r="T709" s="8">
        <f t="shared" si="115"/>
        <v>1.7526398147585245</v>
      </c>
      <c r="U709" s="13">
        <f t="shared" si="116"/>
        <v>3.226701615760081</v>
      </c>
    </row>
    <row r="710" spans="1:21">
      <c r="A710" s="6" t="s">
        <v>1074</v>
      </c>
      <c r="B710" s="6"/>
      <c r="C710" s="8">
        <v>33.5</v>
      </c>
      <c r="D710" s="8">
        <v>26.8</v>
      </c>
      <c r="E710" s="8">
        <v>11.8</v>
      </c>
      <c r="F710" s="8">
        <v>6.8</v>
      </c>
      <c r="G710" s="9" t="s">
        <v>157</v>
      </c>
      <c r="H710" s="9" t="s">
        <v>18</v>
      </c>
      <c r="I710" s="10">
        <v>13000</v>
      </c>
      <c r="J710" s="10">
        <v>4800</v>
      </c>
      <c r="K710" s="10">
        <v>569</v>
      </c>
      <c r="L710" s="11">
        <f t="shared" ref="L710:L773" si="117">K710/(I710/64)^0.666</f>
        <v>16.525014773928962</v>
      </c>
      <c r="M710" s="10">
        <f t="shared" si="109"/>
        <v>301.50252381918176</v>
      </c>
      <c r="N710" s="8">
        <f t="shared" si="110"/>
        <v>26.054555459147245</v>
      </c>
      <c r="O710" s="11">
        <f t="shared" si="111"/>
        <v>1.9415990819153086</v>
      </c>
      <c r="P710" s="11">
        <f t="shared" si="108"/>
        <v>1.0864746496625264</v>
      </c>
      <c r="Q710" s="11">
        <f t="shared" si="112"/>
        <v>2.8389830508474576</v>
      </c>
      <c r="R710" s="12">
        <f t="shared" si="113"/>
        <v>0.11314695096173077</v>
      </c>
      <c r="S710" s="11">
        <f t="shared" si="114"/>
        <v>6.9370080005720052</v>
      </c>
      <c r="T710" s="8">
        <f t="shared" si="115"/>
        <v>2.8824726151852085</v>
      </c>
      <c r="U710" s="13">
        <f t="shared" si="116"/>
        <v>4.7615913675571964</v>
      </c>
    </row>
    <row r="711" spans="1:21">
      <c r="A711" s="6" t="s">
        <v>1075</v>
      </c>
      <c r="B711" s="6" t="s">
        <v>1076</v>
      </c>
      <c r="C711" s="8">
        <v>41</v>
      </c>
      <c r="D711" s="8">
        <v>26.3</v>
      </c>
      <c r="E711" s="8">
        <v>10.8</v>
      </c>
      <c r="F711" s="8">
        <v>4.9000000000000004</v>
      </c>
      <c r="G711" s="10"/>
      <c r="H711" s="10" t="s">
        <v>135</v>
      </c>
      <c r="I711" s="9">
        <v>18740</v>
      </c>
      <c r="J711" s="9">
        <v>5512</v>
      </c>
      <c r="K711" s="10">
        <v>689</v>
      </c>
      <c r="L711" s="11">
        <f t="shared" si="117"/>
        <v>15.684494993962725</v>
      </c>
      <c r="M711" s="10">
        <f t="shared" si="109"/>
        <v>459.89037752584647</v>
      </c>
      <c r="N711" s="8">
        <f t="shared" si="110"/>
        <v>39.639011770359446</v>
      </c>
      <c r="O711" s="11">
        <f t="shared" si="111"/>
        <v>1.5733022731554729</v>
      </c>
      <c r="P711" s="11">
        <f t="shared" si="108"/>
        <v>1.0567874695464941</v>
      </c>
      <c r="Q711" s="11">
        <f t="shared" si="112"/>
        <v>3.7962962962962958</v>
      </c>
      <c r="R711" s="12">
        <f t="shared" si="113"/>
        <v>3.9875673584231733E-2</v>
      </c>
      <c r="S711" s="11">
        <f t="shared" si="114"/>
        <v>6.8719924330575335</v>
      </c>
      <c r="T711" s="8">
        <f t="shared" si="115"/>
        <v>4.571287823208829</v>
      </c>
      <c r="U711" s="13">
        <f t="shared" si="116"/>
        <v>7.8932275827907938</v>
      </c>
    </row>
    <row r="712" spans="1:21">
      <c r="A712" s="6" t="s">
        <v>1077</v>
      </c>
      <c r="B712" s="6" t="s">
        <v>261</v>
      </c>
      <c r="C712" s="8">
        <v>75</v>
      </c>
      <c r="D712" s="8">
        <v>54.8</v>
      </c>
      <c r="E712" s="8">
        <v>15</v>
      </c>
      <c r="F712" s="8">
        <v>6.3</v>
      </c>
      <c r="G712" s="9" t="s">
        <v>1078</v>
      </c>
      <c r="H712" s="9" t="s">
        <v>279</v>
      </c>
      <c r="I712" s="10">
        <v>75000</v>
      </c>
      <c r="J712" s="10"/>
      <c r="K712" s="10">
        <v>2170</v>
      </c>
      <c r="L712" s="11">
        <f t="shared" si="117"/>
        <v>19.614841138233515</v>
      </c>
      <c r="M712" s="10">
        <f t="shared" si="109"/>
        <v>203.45650019381131</v>
      </c>
      <c r="N712" s="8">
        <f t="shared" si="110"/>
        <v>51.714768412803572</v>
      </c>
      <c r="O712" s="11">
        <f t="shared" si="111"/>
        <v>1.3769448476990818</v>
      </c>
      <c r="P712" s="11">
        <f t="shared" si="108"/>
        <v>1.0947849698797472</v>
      </c>
      <c r="Q712" s="11">
        <f t="shared" si="112"/>
        <v>5</v>
      </c>
      <c r="R712" s="12">
        <f t="shared" si="113"/>
        <v>3.0494766474363406E-2</v>
      </c>
      <c r="S712" s="11">
        <f t="shared" si="114"/>
        <v>9.9196209605004579</v>
      </c>
      <c r="T712" s="8">
        <f t="shared" si="115"/>
        <v>6.4837050268937109</v>
      </c>
      <c r="U712" s="13">
        <f t="shared" si="116"/>
        <v>9.4996051644254855</v>
      </c>
    </row>
    <row r="713" spans="1:21">
      <c r="A713" s="6" t="s">
        <v>1079</v>
      </c>
      <c r="B713" s="6" t="s">
        <v>317</v>
      </c>
      <c r="C713" s="8">
        <v>58</v>
      </c>
      <c r="D713" s="8">
        <v>45</v>
      </c>
      <c r="E713" s="8">
        <v>16</v>
      </c>
      <c r="F713" s="8">
        <v>6.9</v>
      </c>
      <c r="G713" s="9" t="s">
        <v>29</v>
      </c>
      <c r="H713" s="9" t="s">
        <v>38</v>
      </c>
      <c r="I713" s="10">
        <v>52000</v>
      </c>
      <c r="J713" s="10">
        <v>18200</v>
      </c>
      <c r="K713" s="10">
        <v>1800</v>
      </c>
      <c r="L713" s="11">
        <f t="shared" si="117"/>
        <v>20.764914197987633</v>
      </c>
      <c r="M713" s="10">
        <f t="shared" si="109"/>
        <v>254.75210660395842</v>
      </c>
      <c r="N713" s="8">
        <f t="shared" si="110"/>
        <v>40.954492719305826</v>
      </c>
      <c r="O713" s="11">
        <f t="shared" si="111"/>
        <v>1.659248968032988</v>
      </c>
      <c r="P713" s="11">
        <f t="shared" si="108"/>
        <v>1.1273478974392188</v>
      </c>
      <c r="Q713" s="11">
        <f t="shared" si="112"/>
        <v>3.625</v>
      </c>
      <c r="R713" s="12">
        <f t="shared" si="113"/>
        <v>6.2359490234015671E-2</v>
      </c>
      <c r="S713" s="11">
        <f t="shared" si="114"/>
        <v>8.9889932695491552</v>
      </c>
      <c r="T713" s="8">
        <f t="shared" si="115"/>
        <v>4.7191706214544968</v>
      </c>
      <c r="U713" s="13">
        <f t="shared" si="116"/>
        <v>6.694738594652403</v>
      </c>
    </row>
    <row r="714" spans="1:21">
      <c r="A714" s="6" t="s">
        <v>1080</v>
      </c>
      <c r="B714" s="6" t="s">
        <v>1081</v>
      </c>
      <c r="C714" s="8">
        <v>17</v>
      </c>
      <c r="D714" s="8">
        <v>16.100000000000001</v>
      </c>
      <c r="E714" s="8">
        <v>7.5</v>
      </c>
      <c r="F714" s="8" t="s">
        <v>1082</v>
      </c>
      <c r="G714" s="9" t="s">
        <v>127</v>
      </c>
      <c r="H714" s="9" t="s">
        <v>128</v>
      </c>
      <c r="I714" s="10">
        <v>3000</v>
      </c>
      <c r="J714" s="10">
        <v>1000</v>
      </c>
      <c r="K714" s="10">
        <v>200</v>
      </c>
      <c r="L714" s="11">
        <f t="shared" si="117"/>
        <v>15.423505855998904</v>
      </c>
      <c r="M714" s="10">
        <f t="shared" si="109"/>
        <v>320.91913156236399</v>
      </c>
      <c r="N714" s="8">
        <f t="shared" si="110"/>
        <v>19.334268183697262</v>
      </c>
      <c r="O714" s="11">
        <f t="shared" si="111"/>
        <v>2.0109467590151091</v>
      </c>
      <c r="P714" s="11">
        <f t="shared" si="108"/>
        <v>1.1066638554787018</v>
      </c>
      <c r="Q714" s="11">
        <f t="shared" si="112"/>
        <v>2.2666666666666666</v>
      </c>
      <c r="R714" s="12">
        <f t="shared" si="113"/>
        <v>0.11513816014115312</v>
      </c>
      <c r="S714" s="11">
        <f t="shared" si="114"/>
        <v>5.3767239095940207</v>
      </c>
      <c r="T714" s="8">
        <f t="shared" si="115"/>
        <v>2.0433459236481428</v>
      </c>
      <c r="U714" s="13">
        <f t="shared" si="116"/>
        <v>4.2338863872459838</v>
      </c>
    </row>
    <row r="715" spans="1:21">
      <c r="A715" s="6" t="s">
        <v>1083</v>
      </c>
      <c r="B715" s="6" t="s">
        <v>1084</v>
      </c>
      <c r="C715" s="8">
        <v>33.5</v>
      </c>
      <c r="D715" s="8">
        <v>27.9</v>
      </c>
      <c r="E715" s="8">
        <v>11.7</v>
      </c>
      <c r="F715" s="8">
        <v>5</v>
      </c>
      <c r="G715" s="9" t="s">
        <v>196</v>
      </c>
      <c r="H715" s="9" t="s">
        <v>18</v>
      </c>
      <c r="I715" s="10">
        <v>11200</v>
      </c>
      <c r="J715" s="10">
        <v>4500</v>
      </c>
      <c r="K715" s="10">
        <v>514</v>
      </c>
      <c r="L715" s="11">
        <f t="shared" si="117"/>
        <v>16.485410981092205</v>
      </c>
      <c r="M715" s="10">
        <f t="shared" si="109"/>
        <v>230.22760439106671</v>
      </c>
      <c r="N715" s="8">
        <f t="shared" si="110"/>
        <v>22.111555750253952</v>
      </c>
      <c r="O715" s="11">
        <f t="shared" si="111"/>
        <v>2.0230981231141372</v>
      </c>
      <c r="P715" s="11">
        <f t="shared" si="108"/>
        <v>1.0901826444885863</v>
      </c>
      <c r="Q715" s="11">
        <f t="shared" si="112"/>
        <v>2.8632478632478633</v>
      </c>
      <c r="R715" s="12">
        <f t="shared" si="113"/>
        <v>0.14721137974930143</v>
      </c>
      <c r="S715" s="11">
        <f t="shared" si="114"/>
        <v>7.0779403783869226</v>
      </c>
      <c r="T715" s="8">
        <f t="shared" si="115"/>
        <v>2.5126628358287864</v>
      </c>
      <c r="U715" s="13">
        <f t="shared" si="116"/>
        <v>4.1683984068478432</v>
      </c>
    </row>
    <row r="716" spans="1:21">
      <c r="A716" s="6" t="s">
        <v>1085</v>
      </c>
      <c r="B716" s="6" t="s">
        <v>592</v>
      </c>
      <c r="C716" s="8">
        <v>34.5</v>
      </c>
      <c r="D716" s="8">
        <v>28.8</v>
      </c>
      <c r="E716" s="8">
        <v>11.8</v>
      </c>
      <c r="F716" s="8">
        <v>5.3</v>
      </c>
      <c r="G716" s="9"/>
      <c r="H716" s="9" t="s">
        <v>18</v>
      </c>
      <c r="I716" s="10">
        <v>12800</v>
      </c>
      <c r="J716" s="10">
        <v>4750</v>
      </c>
      <c r="K716" s="10">
        <v>508</v>
      </c>
      <c r="L716" s="11">
        <f t="shared" si="117"/>
        <v>14.906570388972895</v>
      </c>
      <c r="M716" s="10">
        <f t="shared" si="109"/>
        <v>239.21284048598855</v>
      </c>
      <c r="N716" s="8">
        <f t="shared" si="110"/>
        <v>24.224305543097628</v>
      </c>
      <c r="O716" s="11">
        <f t="shared" si="111"/>
        <v>1.9516492741065745</v>
      </c>
      <c r="P716" s="11">
        <f t="shared" si="108"/>
        <v>1.0502753547887038</v>
      </c>
      <c r="Q716" s="11">
        <f t="shared" si="112"/>
        <v>2.9237288135593218</v>
      </c>
      <c r="R716" s="12">
        <f t="shared" si="113"/>
        <v>0.12492333458103999</v>
      </c>
      <c r="S716" s="11">
        <f t="shared" si="114"/>
        <v>7.1911946156393238</v>
      </c>
      <c r="T716" s="8">
        <f t="shared" si="115"/>
        <v>2.7432464979305289</v>
      </c>
      <c r="U716" s="13">
        <f t="shared" si="116"/>
        <v>4.5316020609577325</v>
      </c>
    </row>
    <row r="717" spans="1:21">
      <c r="A717" s="6" t="s">
        <v>1086</v>
      </c>
      <c r="B717" s="6" t="s">
        <v>592</v>
      </c>
      <c r="C717" s="8">
        <v>37.799999999999997</v>
      </c>
      <c r="D717" s="8">
        <v>31.3</v>
      </c>
      <c r="E717" s="8">
        <v>12.5</v>
      </c>
      <c r="F717" s="8">
        <v>5.5</v>
      </c>
      <c r="G717" s="10"/>
      <c r="H717" s="9" t="s">
        <v>18</v>
      </c>
      <c r="I717" s="9">
        <v>16255</v>
      </c>
      <c r="J717" s="9">
        <v>6504</v>
      </c>
      <c r="K717" s="10">
        <v>640</v>
      </c>
      <c r="L717" s="11">
        <f t="shared" si="117"/>
        <v>16.016901769347012</v>
      </c>
      <c r="M717" s="10">
        <f t="shared" si="109"/>
        <v>236.64969161273871</v>
      </c>
      <c r="N717" s="8">
        <f t="shared" si="110"/>
        <v>26.145180849735059</v>
      </c>
      <c r="O717" s="11">
        <f t="shared" si="111"/>
        <v>1.9092906145036592</v>
      </c>
      <c r="P717" s="11">
        <f t="shared" si="108"/>
        <v>1.0684746892906076</v>
      </c>
      <c r="Q717" s="11">
        <f t="shared" si="112"/>
        <v>3.0239999999999996</v>
      </c>
      <c r="R717" s="12">
        <f t="shared" si="113"/>
        <v>0.11485060124548344</v>
      </c>
      <c r="S717" s="11">
        <f t="shared" si="114"/>
        <v>7.4968179916548605</v>
      </c>
      <c r="T717" s="8">
        <f t="shared" si="115"/>
        <v>2.9726272021282911</v>
      </c>
      <c r="U717" s="13">
        <f t="shared" si="116"/>
        <v>4.7710435080575397</v>
      </c>
    </row>
    <row r="718" spans="1:21">
      <c r="A718" s="6" t="s">
        <v>1087</v>
      </c>
      <c r="B718" s="6" t="s">
        <v>592</v>
      </c>
      <c r="C718" s="8">
        <v>37.5</v>
      </c>
      <c r="D718" s="8">
        <v>31.5</v>
      </c>
      <c r="E718" s="8">
        <v>12.7</v>
      </c>
      <c r="F718" s="8">
        <v>5.8</v>
      </c>
      <c r="G718" s="9"/>
      <c r="H718" s="9" t="s">
        <v>18</v>
      </c>
      <c r="I718" s="10">
        <v>18000</v>
      </c>
      <c r="J718" s="10">
        <v>6850</v>
      </c>
      <c r="K718" s="10">
        <v>641</v>
      </c>
      <c r="L718" s="11">
        <f t="shared" si="117"/>
        <v>14.988646040875004</v>
      </c>
      <c r="M718" s="10">
        <f t="shared" si="109"/>
        <v>257.09452337246313</v>
      </c>
      <c r="N718" s="8">
        <f t="shared" si="110"/>
        <v>28.304531193485573</v>
      </c>
      <c r="O718" s="11">
        <f t="shared" si="111"/>
        <v>1.8750750873904789</v>
      </c>
      <c r="P718" s="11">
        <f t="shared" si="108"/>
        <v>1.0421222019662912</v>
      </c>
      <c r="Q718" s="11">
        <f t="shared" si="112"/>
        <v>2.9527559055118111</v>
      </c>
      <c r="R718" s="12">
        <f t="shared" si="113"/>
        <v>0.10360835432821189</v>
      </c>
      <c r="S718" s="11">
        <f t="shared" si="114"/>
        <v>7.520731347415623</v>
      </c>
      <c r="T718" s="8">
        <f t="shared" si="115"/>
        <v>3.1625234965930127</v>
      </c>
      <c r="U718" s="13">
        <f t="shared" si="116"/>
        <v>5.0356998489399309</v>
      </c>
    </row>
    <row r="719" spans="1:21">
      <c r="A719" s="6" t="s">
        <v>1088</v>
      </c>
      <c r="B719" s="6" t="s">
        <v>592</v>
      </c>
      <c r="C719" s="8">
        <v>39.1</v>
      </c>
      <c r="D719" s="8">
        <v>33.700000000000003</v>
      </c>
      <c r="E719" s="8">
        <v>13.3</v>
      </c>
      <c r="F719" s="8">
        <v>6.1</v>
      </c>
      <c r="G719" s="9" t="s">
        <v>1089</v>
      </c>
      <c r="H719" s="9" t="s">
        <v>18</v>
      </c>
      <c r="I719" s="10">
        <v>23100</v>
      </c>
      <c r="J719" s="10">
        <v>6927</v>
      </c>
      <c r="K719" s="10">
        <v>657</v>
      </c>
      <c r="L719" s="11">
        <f t="shared" si="117"/>
        <v>13.011149099175739</v>
      </c>
      <c r="M719" s="10">
        <f t="shared" si="109"/>
        <v>269.44756234284995</v>
      </c>
      <c r="N719" s="8">
        <f t="shared" si="110"/>
        <v>32.207368765339304</v>
      </c>
      <c r="O719" s="11">
        <f t="shared" si="111"/>
        <v>1.8071305950269803</v>
      </c>
      <c r="P719" s="11">
        <f t="shared" si="108"/>
        <v>0.98718676443963582</v>
      </c>
      <c r="Q719" s="11">
        <f t="shared" si="112"/>
        <v>2.9398496240601504</v>
      </c>
      <c r="R719" s="12">
        <f t="shared" si="113"/>
        <v>8.7494213010436125E-2</v>
      </c>
      <c r="S719" s="11">
        <f t="shared" si="114"/>
        <v>7.7789279467031962</v>
      </c>
      <c r="T719" s="8">
        <f t="shared" si="115"/>
        <v>3.5462898523731576</v>
      </c>
      <c r="U719" s="13">
        <f t="shared" si="116"/>
        <v>5.5179320067159328</v>
      </c>
    </row>
    <row r="720" spans="1:21">
      <c r="A720" s="6" t="s">
        <v>1090</v>
      </c>
      <c r="B720" s="6" t="s">
        <v>592</v>
      </c>
      <c r="C720" s="8">
        <v>41.7</v>
      </c>
      <c r="D720" s="8">
        <v>34.299999999999997</v>
      </c>
      <c r="E720" s="8">
        <v>13.4</v>
      </c>
      <c r="F720" s="8">
        <v>6</v>
      </c>
      <c r="G720" s="9" t="s">
        <v>196</v>
      </c>
      <c r="H720" s="9" t="s">
        <v>18</v>
      </c>
      <c r="I720" s="10">
        <v>21226</v>
      </c>
      <c r="J720" s="10">
        <v>8400</v>
      </c>
      <c r="K720" s="10">
        <v>781</v>
      </c>
      <c r="L720" s="11">
        <f t="shared" si="117"/>
        <v>16.363368173477422</v>
      </c>
      <c r="M720" s="10">
        <f t="shared" si="109"/>
        <v>234.82145864043483</v>
      </c>
      <c r="N720" s="8">
        <f t="shared" si="110"/>
        <v>28.338356049165771</v>
      </c>
      <c r="O720" s="11">
        <f t="shared" si="111"/>
        <v>1.8727438868981054</v>
      </c>
      <c r="P720" s="11">
        <f t="shared" ref="P720:P783" si="118">(1.88*D720^0.5*K720^0.333/I720^0.25)/S720</f>
        <v>1.068043165328181</v>
      </c>
      <c r="Q720" s="11">
        <f t="shared" si="112"/>
        <v>3.1119402985074629</v>
      </c>
      <c r="R720" s="12">
        <f t="shared" si="113"/>
        <v>0.10658113901514858</v>
      </c>
      <c r="S720" s="11">
        <f t="shared" si="114"/>
        <v>7.8478710488896288</v>
      </c>
      <c r="T720" s="8">
        <f t="shared" si="115"/>
        <v>3.2286559807918169</v>
      </c>
      <c r="U720" s="13">
        <f t="shared" si="116"/>
        <v>5.0049219508888196</v>
      </c>
    </row>
    <row r="721" spans="1:21">
      <c r="A721" s="6" t="s">
        <v>1091</v>
      </c>
      <c r="B721" s="6" t="s">
        <v>592</v>
      </c>
      <c r="C721" s="8">
        <v>43</v>
      </c>
      <c r="D721" s="8">
        <v>36</v>
      </c>
      <c r="E721" s="8">
        <v>13.6</v>
      </c>
      <c r="F721" s="8">
        <v>6.5</v>
      </c>
      <c r="G721" s="9"/>
      <c r="H721" s="9" t="s">
        <v>18</v>
      </c>
      <c r="I721" s="10">
        <v>23000</v>
      </c>
      <c r="J721" s="10">
        <v>8900</v>
      </c>
      <c r="K721" s="10">
        <v>814</v>
      </c>
      <c r="L721" s="11">
        <f t="shared" si="117"/>
        <v>16.167003367419849</v>
      </c>
      <c r="M721" s="10">
        <f t="shared" si="109"/>
        <v>220.07581324710955</v>
      </c>
      <c r="N721" s="8">
        <f t="shared" si="110"/>
        <v>28.859098173101867</v>
      </c>
      <c r="O721" s="11">
        <f t="shared" si="111"/>
        <v>1.85056449685432</v>
      </c>
      <c r="P721" s="11">
        <f t="shared" si="118"/>
        <v>1.0613509640477228</v>
      </c>
      <c r="Q721" s="11">
        <f t="shared" si="112"/>
        <v>3.1617647058823528</v>
      </c>
      <c r="R721" s="12">
        <f t="shared" si="113"/>
        <v>0.10362590077546528</v>
      </c>
      <c r="S721" s="11">
        <f t="shared" si="114"/>
        <v>8.0400000000000009</v>
      </c>
      <c r="T721" s="8">
        <f t="shared" si="115"/>
        <v>3.3057046966604924</v>
      </c>
      <c r="U721" s="13">
        <f t="shared" si="116"/>
        <v>5.0865408478495278</v>
      </c>
    </row>
    <row r="722" spans="1:21">
      <c r="A722" s="6" t="s">
        <v>1092</v>
      </c>
      <c r="B722" s="6" t="s">
        <v>592</v>
      </c>
      <c r="C722" s="8">
        <v>46.2</v>
      </c>
      <c r="D722" s="8">
        <v>39.299999999999997</v>
      </c>
      <c r="E722" s="8">
        <v>14.4</v>
      </c>
      <c r="F722" s="8">
        <v>6.8</v>
      </c>
      <c r="G722" s="9" t="s">
        <v>683</v>
      </c>
      <c r="H722" s="9" t="s">
        <v>14</v>
      </c>
      <c r="I722" s="10">
        <v>29762</v>
      </c>
      <c r="J722" s="10">
        <v>10362</v>
      </c>
      <c r="K722" s="10">
        <v>945</v>
      </c>
      <c r="L722" s="11">
        <f t="shared" si="117"/>
        <v>15.808428684096581</v>
      </c>
      <c r="M722" s="10">
        <f t="shared" si="109"/>
        <v>218.89530310230367</v>
      </c>
      <c r="N722" s="8">
        <f t="shared" si="110"/>
        <v>31.874334086458227</v>
      </c>
      <c r="O722" s="11">
        <f t="shared" si="111"/>
        <v>1.7982650168198779</v>
      </c>
      <c r="P722" s="11">
        <f t="shared" si="118"/>
        <v>1.0458184880407295</v>
      </c>
      <c r="Q722" s="11">
        <f t="shared" si="112"/>
        <v>3.2083333333333335</v>
      </c>
      <c r="R722" s="12">
        <f t="shared" si="113"/>
        <v>9.2132897092118402E-2</v>
      </c>
      <c r="S722" s="11">
        <f t="shared" si="114"/>
        <v>8.4004214180004091</v>
      </c>
      <c r="T722" s="8">
        <f t="shared" si="115"/>
        <v>3.6357192812801027</v>
      </c>
      <c r="U722" s="13">
        <f t="shared" si="116"/>
        <v>5.4367208323683505</v>
      </c>
    </row>
    <row r="723" spans="1:21">
      <c r="A723" s="6" t="s">
        <v>1093</v>
      </c>
      <c r="B723" s="6"/>
      <c r="C723" s="8">
        <v>46.5</v>
      </c>
      <c r="D723" s="8">
        <v>38.799999999999997</v>
      </c>
      <c r="E723" s="8">
        <v>14.7</v>
      </c>
      <c r="F723" s="8">
        <v>6.8</v>
      </c>
      <c r="G723" s="9"/>
      <c r="H723" s="9"/>
      <c r="I723" s="10">
        <v>27500</v>
      </c>
      <c r="J723" s="10">
        <v>11500</v>
      </c>
      <c r="K723" s="10">
        <v>929</v>
      </c>
      <c r="L723" s="11">
        <f t="shared" si="117"/>
        <v>16.380833746714593</v>
      </c>
      <c r="M723" s="10">
        <f t="shared" si="109"/>
        <v>210.17908581245896</v>
      </c>
      <c r="N723" s="8">
        <f t="shared" si="110"/>
        <v>28.836317934840057</v>
      </c>
      <c r="O723" s="11">
        <f t="shared" si="111"/>
        <v>1.8846913385643429</v>
      </c>
      <c r="P723" s="11">
        <f t="shared" si="118"/>
        <v>1.060642707265244</v>
      </c>
      <c r="Q723" s="11">
        <f t="shared" si="112"/>
        <v>3.1632653061224492</v>
      </c>
      <c r="R723" s="12">
        <f t="shared" si="113"/>
        <v>0.11399083819818311</v>
      </c>
      <c r="S723" s="11">
        <f t="shared" si="114"/>
        <v>8.3468125652850258</v>
      </c>
      <c r="T723" s="8">
        <f t="shared" si="115"/>
        <v>3.311335909788987</v>
      </c>
      <c r="U723" s="13">
        <f t="shared" si="116"/>
        <v>4.9008623796180757</v>
      </c>
    </row>
    <row r="724" spans="1:21">
      <c r="A724" s="6" t="s">
        <v>1094</v>
      </c>
      <c r="B724" s="6" t="s">
        <v>1095</v>
      </c>
      <c r="C724" s="8">
        <v>36</v>
      </c>
      <c r="D724" s="8">
        <v>29</v>
      </c>
      <c r="E724" s="8">
        <v>12.1</v>
      </c>
      <c r="F724" s="8">
        <v>5.5</v>
      </c>
      <c r="G724" s="9"/>
      <c r="H724" s="9" t="s">
        <v>18</v>
      </c>
      <c r="I724" s="10">
        <v>18515</v>
      </c>
      <c r="J724" s="10">
        <v>7840</v>
      </c>
      <c r="K724" s="10">
        <v>638</v>
      </c>
      <c r="L724" s="11">
        <f t="shared" si="117"/>
        <v>14.640831630660031</v>
      </c>
      <c r="M724" s="10">
        <f t="shared" si="109"/>
        <v>338.90790930337448</v>
      </c>
      <c r="N724" s="8">
        <f t="shared" si="110"/>
        <v>33.246461430424624</v>
      </c>
      <c r="O724" s="11">
        <f t="shared" si="111"/>
        <v>1.7697856107199641</v>
      </c>
      <c r="P724" s="11">
        <f t="shared" si="118"/>
        <v>1.033183371457981</v>
      </c>
      <c r="Q724" s="11">
        <f t="shared" si="112"/>
        <v>2.9752066115702482</v>
      </c>
      <c r="R724" s="12">
        <f t="shared" si="113"/>
        <v>7.3676792953352319E-2</v>
      </c>
      <c r="S724" s="11">
        <f t="shared" si="114"/>
        <v>7.2161208415602358</v>
      </c>
      <c r="T724" s="8">
        <f t="shared" si="115"/>
        <v>3.632458163187803</v>
      </c>
      <c r="U724" s="13">
        <f t="shared" si="116"/>
        <v>5.925648301494614</v>
      </c>
    </row>
    <row r="725" spans="1:21">
      <c r="A725" s="6" t="s">
        <v>1096</v>
      </c>
      <c r="B725" s="6" t="s">
        <v>1097</v>
      </c>
      <c r="C725" s="8">
        <v>23.8</v>
      </c>
      <c r="D725" s="8">
        <v>21.8</v>
      </c>
      <c r="E725" s="8">
        <v>7.2</v>
      </c>
      <c r="F725" s="8">
        <v>4.0999999999999996</v>
      </c>
      <c r="G725" s="10"/>
      <c r="H725" s="10" t="s">
        <v>632</v>
      </c>
      <c r="I725" s="9">
        <v>2050</v>
      </c>
      <c r="J725" s="9">
        <v>1025</v>
      </c>
      <c r="K725" s="10">
        <v>247</v>
      </c>
      <c r="L725" s="11">
        <f t="shared" si="117"/>
        <v>24.54622690255421</v>
      </c>
      <c r="M725" s="10">
        <f t="shared" si="109"/>
        <v>88.335721770378456</v>
      </c>
      <c r="N725" s="8">
        <f t="shared" si="110"/>
        <v>10.193897579732763</v>
      </c>
      <c r="O725" s="11">
        <f t="shared" si="111"/>
        <v>2.1914882561552811</v>
      </c>
      <c r="P725" s="11">
        <f t="shared" si="118"/>
        <v>1.3058180608701409</v>
      </c>
      <c r="Q725" s="11">
        <f t="shared" si="112"/>
        <v>3.3055555555555554</v>
      </c>
      <c r="R725" s="12">
        <f t="shared" si="113"/>
        <v>0.25009275642279999</v>
      </c>
      <c r="S725" s="11">
        <f t="shared" si="114"/>
        <v>6.2565229960418121</v>
      </c>
      <c r="T725" s="8">
        <f t="shared" si="115"/>
        <v>1.3394279900137236</v>
      </c>
      <c r="U725" s="13">
        <f t="shared" si="116"/>
        <v>2.8325726518562626</v>
      </c>
    </row>
    <row r="726" spans="1:21">
      <c r="A726" s="6" t="s">
        <v>1098</v>
      </c>
      <c r="B726" s="6" t="s">
        <v>699</v>
      </c>
      <c r="C726" s="8">
        <v>30</v>
      </c>
      <c r="D726" s="8">
        <v>25.6</v>
      </c>
      <c r="E726" s="8">
        <v>14</v>
      </c>
      <c r="F726" s="8">
        <v>6.5</v>
      </c>
      <c r="G726" s="9" t="s">
        <v>1099</v>
      </c>
      <c r="H726" s="9" t="s">
        <v>18</v>
      </c>
      <c r="I726" s="10">
        <v>2000</v>
      </c>
      <c r="J726" s="10"/>
      <c r="K726" s="10">
        <v>465</v>
      </c>
      <c r="L726" s="11">
        <f t="shared" si="117"/>
        <v>46.976736028450219</v>
      </c>
      <c r="M726" s="10">
        <f t="shared" si="109"/>
        <v>53.218432835170198</v>
      </c>
      <c r="N726" s="8">
        <f t="shared" si="110"/>
        <v>3.4173644402163372</v>
      </c>
      <c r="O726" s="11">
        <f t="shared" si="111"/>
        <v>4.2964101519356186</v>
      </c>
      <c r="P726" s="11">
        <f t="shared" si="118"/>
        <v>1.6220244086250106</v>
      </c>
      <c r="Q726" s="11">
        <f t="shared" si="112"/>
        <v>2.1428571428571428</v>
      </c>
      <c r="R726" s="12">
        <f t="shared" si="113"/>
        <v>5.9036012856252871</v>
      </c>
      <c r="S726" s="11">
        <f t="shared" si="114"/>
        <v>6.7799233034010058</v>
      </c>
      <c r="T726" s="8">
        <f t="shared" si="115"/>
        <v>0.44615227801404322</v>
      </c>
      <c r="U726" s="13">
        <f t="shared" si="116"/>
        <v>0.67662343065206987</v>
      </c>
    </row>
    <row r="727" spans="1:21">
      <c r="A727" s="6" t="s">
        <v>1100</v>
      </c>
      <c r="B727" s="6" t="s">
        <v>205</v>
      </c>
      <c r="C727" s="8">
        <v>38.4</v>
      </c>
      <c r="D727" s="8">
        <v>32.700000000000003</v>
      </c>
      <c r="E727" s="8">
        <v>12.9</v>
      </c>
      <c r="F727" s="8">
        <v>5.2</v>
      </c>
      <c r="G727" s="9"/>
      <c r="H727" s="9" t="s">
        <v>18</v>
      </c>
      <c r="I727" s="10">
        <v>14991</v>
      </c>
      <c r="J727" s="10">
        <v>4740</v>
      </c>
      <c r="K727" s="10">
        <v>736</v>
      </c>
      <c r="L727" s="11">
        <f t="shared" si="117"/>
        <v>19.439741904724464</v>
      </c>
      <c r="M727" s="10">
        <f t="shared" si="109"/>
        <v>191.39885167981831</v>
      </c>
      <c r="N727" s="8">
        <f t="shared" si="110"/>
        <v>22.343348537411103</v>
      </c>
      <c r="O727" s="11">
        <f t="shared" si="111"/>
        <v>2.0242251017245927</v>
      </c>
      <c r="P727" s="11">
        <f t="shared" si="118"/>
        <v>1.1422619547955815</v>
      </c>
      <c r="Q727" s="11">
        <f t="shared" si="112"/>
        <v>2.9767441860465116</v>
      </c>
      <c r="R727" s="12">
        <f t="shared" si="113"/>
        <v>0.1582705377974673</v>
      </c>
      <c r="S727" s="11">
        <f t="shared" si="114"/>
        <v>7.6626444521457477</v>
      </c>
      <c r="T727" s="8">
        <f t="shared" si="115"/>
        <v>2.5850136446503904</v>
      </c>
      <c r="U727" s="13">
        <f t="shared" si="116"/>
        <v>4.0840957980010604</v>
      </c>
    </row>
    <row r="728" spans="1:21">
      <c r="A728" s="6" t="s">
        <v>1101</v>
      </c>
      <c r="B728" s="6" t="s">
        <v>202</v>
      </c>
      <c r="C728" s="8">
        <v>41</v>
      </c>
      <c r="D728" s="8">
        <v>36.799999999999997</v>
      </c>
      <c r="E728" s="8">
        <v>12.8</v>
      </c>
      <c r="F728" s="8">
        <v>5.5</v>
      </c>
      <c r="G728" s="9" t="s">
        <v>119</v>
      </c>
      <c r="H728" s="9" t="s">
        <v>18</v>
      </c>
      <c r="I728" s="10">
        <v>18740</v>
      </c>
      <c r="J728" s="10">
        <v>5300</v>
      </c>
      <c r="K728" s="10">
        <v>775</v>
      </c>
      <c r="L728" s="11">
        <f t="shared" si="117"/>
        <v>17.642211350248346</v>
      </c>
      <c r="M728" s="10">
        <f t="shared" si="109"/>
        <v>167.87194110019493</v>
      </c>
      <c r="N728" s="8">
        <f t="shared" si="110"/>
        <v>25.515153554067545</v>
      </c>
      <c r="O728" s="11">
        <f t="shared" si="111"/>
        <v>1.8646545459620418</v>
      </c>
      <c r="P728" s="11">
        <f t="shared" si="118"/>
        <v>1.0990010850257781</v>
      </c>
      <c r="Q728" s="11">
        <f t="shared" si="112"/>
        <v>3.203125</v>
      </c>
      <c r="R728" s="12">
        <f t="shared" si="113"/>
        <v>0.11670520288470553</v>
      </c>
      <c r="S728" s="11">
        <f t="shared" si="114"/>
        <v>8.1288424760232623</v>
      </c>
      <c r="T728" s="8">
        <f t="shared" si="115"/>
        <v>2.9951129880308227</v>
      </c>
      <c r="U728" s="13">
        <f t="shared" si="116"/>
        <v>4.7504654238795689</v>
      </c>
    </row>
    <row r="729" spans="1:21">
      <c r="A729" s="6" t="s">
        <v>1102</v>
      </c>
      <c r="B729" s="6" t="s">
        <v>177</v>
      </c>
      <c r="C729" s="8">
        <v>45.1</v>
      </c>
      <c r="D729" s="8">
        <v>39</v>
      </c>
      <c r="E729" s="8">
        <v>13.5</v>
      </c>
      <c r="F729" s="8">
        <v>5.7</v>
      </c>
      <c r="G729" s="9" t="s">
        <v>119</v>
      </c>
      <c r="H729" s="9" t="s">
        <v>18</v>
      </c>
      <c r="I729" s="10">
        <v>21000</v>
      </c>
      <c r="J729" s="10">
        <v>0</v>
      </c>
      <c r="K729" s="10">
        <v>901</v>
      </c>
      <c r="L729" s="11">
        <f t="shared" si="117"/>
        <v>19.012647807828959</v>
      </c>
      <c r="M729" s="10">
        <f t="shared" si="109"/>
        <v>158.04379709705154</v>
      </c>
      <c r="N729" s="8">
        <f t="shared" si="110"/>
        <v>24.83033884007563</v>
      </c>
      <c r="O729" s="11">
        <f t="shared" si="111"/>
        <v>1.8934569280350857</v>
      </c>
      <c r="P729" s="11">
        <f t="shared" si="118"/>
        <v>1.1231081599119868</v>
      </c>
      <c r="Q729" s="11">
        <f t="shared" si="112"/>
        <v>3.340740740740741</v>
      </c>
      <c r="R729" s="12">
        <f t="shared" si="113"/>
        <v>0.12746804797582162</v>
      </c>
      <c r="S729" s="11">
        <f t="shared" si="114"/>
        <v>8.3682973178538536</v>
      </c>
      <c r="T729" s="8">
        <f t="shared" si="115"/>
        <v>2.9664652380233218</v>
      </c>
      <c r="U729" s="13">
        <f t="shared" si="116"/>
        <v>4.5814221912100015</v>
      </c>
    </row>
    <row r="730" spans="1:21">
      <c r="A730" s="6" t="s">
        <v>1103</v>
      </c>
      <c r="B730" s="6" t="s">
        <v>628</v>
      </c>
      <c r="C730" s="8">
        <v>50.5</v>
      </c>
      <c r="D730" s="8">
        <v>44.5</v>
      </c>
      <c r="E730" s="8">
        <v>15.6</v>
      </c>
      <c r="F730" s="8">
        <v>5.9</v>
      </c>
      <c r="G730" s="11"/>
      <c r="H730" s="11" t="s">
        <v>18</v>
      </c>
      <c r="I730" s="10">
        <v>28600</v>
      </c>
      <c r="J730" s="10">
        <v>10780</v>
      </c>
      <c r="K730" s="10">
        <v>1000</v>
      </c>
      <c r="L730" s="11">
        <f t="shared" si="117"/>
        <v>17.178137893196002</v>
      </c>
      <c r="M730" s="10">
        <f t="shared" si="109"/>
        <v>144.88985635234619</v>
      </c>
      <c r="N730" s="8">
        <f t="shared" si="110"/>
        <v>24.604580772028601</v>
      </c>
      <c r="O730" s="11">
        <f t="shared" si="111"/>
        <v>1.9741283997523225</v>
      </c>
      <c r="P730" s="11">
        <f t="shared" si="118"/>
        <v>1.0763698953509317</v>
      </c>
      <c r="Q730" s="11">
        <f t="shared" si="112"/>
        <v>3.2371794871794872</v>
      </c>
      <c r="R730" s="12">
        <f t="shared" si="113"/>
        <v>0.15714427475397016</v>
      </c>
      <c r="S730" s="11">
        <f t="shared" si="114"/>
        <v>8.9389149229646438</v>
      </c>
      <c r="T730" s="8">
        <f t="shared" si="115"/>
        <v>2.9267206553898335</v>
      </c>
      <c r="U730" s="13">
        <f t="shared" si="116"/>
        <v>4.2048151594246992</v>
      </c>
    </row>
    <row r="731" spans="1:21">
      <c r="A731" s="6" t="s">
        <v>1104</v>
      </c>
      <c r="B731" s="6" t="s">
        <v>177</v>
      </c>
      <c r="C731" s="8">
        <v>49</v>
      </c>
      <c r="D731" s="8">
        <v>44.2</v>
      </c>
      <c r="E731" s="8">
        <v>14.8</v>
      </c>
      <c r="F731" s="8">
        <v>5.7</v>
      </c>
      <c r="G731" s="9" t="s">
        <v>119</v>
      </c>
      <c r="H731" s="9" t="s">
        <v>18</v>
      </c>
      <c r="I731" s="10">
        <v>28000</v>
      </c>
      <c r="J731" s="10">
        <v>8600</v>
      </c>
      <c r="K731" s="10">
        <v>1060</v>
      </c>
      <c r="L731" s="11">
        <f t="shared" si="117"/>
        <v>18.467770931738112</v>
      </c>
      <c r="M731" s="10">
        <f t="shared" si="109"/>
        <v>144.75821024562009</v>
      </c>
      <c r="N731" s="8">
        <f t="shared" si="110"/>
        <v>26.209030575459391</v>
      </c>
      <c r="O731" s="11">
        <f t="shared" si="111"/>
        <v>1.8861610746993747</v>
      </c>
      <c r="P731" s="11">
        <f t="shared" si="118"/>
        <v>1.1032918147711384</v>
      </c>
      <c r="Q731" s="11">
        <f t="shared" si="112"/>
        <v>3.3108108108108105</v>
      </c>
      <c r="R731" s="12">
        <f t="shared" si="113"/>
        <v>0.12952165638938179</v>
      </c>
      <c r="S731" s="11">
        <f t="shared" si="114"/>
        <v>8.90873279428674</v>
      </c>
      <c r="T731" s="8">
        <f t="shared" si="115"/>
        <v>3.1197162157111835</v>
      </c>
      <c r="U731" s="13">
        <f t="shared" si="116"/>
        <v>4.6016350089558804</v>
      </c>
    </row>
    <row r="732" spans="1:21">
      <c r="A732" s="6" t="s">
        <v>1105</v>
      </c>
      <c r="B732" s="6" t="s">
        <v>504</v>
      </c>
      <c r="C732" s="8">
        <v>27.6</v>
      </c>
      <c r="D732" s="8">
        <v>25</v>
      </c>
      <c r="E732" s="8">
        <v>9.1</v>
      </c>
      <c r="F732" s="8">
        <v>4.5999999999999996</v>
      </c>
      <c r="G732" s="10"/>
      <c r="H732" s="9" t="s">
        <v>18</v>
      </c>
      <c r="I732" s="9">
        <v>7600</v>
      </c>
      <c r="J732" s="9">
        <v>3300</v>
      </c>
      <c r="K732" s="10">
        <v>342</v>
      </c>
      <c r="L732" s="11">
        <f t="shared" si="117"/>
        <v>14.201038874133397</v>
      </c>
      <c r="M732" s="10">
        <f t="shared" si="109"/>
        <v>217.14285714285714</v>
      </c>
      <c r="N732" s="8">
        <f t="shared" si="110"/>
        <v>24.04873688673629</v>
      </c>
      <c r="O732" s="11">
        <f t="shared" si="111"/>
        <v>1.7904044683831497</v>
      </c>
      <c r="P732" s="11">
        <f t="shared" si="118"/>
        <v>1.0487702179480891</v>
      </c>
      <c r="Q732" s="11">
        <f t="shared" si="112"/>
        <v>3.0329670329670333</v>
      </c>
      <c r="R732" s="12">
        <f t="shared" si="113"/>
        <v>8.5575942165918392E-2</v>
      </c>
      <c r="S732" s="11">
        <f t="shared" si="114"/>
        <v>6.7</v>
      </c>
      <c r="T732" s="8">
        <f t="shared" si="115"/>
        <v>2.7595251364802089</v>
      </c>
      <c r="U732" s="13">
        <f t="shared" si="116"/>
        <v>5.1908872298395075</v>
      </c>
    </row>
    <row r="733" spans="1:21">
      <c r="A733" s="6" t="s">
        <v>1106</v>
      </c>
      <c r="B733" s="6" t="s">
        <v>504</v>
      </c>
      <c r="C733" s="8">
        <v>27.3</v>
      </c>
      <c r="D733" s="8">
        <v>24</v>
      </c>
      <c r="E733" s="8">
        <v>9.5</v>
      </c>
      <c r="F733" s="8">
        <v>4.4000000000000004</v>
      </c>
      <c r="G733" s="10"/>
      <c r="H733" s="9" t="s">
        <v>18</v>
      </c>
      <c r="I733" s="9">
        <v>7850</v>
      </c>
      <c r="J733" s="9">
        <v>3200</v>
      </c>
      <c r="K733" s="10">
        <v>369</v>
      </c>
      <c r="L733" s="11">
        <f t="shared" si="117"/>
        <v>14.995433922291021</v>
      </c>
      <c r="M733" s="10">
        <f t="shared" si="109"/>
        <v>253.50580770502646</v>
      </c>
      <c r="N733" s="8">
        <f t="shared" si="110"/>
        <v>24.200127212783343</v>
      </c>
      <c r="O733" s="11">
        <f t="shared" si="111"/>
        <v>1.849067207300811</v>
      </c>
      <c r="P733" s="11">
        <f t="shared" si="118"/>
        <v>1.0669778816722209</v>
      </c>
      <c r="Q733" s="11">
        <f t="shared" si="112"/>
        <v>2.8736842105263158</v>
      </c>
      <c r="R733" s="12">
        <f t="shared" si="113"/>
        <v>9.4132437895477761E-2</v>
      </c>
      <c r="S733" s="11">
        <f t="shared" si="114"/>
        <v>6.5646325106589174</v>
      </c>
      <c r="T733" s="8">
        <f t="shared" si="115"/>
        <v>2.7160158912277863</v>
      </c>
      <c r="U733" s="13">
        <f t="shared" si="116"/>
        <v>5.0003273866411684</v>
      </c>
    </row>
    <row r="734" spans="1:21">
      <c r="A734" s="6" t="s">
        <v>1107</v>
      </c>
      <c r="B734" s="6" t="s">
        <v>504</v>
      </c>
      <c r="C734" s="8">
        <v>29.9</v>
      </c>
      <c r="D734" s="8">
        <v>24.3</v>
      </c>
      <c r="E734" s="8">
        <v>9.3000000000000007</v>
      </c>
      <c r="F734" s="8" t="s">
        <v>274</v>
      </c>
      <c r="G734" s="10"/>
      <c r="H734" s="9" t="s">
        <v>18</v>
      </c>
      <c r="I734" s="9">
        <v>10500</v>
      </c>
      <c r="J734" s="9">
        <v>4500</v>
      </c>
      <c r="K734" s="10">
        <v>466</v>
      </c>
      <c r="L734" s="11">
        <f t="shared" si="117"/>
        <v>15.602338869822571</v>
      </c>
      <c r="M734" s="10">
        <f t="shared" si="109"/>
        <v>326.67993457620139</v>
      </c>
      <c r="N734" s="8">
        <f t="shared" si="110"/>
        <v>32.029818235480199</v>
      </c>
      <c r="O734" s="11">
        <f t="shared" si="111"/>
        <v>1.6430379662456682</v>
      </c>
      <c r="P734" s="11">
        <f t="shared" si="118"/>
        <v>1.072329457303246</v>
      </c>
      <c r="Q734" s="11">
        <f t="shared" si="112"/>
        <v>3.21505376344086</v>
      </c>
      <c r="R734" s="12">
        <f t="shared" si="113"/>
        <v>5.2184088821361725E-2</v>
      </c>
      <c r="S734" s="11">
        <f t="shared" si="114"/>
        <v>6.6055340435123044</v>
      </c>
      <c r="T734" s="8">
        <f t="shared" si="115"/>
        <v>3.5912571520858103</v>
      </c>
      <c r="U734" s="13">
        <f t="shared" si="116"/>
        <v>6.6824076485218837</v>
      </c>
    </row>
    <row r="735" spans="1:21">
      <c r="A735" s="6" t="s">
        <v>1108</v>
      </c>
      <c r="B735" s="6" t="s">
        <v>504</v>
      </c>
      <c r="C735" s="8">
        <v>29.9</v>
      </c>
      <c r="D735" s="8">
        <v>27.5</v>
      </c>
      <c r="E735" s="8">
        <v>11.3</v>
      </c>
      <c r="F735" s="8">
        <v>5.4</v>
      </c>
      <c r="G735" s="9" t="s">
        <v>1109</v>
      </c>
      <c r="H735" s="9" t="s">
        <v>18</v>
      </c>
      <c r="I735" s="10">
        <v>10000</v>
      </c>
      <c r="J735" s="10">
        <v>5000</v>
      </c>
      <c r="K735" s="10">
        <v>530</v>
      </c>
      <c r="L735" s="11">
        <f t="shared" si="117"/>
        <v>18.331235309047859</v>
      </c>
      <c r="M735" s="10">
        <f t="shared" si="109"/>
        <v>214.66137168616501</v>
      </c>
      <c r="N735" s="8">
        <f t="shared" si="110"/>
        <v>21.673812107561023</v>
      </c>
      <c r="O735" s="11">
        <f t="shared" si="111"/>
        <v>2.0290798144177939</v>
      </c>
      <c r="P735" s="11">
        <f t="shared" si="118"/>
        <v>1.1330182765919328</v>
      </c>
      <c r="Q735" s="11">
        <f t="shared" si="112"/>
        <v>2.6460176991150441</v>
      </c>
      <c r="R735" s="12">
        <f t="shared" si="113"/>
        <v>0.15196469061762641</v>
      </c>
      <c r="S735" s="11">
        <f t="shared" si="114"/>
        <v>7.0270192827400155</v>
      </c>
      <c r="T735" s="8">
        <f t="shared" si="115"/>
        <v>2.4155330422628296</v>
      </c>
      <c r="U735" s="13">
        <f t="shared" si="116"/>
        <v>4.0775725478761746</v>
      </c>
    </row>
    <row r="736" spans="1:21">
      <c r="A736" s="6" t="s">
        <v>1110</v>
      </c>
      <c r="B736" s="6" t="s">
        <v>504</v>
      </c>
      <c r="C736" s="8">
        <v>29.9</v>
      </c>
      <c r="D736" s="8">
        <v>27.5</v>
      </c>
      <c r="E736" s="8">
        <v>11.3</v>
      </c>
      <c r="F736" s="8">
        <v>5.3</v>
      </c>
      <c r="G736" s="10"/>
      <c r="H736" s="9" t="s">
        <v>18</v>
      </c>
      <c r="I736" s="9">
        <v>10000</v>
      </c>
      <c r="J736" s="9">
        <v>5000</v>
      </c>
      <c r="K736" s="10">
        <v>503</v>
      </c>
      <c r="L736" s="11">
        <f t="shared" si="117"/>
        <v>17.397379925379383</v>
      </c>
      <c r="M736" s="10">
        <f t="shared" si="109"/>
        <v>214.66137168616501</v>
      </c>
      <c r="N736" s="8">
        <f t="shared" si="110"/>
        <v>21.673812107561023</v>
      </c>
      <c r="O736" s="11">
        <f t="shared" si="111"/>
        <v>2.0290798144177939</v>
      </c>
      <c r="P736" s="11">
        <f t="shared" si="118"/>
        <v>1.113461461110129</v>
      </c>
      <c r="Q736" s="11">
        <f t="shared" si="112"/>
        <v>2.6460176991150441</v>
      </c>
      <c r="R736" s="12">
        <f t="shared" si="113"/>
        <v>0.15196469061762641</v>
      </c>
      <c r="S736" s="11">
        <f t="shared" si="114"/>
        <v>7.0270192827400155</v>
      </c>
      <c r="T736" s="8">
        <f t="shared" si="115"/>
        <v>2.4155330422628296</v>
      </c>
      <c r="U736" s="13">
        <f t="shared" si="116"/>
        <v>4.0775725478761746</v>
      </c>
    </row>
    <row r="737" spans="1:21">
      <c r="A737" s="6" t="s">
        <v>1111</v>
      </c>
      <c r="B737" s="6" t="s">
        <v>504</v>
      </c>
      <c r="C737" s="8">
        <v>31.8</v>
      </c>
      <c r="D737" s="8">
        <v>25</v>
      </c>
      <c r="E737" s="8">
        <v>11.5</v>
      </c>
      <c r="F737" s="8">
        <v>4</v>
      </c>
      <c r="G737" s="10"/>
      <c r="H737" s="9" t="s">
        <v>18</v>
      </c>
      <c r="I737" s="9">
        <v>11000</v>
      </c>
      <c r="J737" s="9">
        <v>4000</v>
      </c>
      <c r="K737" s="10">
        <v>482</v>
      </c>
      <c r="L737" s="11">
        <f t="shared" si="117"/>
        <v>15.645713474600475</v>
      </c>
      <c r="M737" s="10">
        <f t="shared" si="109"/>
        <v>314.28571428571428</v>
      </c>
      <c r="N737" s="8">
        <f t="shared" si="110"/>
        <v>24.307736147427445</v>
      </c>
      <c r="O737" s="11">
        <f t="shared" si="111"/>
        <v>2.0004825304216705</v>
      </c>
      <c r="P737" s="11">
        <f t="shared" si="118"/>
        <v>1.0719130131566099</v>
      </c>
      <c r="Q737" s="11">
        <f t="shared" si="112"/>
        <v>2.7652173913043478</v>
      </c>
      <c r="R737" s="12">
        <f t="shared" si="113"/>
        <v>0.12628744769198957</v>
      </c>
      <c r="S737" s="11">
        <f t="shared" si="114"/>
        <v>6.7</v>
      </c>
      <c r="T737" s="8">
        <f t="shared" si="115"/>
        <v>2.6814805510366755</v>
      </c>
      <c r="U737" s="13">
        <f t="shared" si="116"/>
        <v>4.4869751779619049</v>
      </c>
    </row>
    <row r="738" spans="1:21">
      <c r="A738" s="6" t="s">
        <v>1112</v>
      </c>
      <c r="B738" s="6" t="s">
        <v>504</v>
      </c>
      <c r="C738" s="8">
        <v>35</v>
      </c>
      <c r="D738" s="8">
        <v>27.6</v>
      </c>
      <c r="E738" s="8">
        <v>10.9</v>
      </c>
      <c r="F738" s="8">
        <v>7.5</v>
      </c>
      <c r="G738" s="10"/>
      <c r="H738" s="9" t="s">
        <v>18</v>
      </c>
      <c r="I738" s="9">
        <v>11900</v>
      </c>
      <c r="J738" s="9">
        <v>5000</v>
      </c>
      <c r="K738" s="10">
        <v>547</v>
      </c>
      <c r="L738" s="11">
        <f t="shared" si="117"/>
        <v>16.849573512702019</v>
      </c>
      <c r="M738" s="10">
        <f t="shared" si="109"/>
        <v>252.68048211768928</v>
      </c>
      <c r="N738" s="8">
        <f t="shared" si="110"/>
        <v>25.606411674781821</v>
      </c>
      <c r="O738" s="11">
        <f t="shared" si="111"/>
        <v>1.8470984623573123</v>
      </c>
      <c r="P738" s="11">
        <f t="shared" si="118"/>
        <v>1.0962663667031862</v>
      </c>
      <c r="Q738" s="11">
        <f t="shared" si="112"/>
        <v>3.2110091743119265</v>
      </c>
      <c r="R738" s="12">
        <f t="shared" si="113"/>
        <v>9.6196293799873669E-2</v>
      </c>
      <c r="S738" s="11">
        <f t="shared" si="114"/>
        <v>7.0397840875981421</v>
      </c>
      <c r="T738" s="8">
        <f t="shared" si="115"/>
        <v>2.9619631910061597</v>
      </c>
      <c r="U738" s="13">
        <f t="shared" si="116"/>
        <v>5.0908973941262845</v>
      </c>
    </row>
    <row r="739" spans="1:21">
      <c r="A739" s="6" t="s">
        <v>1113</v>
      </c>
      <c r="B739" s="6" t="s">
        <v>1114</v>
      </c>
      <c r="C739" s="8">
        <v>36</v>
      </c>
      <c r="D739" s="8">
        <v>30</v>
      </c>
      <c r="E739" s="8">
        <v>11.8</v>
      </c>
      <c r="F739" s="8">
        <v>7.2</v>
      </c>
      <c r="G739" s="10"/>
      <c r="H739" s="9" t="s">
        <v>18</v>
      </c>
      <c r="I739" s="9">
        <v>10013</v>
      </c>
      <c r="J739" s="9">
        <v>3994</v>
      </c>
      <c r="K739" s="10">
        <v>624</v>
      </c>
      <c r="L739" s="11">
        <f t="shared" si="117"/>
        <v>21.56376967278533</v>
      </c>
      <c r="M739" s="10">
        <f t="shared" si="109"/>
        <v>165.55886243386243</v>
      </c>
      <c r="N739" s="8">
        <f t="shared" si="110"/>
        <v>18.181121529841402</v>
      </c>
      <c r="O739" s="11">
        <f t="shared" si="111"/>
        <v>2.1179456456383323</v>
      </c>
      <c r="P739" s="11">
        <f t="shared" si="118"/>
        <v>1.1959374485522318</v>
      </c>
      <c r="Q739" s="11">
        <f t="shared" si="112"/>
        <v>3.0508474576271185</v>
      </c>
      <c r="R739" s="12">
        <f t="shared" si="113"/>
        <v>0.19969285650051388</v>
      </c>
      <c r="S739" s="11">
        <f t="shared" si="114"/>
        <v>7.3394822705692269</v>
      </c>
      <c r="T739" s="8">
        <f t="shared" si="115"/>
        <v>2.1697282967805571</v>
      </c>
      <c r="U739" s="13">
        <f t="shared" si="116"/>
        <v>3.5842004095608919</v>
      </c>
    </row>
    <row r="740" spans="1:21">
      <c r="A740" s="6" t="s">
        <v>1115</v>
      </c>
      <c r="B740" s="6" t="s">
        <v>504</v>
      </c>
      <c r="C740" s="8">
        <v>35.799999999999997</v>
      </c>
      <c r="D740" s="8">
        <v>30</v>
      </c>
      <c r="E740" s="8">
        <v>11.8</v>
      </c>
      <c r="F740" s="8">
        <v>6.3</v>
      </c>
      <c r="G740" s="10"/>
      <c r="H740" s="9" t="s">
        <v>18</v>
      </c>
      <c r="I740" s="9">
        <v>14000</v>
      </c>
      <c r="J740" s="9">
        <v>6100</v>
      </c>
      <c r="K740" s="10">
        <v>626</v>
      </c>
      <c r="L740" s="11">
        <f t="shared" si="117"/>
        <v>17.304893232017665</v>
      </c>
      <c r="M740" s="10">
        <f t="shared" si="109"/>
        <v>231.4814814814815</v>
      </c>
      <c r="N740" s="8">
        <f t="shared" si="110"/>
        <v>25.468577380864836</v>
      </c>
      <c r="O740" s="11">
        <f t="shared" si="111"/>
        <v>1.8942707725049619</v>
      </c>
      <c r="P740" s="11">
        <f t="shared" si="118"/>
        <v>1.1009821931925907</v>
      </c>
      <c r="Q740" s="11">
        <f t="shared" si="112"/>
        <v>3.0338983050847452</v>
      </c>
      <c r="R740" s="12">
        <f t="shared" si="113"/>
        <v>0.11130104146956407</v>
      </c>
      <c r="S740" s="11">
        <f t="shared" si="114"/>
        <v>7.3394822705692269</v>
      </c>
      <c r="T740" s="8">
        <f t="shared" si="115"/>
        <v>2.9062769905806642</v>
      </c>
      <c r="U740" s="13">
        <f t="shared" si="116"/>
        <v>4.8009141031127642</v>
      </c>
    </row>
    <row r="741" spans="1:21">
      <c r="A741" s="6" t="s">
        <v>1116</v>
      </c>
      <c r="B741" s="6" t="s">
        <v>1114</v>
      </c>
      <c r="C741" s="8">
        <v>36.1</v>
      </c>
      <c r="D741" s="8">
        <v>29.4</v>
      </c>
      <c r="E741" s="8">
        <v>11.8</v>
      </c>
      <c r="F741" s="8">
        <v>6.7</v>
      </c>
      <c r="G741" s="10"/>
      <c r="H741" s="10" t="s">
        <v>1117</v>
      </c>
      <c r="I741" s="9">
        <v>11900</v>
      </c>
      <c r="J741" s="9">
        <v>5000</v>
      </c>
      <c r="K741" s="10">
        <v>624</v>
      </c>
      <c r="L741" s="11">
        <f t="shared" si="117"/>
        <v>19.221451319791697</v>
      </c>
      <c r="M741" s="10">
        <f t="shared" si="109"/>
        <v>209.05326358411386</v>
      </c>
      <c r="N741" s="8">
        <f t="shared" si="110"/>
        <v>21.875732224079993</v>
      </c>
      <c r="O741" s="11">
        <f t="shared" si="111"/>
        <v>1.9996111794326867</v>
      </c>
      <c r="P741" s="11">
        <f t="shared" si="118"/>
        <v>1.1454147697917387</v>
      </c>
      <c r="Q741" s="11">
        <f t="shared" si="112"/>
        <v>3.0593220338983049</v>
      </c>
      <c r="R741" s="12">
        <f t="shared" si="113"/>
        <v>0.14481671686966838</v>
      </c>
      <c r="S741" s="11">
        <f t="shared" si="114"/>
        <v>7.2657167574851149</v>
      </c>
      <c r="T741" s="8">
        <f t="shared" si="115"/>
        <v>2.5478700217293935</v>
      </c>
      <c r="U741" s="13">
        <f t="shared" si="116"/>
        <v>4.2088572974508311</v>
      </c>
    </row>
    <row r="742" spans="1:21">
      <c r="A742" s="6" t="s">
        <v>1118</v>
      </c>
      <c r="B742" s="6" t="s">
        <v>504</v>
      </c>
      <c r="C742" s="8">
        <v>35.799999999999997</v>
      </c>
      <c r="D742" s="8">
        <v>28</v>
      </c>
      <c r="E742" s="8">
        <v>11.4</v>
      </c>
      <c r="F742" s="8">
        <v>3.8</v>
      </c>
      <c r="G742" s="10"/>
      <c r="H742" s="9" t="s">
        <v>18</v>
      </c>
      <c r="I742" s="9">
        <v>16000</v>
      </c>
      <c r="J742" s="9">
        <v>7500</v>
      </c>
      <c r="K742" s="10">
        <v>491</v>
      </c>
      <c r="L742" s="11">
        <f t="shared" si="117"/>
        <v>12.418051206418564</v>
      </c>
      <c r="M742" s="10">
        <f t="shared" si="109"/>
        <v>325.38525614327358</v>
      </c>
      <c r="N742" s="8">
        <f t="shared" si="110"/>
        <v>31.879213427748905</v>
      </c>
      <c r="O742" s="11">
        <f t="shared" si="111"/>
        <v>1.75046561461098</v>
      </c>
      <c r="P742" s="11">
        <f t="shared" si="118"/>
        <v>0.98209430378500018</v>
      </c>
      <c r="Q742" s="11">
        <f t="shared" si="112"/>
        <v>3.140350877192982</v>
      </c>
      <c r="R742" s="12">
        <f t="shared" si="113"/>
        <v>7.0837495040531995E-2</v>
      </c>
      <c r="S742" s="11">
        <f t="shared" si="114"/>
        <v>7.0906135136531034</v>
      </c>
      <c r="T742" s="8">
        <f t="shared" si="115"/>
        <v>3.559207656207064</v>
      </c>
      <c r="U742" s="13">
        <f t="shared" si="116"/>
        <v>5.9817579730442629</v>
      </c>
    </row>
    <row r="743" spans="1:21">
      <c r="A743" s="6" t="s">
        <v>1119</v>
      </c>
      <c r="B743" s="6" t="s">
        <v>1120</v>
      </c>
      <c r="C743" s="8">
        <v>38.4</v>
      </c>
      <c r="D743" s="8">
        <v>32.4</v>
      </c>
      <c r="E743" s="8">
        <v>12.3</v>
      </c>
      <c r="F743" s="8">
        <v>7</v>
      </c>
      <c r="G743" s="10"/>
      <c r="H743" s="10" t="s">
        <v>18</v>
      </c>
      <c r="I743" s="9">
        <v>19000</v>
      </c>
      <c r="J743" s="9">
        <v>6800</v>
      </c>
      <c r="K743" s="10">
        <v>700</v>
      </c>
      <c r="L743" s="11">
        <f t="shared" si="117"/>
        <v>15.789341008097946</v>
      </c>
      <c r="M743" s="10">
        <f t="shared" si="109"/>
        <v>249.38512862736815</v>
      </c>
      <c r="N743" s="8">
        <f t="shared" si="110"/>
        <v>30.355706145251101</v>
      </c>
      <c r="O743" s="11">
        <f t="shared" si="111"/>
        <v>1.7836139044440733</v>
      </c>
      <c r="P743" s="11">
        <f t="shared" si="118"/>
        <v>1.0587228782715858</v>
      </c>
      <c r="Q743" s="11">
        <f t="shared" si="112"/>
        <v>3.1219512195121948</v>
      </c>
      <c r="R743" s="12">
        <f t="shared" si="113"/>
        <v>8.446826749846148E-2</v>
      </c>
      <c r="S743" s="11">
        <f t="shared" si="114"/>
        <v>7.6274137163261315</v>
      </c>
      <c r="T743" s="8">
        <f t="shared" si="115"/>
        <v>3.4295722977604566</v>
      </c>
      <c r="U743" s="13">
        <f t="shared" si="116"/>
        <v>5.5490078940939824</v>
      </c>
    </row>
    <row r="744" spans="1:21">
      <c r="A744" s="6" t="s">
        <v>1121</v>
      </c>
      <c r="B744" s="6" t="s">
        <v>34</v>
      </c>
      <c r="C744" s="8">
        <v>38.299999999999997</v>
      </c>
      <c r="D744" s="8">
        <v>30.5</v>
      </c>
      <c r="E744" s="8">
        <v>12</v>
      </c>
      <c r="F744" s="8">
        <v>5</v>
      </c>
      <c r="G744" s="9"/>
      <c r="H744" s="9" t="s">
        <v>18</v>
      </c>
      <c r="I744" s="10">
        <v>18000</v>
      </c>
      <c r="J744" s="10">
        <v>6800</v>
      </c>
      <c r="K744" s="10">
        <v>680</v>
      </c>
      <c r="L744" s="11">
        <f t="shared" si="117"/>
        <v>15.900591743829956</v>
      </c>
      <c r="M744" s="10">
        <f t="shared" si="109"/>
        <v>283.22068492831687</v>
      </c>
      <c r="N744" s="8">
        <f t="shared" si="110"/>
        <v>30.948880405173245</v>
      </c>
      <c r="O744" s="11">
        <f t="shared" si="111"/>
        <v>1.7717244920224997</v>
      </c>
      <c r="P744" s="11">
        <f t="shared" si="118"/>
        <v>1.062821650037439</v>
      </c>
      <c r="Q744" s="11">
        <f t="shared" si="112"/>
        <v>3.1916666666666664</v>
      </c>
      <c r="R744" s="12">
        <f t="shared" si="113"/>
        <v>7.8521287422794295E-2</v>
      </c>
      <c r="S744" s="11">
        <f t="shared" si="114"/>
        <v>7.400391881515465</v>
      </c>
      <c r="T744" s="8">
        <f t="shared" si="115"/>
        <v>3.4992327507838548</v>
      </c>
      <c r="U744" s="13">
        <f t="shared" si="116"/>
        <v>5.7320522864989831</v>
      </c>
    </row>
    <row r="745" spans="1:21">
      <c r="A745" s="6" t="s">
        <v>1122</v>
      </c>
      <c r="B745" s="6" t="s">
        <v>504</v>
      </c>
      <c r="C745" s="8">
        <v>41.2</v>
      </c>
      <c r="D745" s="8">
        <v>34</v>
      </c>
      <c r="E745" s="8">
        <v>13.8</v>
      </c>
      <c r="F745" s="8">
        <v>4.8</v>
      </c>
      <c r="G745" s="10"/>
      <c r="H745" s="9" t="s">
        <v>18</v>
      </c>
      <c r="I745" s="9">
        <v>23000</v>
      </c>
      <c r="J745" s="9">
        <v>8500</v>
      </c>
      <c r="K745" s="10">
        <v>754</v>
      </c>
      <c r="L745" s="11">
        <f t="shared" si="117"/>
        <v>14.975332357536322</v>
      </c>
      <c r="M745" s="10">
        <f t="shared" si="109"/>
        <v>261.24204006862249</v>
      </c>
      <c r="N745" s="8">
        <f t="shared" si="110"/>
        <v>29.822694017728242</v>
      </c>
      <c r="O745" s="11">
        <f t="shared" si="111"/>
        <v>1.8777786806315895</v>
      </c>
      <c r="P745" s="11">
        <f t="shared" si="118"/>
        <v>1.034631627285221</v>
      </c>
      <c r="Q745" s="11">
        <f t="shared" si="112"/>
        <v>2.9855072463768115</v>
      </c>
      <c r="R745" s="12">
        <f t="shared" si="113"/>
        <v>0.10417971362858874</v>
      </c>
      <c r="S745" s="11">
        <f t="shared" si="114"/>
        <v>7.8134755390927033</v>
      </c>
      <c r="T745" s="8">
        <f t="shared" si="115"/>
        <v>3.3278640765541496</v>
      </c>
      <c r="U745" s="13">
        <f t="shared" si="116"/>
        <v>5.0833963444445693</v>
      </c>
    </row>
    <row r="746" spans="1:21">
      <c r="A746" s="6" t="s">
        <v>1123</v>
      </c>
      <c r="B746" s="6" t="s">
        <v>1124</v>
      </c>
      <c r="C746" s="8">
        <v>44</v>
      </c>
      <c r="D746" s="8">
        <v>35.299999999999997</v>
      </c>
      <c r="E746" s="8">
        <v>13.5</v>
      </c>
      <c r="F746" s="8">
        <v>5</v>
      </c>
      <c r="G746" s="10"/>
      <c r="H746" s="9" t="s">
        <v>18</v>
      </c>
      <c r="I746" s="9">
        <v>23500</v>
      </c>
      <c r="J746" s="9">
        <v>8200</v>
      </c>
      <c r="K746" s="10">
        <v>799</v>
      </c>
      <c r="L746" s="11">
        <f t="shared" si="117"/>
        <v>15.643410640648838</v>
      </c>
      <c r="M746" s="10">
        <f t="shared" si="109"/>
        <v>238.5040333317616</v>
      </c>
      <c r="N746" s="8">
        <f t="shared" si="110"/>
        <v>29.926560737519651</v>
      </c>
      <c r="O746" s="11">
        <f t="shared" si="111"/>
        <v>1.823848907362176</v>
      </c>
      <c r="P746" s="11">
        <f t="shared" si="118"/>
        <v>1.0491417330113</v>
      </c>
      <c r="Q746" s="11">
        <f t="shared" si="112"/>
        <v>3.2592592592592591</v>
      </c>
      <c r="R746" s="12">
        <f t="shared" si="113"/>
        <v>9.4824275181266363E-2</v>
      </c>
      <c r="S746" s="11">
        <f t="shared" si="114"/>
        <v>7.9614496167469397</v>
      </c>
      <c r="T746" s="8">
        <f t="shared" si="115"/>
        <v>3.4393800293354846</v>
      </c>
      <c r="U746" s="13">
        <f t="shared" si="116"/>
        <v>5.3117939116326207</v>
      </c>
    </row>
    <row r="747" spans="1:21">
      <c r="A747" s="6" t="s">
        <v>1125</v>
      </c>
      <c r="B747" s="6" t="s">
        <v>1114</v>
      </c>
      <c r="C747" s="8">
        <v>45</v>
      </c>
      <c r="D747" s="8">
        <v>36.4</v>
      </c>
      <c r="E747" s="8">
        <v>13.4</v>
      </c>
      <c r="F747" s="8">
        <v>7.4</v>
      </c>
      <c r="G747" s="10"/>
      <c r="H747" s="9" t="s">
        <v>18</v>
      </c>
      <c r="I747" s="9">
        <v>24000</v>
      </c>
      <c r="J747" s="9">
        <v>9000</v>
      </c>
      <c r="K747" s="10">
        <v>894</v>
      </c>
      <c r="L747" s="11">
        <f t="shared" si="117"/>
        <v>17.259678211390344</v>
      </c>
      <c r="M747" s="10">
        <f t="shared" si="109"/>
        <v>222.15652444920821</v>
      </c>
      <c r="N747" s="8">
        <f t="shared" si="110"/>
        <v>30.01972216273866</v>
      </c>
      <c r="O747" s="11">
        <f t="shared" si="111"/>
        <v>1.7976914043619161</v>
      </c>
      <c r="P747" s="11">
        <f t="shared" si="118"/>
        <v>1.0834169709846551</v>
      </c>
      <c r="Q747" s="11">
        <f t="shared" si="112"/>
        <v>3.3582089552238803</v>
      </c>
      <c r="R747" s="12">
        <f t="shared" si="113"/>
        <v>9.129716378920083E-2</v>
      </c>
      <c r="S747" s="11">
        <f t="shared" si="114"/>
        <v>8.0845432771431192</v>
      </c>
      <c r="T747" s="8">
        <f t="shared" si="115"/>
        <v>3.4884564704739152</v>
      </c>
      <c r="U747" s="13">
        <f t="shared" si="116"/>
        <v>5.407653360304173</v>
      </c>
    </row>
    <row r="748" spans="1:21">
      <c r="A748" s="6" t="s">
        <v>1126</v>
      </c>
      <c r="B748" s="6" t="s">
        <v>1127</v>
      </c>
      <c r="C748" s="8">
        <v>45.1</v>
      </c>
      <c r="D748" s="8">
        <v>35.299999999999997</v>
      </c>
      <c r="E748" s="8">
        <v>13.9</v>
      </c>
      <c r="F748" s="8">
        <v>5.5</v>
      </c>
      <c r="G748" s="11"/>
      <c r="H748" s="11" t="s">
        <v>38</v>
      </c>
      <c r="I748" s="10">
        <v>24000</v>
      </c>
      <c r="J748" s="10">
        <v>8200</v>
      </c>
      <c r="K748" s="10">
        <v>803</v>
      </c>
      <c r="L748" s="11">
        <f t="shared" si="117"/>
        <v>15.502820585846138</v>
      </c>
      <c r="M748" s="10">
        <f t="shared" si="109"/>
        <v>243.57858723243737</v>
      </c>
      <c r="N748" s="8">
        <f t="shared" si="110"/>
        <v>29.145419934679921</v>
      </c>
      <c r="O748" s="11">
        <f t="shared" si="111"/>
        <v>1.8647694418381071</v>
      </c>
      <c r="P748" s="11">
        <f t="shared" si="118"/>
        <v>1.045371166168686</v>
      </c>
      <c r="Q748" s="11">
        <f t="shared" si="112"/>
        <v>3.2446043165467624</v>
      </c>
      <c r="R748" s="12">
        <f t="shared" si="113"/>
        <v>0.10357472100435473</v>
      </c>
      <c r="S748" s="11">
        <f t="shared" si="114"/>
        <v>7.9614496167469397</v>
      </c>
      <c r="T748" s="8">
        <f t="shared" si="115"/>
        <v>3.3529852616212872</v>
      </c>
      <c r="U748" s="13">
        <f t="shared" si="116"/>
        <v>5.1033127011092834</v>
      </c>
    </row>
    <row r="749" spans="1:21">
      <c r="A749" s="6" t="s">
        <v>1128</v>
      </c>
      <c r="B749" s="6" t="s">
        <v>1114</v>
      </c>
      <c r="C749" s="8">
        <v>44.4</v>
      </c>
      <c r="D749" s="8">
        <v>36.799999999999997</v>
      </c>
      <c r="E749" s="8">
        <v>13.3</v>
      </c>
      <c r="F749" s="8">
        <v>8.3000000000000007</v>
      </c>
      <c r="G749" s="10"/>
      <c r="H749" s="9" t="s">
        <v>18</v>
      </c>
      <c r="I749" s="9">
        <v>21000</v>
      </c>
      <c r="J749" s="9">
        <v>9000</v>
      </c>
      <c r="K749" s="10">
        <v>935</v>
      </c>
      <c r="L749" s="11">
        <f t="shared" si="117"/>
        <v>19.730106215671562</v>
      </c>
      <c r="M749" s="10">
        <f t="shared" si="109"/>
        <v>188.11690304717681</v>
      </c>
      <c r="N749" s="8">
        <f t="shared" si="110"/>
        <v>26.462367748948175</v>
      </c>
      <c r="O749" s="11">
        <f t="shared" si="111"/>
        <v>1.8654057142864178</v>
      </c>
      <c r="P749" s="11">
        <f t="shared" si="118"/>
        <v>1.1370472014737882</v>
      </c>
      <c r="Q749" s="11">
        <f t="shared" si="112"/>
        <v>3.3383458646616537</v>
      </c>
      <c r="R749" s="12">
        <f t="shared" si="113"/>
        <v>0.11281999856000105</v>
      </c>
      <c r="S749" s="11">
        <f t="shared" si="114"/>
        <v>8.1288424760232623</v>
      </c>
      <c r="T749" s="8">
        <f t="shared" si="115"/>
        <v>3.1229918363974836</v>
      </c>
      <c r="U749" s="13">
        <f t="shared" si="116"/>
        <v>4.8592916338291916</v>
      </c>
    </row>
    <row r="750" spans="1:21">
      <c r="A750" s="6" t="s">
        <v>1129</v>
      </c>
      <c r="B750" s="6" t="s">
        <v>1114</v>
      </c>
      <c r="C750" s="8">
        <v>45</v>
      </c>
      <c r="D750" s="8">
        <v>36.799999999999997</v>
      </c>
      <c r="E750" s="8">
        <v>13.4</v>
      </c>
      <c r="F750" s="8">
        <v>7.9</v>
      </c>
      <c r="G750" s="10"/>
      <c r="H750" s="9" t="s">
        <v>18</v>
      </c>
      <c r="I750" s="9">
        <v>21000</v>
      </c>
      <c r="J750" s="9">
        <v>9000</v>
      </c>
      <c r="K750" s="10">
        <v>935</v>
      </c>
      <c r="L750" s="11">
        <f t="shared" si="117"/>
        <v>19.730106215671562</v>
      </c>
      <c r="M750" s="10">
        <f t="shared" si="109"/>
        <v>188.11690304717681</v>
      </c>
      <c r="N750" s="8">
        <f t="shared" si="110"/>
        <v>26.079920368456669</v>
      </c>
      <c r="O750" s="11">
        <f t="shared" si="111"/>
        <v>1.8794313211607516</v>
      </c>
      <c r="P750" s="11">
        <f t="shared" si="118"/>
        <v>1.1370472014737882</v>
      </c>
      <c r="Q750" s="11">
        <f t="shared" si="112"/>
        <v>3.3582089552238803</v>
      </c>
      <c r="R750" s="12">
        <f t="shared" si="113"/>
        <v>0.1165042253733701</v>
      </c>
      <c r="S750" s="11">
        <f t="shared" si="114"/>
        <v>8.1288424760232623</v>
      </c>
      <c r="T750" s="8">
        <f t="shared" si="115"/>
        <v>3.0880982756675728</v>
      </c>
      <c r="U750" s="13">
        <f t="shared" si="116"/>
        <v>4.7870355151929482</v>
      </c>
    </row>
    <row r="751" spans="1:21">
      <c r="A751" s="6" t="s">
        <v>1130</v>
      </c>
      <c r="B751" s="6" t="s">
        <v>504</v>
      </c>
      <c r="C751" s="8">
        <v>46.5</v>
      </c>
      <c r="D751" s="8">
        <v>39.299999999999997</v>
      </c>
      <c r="E751" s="8">
        <v>13.5</v>
      </c>
      <c r="F751" s="8">
        <v>6.5</v>
      </c>
      <c r="G751" s="9"/>
      <c r="H751" s="9" t="s">
        <v>18</v>
      </c>
      <c r="I751" s="10">
        <v>33000</v>
      </c>
      <c r="J751" s="10">
        <v>8400</v>
      </c>
      <c r="K751" s="10">
        <v>945</v>
      </c>
      <c r="L751" s="11">
        <f t="shared" si="117"/>
        <v>14.757656151996693</v>
      </c>
      <c r="M751" s="10">
        <f t="shared" si="109"/>
        <v>242.71033540676103</v>
      </c>
      <c r="N751" s="8">
        <f t="shared" si="110"/>
        <v>38.426194208680208</v>
      </c>
      <c r="O751" s="11">
        <f t="shared" si="111"/>
        <v>1.6288808348634911</v>
      </c>
      <c r="P751" s="11">
        <f t="shared" si="118"/>
        <v>1.0191623186166263</v>
      </c>
      <c r="Q751" s="11">
        <f t="shared" si="112"/>
        <v>3.4444444444444446</v>
      </c>
      <c r="R751" s="12">
        <f t="shared" si="113"/>
        <v>5.839711839225923E-2</v>
      </c>
      <c r="S751" s="11">
        <f t="shared" si="114"/>
        <v>8.4004214180004091</v>
      </c>
      <c r="T751" s="8">
        <f t="shared" si="115"/>
        <v>4.3827250129119433</v>
      </c>
      <c r="U751" s="13">
        <f t="shared" si="116"/>
        <v>6.7687001265875137</v>
      </c>
    </row>
    <row r="752" spans="1:21">
      <c r="A752" s="6" t="s">
        <v>1131</v>
      </c>
      <c r="B752" s="6" t="s">
        <v>504</v>
      </c>
      <c r="C752" s="8">
        <v>51.5</v>
      </c>
      <c r="D752" s="8">
        <v>42.5</v>
      </c>
      <c r="E752" s="8">
        <v>15</v>
      </c>
      <c r="F752" s="8">
        <v>5.5</v>
      </c>
      <c r="G752" s="9"/>
      <c r="H752" s="9" t="s">
        <v>38</v>
      </c>
      <c r="I752" s="10">
        <v>48000</v>
      </c>
      <c r="J752" s="10">
        <v>13500</v>
      </c>
      <c r="K752" s="10">
        <v>1200</v>
      </c>
      <c r="L752" s="11">
        <f t="shared" si="117"/>
        <v>14.601263706770794</v>
      </c>
      <c r="M752" s="10">
        <f t="shared" si="109"/>
        <v>279.14279898810736</v>
      </c>
      <c r="N752" s="8">
        <f t="shared" si="110"/>
        <v>44.564400787302304</v>
      </c>
      <c r="O752" s="11">
        <f t="shared" si="111"/>
        <v>1.5975652821233748</v>
      </c>
      <c r="P752" s="11">
        <f t="shared" si="118"/>
        <v>1.004870499229199</v>
      </c>
      <c r="Q752" s="11">
        <f t="shared" si="112"/>
        <v>3.4333333333333331</v>
      </c>
      <c r="R752" s="12">
        <f t="shared" si="113"/>
        <v>5.1505761069779485E-2</v>
      </c>
      <c r="S752" s="11">
        <f t="shared" si="114"/>
        <v>8.73573122297155</v>
      </c>
      <c r="T752" s="8">
        <f t="shared" si="115"/>
        <v>4.9889367749044284</v>
      </c>
      <c r="U752" s="13">
        <f t="shared" si="116"/>
        <v>7.3095443662679846</v>
      </c>
    </row>
    <row r="753" spans="1:21">
      <c r="A753" s="6" t="s">
        <v>1132</v>
      </c>
      <c r="B753" s="6" t="s">
        <v>504</v>
      </c>
      <c r="C753" s="8">
        <v>29.9</v>
      </c>
      <c r="D753" s="8">
        <v>24.9</v>
      </c>
      <c r="E753" s="8">
        <v>9.3000000000000007</v>
      </c>
      <c r="F753" s="8">
        <v>3.4</v>
      </c>
      <c r="G753" s="9" t="s">
        <v>47</v>
      </c>
      <c r="H753" s="9" t="s">
        <v>18</v>
      </c>
      <c r="I753" s="10">
        <v>9000</v>
      </c>
      <c r="J753" s="10">
        <v>3000</v>
      </c>
      <c r="K753" s="10">
        <v>444</v>
      </c>
      <c r="L753" s="11">
        <f t="shared" si="117"/>
        <v>16.473023633449454</v>
      </c>
      <c r="M753" s="10">
        <f t="shared" si="109"/>
        <v>260.25342270727356</v>
      </c>
      <c r="N753" s="8">
        <f t="shared" si="110"/>
        <v>27.017359667460241</v>
      </c>
      <c r="O753" s="11">
        <f t="shared" si="111"/>
        <v>1.7295808969279285</v>
      </c>
      <c r="P753" s="11">
        <f t="shared" si="118"/>
        <v>1.0966573472112273</v>
      </c>
      <c r="Q753" s="11">
        <f t="shared" si="112"/>
        <v>3.21505376344086</v>
      </c>
      <c r="R753" s="12">
        <f t="shared" si="113"/>
        <v>6.9965892640708433E-2</v>
      </c>
      <c r="S753" s="11">
        <f t="shared" si="114"/>
        <v>6.6865865731328125</v>
      </c>
      <c r="T753" s="8">
        <f t="shared" si="115"/>
        <v>3.1015041499274063</v>
      </c>
      <c r="U753" s="13">
        <f t="shared" si="116"/>
        <v>5.7711030359827715</v>
      </c>
    </row>
    <row r="754" spans="1:21">
      <c r="A754" s="6" t="s">
        <v>1133</v>
      </c>
      <c r="B754" s="6" t="s">
        <v>504</v>
      </c>
      <c r="C754" s="8">
        <v>41.3</v>
      </c>
      <c r="D754" s="8">
        <v>34</v>
      </c>
      <c r="E754" s="8">
        <v>13.9</v>
      </c>
      <c r="F754" s="8">
        <v>4.2</v>
      </c>
      <c r="G754" s="9" t="s">
        <v>47</v>
      </c>
      <c r="H754" s="9" t="s">
        <v>1134</v>
      </c>
      <c r="I754" s="10">
        <v>27000</v>
      </c>
      <c r="J754" s="10">
        <v>9000</v>
      </c>
      <c r="K754" s="10">
        <v>878</v>
      </c>
      <c r="L754" s="11">
        <f t="shared" si="117"/>
        <v>15.671916593045436</v>
      </c>
      <c r="M754" s="10">
        <f t="shared" si="109"/>
        <v>306.67543834142646</v>
      </c>
      <c r="N754" s="8">
        <f t="shared" si="110"/>
        <v>34.645923337660406</v>
      </c>
      <c r="O754" s="11">
        <f t="shared" si="111"/>
        <v>1.793045679548094</v>
      </c>
      <c r="P754" s="11">
        <f t="shared" si="118"/>
        <v>1.0456727334043594</v>
      </c>
      <c r="Q754" s="11">
        <f t="shared" si="112"/>
        <v>2.9712230215827335</v>
      </c>
      <c r="R754" s="12">
        <f t="shared" si="113"/>
        <v>8.1235897815166352E-2</v>
      </c>
      <c r="S754" s="11">
        <f t="shared" si="114"/>
        <v>7.8134755390927033</v>
      </c>
      <c r="T754" s="8">
        <f t="shared" si="115"/>
        <v>3.7860342477866098</v>
      </c>
      <c r="U754" s="13">
        <f t="shared" si="116"/>
        <v>5.7624221867952965</v>
      </c>
    </row>
    <row r="755" spans="1:21">
      <c r="A755" s="6" t="s">
        <v>1135</v>
      </c>
      <c r="B755" s="6" t="s">
        <v>34</v>
      </c>
      <c r="C755" s="8">
        <v>33.799999999999997</v>
      </c>
      <c r="D755" s="8">
        <v>28.9</v>
      </c>
      <c r="E755" s="8">
        <v>11.2</v>
      </c>
      <c r="F755" s="8">
        <v>4.9000000000000004</v>
      </c>
      <c r="G755" s="9" t="s">
        <v>1071</v>
      </c>
      <c r="H755" s="9" t="s">
        <v>14</v>
      </c>
      <c r="I755" s="10">
        <v>14225</v>
      </c>
      <c r="J755" s="10">
        <v>5500</v>
      </c>
      <c r="K755" s="10">
        <v>618</v>
      </c>
      <c r="L755" s="11">
        <f t="shared" si="117"/>
        <v>16.90330090171728</v>
      </c>
      <c r="M755" s="10">
        <f t="shared" si="109"/>
        <v>263.09386950158199</v>
      </c>
      <c r="N755" s="8">
        <f t="shared" si="110"/>
        <v>28.989061549616022</v>
      </c>
      <c r="O755" s="11">
        <f t="shared" si="111"/>
        <v>1.7884314648908179</v>
      </c>
      <c r="P755" s="11">
        <f t="shared" si="118"/>
        <v>1.0919157850855734</v>
      </c>
      <c r="Q755" s="11">
        <f t="shared" si="112"/>
        <v>3.0178571428571428</v>
      </c>
      <c r="R755" s="12">
        <f t="shared" si="113"/>
        <v>8.3088165253252161E-2</v>
      </c>
      <c r="S755" s="11">
        <f t="shared" si="114"/>
        <v>7.2036685098635687</v>
      </c>
      <c r="T755" s="8">
        <f t="shared" si="115"/>
        <v>3.2470025016367141</v>
      </c>
      <c r="U755" s="13">
        <f t="shared" si="116"/>
        <v>5.5055606055333604</v>
      </c>
    </row>
    <row r="756" spans="1:21">
      <c r="A756" s="6" t="s">
        <v>1136</v>
      </c>
      <c r="B756" s="6" t="s">
        <v>259</v>
      </c>
      <c r="C756" s="8">
        <v>28.1</v>
      </c>
      <c r="D756" s="8">
        <v>22.7</v>
      </c>
      <c r="E756" s="8">
        <v>9.1</v>
      </c>
      <c r="F756" s="8">
        <v>4.3</v>
      </c>
      <c r="G756" s="9"/>
      <c r="H756" s="9" t="s">
        <v>18</v>
      </c>
      <c r="I756" s="10">
        <v>8300</v>
      </c>
      <c r="J756" s="10">
        <v>3900</v>
      </c>
      <c r="K756" s="10">
        <v>410</v>
      </c>
      <c r="L756" s="11">
        <f t="shared" si="117"/>
        <v>16.05438634168479</v>
      </c>
      <c r="M756" s="10">
        <f t="shared" si="109"/>
        <v>316.77616914038674</v>
      </c>
      <c r="N756" s="8">
        <f t="shared" si="110"/>
        <v>27.840441193097032</v>
      </c>
      <c r="O756" s="11">
        <f t="shared" si="111"/>
        <v>1.7386376281870193</v>
      </c>
      <c r="P756" s="11">
        <f t="shared" si="118"/>
        <v>1.0897843129274716</v>
      </c>
      <c r="Q756" s="11">
        <f t="shared" si="112"/>
        <v>3.087912087912088</v>
      </c>
      <c r="R756" s="12">
        <f t="shared" si="113"/>
        <v>6.6635283481344607E-2</v>
      </c>
      <c r="S756" s="11">
        <f t="shared" si="114"/>
        <v>6.3843652777703754</v>
      </c>
      <c r="T756" s="8">
        <f t="shared" si="115"/>
        <v>3.1272174025701087</v>
      </c>
      <c r="U756" s="13">
        <f t="shared" si="116"/>
        <v>5.8825457559116066</v>
      </c>
    </row>
    <row r="757" spans="1:21">
      <c r="A757" s="6" t="s">
        <v>1137</v>
      </c>
      <c r="B757" s="6" t="s">
        <v>259</v>
      </c>
      <c r="C757" s="8">
        <v>32.4</v>
      </c>
      <c r="D757" s="8">
        <v>26.1</v>
      </c>
      <c r="E757" s="8">
        <v>10.5</v>
      </c>
      <c r="F757" s="8">
        <v>4.2</v>
      </c>
      <c r="G757" s="11"/>
      <c r="H757" s="11" t="s">
        <v>18</v>
      </c>
      <c r="I757" s="10">
        <v>11400</v>
      </c>
      <c r="J757" s="10">
        <v>4670</v>
      </c>
      <c r="K757" s="10">
        <v>514</v>
      </c>
      <c r="L757" s="11">
        <f t="shared" si="117"/>
        <v>16.292223180549254</v>
      </c>
      <c r="M757" s="10">
        <f t="shared" si="109"/>
        <v>286.24328741412489</v>
      </c>
      <c r="N757" s="8">
        <f t="shared" si="110"/>
        <v>27.466721783338649</v>
      </c>
      <c r="O757" s="11">
        <f t="shared" si="111"/>
        <v>1.8049312762473047</v>
      </c>
      <c r="P757" s="11">
        <f t="shared" si="118"/>
        <v>1.0853693585407156</v>
      </c>
      <c r="Q757" s="11">
        <f t="shared" si="112"/>
        <v>3.0857142857142854</v>
      </c>
      <c r="R757" s="12">
        <f t="shared" si="113"/>
        <v>8.320016370115238E-2</v>
      </c>
      <c r="S757" s="11">
        <f t="shared" si="114"/>
        <v>6.8458133191024135</v>
      </c>
      <c r="T757" s="8">
        <f t="shared" si="115"/>
        <v>3.1032289835949705</v>
      </c>
      <c r="U757" s="13">
        <f t="shared" si="116"/>
        <v>5.4343437857923451</v>
      </c>
    </row>
    <row r="758" spans="1:21">
      <c r="A758" s="6" t="s">
        <v>1138</v>
      </c>
      <c r="B758" s="6" t="s">
        <v>259</v>
      </c>
      <c r="C758" s="8">
        <v>33.799999999999997</v>
      </c>
      <c r="D758" s="8">
        <v>26.1</v>
      </c>
      <c r="E758" s="8">
        <v>10.4</v>
      </c>
      <c r="F758" s="8">
        <v>4.3</v>
      </c>
      <c r="G758" s="9" t="s">
        <v>157</v>
      </c>
      <c r="H758" s="9" t="s">
        <v>18</v>
      </c>
      <c r="I758" s="10">
        <v>13000</v>
      </c>
      <c r="J758" s="10">
        <v>4400</v>
      </c>
      <c r="K758" s="10">
        <v>530</v>
      </c>
      <c r="L758" s="11">
        <f t="shared" si="117"/>
        <v>15.392368770092002</v>
      </c>
      <c r="M758" s="10">
        <f t="shared" si="109"/>
        <v>326.41778389330028</v>
      </c>
      <c r="N758" s="8">
        <f t="shared" si="110"/>
        <v>31.253914567400802</v>
      </c>
      <c r="O758" s="11">
        <f t="shared" si="111"/>
        <v>1.7112398688067125</v>
      </c>
      <c r="P758" s="11">
        <f t="shared" si="118"/>
        <v>1.0610872043259281</v>
      </c>
      <c r="Q758" s="11">
        <f t="shared" si="112"/>
        <v>3.2499999999999996</v>
      </c>
      <c r="R758" s="12">
        <f t="shared" si="113"/>
        <v>6.3438311064782205E-2</v>
      </c>
      <c r="S758" s="11">
        <f t="shared" si="114"/>
        <v>6.8458133191024135</v>
      </c>
      <c r="T758" s="8">
        <f t="shared" si="115"/>
        <v>3.5300864026853884</v>
      </c>
      <c r="U758" s="13">
        <f t="shared" si="116"/>
        <v>6.2115016016789175</v>
      </c>
    </row>
    <row r="759" spans="1:21">
      <c r="A759" s="6" t="s">
        <v>1139</v>
      </c>
      <c r="B759" s="6" t="s">
        <v>259</v>
      </c>
      <c r="C759" s="8">
        <v>36.200000000000003</v>
      </c>
      <c r="D759" s="8">
        <v>29.5</v>
      </c>
      <c r="E759" s="8">
        <v>11.6</v>
      </c>
      <c r="F759" s="8">
        <v>5.5</v>
      </c>
      <c r="G759" s="9"/>
      <c r="H759" s="9" t="s">
        <v>18</v>
      </c>
      <c r="I759" s="10">
        <v>15600</v>
      </c>
      <c r="J759" s="10">
        <v>6500</v>
      </c>
      <c r="K759" s="10">
        <v>657</v>
      </c>
      <c r="L759" s="11">
        <f t="shared" si="117"/>
        <v>16.898970574222854</v>
      </c>
      <c r="M759" s="10">
        <f t="shared" si="109"/>
        <v>271.27547467991235</v>
      </c>
      <c r="N759" s="8">
        <f t="shared" si="110"/>
        <v>29.243793790768208</v>
      </c>
      <c r="O759" s="11">
        <f t="shared" si="111"/>
        <v>1.7962558062039424</v>
      </c>
      <c r="P759" s="11">
        <f t="shared" si="118"/>
        <v>1.0889831737450779</v>
      </c>
      <c r="Q759" s="11">
        <f t="shared" si="112"/>
        <v>3.1206896551724141</v>
      </c>
      <c r="R759" s="12">
        <f t="shared" si="113"/>
        <v>8.41359705614146E-2</v>
      </c>
      <c r="S759" s="11">
        <f t="shared" si="114"/>
        <v>7.278062929104145</v>
      </c>
      <c r="T759" s="8">
        <f t="shared" si="115"/>
        <v>3.3044839945838849</v>
      </c>
      <c r="U759" s="13">
        <f t="shared" si="116"/>
        <v>5.5055738680250101</v>
      </c>
    </row>
    <row r="760" spans="1:21">
      <c r="A760" s="6" t="s">
        <v>1140</v>
      </c>
      <c r="B760" s="6" t="s">
        <v>259</v>
      </c>
      <c r="C760" s="8">
        <v>37.6</v>
      </c>
      <c r="D760" s="8">
        <v>29.5</v>
      </c>
      <c r="E760" s="8">
        <v>11.6</v>
      </c>
      <c r="F760" s="8">
        <v>5.5</v>
      </c>
      <c r="G760" s="9"/>
      <c r="H760" s="9" t="s">
        <v>14</v>
      </c>
      <c r="I760" s="10">
        <v>15602</v>
      </c>
      <c r="J760" s="10">
        <v>6500</v>
      </c>
      <c r="K760" s="10">
        <v>672</v>
      </c>
      <c r="L760" s="11">
        <f t="shared" si="117"/>
        <v>17.283316122503926</v>
      </c>
      <c r="M760" s="10">
        <f t="shared" si="109"/>
        <v>271.31025358692261</v>
      </c>
      <c r="N760" s="8">
        <f t="shared" si="110"/>
        <v>28.862827427986605</v>
      </c>
      <c r="O760" s="11">
        <f t="shared" si="111"/>
        <v>1.796179126450463</v>
      </c>
      <c r="P760" s="11">
        <f t="shared" si="118"/>
        <v>1.0971650137627367</v>
      </c>
      <c r="Q760" s="11">
        <f t="shared" si="112"/>
        <v>3.2413793103448278</v>
      </c>
      <c r="R760" s="12">
        <f t="shared" si="113"/>
        <v>8.4117161929772755E-2</v>
      </c>
      <c r="S760" s="11">
        <f t="shared" si="114"/>
        <v>7.278062929104145</v>
      </c>
      <c r="T760" s="8">
        <f t="shared" si="115"/>
        <v>3.3048534159173801</v>
      </c>
      <c r="U760" s="13">
        <f t="shared" si="116"/>
        <v>5.5061893578997729</v>
      </c>
    </row>
    <row r="761" spans="1:21">
      <c r="A761" s="6" t="s">
        <v>1141</v>
      </c>
      <c r="B761" s="6" t="s">
        <v>259</v>
      </c>
      <c r="C761" s="8">
        <v>40.9</v>
      </c>
      <c r="D761" s="8">
        <v>32</v>
      </c>
      <c r="E761" s="8">
        <v>12.6</v>
      </c>
      <c r="F761" s="8">
        <v>5.2</v>
      </c>
      <c r="G761" s="9"/>
      <c r="H761" s="9" t="s">
        <v>14</v>
      </c>
      <c r="I761" s="10">
        <v>19400</v>
      </c>
      <c r="J761" s="10">
        <v>7310</v>
      </c>
      <c r="K761" s="10">
        <v>758</v>
      </c>
      <c r="L761" s="11">
        <f t="shared" si="117"/>
        <v>16.86200121162215</v>
      </c>
      <c r="M761" s="10">
        <f t="shared" si="109"/>
        <v>264.30402483258928</v>
      </c>
      <c r="N761" s="8">
        <f t="shared" si="110"/>
        <v>29.610224941215787</v>
      </c>
      <c r="O761" s="11">
        <f t="shared" si="111"/>
        <v>1.814484472353926</v>
      </c>
      <c r="P761" s="11">
        <f t="shared" si="118"/>
        <v>1.0815147924516444</v>
      </c>
      <c r="Q761" s="11">
        <f t="shared" si="112"/>
        <v>3.246031746031746</v>
      </c>
      <c r="R761" s="12">
        <f t="shared" si="113"/>
        <v>8.9269520761889043E-2</v>
      </c>
      <c r="S761" s="11">
        <f t="shared" si="114"/>
        <v>7.5801846943197901</v>
      </c>
      <c r="T761" s="8">
        <f t="shared" si="115"/>
        <v>3.389450504826458</v>
      </c>
      <c r="U761" s="13">
        <f t="shared" si="116"/>
        <v>5.4184111925849798</v>
      </c>
    </row>
    <row r="762" spans="1:21">
      <c r="A762" s="6" t="s">
        <v>1142</v>
      </c>
      <c r="B762" s="6" t="s">
        <v>259</v>
      </c>
      <c r="C762" s="8">
        <v>44.5</v>
      </c>
      <c r="D762" s="8">
        <v>35.5</v>
      </c>
      <c r="E762" s="8">
        <v>13</v>
      </c>
      <c r="F762" s="8">
        <v>5.5</v>
      </c>
      <c r="G762" s="9"/>
      <c r="H762" s="9" t="s">
        <v>14</v>
      </c>
      <c r="I762" s="10">
        <v>23500</v>
      </c>
      <c r="J762" s="10">
        <v>8630</v>
      </c>
      <c r="K762" s="9">
        <v>879</v>
      </c>
      <c r="L762" s="11">
        <f t="shared" si="117"/>
        <v>17.209709578385894</v>
      </c>
      <c r="M762" s="10">
        <f t="shared" si="109"/>
        <v>234.49564676294227</v>
      </c>
      <c r="N762" s="8">
        <f t="shared" si="110"/>
        <v>31.228166349822061</v>
      </c>
      <c r="O762" s="11">
        <f t="shared" si="111"/>
        <v>1.7562989478302435</v>
      </c>
      <c r="P762" s="11">
        <f t="shared" si="118"/>
        <v>1.0830147730398147</v>
      </c>
      <c r="Q762" s="11">
        <f t="shared" si="112"/>
        <v>3.4230769230769229</v>
      </c>
      <c r="R762" s="12">
        <f t="shared" si="113"/>
        <v>8.1098464556106267E-2</v>
      </c>
      <c r="S762" s="11">
        <f t="shared" si="114"/>
        <v>7.9839714428346999</v>
      </c>
      <c r="T762" s="8">
        <f t="shared" si="115"/>
        <v>3.6294345210463774</v>
      </c>
      <c r="U762" s="13">
        <f t="shared" si="116"/>
        <v>5.7120924170403837</v>
      </c>
    </row>
    <row r="763" spans="1:21">
      <c r="A763" s="6" t="s">
        <v>1143</v>
      </c>
      <c r="B763" s="6" t="s">
        <v>259</v>
      </c>
      <c r="C763" s="8">
        <v>45.9</v>
      </c>
      <c r="D763" s="8">
        <v>35.5</v>
      </c>
      <c r="E763" s="8">
        <v>13</v>
      </c>
      <c r="F763" s="8">
        <v>5.5</v>
      </c>
      <c r="G763" s="9"/>
      <c r="H763" s="9" t="s">
        <v>18</v>
      </c>
      <c r="I763" s="10">
        <v>23500</v>
      </c>
      <c r="J763" s="10">
        <v>8630</v>
      </c>
      <c r="K763" s="10">
        <v>879</v>
      </c>
      <c r="L763" s="11">
        <f t="shared" si="117"/>
        <v>17.209709578385894</v>
      </c>
      <c r="M763" s="10">
        <f t="shared" si="109"/>
        <v>234.49564676294227</v>
      </c>
      <c r="N763" s="8">
        <f t="shared" si="110"/>
        <v>30.888553976261079</v>
      </c>
      <c r="O763" s="11">
        <f t="shared" si="111"/>
        <v>1.7562989478302435</v>
      </c>
      <c r="P763" s="11">
        <f t="shared" si="118"/>
        <v>1.0830147730398147</v>
      </c>
      <c r="Q763" s="11">
        <f t="shared" si="112"/>
        <v>3.5307692307692307</v>
      </c>
      <c r="R763" s="12">
        <f t="shared" si="113"/>
        <v>8.1098464556106267E-2</v>
      </c>
      <c r="S763" s="11">
        <f t="shared" si="114"/>
        <v>7.9839714428346999</v>
      </c>
      <c r="T763" s="8">
        <f t="shared" si="115"/>
        <v>3.6294345210463774</v>
      </c>
      <c r="U763" s="13">
        <f t="shared" si="116"/>
        <v>5.7120924170403837</v>
      </c>
    </row>
    <row r="764" spans="1:21">
      <c r="A764" s="6" t="s">
        <v>1144</v>
      </c>
      <c r="B764" s="6" t="s">
        <v>1145</v>
      </c>
      <c r="C764" s="8">
        <v>36.4</v>
      </c>
      <c r="D764" s="8">
        <v>29.7</v>
      </c>
      <c r="E764" s="8">
        <v>12.1</v>
      </c>
      <c r="F764" s="8">
        <v>5.6</v>
      </c>
      <c r="G764" s="10" t="s">
        <v>50</v>
      </c>
      <c r="H764" s="9" t="s">
        <v>18</v>
      </c>
      <c r="I764" s="9">
        <v>22046</v>
      </c>
      <c r="J764" s="9">
        <v>5953</v>
      </c>
      <c r="K764" s="10">
        <v>850</v>
      </c>
      <c r="L764" s="11">
        <f t="shared" si="117"/>
        <v>17.365094039185713</v>
      </c>
      <c r="M764" s="10">
        <f t="shared" si="109"/>
        <v>375.67512258303447</v>
      </c>
      <c r="N764" s="8">
        <f t="shared" si="110"/>
        <v>38.825375248122114</v>
      </c>
      <c r="O764" s="11">
        <f t="shared" si="111"/>
        <v>1.6698491232018577</v>
      </c>
      <c r="P764" s="11">
        <f t="shared" si="118"/>
        <v>1.0882209998039611</v>
      </c>
      <c r="Q764" s="11">
        <f t="shared" si="112"/>
        <v>3.0082644628099171</v>
      </c>
      <c r="R764" s="12">
        <f t="shared" si="113"/>
        <v>5.5652329732642593E-2</v>
      </c>
      <c r="S764" s="11">
        <f t="shared" si="114"/>
        <v>7.3026926540831498</v>
      </c>
      <c r="T764" s="8">
        <f t="shared" si="115"/>
        <v>4.1794997433801342</v>
      </c>
      <c r="U764" s="13">
        <f t="shared" si="116"/>
        <v>6.8180401377900797</v>
      </c>
    </row>
    <row r="765" spans="1:21">
      <c r="A765" s="6" t="s">
        <v>1146</v>
      </c>
      <c r="B765" s="6" t="s">
        <v>1147</v>
      </c>
      <c r="C765" s="8">
        <v>31.4</v>
      </c>
      <c r="D765" s="8">
        <v>30</v>
      </c>
      <c r="E765" s="8">
        <v>10.8</v>
      </c>
      <c r="F765" s="8">
        <v>6.3</v>
      </c>
      <c r="G765" s="9"/>
      <c r="H765" s="9"/>
      <c r="I765" s="10">
        <v>5070</v>
      </c>
      <c r="J765" s="10">
        <v>0</v>
      </c>
      <c r="K765" s="10">
        <v>0</v>
      </c>
      <c r="L765" s="11">
        <f t="shared" si="117"/>
        <v>0</v>
      </c>
      <c r="M765" s="10">
        <f t="shared" si="109"/>
        <v>83.82936507936509</v>
      </c>
      <c r="N765" s="8">
        <f t="shared" si="110"/>
        <v>10.826343396191199</v>
      </c>
      <c r="O765" s="11">
        <f t="shared" si="111"/>
        <v>2.4315140982433361</v>
      </c>
      <c r="P765" s="11">
        <f t="shared" si="118"/>
        <v>0</v>
      </c>
      <c r="Q765" s="11">
        <f t="shared" si="112"/>
        <v>2.907407407407407</v>
      </c>
      <c r="R765" s="12">
        <f t="shared" si="113"/>
        <v>0.44468227246611014</v>
      </c>
      <c r="S765" s="11">
        <f t="shared" si="114"/>
        <v>7.3394822705692269</v>
      </c>
      <c r="T765" s="8">
        <f t="shared" si="115"/>
        <v>1.3688872382293542</v>
      </c>
      <c r="U765" s="13">
        <f t="shared" si="116"/>
        <v>2.3636530720434252</v>
      </c>
    </row>
    <row r="766" spans="1:21">
      <c r="A766" s="6" t="s">
        <v>1148</v>
      </c>
      <c r="B766" s="6" t="s">
        <v>177</v>
      </c>
      <c r="C766" s="8">
        <v>30.8</v>
      </c>
      <c r="D766" s="8">
        <v>27.5</v>
      </c>
      <c r="E766" s="8">
        <v>10.1</v>
      </c>
      <c r="F766" s="8">
        <v>6.9</v>
      </c>
      <c r="G766" s="9" t="s">
        <v>157</v>
      </c>
      <c r="H766" s="9" t="s">
        <v>18</v>
      </c>
      <c r="I766" s="10">
        <v>4561</v>
      </c>
      <c r="J766" s="10">
        <v>1997</v>
      </c>
      <c r="K766" s="10">
        <v>585</v>
      </c>
      <c r="L766" s="11">
        <f t="shared" si="117"/>
        <v>34.130112565730784</v>
      </c>
      <c r="M766" s="10">
        <f t="shared" si="109"/>
        <v>97.907051626059868</v>
      </c>
      <c r="N766" s="8">
        <f t="shared" si="110"/>
        <v>11.368596151081107</v>
      </c>
      <c r="O766" s="11">
        <f t="shared" si="111"/>
        <v>2.3554563291733093</v>
      </c>
      <c r="P766" s="11">
        <f t="shared" si="118"/>
        <v>1.4247902555924636</v>
      </c>
      <c r="Q766" s="11">
        <f t="shared" si="112"/>
        <v>3.0495049504950495</v>
      </c>
      <c r="R766" s="12">
        <f t="shared" si="113"/>
        <v>0.36496479302531165</v>
      </c>
      <c r="S766" s="11">
        <f t="shared" si="114"/>
        <v>7.0270192827400155</v>
      </c>
      <c r="T766" s="8">
        <f t="shared" si="115"/>
        <v>1.4416139300276571</v>
      </c>
      <c r="U766" s="13">
        <f t="shared" si="116"/>
        <v>2.5740454981601104</v>
      </c>
    </row>
    <row r="767" spans="1:21">
      <c r="A767" s="6" t="s">
        <v>1149</v>
      </c>
      <c r="B767" s="6" t="s">
        <v>177</v>
      </c>
      <c r="C767" s="8">
        <v>35.700000000000003</v>
      </c>
      <c r="D767" s="8">
        <v>31.7</v>
      </c>
      <c r="E767" s="8">
        <v>11.7</v>
      </c>
      <c r="F767" s="8">
        <v>7.3</v>
      </c>
      <c r="G767" s="9" t="s">
        <v>157</v>
      </c>
      <c r="H767" s="9" t="s">
        <v>18</v>
      </c>
      <c r="I767" s="10">
        <v>8150</v>
      </c>
      <c r="J767" s="10">
        <v>3500</v>
      </c>
      <c r="K767" s="10">
        <v>644</v>
      </c>
      <c r="L767" s="11">
        <f t="shared" si="117"/>
        <v>25.525294565782414</v>
      </c>
      <c r="M767" s="10">
        <f t="shared" si="109"/>
        <v>114.21727742326952</v>
      </c>
      <c r="N767" s="8">
        <f t="shared" si="110"/>
        <v>14.466422941825801</v>
      </c>
      <c r="O767" s="11">
        <f t="shared" si="111"/>
        <v>2.2490083352480501</v>
      </c>
      <c r="P767" s="11">
        <f t="shared" si="118"/>
        <v>1.2723970177780888</v>
      </c>
      <c r="Q767" s="11">
        <f t="shared" si="112"/>
        <v>3.0512820512820515</v>
      </c>
      <c r="R767" s="12">
        <f t="shared" si="113"/>
        <v>0.29118822159067187</v>
      </c>
      <c r="S767" s="11">
        <f t="shared" si="114"/>
        <v>7.5445689074989568</v>
      </c>
      <c r="T767" s="8">
        <f t="shared" si="115"/>
        <v>1.7865616441420873</v>
      </c>
      <c r="U767" s="13">
        <f t="shared" si="116"/>
        <v>2.9638280970239923</v>
      </c>
    </row>
    <row r="768" spans="1:21">
      <c r="A768" s="6" t="s">
        <v>1150</v>
      </c>
      <c r="B768" s="6" t="s">
        <v>1151</v>
      </c>
      <c r="C768" s="8">
        <v>25</v>
      </c>
      <c r="D768" s="8">
        <v>24.5</v>
      </c>
      <c r="E768" s="8">
        <v>9</v>
      </c>
      <c r="F768" s="8">
        <v>6</v>
      </c>
      <c r="G768" s="9" t="s">
        <v>1055</v>
      </c>
      <c r="H768" s="9" t="s">
        <v>18</v>
      </c>
      <c r="I768" s="10">
        <v>1800</v>
      </c>
      <c r="J768" s="10">
        <v>900</v>
      </c>
      <c r="K768" s="10">
        <v>450</v>
      </c>
      <c r="L768" s="11">
        <f t="shared" si="117"/>
        <v>48.765972346294276</v>
      </c>
      <c r="M768" s="10">
        <f t="shared" si="109"/>
        <v>54.641955550590566</v>
      </c>
      <c r="N768" s="8">
        <f t="shared" si="110"/>
        <v>6.0450470760081849</v>
      </c>
      <c r="O768" s="11">
        <f t="shared" si="111"/>
        <v>2.8606020940423913</v>
      </c>
      <c r="P768" s="11">
        <f t="shared" si="118"/>
        <v>1.6472317010595392</v>
      </c>
      <c r="Q768" s="11">
        <f t="shared" si="112"/>
        <v>2.7777777777777777</v>
      </c>
      <c r="R768" s="12">
        <f t="shared" si="113"/>
        <v>0.98388918716624052</v>
      </c>
      <c r="S768" s="11">
        <f t="shared" si="114"/>
        <v>6.6326616075298164</v>
      </c>
      <c r="T768" s="8">
        <f t="shared" si="115"/>
        <v>0.80713803441240028</v>
      </c>
      <c r="U768" s="13">
        <f t="shared" si="116"/>
        <v>1.5267027714931083</v>
      </c>
    </row>
    <row r="769" spans="1:21">
      <c r="A769" s="6" t="s">
        <v>1152</v>
      </c>
      <c r="B769" s="6"/>
      <c r="C769" s="8">
        <v>20</v>
      </c>
      <c r="D769" s="8">
        <v>18.5</v>
      </c>
      <c r="E769" s="8">
        <v>8</v>
      </c>
      <c r="F769" s="8" t="s">
        <v>1153</v>
      </c>
      <c r="G769" s="9" t="s">
        <v>127</v>
      </c>
      <c r="H769" s="9" t="s">
        <v>128</v>
      </c>
      <c r="I769" s="10">
        <v>3000</v>
      </c>
      <c r="J769" s="10"/>
      <c r="K769" s="10">
        <v>282</v>
      </c>
      <c r="L769" s="11">
        <f t="shared" si="117"/>
        <v>21.747143256958452</v>
      </c>
      <c r="M769" s="10">
        <f t="shared" si="109"/>
        <v>211.52322101920348</v>
      </c>
      <c r="N769" s="8">
        <f t="shared" si="110"/>
        <v>15.328123859195028</v>
      </c>
      <c r="O769" s="11">
        <f t="shared" si="111"/>
        <v>2.1450098762827832</v>
      </c>
      <c r="P769" s="11">
        <f t="shared" si="118"/>
        <v>1.2408111582030967</v>
      </c>
      <c r="Q769" s="11">
        <f t="shared" si="112"/>
        <v>2.5</v>
      </c>
      <c r="R769" s="12">
        <f t="shared" si="113"/>
        <v>0.17840573008932889</v>
      </c>
      <c r="S769" s="11">
        <f t="shared" si="114"/>
        <v>5.7635579289185603</v>
      </c>
      <c r="T769" s="8">
        <f t="shared" si="115"/>
        <v>1.7303178347822292</v>
      </c>
      <c r="U769" s="13">
        <f t="shared" si="116"/>
        <v>3.4714333109964803</v>
      </c>
    </row>
    <row r="770" spans="1:21">
      <c r="A770" s="6" t="s">
        <v>1154</v>
      </c>
      <c r="B770" s="6" t="s">
        <v>247</v>
      </c>
      <c r="C770" s="8">
        <v>46.5</v>
      </c>
      <c r="D770" s="8">
        <v>40.299999999999997</v>
      </c>
      <c r="E770" s="8">
        <v>13.6</v>
      </c>
      <c r="F770" s="8">
        <v>9.1</v>
      </c>
      <c r="G770" s="9"/>
      <c r="H770" s="9" t="s">
        <v>18</v>
      </c>
      <c r="I770" s="10">
        <v>19750</v>
      </c>
      <c r="J770" s="10">
        <v>11000</v>
      </c>
      <c r="K770" s="10">
        <v>1153</v>
      </c>
      <c r="L770" s="11">
        <f t="shared" si="117"/>
        <v>25.345302641965713</v>
      </c>
      <c r="M770" s="10">
        <f t="shared" si="109"/>
        <v>134.71127394179891</v>
      </c>
      <c r="N770" s="8">
        <f t="shared" si="110"/>
        <v>22.394758990393562</v>
      </c>
      <c r="O770" s="11">
        <f t="shared" si="111"/>
        <v>1.9468646120349766</v>
      </c>
      <c r="P770" s="11">
        <f t="shared" si="118"/>
        <v>1.2380849238741394</v>
      </c>
      <c r="Q770" s="11">
        <f t="shared" si="112"/>
        <v>3.4191176470588238</v>
      </c>
      <c r="R770" s="12">
        <f t="shared" si="113"/>
        <v>0.15130566469288323</v>
      </c>
      <c r="S770" s="11">
        <f t="shared" si="114"/>
        <v>8.5066256529836792</v>
      </c>
      <c r="T770" s="8">
        <f t="shared" si="115"/>
        <v>2.7357135424206893</v>
      </c>
      <c r="U770" s="13">
        <f t="shared" si="116"/>
        <v>4.2094863148531019</v>
      </c>
    </row>
    <row r="771" spans="1:21">
      <c r="A771" s="6" t="s">
        <v>1155</v>
      </c>
      <c r="B771" s="6" t="s">
        <v>1156</v>
      </c>
      <c r="C771" s="8">
        <v>31.8</v>
      </c>
      <c r="D771" s="8">
        <v>26.9</v>
      </c>
      <c r="E771" s="8">
        <v>10.3</v>
      </c>
      <c r="F771" s="8">
        <v>5.3</v>
      </c>
      <c r="G771" s="10"/>
      <c r="H771" s="9" t="s">
        <v>18</v>
      </c>
      <c r="I771" s="9">
        <v>10803</v>
      </c>
      <c r="J771" s="9">
        <v>4850</v>
      </c>
      <c r="K771" s="10">
        <v>474</v>
      </c>
      <c r="L771" s="11">
        <f t="shared" si="117"/>
        <v>15.572331843187408</v>
      </c>
      <c r="M771" s="10">
        <f t="shared" ref="M771:M834" si="119">(I771/2240)/(0.01*D771)^3</f>
        <v>247.76474959081173</v>
      </c>
      <c r="N771" s="8">
        <f t="shared" ref="N771:N834" si="120">I771/(0.65*(0.7*D771+0.3*C771)*E771^1.33)</f>
        <v>26.344998294532644</v>
      </c>
      <c r="O771" s="11">
        <f t="shared" ref="O771:O834" si="121">E771/(I771/(0.9*64))^0.333</f>
        <v>1.8025513041732777</v>
      </c>
      <c r="P771" s="11">
        <f t="shared" si="118"/>
        <v>1.0707822037304988</v>
      </c>
      <c r="Q771" s="11">
        <f t="shared" ref="Q771:Q834" si="122">C771/E771</f>
        <v>3.087378640776699</v>
      </c>
      <c r="R771" s="12">
        <f t="shared" ref="R771:R834" si="123">(((2*3.14)/T771)^2*((E771/2)-1.5)*(10*3.14/180)/32.2)</f>
        <v>8.6533046913259401E-2</v>
      </c>
      <c r="S771" s="11">
        <f t="shared" ref="S771:S834" si="124">1.34*(D771^0.5)</f>
        <v>6.9499381292210076</v>
      </c>
      <c r="T771" s="8">
        <f t="shared" ref="T771:T834" si="125">2*PI()*(((I771^1.744/35.5)/(0.04*32.2*D771*64*(0.82*E771)^3))^0.5)</f>
        <v>3.0020347399014589</v>
      </c>
      <c r="U771" s="13">
        <f t="shared" ref="U771:U834" si="126">T771*(32.2/E771)^0.5</f>
        <v>5.3079281704221817</v>
      </c>
    </row>
    <row r="772" spans="1:21">
      <c r="A772" s="6" t="s">
        <v>1157</v>
      </c>
      <c r="B772" s="6" t="s">
        <v>1158</v>
      </c>
      <c r="C772" s="8">
        <v>32.700000000000003</v>
      </c>
      <c r="D772" s="8">
        <v>26.7</v>
      </c>
      <c r="E772" s="8">
        <v>10.7</v>
      </c>
      <c r="F772" s="8">
        <v>5.6</v>
      </c>
      <c r="G772" s="9" t="s">
        <v>77</v>
      </c>
      <c r="H772" s="9" t="s">
        <v>18</v>
      </c>
      <c r="I772" s="10">
        <v>11000</v>
      </c>
      <c r="J772" s="10">
        <v>4620</v>
      </c>
      <c r="K772" s="10">
        <v>538</v>
      </c>
      <c r="L772" s="11">
        <f t="shared" si="117"/>
        <v>17.463472716462771</v>
      </c>
      <c r="M772" s="10">
        <f t="shared" si="119"/>
        <v>257.99475846215483</v>
      </c>
      <c r="N772" s="8">
        <f t="shared" si="120"/>
        <v>25.383648438228182</v>
      </c>
      <c r="O772" s="11">
        <f t="shared" si="121"/>
        <v>1.8613185283053801</v>
      </c>
      <c r="P772" s="11">
        <f t="shared" si="118"/>
        <v>1.1118734945554278</v>
      </c>
      <c r="Q772" s="11">
        <f t="shared" si="122"/>
        <v>3.0560747663551409</v>
      </c>
      <c r="R772" s="12">
        <f t="shared" si="123"/>
        <v>9.8414944128669579E-2</v>
      </c>
      <c r="S772" s="11">
        <f t="shared" si="124"/>
        <v>6.9240537259614046</v>
      </c>
      <c r="T772" s="8">
        <f t="shared" si="125"/>
        <v>2.8910800643094254</v>
      </c>
      <c r="U772" s="13">
        <f t="shared" si="126"/>
        <v>5.0152913353713595</v>
      </c>
    </row>
    <row r="773" spans="1:21">
      <c r="A773" s="6" t="s">
        <v>1159</v>
      </c>
      <c r="B773" s="6" t="s">
        <v>1160</v>
      </c>
      <c r="C773" s="8">
        <v>33.5</v>
      </c>
      <c r="D773" s="8">
        <v>28.4</v>
      </c>
      <c r="E773" s="8">
        <v>11.2</v>
      </c>
      <c r="F773" s="8">
        <v>5.3</v>
      </c>
      <c r="G773" s="10"/>
      <c r="H773" s="9" t="s">
        <v>18</v>
      </c>
      <c r="I773" s="9">
        <v>13900</v>
      </c>
      <c r="J773" s="9">
        <v>5152</v>
      </c>
      <c r="K773" s="10">
        <v>549</v>
      </c>
      <c r="L773" s="11">
        <f t="shared" si="117"/>
        <v>15.24896438693361</v>
      </c>
      <c r="M773" s="10">
        <f t="shared" si="119"/>
        <v>270.90171958152411</v>
      </c>
      <c r="N773" s="8">
        <f t="shared" si="120"/>
        <v>28.743176162632679</v>
      </c>
      <c r="O773" s="11">
        <f t="shared" si="121"/>
        <v>1.8022489499673866</v>
      </c>
      <c r="P773" s="11">
        <f t="shared" si="118"/>
        <v>1.0557885348287654</v>
      </c>
      <c r="Q773" s="11">
        <f t="shared" si="122"/>
        <v>2.9910714285714288</v>
      </c>
      <c r="R773" s="12">
        <f t="shared" si="123"/>
        <v>8.5009022505989393E-2</v>
      </c>
      <c r="S773" s="11">
        <f t="shared" si="124"/>
        <v>7.1410811506381862</v>
      </c>
      <c r="T773" s="8">
        <f t="shared" si="125"/>
        <v>3.210108388853774</v>
      </c>
      <c r="U773" s="13">
        <f t="shared" si="126"/>
        <v>5.4430035937012251</v>
      </c>
    </row>
    <row r="774" spans="1:21">
      <c r="A774" s="6" t="s">
        <v>1161</v>
      </c>
      <c r="B774" s="6" t="s">
        <v>1160</v>
      </c>
      <c r="C774" s="8">
        <v>35.299999999999997</v>
      </c>
      <c r="D774" s="8">
        <v>30.3</v>
      </c>
      <c r="E774" s="8">
        <v>11.8</v>
      </c>
      <c r="F774" s="8">
        <v>5.6</v>
      </c>
      <c r="G774" s="9"/>
      <c r="H774" s="9" t="s">
        <v>18</v>
      </c>
      <c r="I774" s="10">
        <v>15680</v>
      </c>
      <c r="J774" s="10">
        <v>6720</v>
      </c>
      <c r="K774" s="10">
        <v>603</v>
      </c>
      <c r="L774" s="11">
        <f t="shared" ref="L774:L837" si="127">K774/(I774/64)^0.666</f>
        <v>15.457266687087579</v>
      </c>
      <c r="M774" s="10">
        <f t="shared" si="119"/>
        <v>251.63448279605598</v>
      </c>
      <c r="N774" s="8">
        <f t="shared" si="120"/>
        <v>28.470986276631699</v>
      </c>
      <c r="O774" s="11">
        <f t="shared" si="121"/>
        <v>1.8241160173746545</v>
      </c>
      <c r="P774" s="11">
        <f t="shared" si="118"/>
        <v>1.0569688813474987</v>
      </c>
      <c r="Q774" s="11">
        <f t="shared" si="122"/>
        <v>2.9915254237288131</v>
      </c>
      <c r="R774" s="12">
        <f t="shared" si="123"/>
        <v>9.2253822579114103E-2</v>
      </c>
      <c r="S774" s="11">
        <f t="shared" si="124"/>
        <v>7.3760883942642668</v>
      </c>
      <c r="T774" s="8">
        <f t="shared" si="125"/>
        <v>3.1922318943448174</v>
      </c>
      <c r="U774" s="13">
        <f t="shared" si="126"/>
        <v>5.2732864663751133</v>
      </c>
    </row>
    <row r="775" spans="1:21">
      <c r="A775" s="6" t="s">
        <v>1162</v>
      </c>
      <c r="B775" s="6" t="s">
        <v>1160</v>
      </c>
      <c r="C775" s="8">
        <v>36.799999999999997</v>
      </c>
      <c r="D775" s="8">
        <v>30.3</v>
      </c>
      <c r="E775" s="8">
        <v>11.5</v>
      </c>
      <c r="F775" s="8">
        <v>5.2</v>
      </c>
      <c r="G775" s="9" t="s">
        <v>196</v>
      </c>
      <c r="H775" s="9" t="s">
        <v>18</v>
      </c>
      <c r="I775" s="10">
        <v>16500</v>
      </c>
      <c r="J775" s="10">
        <v>7040</v>
      </c>
      <c r="K775" s="10">
        <v>678</v>
      </c>
      <c r="L775" s="11">
        <f t="shared" si="127"/>
        <v>16.79968929632934</v>
      </c>
      <c r="M775" s="10">
        <f t="shared" si="119"/>
        <v>264.7939391667681</v>
      </c>
      <c r="N775" s="8">
        <f t="shared" si="120"/>
        <v>30.571217926811073</v>
      </c>
      <c r="O775" s="11">
        <f t="shared" si="121"/>
        <v>1.7478186691549424</v>
      </c>
      <c r="P775" s="11">
        <f t="shared" si="118"/>
        <v>1.0851294566839225</v>
      </c>
      <c r="Q775" s="11">
        <f t="shared" si="122"/>
        <v>3.1999999999999997</v>
      </c>
      <c r="R775" s="12">
        <f t="shared" si="123"/>
        <v>7.5467445562265062E-2</v>
      </c>
      <c r="S775" s="11">
        <f t="shared" si="124"/>
        <v>7.3760883942642668</v>
      </c>
      <c r="T775" s="8">
        <f t="shared" si="125"/>
        <v>3.4687653261241818</v>
      </c>
      <c r="U775" s="13">
        <f t="shared" si="126"/>
        <v>5.8043545795910783</v>
      </c>
    </row>
    <row r="776" spans="1:21">
      <c r="A776" s="6" t="s">
        <v>1163</v>
      </c>
      <c r="B776" s="6" t="s">
        <v>1160</v>
      </c>
      <c r="C776" s="8">
        <v>38.4</v>
      </c>
      <c r="D776" s="8">
        <v>32.799999999999997</v>
      </c>
      <c r="E776" s="8">
        <v>11.5</v>
      </c>
      <c r="F776" s="8">
        <v>6.1</v>
      </c>
      <c r="G776" s="9"/>
      <c r="H776" s="9" t="s">
        <v>18</v>
      </c>
      <c r="I776" s="10">
        <v>20947</v>
      </c>
      <c r="J776" s="10">
        <v>8820</v>
      </c>
      <c r="K776" s="10">
        <v>710</v>
      </c>
      <c r="L776" s="11">
        <f t="shared" si="127"/>
        <v>15.007455726187446</v>
      </c>
      <c r="M776" s="10">
        <f t="shared" si="119"/>
        <v>265.00391088943456</v>
      </c>
      <c r="N776" s="8">
        <f t="shared" si="120"/>
        <v>36.300540474392534</v>
      </c>
      <c r="O776" s="11">
        <f t="shared" si="121"/>
        <v>1.6143026401408178</v>
      </c>
      <c r="P776" s="11">
        <f t="shared" si="118"/>
        <v>1.0381058127869542</v>
      </c>
      <c r="Q776" s="11">
        <f t="shared" si="122"/>
        <v>3.3391304347826085</v>
      </c>
      <c r="R776" s="12">
        <f t="shared" si="123"/>
        <v>5.3882332536313145E-2</v>
      </c>
      <c r="S776" s="11">
        <f t="shared" si="124"/>
        <v>7.6743520899161251</v>
      </c>
      <c r="T776" s="8">
        <f t="shared" si="125"/>
        <v>4.1051738188595239</v>
      </c>
      <c r="U776" s="13">
        <f t="shared" si="126"/>
        <v>6.8692696724280031</v>
      </c>
    </row>
    <row r="777" spans="1:21">
      <c r="A777" s="6" t="s">
        <v>1164</v>
      </c>
      <c r="B777" s="6" t="s">
        <v>1160</v>
      </c>
      <c r="C777" s="8">
        <v>42.5</v>
      </c>
      <c r="D777" s="8">
        <v>34.299999999999997</v>
      </c>
      <c r="E777" s="8">
        <v>12.5</v>
      </c>
      <c r="F777" s="8">
        <v>6.3</v>
      </c>
      <c r="G777" s="10"/>
      <c r="H777" s="10" t="s">
        <v>18</v>
      </c>
      <c r="I777" s="9">
        <v>28600</v>
      </c>
      <c r="J777" s="9">
        <v>10560</v>
      </c>
      <c r="K777" s="10">
        <v>936</v>
      </c>
      <c r="L777" s="11">
        <f t="shared" si="127"/>
        <v>16.078737068031455</v>
      </c>
      <c r="M777" s="10">
        <f t="shared" si="119"/>
        <v>316.3994024835784</v>
      </c>
      <c r="N777" s="8">
        <f t="shared" si="120"/>
        <v>41.608959575266809</v>
      </c>
      <c r="O777" s="11">
        <f t="shared" si="121"/>
        <v>1.5818336536476945</v>
      </c>
      <c r="P777" s="11">
        <f t="shared" si="118"/>
        <v>1.0529224854076253</v>
      </c>
      <c r="Q777" s="11">
        <f t="shared" si="122"/>
        <v>3.4</v>
      </c>
      <c r="R777" s="12">
        <f t="shared" si="123"/>
        <v>4.6983133267784916E-2</v>
      </c>
      <c r="S777" s="11">
        <f t="shared" si="124"/>
        <v>7.8478710488896288</v>
      </c>
      <c r="T777" s="8">
        <f t="shared" si="125"/>
        <v>4.6476786895309115</v>
      </c>
      <c r="U777" s="13">
        <f t="shared" si="126"/>
        <v>7.4594880997347621</v>
      </c>
    </row>
    <row r="778" spans="1:21">
      <c r="A778" s="6" t="s">
        <v>1165</v>
      </c>
      <c r="B778" s="6" t="s">
        <v>1166</v>
      </c>
      <c r="C778" s="8">
        <v>32.1</v>
      </c>
      <c r="D778" s="8">
        <v>27.2</v>
      </c>
      <c r="E778" s="8">
        <v>10.3</v>
      </c>
      <c r="F778" s="8">
        <v>5.2</v>
      </c>
      <c r="G778" s="9"/>
      <c r="H778" s="9" t="s">
        <v>18</v>
      </c>
      <c r="I778" s="10">
        <v>11464</v>
      </c>
      <c r="J778" s="10">
        <v>4189</v>
      </c>
      <c r="K778" s="9">
        <v>562</v>
      </c>
      <c r="L778" s="11">
        <f t="shared" si="127"/>
        <v>17.747381461071942</v>
      </c>
      <c r="M778" s="10">
        <f t="shared" si="119"/>
        <v>254.32054580050007</v>
      </c>
      <c r="N778" s="8">
        <f t="shared" si="120"/>
        <v>27.664423154571985</v>
      </c>
      <c r="O778" s="11">
        <f t="shared" si="121"/>
        <v>1.7672539645916172</v>
      </c>
      <c r="P778" s="11">
        <f t="shared" si="118"/>
        <v>1.1165577739147416</v>
      </c>
      <c r="Q778" s="11">
        <f t="shared" si="122"/>
        <v>3.116504854368932</v>
      </c>
      <c r="R778" s="12">
        <f t="shared" si="123"/>
        <v>7.88892302442952E-2</v>
      </c>
      <c r="S778" s="11">
        <f t="shared" si="124"/>
        <v>6.98858497837724</v>
      </c>
      <c r="T778" s="8">
        <f t="shared" si="125"/>
        <v>3.1441108722009137</v>
      </c>
      <c r="U778" s="13">
        <f t="shared" si="126"/>
        <v>5.5591344256175024</v>
      </c>
    </row>
    <row r="779" spans="1:21">
      <c r="A779" s="6" t="s">
        <v>1167</v>
      </c>
      <c r="B779" s="6" t="s">
        <v>1168</v>
      </c>
      <c r="C779" s="8">
        <v>33.200000000000003</v>
      </c>
      <c r="D779" s="8">
        <v>28.2</v>
      </c>
      <c r="E779" s="8">
        <v>10.7</v>
      </c>
      <c r="F779" s="8">
        <v>5.0999999999999996</v>
      </c>
      <c r="G779" s="9" t="s">
        <v>29</v>
      </c>
      <c r="H779" s="9" t="s">
        <v>18</v>
      </c>
      <c r="I779" s="10">
        <v>17250</v>
      </c>
      <c r="J779" s="10">
        <v>5150</v>
      </c>
      <c r="K779" s="10">
        <v>547</v>
      </c>
      <c r="L779" s="11">
        <f t="shared" si="127"/>
        <v>13.158356506598459</v>
      </c>
      <c r="M779" s="10">
        <f t="shared" si="119"/>
        <v>343.39483299492173</v>
      </c>
      <c r="N779" s="8">
        <f t="shared" si="120"/>
        <v>38.197845618132632</v>
      </c>
      <c r="O779" s="11">
        <f t="shared" si="121"/>
        <v>1.6023363851240353</v>
      </c>
      <c r="P779" s="11">
        <f t="shared" si="118"/>
        <v>0.9990921707971786</v>
      </c>
      <c r="Q779" s="11">
        <f t="shared" si="122"/>
        <v>3.1028037383177574</v>
      </c>
      <c r="R779" s="12">
        <f t="shared" si="123"/>
        <v>4.7427207116285307E-2</v>
      </c>
      <c r="S779" s="11">
        <f t="shared" si="124"/>
        <v>7.1158920733805404</v>
      </c>
      <c r="T779" s="8">
        <f t="shared" si="125"/>
        <v>4.1646342721041494</v>
      </c>
      <c r="U779" s="13">
        <f t="shared" si="126"/>
        <v>7.2245851776033962</v>
      </c>
    </row>
    <row r="780" spans="1:21">
      <c r="A780" s="6" t="s">
        <v>1169</v>
      </c>
      <c r="B780" s="6" t="s">
        <v>1166</v>
      </c>
      <c r="C780" s="8">
        <v>34.1</v>
      </c>
      <c r="D780" s="8">
        <v>29.7</v>
      </c>
      <c r="E780" s="8">
        <v>11.3</v>
      </c>
      <c r="F780" s="8">
        <v>5.5</v>
      </c>
      <c r="G780" s="9" t="s">
        <v>29</v>
      </c>
      <c r="H780" s="9" t="s">
        <v>18</v>
      </c>
      <c r="I780" s="10">
        <v>16500</v>
      </c>
      <c r="J780" s="10">
        <v>0</v>
      </c>
      <c r="K780" s="10">
        <v>720</v>
      </c>
      <c r="L780" s="11">
        <f t="shared" si="127"/>
        <v>17.840378013801072</v>
      </c>
      <c r="M780" s="10">
        <f t="shared" si="119"/>
        <v>281.16844428105185</v>
      </c>
      <c r="N780" s="8">
        <f t="shared" si="120"/>
        <v>32.533775408264468</v>
      </c>
      <c r="O780" s="11">
        <f t="shared" si="121"/>
        <v>1.7174218227348568</v>
      </c>
      <c r="P780" s="11">
        <f t="shared" si="118"/>
        <v>1.1070666963012974</v>
      </c>
      <c r="Q780" s="11">
        <f t="shared" si="122"/>
        <v>3.0176991150442478</v>
      </c>
      <c r="R780" s="12">
        <f t="shared" si="123"/>
        <v>6.852900828977869E-2</v>
      </c>
      <c r="S780" s="11">
        <f t="shared" si="124"/>
        <v>7.3026926540831498</v>
      </c>
      <c r="T780" s="8">
        <f t="shared" si="125"/>
        <v>3.5970552142340781</v>
      </c>
      <c r="U780" s="13">
        <f t="shared" si="126"/>
        <v>6.0720567005846871</v>
      </c>
    </row>
    <row r="781" spans="1:21">
      <c r="A781" s="6" t="s">
        <v>1170</v>
      </c>
      <c r="B781" s="6" t="s">
        <v>1166</v>
      </c>
      <c r="C781" s="8">
        <v>37.5</v>
      </c>
      <c r="D781" s="8">
        <v>30.3</v>
      </c>
      <c r="E781" s="8">
        <v>11.2</v>
      </c>
      <c r="F781" s="8">
        <v>5.0999999999999996</v>
      </c>
      <c r="G781" s="9" t="s">
        <v>47</v>
      </c>
      <c r="H781" s="9"/>
      <c r="I781" s="10">
        <v>24200</v>
      </c>
      <c r="J781" s="10">
        <v>0</v>
      </c>
      <c r="K781" s="10">
        <v>752</v>
      </c>
      <c r="L781" s="11">
        <f t="shared" si="127"/>
        <v>14.438187236980674</v>
      </c>
      <c r="M781" s="10">
        <f t="shared" si="119"/>
        <v>388.3644441112599</v>
      </c>
      <c r="N781" s="8">
        <f t="shared" si="120"/>
        <v>46.141692827590411</v>
      </c>
      <c r="O781" s="11">
        <f t="shared" si="121"/>
        <v>1.4984014781031187</v>
      </c>
      <c r="P781" s="11">
        <f t="shared" si="118"/>
        <v>1.0206568398891787</v>
      </c>
      <c r="Q781" s="11">
        <f t="shared" si="122"/>
        <v>3.348214285714286</v>
      </c>
      <c r="R781" s="12">
        <f t="shared" si="123"/>
        <v>3.4485229788596299E-2</v>
      </c>
      <c r="S781" s="11">
        <f t="shared" si="124"/>
        <v>7.3760883942642668</v>
      </c>
      <c r="T781" s="8">
        <f t="shared" si="125"/>
        <v>5.040059292578194</v>
      </c>
      <c r="U781" s="13">
        <f t="shared" si="126"/>
        <v>8.5458363141955545</v>
      </c>
    </row>
    <row r="782" spans="1:21">
      <c r="A782" s="6" t="s">
        <v>1171</v>
      </c>
      <c r="B782" s="6" t="s">
        <v>1172</v>
      </c>
      <c r="C782" s="8">
        <v>38.1</v>
      </c>
      <c r="D782" s="8">
        <v>32.200000000000003</v>
      </c>
      <c r="E782" s="8">
        <v>11.3</v>
      </c>
      <c r="F782" s="8">
        <v>6</v>
      </c>
      <c r="G782" s="9" t="s">
        <v>29</v>
      </c>
      <c r="H782" s="9" t="s">
        <v>18</v>
      </c>
      <c r="I782" s="10">
        <v>17600</v>
      </c>
      <c r="J782" s="10">
        <v>0</v>
      </c>
      <c r="K782" s="10">
        <v>820</v>
      </c>
      <c r="L782" s="11">
        <f t="shared" si="127"/>
        <v>19.463380737994267</v>
      </c>
      <c r="M782" s="10">
        <f t="shared" si="119"/>
        <v>235.34069647906693</v>
      </c>
      <c r="N782" s="8">
        <f t="shared" si="120"/>
        <v>31.68906566701957</v>
      </c>
      <c r="O782" s="11">
        <f t="shared" si="121"/>
        <v>1.6809059406877185</v>
      </c>
      <c r="P782" s="11">
        <f t="shared" si="118"/>
        <v>1.1375615302738864</v>
      </c>
      <c r="Q782" s="11">
        <f t="shared" si="122"/>
        <v>3.3716814159292037</v>
      </c>
      <c r="R782" s="12">
        <f t="shared" si="123"/>
        <v>6.6388334790788081E-2</v>
      </c>
      <c r="S782" s="11">
        <f t="shared" si="124"/>
        <v>7.6038358740835541</v>
      </c>
      <c r="T782" s="8">
        <f t="shared" si="125"/>
        <v>3.6545881358990582</v>
      </c>
      <c r="U782" s="13">
        <f t="shared" si="126"/>
        <v>6.1691759110759952</v>
      </c>
    </row>
    <row r="783" spans="1:21">
      <c r="A783" s="6" t="s">
        <v>1173</v>
      </c>
      <c r="B783" s="6" t="s">
        <v>1172</v>
      </c>
      <c r="C783" s="8">
        <v>41.8</v>
      </c>
      <c r="D783" s="8">
        <v>34.200000000000003</v>
      </c>
      <c r="E783" s="8">
        <v>13.1</v>
      </c>
      <c r="F783" s="8">
        <v>6.3</v>
      </c>
      <c r="G783" s="9" t="s">
        <v>29</v>
      </c>
      <c r="H783" s="9" t="s">
        <v>18</v>
      </c>
      <c r="I783" s="10">
        <v>29800</v>
      </c>
      <c r="J783" s="10">
        <v>0</v>
      </c>
      <c r="K783" s="10">
        <v>882</v>
      </c>
      <c r="L783" s="11">
        <f t="shared" si="127"/>
        <v>14.74200030776236</v>
      </c>
      <c r="M783" s="10">
        <f t="shared" si="119"/>
        <v>332.57525103869182</v>
      </c>
      <c r="N783" s="8">
        <f t="shared" si="120"/>
        <v>41.046606179908721</v>
      </c>
      <c r="O783" s="11">
        <f t="shared" si="121"/>
        <v>1.6352266887817828</v>
      </c>
      <c r="P783" s="11">
        <f t="shared" si="118"/>
        <v>1.0217391244933307</v>
      </c>
      <c r="Q783" s="11">
        <f t="shared" si="122"/>
        <v>3.1908396946564883</v>
      </c>
      <c r="R783" s="12">
        <f t="shared" si="123"/>
        <v>5.3361100267335509E-2</v>
      </c>
      <c r="S783" s="11">
        <f t="shared" si="124"/>
        <v>7.836422653226407</v>
      </c>
      <c r="T783" s="8">
        <f t="shared" si="125"/>
        <v>4.4966965437494268</v>
      </c>
      <c r="U783" s="13">
        <f t="shared" si="126"/>
        <v>7.0499472672571235</v>
      </c>
    </row>
    <row r="784" spans="1:21">
      <c r="A784" s="6" t="s">
        <v>1174</v>
      </c>
      <c r="B784" s="6"/>
      <c r="C784" s="8">
        <v>42.7</v>
      </c>
      <c r="D784" s="8">
        <v>32</v>
      </c>
      <c r="E784" s="8">
        <v>13.8</v>
      </c>
      <c r="F784" s="8">
        <v>6.2</v>
      </c>
      <c r="G784" s="9" t="s">
        <v>29</v>
      </c>
      <c r="H784" s="9" t="s">
        <v>18</v>
      </c>
      <c r="I784" s="10">
        <v>33100</v>
      </c>
      <c r="J784" s="10">
        <v>0</v>
      </c>
      <c r="K784" s="10">
        <v>1092</v>
      </c>
      <c r="L784" s="11">
        <f t="shared" si="127"/>
        <v>17.018961553112511</v>
      </c>
      <c r="M784" s="10">
        <f t="shared" si="119"/>
        <v>450.95171247209811</v>
      </c>
      <c r="N784" s="8">
        <f t="shared" si="120"/>
        <v>44.076736079230031</v>
      </c>
      <c r="O784" s="11">
        <f t="shared" si="121"/>
        <v>1.6634013570369175</v>
      </c>
      <c r="P784" s="11">
        <f t="shared" ref="P784:P847" si="128">(1.88*D784^0.5*K784^0.333/I784^0.25)/S784</f>
        <v>1.0686221972386076</v>
      </c>
      <c r="Q784" s="11">
        <f t="shared" si="122"/>
        <v>3.0942028985507246</v>
      </c>
      <c r="R784" s="12">
        <f t="shared" si="123"/>
        <v>5.1966987945962252E-2</v>
      </c>
      <c r="S784" s="11">
        <f t="shared" si="124"/>
        <v>7.5801846943197901</v>
      </c>
      <c r="T784" s="8">
        <f t="shared" si="125"/>
        <v>4.7118709412655875</v>
      </c>
      <c r="U784" s="13">
        <f t="shared" si="126"/>
        <v>7.197501751070793</v>
      </c>
    </row>
    <row r="785" spans="1:21">
      <c r="A785" s="6" t="s">
        <v>1175</v>
      </c>
      <c r="B785" s="6"/>
      <c r="C785" s="8">
        <v>43.7</v>
      </c>
      <c r="D785" s="8">
        <v>37.799999999999997</v>
      </c>
      <c r="E785" s="8">
        <v>12.2</v>
      </c>
      <c r="F785" s="8">
        <v>5.0999999999999996</v>
      </c>
      <c r="G785" s="9" t="s">
        <v>47</v>
      </c>
      <c r="H785" s="9"/>
      <c r="I785" s="10">
        <v>32000</v>
      </c>
      <c r="J785" s="10">
        <v>0</v>
      </c>
      <c r="K785" s="10">
        <v>1016</v>
      </c>
      <c r="L785" s="11">
        <f t="shared" si="127"/>
        <v>16.194952742507589</v>
      </c>
      <c r="M785" s="10">
        <f t="shared" si="119"/>
        <v>264.50053844903613</v>
      </c>
      <c r="N785" s="8">
        <f t="shared" si="120"/>
        <v>44.669593116215474</v>
      </c>
      <c r="O785" s="11">
        <f t="shared" si="121"/>
        <v>1.4871869808486216</v>
      </c>
      <c r="P785" s="11">
        <f t="shared" si="128"/>
        <v>1.0521100305288758</v>
      </c>
      <c r="Q785" s="11">
        <f t="shared" si="122"/>
        <v>3.5819672131147544</v>
      </c>
      <c r="R785" s="12">
        <f t="shared" si="123"/>
        <v>3.8324291128260815E-2</v>
      </c>
      <c r="S785" s="11">
        <f t="shared" si="124"/>
        <v>8.2385484158315183</v>
      </c>
      <c r="T785" s="8">
        <f t="shared" si="125"/>
        <v>5.064098331092751</v>
      </c>
      <c r="U785" s="13">
        <f t="shared" si="126"/>
        <v>8.2271639208604661</v>
      </c>
    </row>
    <row r="786" spans="1:21">
      <c r="A786" s="6" t="s">
        <v>1176</v>
      </c>
      <c r="B786" s="6" t="s">
        <v>1166</v>
      </c>
      <c r="C786" s="8">
        <v>50.6</v>
      </c>
      <c r="D786" s="8">
        <v>40.1</v>
      </c>
      <c r="E786" s="8">
        <v>15.1</v>
      </c>
      <c r="F786" s="8">
        <v>7.2</v>
      </c>
      <c r="G786" s="9" t="s">
        <v>29</v>
      </c>
      <c r="H786" s="9" t="s">
        <v>18</v>
      </c>
      <c r="I786" s="10">
        <v>52900</v>
      </c>
      <c r="J786" s="10">
        <v>18100</v>
      </c>
      <c r="K786" s="10">
        <v>1540</v>
      </c>
      <c r="L786" s="11">
        <f t="shared" si="127"/>
        <v>17.563663419727213</v>
      </c>
      <c r="M786" s="10">
        <f t="shared" si="119"/>
        <v>366.24738780177842</v>
      </c>
      <c r="N786" s="8">
        <f t="shared" si="120"/>
        <v>50.876457463274555</v>
      </c>
      <c r="O786" s="11">
        <f t="shared" si="121"/>
        <v>1.5569938440559352</v>
      </c>
      <c r="P786" s="11">
        <f t="shared" si="128"/>
        <v>1.0656964839880649</v>
      </c>
      <c r="Q786" s="11">
        <f t="shared" si="122"/>
        <v>3.3509933774834439</v>
      </c>
      <c r="R786" s="12">
        <f t="shared" si="123"/>
        <v>4.2193977443269054E-2</v>
      </c>
      <c r="S786" s="11">
        <f t="shared" si="124"/>
        <v>8.4854911466573348</v>
      </c>
      <c r="T786" s="8">
        <f t="shared" si="125"/>
        <v>5.5349376565873172</v>
      </c>
      <c r="U786" s="13">
        <f t="shared" si="126"/>
        <v>8.0826206431668055</v>
      </c>
    </row>
    <row r="787" spans="1:21">
      <c r="A787" s="6" t="s">
        <v>1177</v>
      </c>
      <c r="B787" s="6"/>
      <c r="C787" s="8">
        <v>51.2</v>
      </c>
      <c r="D787" s="8">
        <v>39.6</v>
      </c>
      <c r="E787" s="8">
        <v>15</v>
      </c>
      <c r="F787" s="8">
        <v>7.2</v>
      </c>
      <c r="G787" s="9"/>
      <c r="H787" s="9"/>
      <c r="I787" s="10">
        <v>54000</v>
      </c>
      <c r="J787" s="10">
        <v>15200</v>
      </c>
      <c r="K787" s="10">
        <v>1371</v>
      </c>
      <c r="L787" s="11">
        <f t="shared" si="127"/>
        <v>15.423362761315023</v>
      </c>
      <c r="M787" s="10">
        <f t="shared" si="119"/>
        <v>388.20415886531583</v>
      </c>
      <c r="N787" s="8">
        <f t="shared" si="120"/>
        <v>52.602130455764211</v>
      </c>
      <c r="O787" s="11">
        <f t="shared" si="121"/>
        <v>1.5361188695176147</v>
      </c>
      <c r="P787" s="11">
        <f t="shared" si="128"/>
        <v>1.0199716091954398</v>
      </c>
      <c r="Q787" s="11">
        <f t="shared" si="122"/>
        <v>3.4133333333333336</v>
      </c>
      <c r="R787" s="12">
        <f t="shared" si="123"/>
        <v>3.9079775986914027E-2</v>
      </c>
      <c r="S787" s="11">
        <f t="shared" si="124"/>
        <v>8.4324231392880193</v>
      </c>
      <c r="T787" s="8">
        <f t="shared" si="125"/>
        <v>5.7274310784341873</v>
      </c>
      <c r="U787" s="13">
        <f t="shared" si="126"/>
        <v>8.3915498354574307</v>
      </c>
    </row>
    <row r="788" spans="1:21">
      <c r="A788" s="6" t="s">
        <v>1178</v>
      </c>
      <c r="B788" s="6" t="s">
        <v>1179</v>
      </c>
      <c r="C788" s="8">
        <v>42.1</v>
      </c>
      <c r="D788" s="8">
        <v>37</v>
      </c>
      <c r="E788" s="8">
        <v>12.5</v>
      </c>
      <c r="F788" s="8">
        <v>8.6</v>
      </c>
      <c r="G788" s="9" t="s">
        <v>29</v>
      </c>
      <c r="H788" s="9" t="s">
        <v>18</v>
      </c>
      <c r="I788" s="10">
        <v>15500</v>
      </c>
      <c r="J788" s="10">
        <v>8000</v>
      </c>
      <c r="K788" s="10">
        <v>1300</v>
      </c>
      <c r="L788" s="11">
        <f t="shared" si="127"/>
        <v>33.581361816879443</v>
      </c>
      <c r="M788" s="10">
        <f t="shared" si="119"/>
        <v>136.60874690823559</v>
      </c>
      <c r="N788" s="8">
        <f t="shared" si="120"/>
        <v>21.514388921170784</v>
      </c>
      <c r="O788" s="11">
        <f t="shared" si="121"/>
        <v>1.9397700274264507</v>
      </c>
      <c r="P788" s="11">
        <f t="shared" si="128"/>
        <v>1.3690309381267922</v>
      </c>
      <c r="Q788" s="11">
        <f t="shared" si="122"/>
        <v>3.3680000000000003</v>
      </c>
      <c r="R788" s="12">
        <f t="shared" si="123"/>
        <v>0.14750728188809492</v>
      </c>
      <c r="S788" s="11">
        <f t="shared" si="124"/>
        <v>8.1509017905996153</v>
      </c>
      <c r="T788" s="8">
        <f t="shared" si="125"/>
        <v>2.6230124624258124</v>
      </c>
      <c r="U788" s="13">
        <f t="shared" si="126"/>
        <v>4.2099145736978958</v>
      </c>
    </row>
    <row r="789" spans="1:21">
      <c r="A789" s="6" t="s">
        <v>1180</v>
      </c>
      <c r="B789" s="6" t="s">
        <v>1181</v>
      </c>
      <c r="C789" s="8">
        <v>42.1</v>
      </c>
      <c r="D789" s="8">
        <v>37</v>
      </c>
      <c r="E789" s="8">
        <v>12.5</v>
      </c>
      <c r="F789" s="8">
        <v>8.6999999999999993</v>
      </c>
      <c r="G789" s="9"/>
      <c r="H789" s="9"/>
      <c r="I789" s="10">
        <v>14500</v>
      </c>
      <c r="J789" s="10">
        <v>6550</v>
      </c>
      <c r="K789" s="10">
        <v>995</v>
      </c>
      <c r="L789" s="11">
        <f t="shared" si="127"/>
        <v>26.870011600548992</v>
      </c>
      <c r="M789" s="10">
        <f t="shared" si="119"/>
        <v>127.79527936576878</v>
      </c>
      <c r="N789" s="8">
        <f t="shared" si="120"/>
        <v>20.126363829482347</v>
      </c>
      <c r="O789" s="11">
        <f t="shared" si="121"/>
        <v>1.9833307952701438</v>
      </c>
      <c r="P789" s="11">
        <f t="shared" si="128"/>
        <v>1.2734624282459936</v>
      </c>
      <c r="Q789" s="11">
        <f t="shared" si="122"/>
        <v>3.3680000000000003</v>
      </c>
      <c r="R789" s="12">
        <f t="shared" si="123"/>
        <v>0.16570138790690747</v>
      </c>
      <c r="S789" s="11">
        <f t="shared" si="124"/>
        <v>8.1509017905996153</v>
      </c>
      <c r="T789" s="8">
        <f t="shared" si="125"/>
        <v>2.4748222456977076</v>
      </c>
      <c r="U789" s="13">
        <f t="shared" si="126"/>
        <v>3.9720704299815015</v>
      </c>
    </row>
    <row r="790" spans="1:21">
      <c r="A790" s="6" t="s">
        <v>1182</v>
      </c>
      <c r="B790" s="6" t="s">
        <v>1179</v>
      </c>
      <c r="C790" s="8">
        <v>46.6</v>
      </c>
      <c r="D790" s="8">
        <v>39.200000000000003</v>
      </c>
      <c r="E790" s="8">
        <v>13.4</v>
      </c>
      <c r="F790" s="8">
        <v>9.1999999999999993</v>
      </c>
      <c r="G790" s="9" t="s">
        <v>29</v>
      </c>
      <c r="H790" s="9" t="s">
        <v>18</v>
      </c>
      <c r="I790" s="10">
        <v>18500</v>
      </c>
      <c r="J790" s="10">
        <v>11000</v>
      </c>
      <c r="K790" s="10">
        <v>1173</v>
      </c>
      <c r="L790" s="11">
        <f t="shared" si="127"/>
        <v>26.932551791639778</v>
      </c>
      <c r="M790" s="10">
        <f t="shared" si="119"/>
        <v>137.10885656547379</v>
      </c>
      <c r="N790" s="8">
        <f t="shared" si="120"/>
        <v>21.777042333832014</v>
      </c>
      <c r="O790" s="11">
        <f t="shared" si="121"/>
        <v>1.9604569039122435</v>
      </c>
      <c r="P790" s="11">
        <f t="shared" si="128"/>
        <v>1.265716252828665</v>
      </c>
      <c r="Q790" s="11">
        <f t="shared" si="122"/>
        <v>3.4776119402985075</v>
      </c>
      <c r="R790" s="12">
        <f t="shared" si="123"/>
        <v>0.15480425036292908</v>
      </c>
      <c r="S790" s="11">
        <f t="shared" si="124"/>
        <v>8.3897270515792108</v>
      </c>
      <c r="T790" s="8">
        <f t="shared" si="125"/>
        <v>2.6789864121128018</v>
      </c>
      <c r="U790" s="13">
        <f t="shared" si="126"/>
        <v>4.1528481138544677</v>
      </c>
    </row>
    <row r="791" spans="1:21">
      <c r="A791" s="6" t="s">
        <v>1183</v>
      </c>
      <c r="B791" s="6" t="s">
        <v>732</v>
      </c>
      <c r="C791" s="8">
        <v>35.700000000000003</v>
      </c>
      <c r="D791" s="8">
        <v>29.5</v>
      </c>
      <c r="E791" s="8">
        <v>11.7</v>
      </c>
      <c r="F791" s="8">
        <v>6.3</v>
      </c>
      <c r="G791" s="9" t="s">
        <v>29</v>
      </c>
      <c r="H791" s="9" t="s">
        <v>18</v>
      </c>
      <c r="I791" s="10">
        <v>10500</v>
      </c>
      <c r="J791" s="10">
        <v>4200</v>
      </c>
      <c r="K791" s="10">
        <v>650</v>
      </c>
      <c r="L791" s="11">
        <f t="shared" si="127"/>
        <v>21.762919024430627</v>
      </c>
      <c r="M791" s="10">
        <f t="shared" si="119"/>
        <v>182.58926180378717</v>
      </c>
      <c r="N791" s="8">
        <f t="shared" si="120"/>
        <v>19.552968124975443</v>
      </c>
      <c r="O791" s="11">
        <f t="shared" si="121"/>
        <v>2.0670477639864857</v>
      </c>
      <c r="P791" s="11">
        <f t="shared" si="128"/>
        <v>1.1979973955408172</v>
      </c>
      <c r="Q791" s="11">
        <f t="shared" si="122"/>
        <v>3.0512820512820515</v>
      </c>
      <c r="R791" s="12">
        <f t="shared" si="123"/>
        <v>0.1741972480711298</v>
      </c>
      <c r="S791" s="11">
        <f t="shared" si="124"/>
        <v>7.278062929104145</v>
      </c>
      <c r="T791" s="8">
        <f t="shared" si="125"/>
        <v>2.3098525789804447</v>
      </c>
      <c r="U791" s="13">
        <f t="shared" si="126"/>
        <v>3.8319450078942259</v>
      </c>
    </row>
    <row r="792" spans="1:21">
      <c r="A792" s="6" t="s">
        <v>1184</v>
      </c>
      <c r="B792" s="6" t="s">
        <v>334</v>
      </c>
      <c r="C792" s="8">
        <v>27</v>
      </c>
      <c r="D792" s="8">
        <v>22.3</v>
      </c>
      <c r="E792" s="8">
        <v>9.1999999999999993</v>
      </c>
      <c r="F792" s="8">
        <v>4.3</v>
      </c>
      <c r="G792" s="9" t="s">
        <v>157</v>
      </c>
      <c r="H792" s="9" t="s">
        <v>18</v>
      </c>
      <c r="I792" s="10">
        <v>6000</v>
      </c>
      <c r="J792" s="10">
        <v>2400</v>
      </c>
      <c r="K792" s="10">
        <v>354</v>
      </c>
      <c r="L792" s="11">
        <f t="shared" si="127"/>
        <v>17.205622575804195</v>
      </c>
      <c r="M792" s="10">
        <f t="shared" si="119"/>
        <v>241.53976693331921</v>
      </c>
      <c r="N792" s="8">
        <f t="shared" si="120"/>
        <v>20.345507593300255</v>
      </c>
      <c r="O792" s="11">
        <f t="shared" si="121"/>
        <v>1.9583222033411822</v>
      </c>
      <c r="P792" s="11">
        <f t="shared" si="128"/>
        <v>1.1254684487778253</v>
      </c>
      <c r="Q792" s="11">
        <f t="shared" si="122"/>
        <v>2.9347826086956523</v>
      </c>
      <c r="R792" s="12">
        <f t="shared" si="123"/>
        <v>0.12107677023880531</v>
      </c>
      <c r="S792" s="11">
        <f t="shared" si="124"/>
        <v>6.3278653588710307</v>
      </c>
      <c r="T792" s="8">
        <f t="shared" si="125"/>
        <v>2.3388949303989257</v>
      </c>
      <c r="U792" s="13">
        <f t="shared" si="126"/>
        <v>4.3756717466076323</v>
      </c>
    </row>
    <row r="793" spans="1:21">
      <c r="A793" s="6" t="s">
        <v>1185</v>
      </c>
      <c r="B793" s="6" t="s">
        <v>334</v>
      </c>
      <c r="C793" s="8">
        <v>28</v>
      </c>
      <c r="D793" s="8">
        <v>23</v>
      </c>
      <c r="E793" s="8">
        <v>9.5</v>
      </c>
      <c r="F793" s="8">
        <v>4.5</v>
      </c>
      <c r="G793" s="9" t="s">
        <v>157</v>
      </c>
      <c r="H793" s="9" t="s">
        <v>18</v>
      </c>
      <c r="I793" s="10">
        <v>7000</v>
      </c>
      <c r="J793" s="10">
        <v>3000</v>
      </c>
      <c r="K793" s="10">
        <v>385</v>
      </c>
      <c r="L793" s="11">
        <f t="shared" si="127"/>
        <v>16.886564280195056</v>
      </c>
      <c r="M793" s="10">
        <f t="shared" si="119"/>
        <v>256.84227829374538</v>
      </c>
      <c r="N793" s="8">
        <f t="shared" si="120"/>
        <v>22.011325897996564</v>
      </c>
      <c r="O793" s="11">
        <f t="shared" si="121"/>
        <v>1.9209968156153405</v>
      </c>
      <c r="P793" s="11">
        <f t="shared" si="128"/>
        <v>1.1136198507533803</v>
      </c>
      <c r="Q793" s="11">
        <f t="shared" si="122"/>
        <v>2.9473684210526314</v>
      </c>
      <c r="R793" s="12">
        <f t="shared" si="123"/>
        <v>0.11016854160012296</v>
      </c>
      <c r="S793" s="11">
        <f t="shared" si="124"/>
        <v>6.4264142412390441</v>
      </c>
      <c r="T793" s="8">
        <f t="shared" si="125"/>
        <v>2.5105747678583508</v>
      </c>
      <c r="U793" s="13">
        <f t="shared" si="126"/>
        <v>4.6220995276494703</v>
      </c>
    </row>
    <row r="794" spans="1:21">
      <c r="A794" s="17" t="s">
        <v>1186</v>
      </c>
      <c r="B794" s="17" t="s">
        <v>334</v>
      </c>
      <c r="C794" s="8">
        <v>30</v>
      </c>
      <c r="D794" s="8">
        <v>25</v>
      </c>
      <c r="E794" s="8">
        <v>10.5</v>
      </c>
      <c r="F794" s="8">
        <v>4</v>
      </c>
      <c r="G794" s="9" t="s">
        <v>29</v>
      </c>
      <c r="H794" s="7" t="s">
        <v>18</v>
      </c>
      <c r="I794" s="9">
        <v>8000</v>
      </c>
      <c r="J794" s="9">
        <v>2600</v>
      </c>
      <c r="K794" s="9">
        <v>424</v>
      </c>
      <c r="L794" s="11">
        <f t="shared" si="127"/>
        <v>17.014680090988822</v>
      </c>
      <c r="M794" s="10">
        <f t="shared" si="119"/>
        <v>228.57142857142858</v>
      </c>
      <c r="N794" s="8">
        <f t="shared" si="120"/>
        <v>20.358650584989039</v>
      </c>
      <c r="O794" s="11">
        <f t="shared" si="121"/>
        <v>2.0308648380549061</v>
      </c>
      <c r="P794" s="11">
        <f t="shared" si="128"/>
        <v>1.1122268738954959</v>
      </c>
      <c r="Q794" s="11">
        <f t="shared" si="122"/>
        <v>2.8571428571428572</v>
      </c>
      <c r="R794" s="12">
        <f t="shared" si="123"/>
        <v>0.14780080707021584</v>
      </c>
      <c r="S794" s="11">
        <f t="shared" si="124"/>
        <v>6.7</v>
      </c>
      <c r="T794" s="8">
        <f t="shared" si="125"/>
        <v>2.3282923460182037</v>
      </c>
      <c r="U794" s="13">
        <f t="shared" si="126"/>
        <v>4.0772824399939047</v>
      </c>
    </row>
    <row r="795" spans="1:21">
      <c r="A795" s="6" t="s">
        <v>1187</v>
      </c>
      <c r="B795" s="6" t="s">
        <v>334</v>
      </c>
      <c r="C795" s="8">
        <v>41</v>
      </c>
      <c r="D795" s="8">
        <v>30</v>
      </c>
      <c r="E795" s="8">
        <v>11.3</v>
      </c>
      <c r="F795" s="8">
        <v>6.3</v>
      </c>
      <c r="G795" s="9" t="s">
        <v>97</v>
      </c>
      <c r="H795" s="9" t="s">
        <v>18</v>
      </c>
      <c r="I795" s="10">
        <v>18000</v>
      </c>
      <c r="J795" s="10">
        <v>8215</v>
      </c>
      <c r="K795" s="10">
        <v>765</v>
      </c>
      <c r="L795" s="11">
        <f t="shared" si="127"/>
        <v>17.888165711808703</v>
      </c>
      <c r="M795" s="10">
        <f t="shared" si="119"/>
        <v>297.61904761904765</v>
      </c>
      <c r="N795" s="8">
        <f t="shared" si="120"/>
        <v>33.061350144614707</v>
      </c>
      <c r="O795" s="11">
        <f t="shared" si="121"/>
        <v>1.6683738966545207</v>
      </c>
      <c r="P795" s="11">
        <f t="shared" si="128"/>
        <v>1.105335663067591</v>
      </c>
      <c r="Q795" s="11">
        <f t="shared" si="122"/>
        <v>3.6283185840707963</v>
      </c>
      <c r="R795" s="12">
        <f t="shared" si="123"/>
        <v>5.9475212475045995E-2</v>
      </c>
      <c r="S795" s="11">
        <f t="shared" si="124"/>
        <v>7.3394822705692269</v>
      </c>
      <c r="T795" s="8">
        <f t="shared" si="125"/>
        <v>3.8611469146201896</v>
      </c>
      <c r="U795" s="13">
        <f t="shared" si="126"/>
        <v>6.5178601935510141</v>
      </c>
    </row>
    <row r="796" spans="1:21">
      <c r="A796" s="6" t="s">
        <v>1188</v>
      </c>
      <c r="B796" s="6" t="s">
        <v>1189</v>
      </c>
      <c r="C796" s="8">
        <v>40</v>
      </c>
      <c r="D796" s="8">
        <v>32</v>
      </c>
      <c r="E796" s="8">
        <v>13</v>
      </c>
      <c r="F796" s="8">
        <v>4.9000000000000004</v>
      </c>
      <c r="G796" s="10"/>
      <c r="H796" s="10" t="s">
        <v>38</v>
      </c>
      <c r="I796" s="9">
        <v>24640</v>
      </c>
      <c r="J796" s="9">
        <v>7800</v>
      </c>
      <c r="K796" s="10">
        <v>835</v>
      </c>
      <c r="L796" s="11">
        <f t="shared" si="127"/>
        <v>15.840527129580764</v>
      </c>
      <c r="M796" s="10">
        <f t="shared" si="119"/>
        <v>335.69335937499994</v>
      </c>
      <c r="N796" s="8">
        <f t="shared" si="120"/>
        <v>36.360031074266843</v>
      </c>
      <c r="O796" s="11">
        <f t="shared" si="121"/>
        <v>1.7288116680893713</v>
      </c>
      <c r="P796" s="11">
        <f t="shared" si="128"/>
        <v>1.0521180499933778</v>
      </c>
      <c r="Q796" s="11">
        <f t="shared" si="122"/>
        <v>3.0769230769230771</v>
      </c>
      <c r="R796" s="12">
        <f t="shared" si="123"/>
        <v>6.7306223285831884E-2</v>
      </c>
      <c r="S796" s="11">
        <f t="shared" si="124"/>
        <v>7.5801846943197901</v>
      </c>
      <c r="T796" s="8">
        <f t="shared" si="125"/>
        <v>3.9839847795856027</v>
      </c>
      <c r="U796" s="13">
        <f t="shared" si="126"/>
        <v>6.2700922463575246</v>
      </c>
    </row>
    <row r="797" spans="1:21">
      <c r="A797" s="6" t="s">
        <v>1190</v>
      </c>
      <c r="B797" s="6" t="s">
        <v>533</v>
      </c>
      <c r="C797" s="8">
        <v>30.6</v>
      </c>
      <c r="D797" s="8">
        <v>24.1</v>
      </c>
      <c r="E797" s="8">
        <v>10.3</v>
      </c>
      <c r="F797" s="8">
        <v>5</v>
      </c>
      <c r="G797" s="9" t="s">
        <v>47</v>
      </c>
      <c r="H797" s="9" t="s">
        <v>18</v>
      </c>
      <c r="I797" s="10">
        <v>14740</v>
      </c>
      <c r="J797" s="10">
        <v>5300</v>
      </c>
      <c r="K797" s="10">
        <v>614</v>
      </c>
      <c r="L797" s="11">
        <f t="shared" si="127"/>
        <v>16.400795361057334</v>
      </c>
      <c r="M797" s="10">
        <f t="shared" si="119"/>
        <v>470.10875303256501</v>
      </c>
      <c r="N797" s="8">
        <f t="shared" si="120"/>
        <v>39.147397024030738</v>
      </c>
      <c r="O797" s="11">
        <f t="shared" si="121"/>
        <v>1.6253550676584285</v>
      </c>
      <c r="P797" s="11">
        <f t="shared" si="128"/>
        <v>1.0799129461991726</v>
      </c>
      <c r="Q797" s="11">
        <f t="shared" si="122"/>
        <v>2.970873786407767</v>
      </c>
      <c r="R797" s="12">
        <f t="shared" si="123"/>
        <v>4.509086214064869E-2</v>
      </c>
      <c r="S797" s="11">
        <f t="shared" si="124"/>
        <v>6.578294611827598</v>
      </c>
      <c r="T797" s="8">
        <f t="shared" si="125"/>
        <v>4.1587464393190468</v>
      </c>
      <c r="U797" s="13">
        <f t="shared" si="126"/>
        <v>7.353121896127389</v>
      </c>
    </row>
    <row r="798" spans="1:21">
      <c r="A798" s="6" t="s">
        <v>1191</v>
      </c>
      <c r="B798" s="6" t="s">
        <v>1192</v>
      </c>
      <c r="C798" s="8">
        <v>35.200000000000003</v>
      </c>
      <c r="D798" s="8">
        <v>26.7</v>
      </c>
      <c r="E798" s="8">
        <v>10.4</v>
      </c>
      <c r="F798" s="8">
        <v>5.5</v>
      </c>
      <c r="G798" s="10"/>
      <c r="H798" s="9" t="s">
        <v>18</v>
      </c>
      <c r="I798" s="9">
        <v>17635</v>
      </c>
      <c r="J798" s="9">
        <v>7826</v>
      </c>
      <c r="K798" s="10">
        <v>743</v>
      </c>
      <c r="L798" s="11">
        <f t="shared" si="127"/>
        <v>17.612403127856179</v>
      </c>
      <c r="M798" s="10">
        <f t="shared" si="119"/>
        <v>413.6125059527364</v>
      </c>
      <c r="N798" s="8">
        <f t="shared" si="120"/>
        <v>41.179578372869365</v>
      </c>
      <c r="O798" s="11">
        <f t="shared" si="121"/>
        <v>1.5460053652749977</v>
      </c>
      <c r="P798" s="11">
        <f t="shared" si="128"/>
        <v>1.1002679434562075</v>
      </c>
      <c r="Q798" s="11">
        <f t="shared" si="122"/>
        <v>3.3846153846153846</v>
      </c>
      <c r="R798" s="12">
        <f t="shared" si="123"/>
        <v>3.8129469537647766E-2</v>
      </c>
      <c r="S798" s="11">
        <f t="shared" si="124"/>
        <v>6.9240537259614046</v>
      </c>
      <c r="T798" s="8">
        <f t="shared" si="125"/>
        <v>4.5533471214997965</v>
      </c>
      <c r="U798" s="13">
        <f t="shared" si="126"/>
        <v>8.0120200221390299</v>
      </c>
    </row>
    <row r="799" spans="1:21">
      <c r="A799" s="6" t="s">
        <v>1193</v>
      </c>
      <c r="B799" s="6" t="s">
        <v>1192</v>
      </c>
      <c r="C799" s="8">
        <v>40</v>
      </c>
      <c r="D799" s="8">
        <v>30.5</v>
      </c>
      <c r="E799" s="8">
        <v>11.3</v>
      </c>
      <c r="F799" s="8">
        <v>5.7</v>
      </c>
      <c r="G799" s="10"/>
      <c r="H799" s="10" t="s">
        <v>398</v>
      </c>
      <c r="I799" s="9">
        <v>24427</v>
      </c>
      <c r="J799" s="9">
        <v>10075</v>
      </c>
      <c r="K799" s="10">
        <v>918</v>
      </c>
      <c r="L799" s="11">
        <f t="shared" si="127"/>
        <v>17.516084664143175</v>
      </c>
      <c r="M799" s="10">
        <f t="shared" si="119"/>
        <v>384.34620393022198</v>
      </c>
      <c r="N799" s="8">
        <f t="shared" si="120"/>
        <v>44.798823387335275</v>
      </c>
      <c r="O799" s="11">
        <f t="shared" si="121"/>
        <v>1.5070871828926211</v>
      </c>
      <c r="P799" s="11">
        <f t="shared" si="128"/>
        <v>1.0882085420413981</v>
      </c>
      <c r="Q799" s="11">
        <f t="shared" si="122"/>
        <v>3.5398230088495573</v>
      </c>
      <c r="R799" s="12">
        <f t="shared" si="123"/>
        <v>3.5502940518917753E-2</v>
      </c>
      <c r="S799" s="11">
        <f t="shared" si="124"/>
        <v>7.400391881515465</v>
      </c>
      <c r="T799" s="8">
        <f t="shared" si="125"/>
        <v>4.997492664434799</v>
      </c>
      <c r="U799" s="13">
        <f t="shared" si="126"/>
        <v>8.4360836884361046</v>
      </c>
    </row>
    <row r="800" spans="1:21">
      <c r="A800" s="6" t="s">
        <v>1194</v>
      </c>
      <c r="B800" s="6" t="s">
        <v>1195</v>
      </c>
      <c r="C800" s="8">
        <v>47.4</v>
      </c>
      <c r="D800" s="8">
        <v>38.6</v>
      </c>
      <c r="E800" s="8">
        <v>13.7</v>
      </c>
      <c r="F800" s="8">
        <v>5.8</v>
      </c>
      <c r="G800" s="9"/>
      <c r="H800" s="9"/>
      <c r="I800" s="10">
        <v>29500</v>
      </c>
      <c r="J800" s="10">
        <v>0</v>
      </c>
      <c r="K800" s="10">
        <v>969</v>
      </c>
      <c r="L800" s="11">
        <f t="shared" si="127"/>
        <v>16.305652294191471</v>
      </c>
      <c r="M800" s="10">
        <f t="shared" si="119"/>
        <v>228.98766237948271</v>
      </c>
      <c r="N800" s="8">
        <f t="shared" si="120"/>
        <v>33.86504432712681</v>
      </c>
      <c r="O800" s="11">
        <f t="shared" si="121"/>
        <v>1.7158942654274452</v>
      </c>
      <c r="P800" s="11">
        <f t="shared" si="128"/>
        <v>1.0569230385821555</v>
      </c>
      <c r="Q800" s="11">
        <f t="shared" si="122"/>
        <v>3.4598540145985401</v>
      </c>
      <c r="R800" s="12">
        <f t="shared" si="123"/>
        <v>7.4277924759106592E-2</v>
      </c>
      <c r="S800" s="11">
        <f t="shared" si="124"/>
        <v>8.3252723679168614</v>
      </c>
      <c r="T800" s="8">
        <f t="shared" si="125"/>
        <v>3.9229004705530732</v>
      </c>
      <c r="U800" s="13">
        <f t="shared" si="126"/>
        <v>6.0141595021077903</v>
      </c>
    </row>
    <row r="801" spans="1:21">
      <c r="A801" s="6" t="s">
        <v>1196</v>
      </c>
      <c r="B801" s="6"/>
      <c r="C801" s="8">
        <v>28.4</v>
      </c>
      <c r="D801" s="8">
        <v>24.2</v>
      </c>
      <c r="E801" s="8">
        <v>8.1999999999999993</v>
      </c>
      <c r="F801" s="8">
        <v>1</v>
      </c>
      <c r="G801" s="9"/>
      <c r="H801" s="9"/>
      <c r="I801" s="10">
        <v>2600</v>
      </c>
      <c r="J801" s="10">
        <v>0</v>
      </c>
      <c r="K801" s="10">
        <v>252</v>
      </c>
      <c r="L801" s="11">
        <f t="shared" si="127"/>
        <v>21.376871848292801</v>
      </c>
      <c r="M801" s="10">
        <f t="shared" si="119"/>
        <v>81.899119315838263</v>
      </c>
      <c r="N801" s="8">
        <f t="shared" si="120"/>
        <v>9.5681762880543957</v>
      </c>
      <c r="O801" s="11">
        <f t="shared" si="121"/>
        <v>2.3059421855525848</v>
      </c>
      <c r="P801" s="11">
        <f t="shared" si="128"/>
        <v>1.2387283980679606</v>
      </c>
      <c r="Q801" s="11">
        <f t="shared" si="122"/>
        <v>3.4634146341463414</v>
      </c>
      <c r="R801" s="12">
        <f t="shared" si="123"/>
        <v>0.33546199197087584</v>
      </c>
      <c r="S801" s="11">
        <f t="shared" si="124"/>
        <v>6.5919283976693803</v>
      </c>
      <c r="T801" s="8">
        <f t="shared" si="125"/>
        <v>1.2868421944783501</v>
      </c>
      <c r="U801" s="13">
        <f t="shared" si="126"/>
        <v>2.5500359451883909</v>
      </c>
    </row>
    <row r="802" spans="1:21">
      <c r="A802" s="6" t="s">
        <v>1197</v>
      </c>
      <c r="B802" s="6"/>
      <c r="C802" s="8">
        <v>33.200000000000003</v>
      </c>
      <c r="D802" s="8">
        <v>25</v>
      </c>
      <c r="E802" s="8">
        <v>9.4</v>
      </c>
      <c r="F802" s="8">
        <v>4.5999999999999996</v>
      </c>
      <c r="G802" s="9" t="s">
        <v>29</v>
      </c>
      <c r="H802" s="9" t="s">
        <v>18</v>
      </c>
      <c r="I802" s="10">
        <v>7000</v>
      </c>
      <c r="J802" s="10">
        <v>0</v>
      </c>
      <c r="K802" s="10">
        <v>450</v>
      </c>
      <c r="L802" s="11">
        <f t="shared" si="127"/>
        <v>19.737542665163051</v>
      </c>
      <c r="M802" s="10">
        <f t="shared" si="119"/>
        <v>200</v>
      </c>
      <c r="N802" s="8">
        <f t="shared" si="120"/>
        <v>19.917008338212426</v>
      </c>
      <c r="O802" s="11">
        <f t="shared" si="121"/>
        <v>1.9007757965036001</v>
      </c>
      <c r="P802" s="11">
        <f t="shared" si="128"/>
        <v>1.1730007991169271</v>
      </c>
      <c r="Q802" s="11">
        <f t="shared" si="122"/>
        <v>3.5319148936170213</v>
      </c>
      <c r="R802" s="12">
        <f t="shared" si="123"/>
        <v>0.11422183561201248</v>
      </c>
      <c r="S802" s="11">
        <f t="shared" si="124"/>
        <v>6.7</v>
      </c>
      <c r="T802" s="8">
        <f t="shared" si="125"/>
        <v>2.4465872092170535</v>
      </c>
      <c r="U802" s="13">
        <f t="shared" si="126"/>
        <v>4.5281907159976482</v>
      </c>
    </row>
    <row r="803" spans="1:21">
      <c r="A803" s="6" t="s">
        <v>1198</v>
      </c>
      <c r="B803" s="6" t="s">
        <v>34</v>
      </c>
      <c r="C803" s="8">
        <v>32.4</v>
      </c>
      <c r="D803" s="8">
        <v>29.2</v>
      </c>
      <c r="E803" s="8">
        <v>8.5</v>
      </c>
      <c r="F803" s="8">
        <v>2.9</v>
      </c>
      <c r="G803" s="9"/>
      <c r="H803" s="9" t="s">
        <v>18</v>
      </c>
      <c r="I803" s="10">
        <v>7000</v>
      </c>
      <c r="J803" s="10">
        <v>1850</v>
      </c>
      <c r="K803" s="10">
        <v>360</v>
      </c>
      <c r="L803" s="11">
        <f t="shared" si="127"/>
        <v>15.790034132130442</v>
      </c>
      <c r="M803" s="10">
        <f t="shared" si="119"/>
        <v>125.51668693141946</v>
      </c>
      <c r="N803" s="8">
        <f t="shared" si="120"/>
        <v>20.731282751811957</v>
      </c>
      <c r="O803" s="11">
        <f t="shared" si="121"/>
        <v>1.7187866244979362</v>
      </c>
      <c r="P803" s="11">
        <f t="shared" si="128"/>
        <v>1.0889984801836805</v>
      </c>
      <c r="Q803" s="11">
        <f t="shared" si="122"/>
        <v>3.8117647058823527</v>
      </c>
      <c r="R803" s="12">
        <f t="shared" si="123"/>
        <v>8.4771117807722313E-2</v>
      </c>
      <c r="S803" s="11">
        <f t="shared" si="124"/>
        <v>7.2409612621529753</v>
      </c>
      <c r="T803" s="8">
        <f t="shared" si="125"/>
        <v>2.6327078679704132</v>
      </c>
      <c r="U803" s="13">
        <f t="shared" si="126"/>
        <v>5.1241418578191436</v>
      </c>
    </row>
    <row r="804" spans="1:21">
      <c r="A804" s="6" t="s">
        <v>1199</v>
      </c>
      <c r="B804" s="6"/>
      <c r="C804" s="8">
        <v>30.3</v>
      </c>
      <c r="D804" s="8">
        <v>28.7</v>
      </c>
      <c r="E804" s="8">
        <v>11.9</v>
      </c>
      <c r="F804" s="8">
        <v>5</v>
      </c>
      <c r="G804" s="9" t="s">
        <v>157</v>
      </c>
      <c r="H804" s="9" t="s">
        <v>127</v>
      </c>
      <c r="I804" s="10">
        <v>11500</v>
      </c>
      <c r="J804" s="10">
        <v>4500</v>
      </c>
      <c r="K804" s="10">
        <v>540</v>
      </c>
      <c r="L804" s="11">
        <f t="shared" si="127"/>
        <v>17.017072957626645</v>
      </c>
      <c r="M804" s="10">
        <f t="shared" si="119"/>
        <v>217.1721504706924</v>
      </c>
      <c r="N804" s="8">
        <f t="shared" si="120"/>
        <v>22.502031976355315</v>
      </c>
      <c r="O804" s="11">
        <f t="shared" si="121"/>
        <v>2.0396482050559794</v>
      </c>
      <c r="P804" s="11">
        <f t="shared" si="128"/>
        <v>1.1009452266384598</v>
      </c>
      <c r="Q804" s="11">
        <f t="shared" si="122"/>
        <v>2.5462184873949578</v>
      </c>
      <c r="R804" s="12">
        <f t="shared" si="123"/>
        <v>0.1556511477873801</v>
      </c>
      <c r="S804" s="11">
        <f t="shared" si="124"/>
        <v>7.1786990464846765</v>
      </c>
      <c r="T804" s="8">
        <f t="shared" si="125"/>
        <v>2.4715199537950672</v>
      </c>
      <c r="U804" s="13">
        <f t="shared" si="126"/>
        <v>4.0655431629902852</v>
      </c>
    </row>
    <row r="805" spans="1:21">
      <c r="A805" s="6" t="s">
        <v>1200</v>
      </c>
      <c r="B805" s="6" t="s">
        <v>319</v>
      </c>
      <c r="C805" s="8">
        <v>33.5</v>
      </c>
      <c r="D805" s="8">
        <v>31.8</v>
      </c>
      <c r="E805" s="8">
        <v>12.5</v>
      </c>
      <c r="F805" s="8">
        <v>5.3</v>
      </c>
      <c r="G805" s="10"/>
      <c r="H805" s="10" t="s">
        <v>1201</v>
      </c>
      <c r="I805" s="9">
        <v>15432</v>
      </c>
      <c r="J805" s="9">
        <v>6063</v>
      </c>
      <c r="K805" s="10">
        <v>670</v>
      </c>
      <c r="L805" s="11">
        <f t="shared" si="127"/>
        <v>17.358071399268468</v>
      </c>
      <c r="M805" s="10">
        <f t="shared" si="119"/>
        <v>214.23619007530559</v>
      </c>
      <c r="N805" s="8">
        <f t="shared" si="120"/>
        <v>25.543569293453523</v>
      </c>
      <c r="O805" s="11">
        <f t="shared" si="121"/>
        <v>1.9426121581690146</v>
      </c>
      <c r="P805" s="11">
        <f t="shared" si="128"/>
        <v>1.0990827875299034</v>
      </c>
      <c r="Q805" s="11">
        <f t="shared" si="122"/>
        <v>2.68</v>
      </c>
      <c r="R805" s="12">
        <f t="shared" si="123"/>
        <v>0.12775237878149098</v>
      </c>
      <c r="S805" s="11">
        <f t="shared" si="124"/>
        <v>7.5564594884112237</v>
      </c>
      <c r="T805" s="8">
        <f t="shared" si="125"/>
        <v>2.8185295110816648</v>
      </c>
      <c r="U805" s="13">
        <f t="shared" si="126"/>
        <v>4.5237179140683974</v>
      </c>
    </row>
    <row r="806" spans="1:21">
      <c r="A806" s="6" t="s">
        <v>1202</v>
      </c>
      <c r="B806" s="6" t="s">
        <v>319</v>
      </c>
      <c r="C806" s="8">
        <v>36</v>
      </c>
      <c r="D806" s="8">
        <v>33.6</v>
      </c>
      <c r="E806" s="8">
        <v>12.7</v>
      </c>
      <c r="F806" s="8">
        <v>5.5</v>
      </c>
      <c r="G806" s="10"/>
      <c r="H806" s="10" t="s">
        <v>1201</v>
      </c>
      <c r="I806" s="9">
        <v>17000</v>
      </c>
      <c r="J806" s="9">
        <v>6500</v>
      </c>
      <c r="K806" s="10">
        <v>742</v>
      </c>
      <c r="L806" s="11">
        <f t="shared" si="127"/>
        <v>18.023568701860881</v>
      </c>
      <c r="M806" s="10">
        <f t="shared" si="119"/>
        <v>200.0705061644839</v>
      </c>
      <c r="N806" s="8">
        <f t="shared" si="120"/>
        <v>25.937573019671365</v>
      </c>
      <c r="O806" s="11">
        <f t="shared" si="121"/>
        <v>1.9111066210646042</v>
      </c>
      <c r="P806" s="11">
        <f t="shared" si="128"/>
        <v>1.1099037558173761</v>
      </c>
      <c r="Q806" s="11">
        <f t="shared" si="122"/>
        <v>2.8346456692913389</v>
      </c>
      <c r="R806" s="12">
        <f t="shared" si="123"/>
        <v>0.12210004646707158</v>
      </c>
      <c r="S806" s="11">
        <f t="shared" si="124"/>
        <v>7.7673779359575397</v>
      </c>
      <c r="T806" s="8">
        <f t="shared" si="125"/>
        <v>2.9132196728475406</v>
      </c>
      <c r="U806" s="13">
        <f t="shared" si="126"/>
        <v>4.6387322915675719</v>
      </c>
    </row>
    <row r="807" spans="1:21">
      <c r="A807" s="6" t="s">
        <v>1203</v>
      </c>
      <c r="B807" s="6" t="s">
        <v>1204</v>
      </c>
      <c r="C807" s="8">
        <v>39</v>
      </c>
      <c r="D807" s="8">
        <v>32.200000000000003</v>
      </c>
      <c r="E807" s="8">
        <v>11.8</v>
      </c>
      <c r="F807" s="8">
        <v>5.9</v>
      </c>
      <c r="G807" s="10" t="s">
        <v>1205</v>
      </c>
      <c r="H807" s="10" t="s">
        <v>1117</v>
      </c>
      <c r="I807" s="9">
        <v>19842</v>
      </c>
      <c r="J807" s="9">
        <v>7716</v>
      </c>
      <c r="K807" s="10">
        <v>764</v>
      </c>
      <c r="L807" s="11">
        <f t="shared" si="127"/>
        <v>16.742384619965033</v>
      </c>
      <c r="M807" s="10">
        <f t="shared" si="119"/>
        <v>265.31989201918441</v>
      </c>
      <c r="N807" s="8">
        <f t="shared" si="120"/>
        <v>33.460718548260502</v>
      </c>
      <c r="O807" s="11">
        <f t="shared" si="121"/>
        <v>1.6865792038139575</v>
      </c>
      <c r="P807" s="11">
        <f t="shared" si="128"/>
        <v>1.078268152031356</v>
      </c>
      <c r="Q807" s="11">
        <f t="shared" si="122"/>
        <v>3.3050847457627115</v>
      </c>
      <c r="R807" s="12">
        <f t="shared" si="123"/>
        <v>6.5026761078347928E-2</v>
      </c>
      <c r="S807" s="11">
        <f t="shared" si="124"/>
        <v>7.6038358740835541</v>
      </c>
      <c r="T807" s="8">
        <f t="shared" si="125"/>
        <v>3.8022490166148479</v>
      </c>
      <c r="U807" s="13">
        <f t="shared" si="126"/>
        <v>6.2809811269110041</v>
      </c>
    </row>
    <row r="808" spans="1:21">
      <c r="A808" s="6" t="s">
        <v>1206</v>
      </c>
      <c r="B808" s="6" t="s">
        <v>1204</v>
      </c>
      <c r="C808" s="8">
        <v>43</v>
      </c>
      <c r="D808" s="8">
        <v>36.4</v>
      </c>
      <c r="E808" s="8">
        <v>13.1</v>
      </c>
      <c r="F808" s="8">
        <v>6.2</v>
      </c>
      <c r="G808" s="10" t="s">
        <v>1205</v>
      </c>
      <c r="H808" s="9" t="s">
        <v>18</v>
      </c>
      <c r="I808" s="9">
        <v>22046</v>
      </c>
      <c r="J808" s="9">
        <v>9259</v>
      </c>
      <c r="K808" s="10">
        <v>990</v>
      </c>
      <c r="L808" s="11">
        <f t="shared" si="127"/>
        <v>20.225227175051597</v>
      </c>
      <c r="M808" s="10">
        <f t="shared" si="119"/>
        <v>204.06928075030183</v>
      </c>
      <c r="N808" s="8">
        <f t="shared" si="120"/>
        <v>28.862945732227296</v>
      </c>
      <c r="O808" s="11">
        <f t="shared" si="121"/>
        <v>1.8078531829706062</v>
      </c>
      <c r="P808" s="11">
        <f t="shared" si="128"/>
        <v>1.1448988520808201</v>
      </c>
      <c r="Q808" s="11">
        <f t="shared" si="122"/>
        <v>3.282442748091603</v>
      </c>
      <c r="R808" s="12">
        <f t="shared" si="123"/>
        <v>9.6065188974645888E-2</v>
      </c>
      <c r="S808" s="11">
        <f t="shared" si="124"/>
        <v>8.0845432771431192</v>
      </c>
      <c r="T808" s="8">
        <f t="shared" si="125"/>
        <v>3.3513743985832427</v>
      </c>
      <c r="U808" s="13">
        <f t="shared" si="126"/>
        <v>5.2543044772922984</v>
      </c>
    </row>
    <row r="809" spans="1:21">
      <c r="A809" s="6" t="s">
        <v>1207</v>
      </c>
      <c r="B809" s="6" t="s">
        <v>26</v>
      </c>
      <c r="C809" s="8">
        <v>39.700000000000003</v>
      </c>
      <c r="D809" s="8">
        <v>32.5</v>
      </c>
      <c r="E809" s="8">
        <v>12.1</v>
      </c>
      <c r="F809" s="8">
        <v>6.5</v>
      </c>
      <c r="G809" s="9" t="s">
        <v>157</v>
      </c>
      <c r="H809" s="9" t="s">
        <v>18</v>
      </c>
      <c r="I809" s="10">
        <v>18000</v>
      </c>
      <c r="J809" s="10">
        <v>7091</v>
      </c>
      <c r="K809" s="10">
        <v>756</v>
      </c>
      <c r="L809" s="11">
        <f t="shared" si="127"/>
        <v>17.677716703434481</v>
      </c>
      <c r="M809" s="10">
        <f t="shared" si="119"/>
        <v>234.08544118603288</v>
      </c>
      <c r="N809" s="8">
        <f t="shared" si="120"/>
        <v>29.001873075809147</v>
      </c>
      <c r="O809" s="11">
        <f t="shared" si="121"/>
        <v>1.7864888627893538</v>
      </c>
      <c r="P809" s="11">
        <f t="shared" si="128"/>
        <v>1.1009882459923033</v>
      </c>
      <c r="Q809" s="11">
        <f t="shared" si="122"/>
        <v>3.2809917355371905</v>
      </c>
      <c r="R809" s="12">
        <f t="shared" si="123"/>
        <v>8.6732564734523163E-2</v>
      </c>
      <c r="S809" s="11">
        <f t="shared" si="124"/>
        <v>7.6391753481642244</v>
      </c>
      <c r="T809" s="8">
        <f t="shared" si="125"/>
        <v>3.347918546468557</v>
      </c>
      <c r="U809" s="13">
        <f t="shared" si="126"/>
        <v>5.4614773129316951</v>
      </c>
    </row>
    <row r="810" spans="1:21">
      <c r="A810" s="6" t="s">
        <v>1208</v>
      </c>
      <c r="B810" s="6" t="s">
        <v>26</v>
      </c>
      <c r="C810" s="8">
        <v>43.9</v>
      </c>
      <c r="D810" s="8">
        <v>35.4</v>
      </c>
      <c r="E810" s="8">
        <v>12.9</v>
      </c>
      <c r="F810" s="8">
        <v>7</v>
      </c>
      <c r="G810" s="11"/>
      <c r="H810" s="11" t="s">
        <v>18</v>
      </c>
      <c r="I810" s="10">
        <v>23500</v>
      </c>
      <c r="J810" s="10">
        <v>9350</v>
      </c>
      <c r="K810" s="10">
        <v>923</v>
      </c>
      <c r="L810" s="11">
        <f t="shared" si="127"/>
        <v>18.071173994141272</v>
      </c>
      <c r="M810" s="10">
        <f t="shared" si="119"/>
        <v>236.48851699674816</v>
      </c>
      <c r="N810" s="8">
        <f t="shared" si="120"/>
        <v>31.758385104931079</v>
      </c>
      <c r="O810" s="11">
        <f t="shared" si="121"/>
        <v>1.742788955923857</v>
      </c>
      <c r="P810" s="11">
        <f t="shared" si="128"/>
        <v>1.1007742247818897</v>
      </c>
      <c r="Q810" s="11">
        <f t="shared" si="122"/>
        <v>3.4031007751937983</v>
      </c>
      <c r="R810" s="12">
        <f t="shared" si="123"/>
        <v>7.822792474557197E-2</v>
      </c>
      <c r="S810" s="11">
        <f t="shared" si="124"/>
        <v>7.9727184824249253</v>
      </c>
      <c r="T810" s="8">
        <f t="shared" si="125"/>
        <v>3.6769013172936682</v>
      </c>
      <c r="U810" s="13">
        <f t="shared" si="126"/>
        <v>5.8091829614518646</v>
      </c>
    </row>
    <row r="811" spans="1:21">
      <c r="A811" s="6" t="s">
        <v>1209</v>
      </c>
      <c r="B811" s="6" t="s">
        <v>26</v>
      </c>
      <c r="C811" s="8">
        <v>45.9</v>
      </c>
      <c r="D811" s="8">
        <v>38</v>
      </c>
      <c r="E811" s="8">
        <v>12.9</v>
      </c>
      <c r="F811" s="8">
        <v>7</v>
      </c>
      <c r="G811" s="9"/>
      <c r="H811" s="9" t="s">
        <v>18</v>
      </c>
      <c r="I811" s="10">
        <v>25000</v>
      </c>
      <c r="J811" s="10">
        <v>9340</v>
      </c>
      <c r="K811" s="9">
        <v>923</v>
      </c>
      <c r="L811" s="11">
        <f t="shared" si="127"/>
        <v>17.341614108394332</v>
      </c>
      <c r="M811" s="10">
        <f t="shared" si="119"/>
        <v>203.39543456980402</v>
      </c>
      <c r="N811" s="8">
        <f t="shared" si="120"/>
        <v>31.760226277468895</v>
      </c>
      <c r="O811" s="11">
        <f t="shared" si="121"/>
        <v>1.7072470634832146</v>
      </c>
      <c r="P811" s="11">
        <f t="shared" si="128"/>
        <v>1.0838775355016899</v>
      </c>
      <c r="Q811" s="11">
        <f t="shared" si="122"/>
        <v>3.5581395348837206</v>
      </c>
      <c r="R811" s="12">
        <f t="shared" si="123"/>
        <v>7.5383642857039773E-2</v>
      </c>
      <c r="S811" s="11">
        <f t="shared" si="124"/>
        <v>8.2603147639784282</v>
      </c>
      <c r="T811" s="8">
        <f t="shared" si="125"/>
        <v>3.7456252028108028</v>
      </c>
      <c r="U811" s="13">
        <f t="shared" si="126"/>
        <v>5.9177606986114677</v>
      </c>
    </row>
    <row r="812" spans="1:21">
      <c r="A812" s="6" t="s">
        <v>1210</v>
      </c>
      <c r="B812" s="6" t="s">
        <v>160</v>
      </c>
      <c r="C812" s="8">
        <v>27</v>
      </c>
      <c r="D812" s="8">
        <v>25</v>
      </c>
      <c r="E812" s="8">
        <v>8</v>
      </c>
      <c r="F812" s="8">
        <v>3.9</v>
      </c>
      <c r="G812" s="11"/>
      <c r="H812" s="11" t="s">
        <v>14</v>
      </c>
      <c r="I812" s="10">
        <v>8100</v>
      </c>
      <c r="J812" s="10">
        <v>3100</v>
      </c>
      <c r="K812" s="10">
        <v>400</v>
      </c>
      <c r="L812" s="11">
        <f t="shared" si="127"/>
        <v>15.919331681751943</v>
      </c>
      <c r="M812" s="10">
        <f t="shared" si="119"/>
        <v>231.42857142857142</v>
      </c>
      <c r="N812" s="8">
        <f t="shared" si="120"/>
        <v>30.635291299051307</v>
      </c>
      <c r="O812" s="11">
        <f t="shared" si="121"/>
        <v>1.5409379913253587</v>
      </c>
      <c r="P812" s="11">
        <f t="shared" si="128"/>
        <v>1.0874712228689281</v>
      </c>
      <c r="Q812" s="11">
        <f t="shared" si="122"/>
        <v>3.375</v>
      </c>
      <c r="R812" s="12">
        <f t="shared" si="123"/>
        <v>4.2646036535476751E-2</v>
      </c>
      <c r="S812" s="11">
        <f t="shared" si="124"/>
        <v>6.7</v>
      </c>
      <c r="T812" s="8">
        <f t="shared" si="125"/>
        <v>3.5390846166340455</v>
      </c>
      <c r="U812" s="13">
        <f t="shared" si="126"/>
        <v>7.100254058333082</v>
      </c>
    </row>
    <row r="813" spans="1:21">
      <c r="A813" s="6" t="s">
        <v>1211</v>
      </c>
      <c r="B813" s="6" t="s">
        <v>160</v>
      </c>
      <c r="C813" s="8">
        <v>35.9</v>
      </c>
      <c r="D813" s="8">
        <v>32</v>
      </c>
      <c r="E813" s="8">
        <v>11.8</v>
      </c>
      <c r="F813" s="8">
        <v>5.7</v>
      </c>
      <c r="G813" s="11"/>
      <c r="H813" s="11" t="s">
        <v>14</v>
      </c>
      <c r="I813" s="10">
        <v>20600</v>
      </c>
      <c r="J813" s="10">
        <v>7200</v>
      </c>
      <c r="K813" s="10">
        <v>720</v>
      </c>
      <c r="L813" s="11">
        <f t="shared" si="127"/>
        <v>15.389084713046323</v>
      </c>
      <c r="M813" s="10">
        <f t="shared" si="119"/>
        <v>280.6527273995535</v>
      </c>
      <c r="N813" s="8">
        <f t="shared" si="120"/>
        <v>35.859590225707805</v>
      </c>
      <c r="O813" s="11">
        <f t="shared" si="121"/>
        <v>1.6656544518471237</v>
      </c>
      <c r="P813" s="11">
        <f t="shared" si="128"/>
        <v>1.0473165516463971</v>
      </c>
      <c r="Q813" s="11">
        <f t="shared" si="122"/>
        <v>3.0423728813559321</v>
      </c>
      <c r="R813" s="12">
        <f t="shared" si="123"/>
        <v>6.0532807050130782E-2</v>
      </c>
      <c r="S813" s="11">
        <f t="shared" si="124"/>
        <v>7.5801846943197901</v>
      </c>
      <c r="T813" s="8">
        <f t="shared" si="125"/>
        <v>3.9408618517677958</v>
      </c>
      <c r="U813" s="13">
        <f t="shared" si="126"/>
        <v>6.5099573453908794</v>
      </c>
    </row>
    <row r="814" spans="1:21">
      <c r="A814" s="6" t="s">
        <v>1212</v>
      </c>
      <c r="B814" s="6" t="s">
        <v>319</v>
      </c>
      <c r="C814" s="8">
        <v>37.5</v>
      </c>
      <c r="D814" s="8">
        <v>34</v>
      </c>
      <c r="E814" s="8">
        <v>13.7</v>
      </c>
      <c r="F814" s="8">
        <v>4.9000000000000004</v>
      </c>
      <c r="G814" s="9"/>
      <c r="H814" s="9" t="s">
        <v>18</v>
      </c>
      <c r="I814" s="10">
        <v>18900</v>
      </c>
      <c r="J814" s="10">
        <v>6800</v>
      </c>
      <c r="K814" s="10">
        <v>686</v>
      </c>
      <c r="L814" s="11">
        <f t="shared" si="127"/>
        <v>15.528031979621705</v>
      </c>
      <c r="M814" s="10">
        <f t="shared" si="119"/>
        <v>214.6728068389985</v>
      </c>
      <c r="N814" s="8">
        <f t="shared" si="120"/>
        <v>25.528310346148029</v>
      </c>
      <c r="O814" s="11">
        <f t="shared" si="121"/>
        <v>1.9901209582510158</v>
      </c>
      <c r="P814" s="11">
        <f t="shared" si="128"/>
        <v>1.0530125091856799</v>
      </c>
      <c r="Q814" s="11">
        <f t="shared" si="122"/>
        <v>2.7372262773722631</v>
      </c>
      <c r="R814" s="12">
        <f t="shared" si="123"/>
        <v>0.14222357245378434</v>
      </c>
      <c r="S814" s="11">
        <f t="shared" si="124"/>
        <v>7.8134755390927033</v>
      </c>
      <c r="T814" s="8">
        <f t="shared" si="125"/>
        <v>2.8349890039301036</v>
      </c>
      <c r="U814" s="13">
        <f t="shared" si="126"/>
        <v>4.3462933062774125</v>
      </c>
    </row>
    <row r="815" spans="1:21">
      <c r="A815" s="6" t="s">
        <v>1213</v>
      </c>
      <c r="B815" s="6" t="s">
        <v>1214</v>
      </c>
      <c r="C815" s="8">
        <v>43</v>
      </c>
      <c r="D815" s="8">
        <v>34</v>
      </c>
      <c r="E815" s="8">
        <v>13.3</v>
      </c>
      <c r="F815" s="8">
        <v>4</v>
      </c>
      <c r="G815" s="9" t="s">
        <v>1215</v>
      </c>
      <c r="H815" s="9"/>
      <c r="I815" s="10">
        <v>23000</v>
      </c>
      <c r="J815" s="10">
        <v>7000</v>
      </c>
      <c r="K815" s="10">
        <v>700</v>
      </c>
      <c r="L815" s="11">
        <f t="shared" si="127"/>
        <v>13.902828448641149</v>
      </c>
      <c r="M815" s="10">
        <f t="shared" si="119"/>
        <v>261.24204006862249</v>
      </c>
      <c r="N815" s="8">
        <f t="shared" si="120"/>
        <v>30.862118369617988</v>
      </c>
      <c r="O815" s="11">
        <f t="shared" si="121"/>
        <v>1.8097432211884161</v>
      </c>
      <c r="P815" s="11">
        <f t="shared" si="128"/>
        <v>1.0093429158013245</v>
      </c>
      <c r="Q815" s="11">
        <f t="shared" si="122"/>
        <v>3.233082706766917</v>
      </c>
      <c r="R815" s="12">
        <f t="shared" si="123"/>
        <v>8.8943515753494365E-2</v>
      </c>
      <c r="S815" s="11">
        <f t="shared" si="124"/>
        <v>7.8134755390927033</v>
      </c>
      <c r="T815" s="8">
        <f t="shared" si="125"/>
        <v>3.5172784225594707</v>
      </c>
      <c r="U815" s="13">
        <f t="shared" si="126"/>
        <v>5.4727909991295371</v>
      </c>
    </row>
    <row r="816" spans="1:21">
      <c r="A816" s="6" t="s">
        <v>1216</v>
      </c>
      <c r="B816" s="6" t="s">
        <v>1217</v>
      </c>
      <c r="C816" s="8">
        <v>41</v>
      </c>
      <c r="D816" s="8">
        <v>32.4</v>
      </c>
      <c r="E816" s="8">
        <v>13.5</v>
      </c>
      <c r="F816" s="8">
        <v>5.9</v>
      </c>
      <c r="G816" s="10"/>
      <c r="H816" s="9" t="s">
        <v>18</v>
      </c>
      <c r="I816" s="9">
        <v>21385</v>
      </c>
      <c r="J816" s="9">
        <v>8819</v>
      </c>
      <c r="K816" s="10">
        <v>791</v>
      </c>
      <c r="L816" s="11">
        <f t="shared" si="127"/>
        <v>16.490718665582431</v>
      </c>
      <c r="M816" s="10">
        <f t="shared" si="119"/>
        <v>280.68952503664565</v>
      </c>
      <c r="N816" s="8">
        <f t="shared" si="120"/>
        <v>29.514279158920147</v>
      </c>
      <c r="O816" s="11">
        <f t="shared" si="121"/>
        <v>1.882036638089609</v>
      </c>
      <c r="P816" s="11">
        <f t="shared" si="128"/>
        <v>1.0705784725951388</v>
      </c>
      <c r="Q816" s="11">
        <f t="shared" si="122"/>
        <v>3.0370370370370372</v>
      </c>
      <c r="R816" s="12">
        <f t="shared" si="123"/>
        <v>0.10259392573804135</v>
      </c>
      <c r="S816" s="11">
        <f t="shared" si="124"/>
        <v>7.6274137163261315</v>
      </c>
      <c r="T816" s="8">
        <f t="shared" si="125"/>
        <v>3.3065805507982731</v>
      </c>
      <c r="U816" s="13">
        <f t="shared" si="126"/>
        <v>5.1066978025823406</v>
      </c>
    </row>
    <row r="817" spans="1:21">
      <c r="A817" s="6" t="s">
        <v>1218</v>
      </c>
      <c r="B817" s="6" t="s">
        <v>1217</v>
      </c>
      <c r="C817" s="8">
        <v>49.5</v>
      </c>
      <c r="D817" s="8">
        <v>38.1</v>
      </c>
      <c r="E817" s="8">
        <v>14.7</v>
      </c>
      <c r="F817" s="8">
        <v>6.5</v>
      </c>
      <c r="G817" s="9" t="s">
        <v>29</v>
      </c>
      <c r="H817" s="9" t="s">
        <v>18</v>
      </c>
      <c r="I817" s="10">
        <v>30870</v>
      </c>
      <c r="J817" s="10">
        <v>10363</v>
      </c>
      <c r="K817" s="10">
        <v>1323</v>
      </c>
      <c r="L817" s="11">
        <f t="shared" si="127"/>
        <v>21.599530522404084</v>
      </c>
      <c r="M817" s="10">
        <f t="shared" si="119"/>
        <v>249.18028838682346</v>
      </c>
      <c r="N817" s="8">
        <f t="shared" si="120"/>
        <v>32.050430903310875</v>
      </c>
      <c r="O817" s="11">
        <f t="shared" si="121"/>
        <v>1.8135198941358381</v>
      </c>
      <c r="P817" s="11">
        <f t="shared" si="128"/>
        <v>1.1591731730966024</v>
      </c>
      <c r="Q817" s="11">
        <f t="shared" si="122"/>
        <v>3.3673469387755102</v>
      </c>
      <c r="R817" s="12">
        <f t="shared" si="123"/>
        <v>9.1497143001446901E-2</v>
      </c>
      <c r="S817" s="11">
        <f t="shared" si="124"/>
        <v>8.2711764580378766</v>
      </c>
      <c r="T817" s="8">
        <f t="shared" si="125"/>
        <v>3.6960211325590939</v>
      </c>
      <c r="U817" s="13">
        <f t="shared" si="126"/>
        <v>5.4702064110392659</v>
      </c>
    </row>
    <row r="818" spans="1:21">
      <c r="A818" s="6" t="s">
        <v>1219</v>
      </c>
      <c r="B818" s="6" t="s">
        <v>1217</v>
      </c>
      <c r="C818" s="8">
        <v>54.1</v>
      </c>
      <c r="D818" s="8">
        <v>43.7</v>
      </c>
      <c r="E818" s="8">
        <v>15.1</v>
      </c>
      <c r="F818" s="8">
        <v>7.2</v>
      </c>
      <c r="G818" s="9"/>
      <c r="H818" s="9"/>
      <c r="I818" s="10">
        <v>42997</v>
      </c>
      <c r="J818" s="10">
        <v>16096</v>
      </c>
      <c r="K818" s="10">
        <v>1582</v>
      </c>
      <c r="L818" s="11">
        <f t="shared" si="127"/>
        <v>20.713454308492398</v>
      </c>
      <c r="M818" s="10">
        <f t="shared" si="119"/>
        <v>230.00952741541175</v>
      </c>
      <c r="N818" s="8">
        <f t="shared" si="120"/>
        <v>38.199180769115763</v>
      </c>
      <c r="O818" s="11">
        <f t="shared" si="121"/>
        <v>1.6682561275028815</v>
      </c>
      <c r="P818" s="11">
        <f t="shared" si="128"/>
        <v>1.1324766851194412</v>
      </c>
      <c r="Q818" s="11">
        <f t="shared" si="122"/>
        <v>3.5827814569536427</v>
      </c>
      <c r="R818" s="12">
        <f t="shared" si="123"/>
        <v>6.6005189247961144E-2</v>
      </c>
      <c r="S818" s="11">
        <f t="shared" si="124"/>
        <v>8.8582007202365887</v>
      </c>
      <c r="T818" s="8">
        <f t="shared" si="125"/>
        <v>4.4253632645632104</v>
      </c>
      <c r="U818" s="13">
        <f t="shared" si="126"/>
        <v>6.462318944658989</v>
      </c>
    </row>
    <row r="819" spans="1:21">
      <c r="A819" s="6" t="s">
        <v>1220</v>
      </c>
      <c r="B819" s="6" t="s">
        <v>1217</v>
      </c>
      <c r="C819" s="8">
        <v>61</v>
      </c>
      <c r="D819" s="8">
        <v>48.2</v>
      </c>
      <c r="E819" s="8">
        <v>16</v>
      </c>
      <c r="F819" s="8">
        <v>7.2</v>
      </c>
      <c r="G819" s="9"/>
      <c r="H819" s="9"/>
      <c r="I819" s="10">
        <v>55125</v>
      </c>
      <c r="J819" s="10">
        <v>29529</v>
      </c>
      <c r="K819" s="10">
        <v>1819</v>
      </c>
      <c r="L819" s="11">
        <f t="shared" si="127"/>
        <v>20.184146629339601</v>
      </c>
      <c r="M819" s="10">
        <f t="shared" si="119"/>
        <v>219.76547668690759</v>
      </c>
      <c r="N819" s="8">
        <f t="shared" si="120"/>
        <v>40.796074951708647</v>
      </c>
      <c r="O819" s="11">
        <f t="shared" si="121"/>
        <v>1.6273148403188662</v>
      </c>
      <c r="P819" s="11">
        <f t="shared" si="128"/>
        <v>1.1149109710567349</v>
      </c>
      <c r="Q819" s="11">
        <f t="shared" si="122"/>
        <v>3.8125</v>
      </c>
      <c r="R819" s="12">
        <f t="shared" si="123"/>
        <v>6.0330225606827201E-2</v>
      </c>
      <c r="S819" s="11">
        <f t="shared" si="124"/>
        <v>9.3031134573324437</v>
      </c>
      <c r="T819" s="8">
        <f t="shared" si="125"/>
        <v>4.7978811202047416</v>
      </c>
      <c r="U819" s="13">
        <f t="shared" si="126"/>
        <v>6.8063993622016792</v>
      </c>
    </row>
    <row r="820" spans="1:21">
      <c r="A820" s="6" t="s">
        <v>1221</v>
      </c>
      <c r="B820" s="6" t="s">
        <v>1222</v>
      </c>
      <c r="C820" s="8">
        <v>43</v>
      </c>
      <c r="D820" s="8">
        <v>36</v>
      </c>
      <c r="E820" s="8">
        <v>12.5</v>
      </c>
      <c r="F820" s="8">
        <v>6</v>
      </c>
      <c r="G820" s="9" t="s">
        <v>1223</v>
      </c>
      <c r="H820" s="9" t="s">
        <v>14</v>
      </c>
      <c r="I820" s="10">
        <v>27000</v>
      </c>
      <c r="J820" s="10">
        <v>11600</v>
      </c>
      <c r="K820" s="10">
        <v>950</v>
      </c>
      <c r="L820" s="11">
        <f t="shared" si="127"/>
        <v>16.957085151928435</v>
      </c>
      <c r="M820" s="10">
        <f t="shared" si="119"/>
        <v>258.34986772486775</v>
      </c>
      <c r="N820" s="8">
        <f t="shared" si="120"/>
        <v>37.899642601952721</v>
      </c>
      <c r="O820" s="11">
        <f t="shared" si="121"/>
        <v>1.6124511506727464</v>
      </c>
      <c r="P820" s="11">
        <f t="shared" si="128"/>
        <v>1.0734802790905458</v>
      </c>
      <c r="Q820" s="11">
        <f t="shared" si="122"/>
        <v>3.44</v>
      </c>
      <c r="R820" s="12">
        <f t="shared" si="123"/>
        <v>5.4519807527930245E-2</v>
      </c>
      <c r="S820" s="11">
        <f t="shared" si="124"/>
        <v>8.0400000000000009</v>
      </c>
      <c r="T820" s="8">
        <f t="shared" si="125"/>
        <v>4.3144945745413894</v>
      </c>
      <c r="U820" s="13">
        <f t="shared" si="126"/>
        <v>6.9247301900747367</v>
      </c>
    </row>
    <row r="821" spans="1:21">
      <c r="A821" s="6" t="s">
        <v>1224</v>
      </c>
      <c r="B821" s="6"/>
      <c r="C821" s="8">
        <v>50.8</v>
      </c>
      <c r="D821" s="8">
        <v>43</v>
      </c>
      <c r="E821" s="8">
        <v>14.3</v>
      </c>
      <c r="F821" s="8">
        <v>7</v>
      </c>
      <c r="G821" s="9"/>
      <c r="H821" s="9"/>
      <c r="I821" s="10">
        <v>39000</v>
      </c>
      <c r="J821" s="10">
        <v>15600</v>
      </c>
      <c r="K821" s="10">
        <v>1247</v>
      </c>
      <c r="L821" s="11">
        <f t="shared" si="127"/>
        <v>17.423415275748592</v>
      </c>
      <c r="M821" s="10">
        <f t="shared" si="119"/>
        <v>218.98341385933674</v>
      </c>
      <c r="N821" s="8">
        <f t="shared" si="120"/>
        <v>38.46562600952015</v>
      </c>
      <c r="O821" s="11">
        <f t="shared" si="121"/>
        <v>1.6320453044697216</v>
      </c>
      <c r="P821" s="11">
        <f t="shared" si="128"/>
        <v>1.0720386129175294</v>
      </c>
      <c r="Q821" s="11">
        <f t="shared" si="122"/>
        <v>3.5524475524475521</v>
      </c>
      <c r="R821" s="12">
        <f t="shared" si="123"/>
        <v>6.1070982988706606E-2</v>
      </c>
      <c r="S821" s="11">
        <f t="shared" si="124"/>
        <v>8.7869676225646813</v>
      </c>
      <c r="T821" s="8">
        <f t="shared" si="125"/>
        <v>4.4459753254060157</v>
      </c>
      <c r="U821" s="13">
        <f t="shared" si="126"/>
        <v>6.6715533797344273</v>
      </c>
    </row>
    <row r="822" spans="1:21">
      <c r="A822" s="6" t="s">
        <v>1225</v>
      </c>
      <c r="B822" s="6" t="s">
        <v>202</v>
      </c>
      <c r="C822" s="8">
        <v>28.5</v>
      </c>
      <c r="D822" s="8">
        <v>24.2</v>
      </c>
      <c r="E822" s="8">
        <v>9.4</v>
      </c>
      <c r="F822" s="8">
        <v>4</v>
      </c>
      <c r="G822" s="9"/>
      <c r="H822" s="9"/>
      <c r="I822" s="10">
        <v>5732</v>
      </c>
      <c r="J822" s="10">
        <v>1675</v>
      </c>
      <c r="K822" s="10">
        <v>383</v>
      </c>
      <c r="L822" s="11">
        <f t="shared" si="127"/>
        <v>19.19034222291112</v>
      </c>
      <c r="M822" s="10">
        <f t="shared" si="119"/>
        <v>180.55605843014803</v>
      </c>
      <c r="N822" s="8">
        <f t="shared" si="120"/>
        <v>17.569643292499244</v>
      </c>
      <c r="O822" s="11">
        <f t="shared" si="121"/>
        <v>2.031573700409389</v>
      </c>
      <c r="P822" s="11">
        <f t="shared" si="128"/>
        <v>1.1686425563967422</v>
      </c>
      <c r="Q822" s="11">
        <f t="shared" si="122"/>
        <v>3.0319148936170213</v>
      </c>
      <c r="R822" s="12">
        <f t="shared" si="123"/>
        <v>0.15667131672513138</v>
      </c>
      <c r="S822" s="11">
        <f t="shared" si="124"/>
        <v>6.5919283976693803</v>
      </c>
      <c r="T822" s="8">
        <f t="shared" si="125"/>
        <v>2.0890100139098133</v>
      </c>
      <c r="U822" s="13">
        <f t="shared" si="126"/>
        <v>3.8663799577533573</v>
      </c>
    </row>
    <row r="823" spans="1:21">
      <c r="A823" s="6" t="s">
        <v>1226</v>
      </c>
      <c r="B823" s="6"/>
      <c r="C823" s="8">
        <v>32.299999999999997</v>
      </c>
      <c r="D823" s="8">
        <v>28.8</v>
      </c>
      <c r="E823" s="8">
        <v>10.7</v>
      </c>
      <c r="F823" s="8">
        <v>4.8</v>
      </c>
      <c r="G823" s="9" t="s">
        <v>186</v>
      </c>
      <c r="H823" s="9" t="s">
        <v>18</v>
      </c>
      <c r="I823" s="10">
        <v>7716</v>
      </c>
      <c r="J823" s="10"/>
      <c r="K823" s="10">
        <v>452</v>
      </c>
      <c r="L823" s="11">
        <f t="shared" si="127"/>
        <v>18.580229740575223</v>
      </c>
      <c r="M823" s="10">
        <f t="shared" si="119"/>
        <v>144.20049040545999</v>
      </c>
      <c r="N823" s="8">
        <f t="shared" si="120"/>
        <v>17.000202812416649</v>
      </c>
      <c r="O823" s="11">
        <f t="shared" si="121"/>
        <v>2.094608471847049</v>
      </c>
      <c r="P823" s="11">
        <f t="shared" si="128"/>
        <v>1.1464789756080662</v>
      </c>
      <c r="Q823" s="11">
        <f t="shared" si="122"/>
        <v>3.0186915887850465</v>
      </c>
      <c r="R823" s="12">
        <f t="shared" si="123"/>
        <v>0.19702398084230904</v>
      </c>
      <c r="S823" s="11">
        <f t="shared" si="124"/>
        <v>7.1911946156393238</v>
      </c>
      <c r="T823" s="8">
        <f t="shared" si="125"/>
        <v>2.0432951270987214</v>
      </c>
      <c r="U823" s="13">
        <f t="shared" si="126"/>
        <v>3.5445992911277426</v>
      </c>
    </row>
    <row r="824" spans="1:21">
      <c r="A824" s="6" t="s">
        <v>1227</v>
      </c>
      <c r="B824" s="6" t="s">
        <v>202</v>
      </c>
      <c r="C824" s="8">
        <v>32.6</v>
      </c>
      <c r="D824" s="8">
        <v>29.4</v>
      </c>
      <c r="E824" s="8">
        <v>11.2</v>
      </c>
      <c r="F824" s="8">
        <v>4.2</v>
      </c>
      <c r="G824" s="9" t="s">
        <v>119</v>
      </c>
      <c r="H824" s="9" t="s">
        <v>18</v>
      </c>
      <c r="I824" s="10">
        <v>9700</v>
      </c>
      <c r="J824" s="10">
        <v>3274</v>
      </c>
      <c r="K824" s="10">
        <v>600</v>
      </c>
      <c r="L824" s="11">
        <f t="shared" si="127"/>
        <v>21.177619353735999</v>
      </c>
      <c r="M824" s="10">
        <f t="shared" si="119"/>
        <v>170.4047610727651</v>
      </c>
      <c r="N824" s="8">
        <f t="shared" si="120"/>
        <v>19.774096090823029</v>
      </c>
      <c r="O824" s="11">
        <f t="shared" si="121"/>
        <v>2.0316258129120377</v>
      </c>
      <c r="P824" s="11">
        <f t="shared" si="128"/>
        <v>1.1898288186988342</v>
      </c>
      <c r="Q824" s="11">
        <f t="shared" si="122"/>
        <v>2.910714285714286</v>
      </c>
      <c r="R824" s="12">
        <f t="shared" si="123"/>
        <v>0.1648093778084532</v>
      </c>
      <c r="S824" s="11">
        <f t="shared" si="124"/>
        <v>7.2657167574851149</v>
      </c>
      <c r="T824" s="8">
        <f t="shared" si="125"/>
        <v>2.3054794093983677</v>
      </c>
      <c r="U824" s="13">
        <f t="shared" si="126"/>
        <v>3.9091305309601214</v>
      </c>
    </row>
    <row r="825" spans="1:21">
      <c r="A825" s="6" t="s">
        <v>1228</v>
      </c>
      <c r="B825" s="6" t="s">
        <v>205</v>
      </c>
      <c r="C825" s="8">
        <v>35</v>
      </c>
      <c r="D825" s="8">
        <v>31.1</v>
      </c>
      <c r="E825" s="8">
        <v>12.5</v>
      </c>
      <c r="F825" s="8">
        <v>5</v>
      </c>
      <c r="G825" s="9"/>
      <c r="H825" s="9"/>
      <c r="I825" s="10">
        <v>12000</v>
      </c>
      <c r="J825" s="10">
        <v>3750</v>
      </c>
      <c r="K825" s="10">
        <v>634</v>
      </c>
      <c r="L825" s="11">
        <f t="shared" si="127"/>
        <v>19.420947341011459</v>
      </c>
      <c r="M825" s="10">
        <f t="shared" si="119"/>
        <v>178.09513687387764</v>
      </c>
      <c r="N825" s="8">
        <f t="shared" si="120"/>
        <v>19.88742737505628</v>
      </c>
      <c r="O825" s="11">
        <f t="shared" si="121"/>
        <v>2.1123376750261316</v>
      </c>
      <c r="P825" s="11">
        <f t="shared" si="128"/>
        <v>1.1490884576158071</v>
      </c>
      <c r="Q825" s="11">
        <f t="shared" si="122"/>
        <v>2.8</v>
      </c>
      <c r="R825" s="12">
        <f t="shared" si="123"/>
        <v>0.19373965133266127</v>
      </c>
      <c r="S825" s="11">
        <f t="shared" si="124"/>
        <v>7.4728281125688962</v>
      </c>
      <c r="T825" s="8">
        <f t="shared" si="125"/>
        <v>2.2887472067185071</v>
      </c>
      <c r="U825" s="13">
        <f t="shared" si="126"/>
        <v>3.6734214416059476</v>
      </c>
    </row>
    <row r="826" spans="1:21">
      <c r="A826" s="6" t="s">
        <v>1229</v>
      </c>
      <c r="B826" s="6" t="s">
        <v>1230</v>
      </c>
      <c r="C826" s="8">
        <v>36.4</v>
      </c>
      <c r="D826" s="8">
        <v>31.2</v>
      </c>
      <c r="E826" s="8">
        <v>12.5</v>
      </c>
      <c r="F826" s="8">
        <v>5.2</v>
      </c>
      <c r="G826" s="9" t="s">
        <v>119</v>
      </c>
      <c r="H826" s="9" t="s">
        <v>18</v>
      </c>
      <c r="I826" s="10">
        <v>13382</v>
      </c>
      <c r="J826" s="10">
        <v>4155</v>
      </c>
      <c r="K826" s="10">
        <v>632</v>
      </c>
      <c r="L826" s="11">
        <f t="shared" si="127"/>
        <v>18.004038706326885</v>
      </c>
      <c r="M826" s="10">
        <f t="shared" si="119"/>
        <v>196.70220356703345</v>
      </c>
      <c r="N826" s="8">
        <f t="shared" si="120"/>
        <v>21.846076922064537</v>
      </c>
      <c r="O826" s="11">
        <f t="shared" si="121"/>
        <v>2.037038318219027</v>
      </c>
      <c r="P826" s="11">
        <f t="shared" si="128"/>
        <v>1.1170216266777868</v>
      </c>
      <c r="Q826" s="11">
        <f t="shared" si="122"/>
        <v>2.9119999999999999</v>
      </c>
      <c r="R826" s="12">
        <f t="shared" si="123"/>
        <v>0.16071342012534512</v>
      </c>
      <c r="S826" s="11">
        <f t="shared" si="124"/>
        <v>7.4848326634601525</v>
      </c>
      <c r="T826" s="8">
        <f t="shared" si="125"/>
        <v>2.5129335956787151</v>
      </c>
      <c r="U826" s="13">
        <f t="shared" si="126"/>
        <v>4.033238849882931</v>
      </c>
    </row>
    <row r="827" spans="1:21">
      <c r="A827" s="6" t="s">
        <v>1231</v>
      </c>
      <c r="B827" s="6" t="s">
        <v>202</v>
      </c>
      <c r="C827" s="8">
        <v>39.799999999999997</v>
      </c>
      <c r="D827" s="8">
        <v>34.1</v>
      </c>
      <c r="E827" s="8">
        <v>12</v>
      </c>
      <c r="F827" s="8">
        <v>5.5</v>
      </c>
      <c r="G827" s="9" t="s">
        <v>251</v>
      </c>
      <c r="H827" s="9"/>
      <c r="I827" s="10">
        <v>16000</v>
      </c>
      <c r="J827" s="10">
        <v>5600</v>
      </c>
      <c r="K827" s="10">
        <v>670</v>
      </c>
      <c r="L827" s="11">
        <f t="shared" si="127"/>
        <v>16.945202257231035</v>
      </c>
      <c r="M827" s="10">
        <f t="shared" si="119"/>
        <v>180.13944789211928</v>
      </c>
      <c r="N827" s="8">
        <f t="shared" si="120"/>
        <v>25.228489435127102</v>
      </c>
      <c r="O827" s="11">
        <f t="shared" si="121"/>
        <v>1.8425953838010316</v>
      </c>
      <c r="P827" s="11">
        <f t="shared" si="128"/>
        <v>1.0891958163693769</v>
      </c>
      <c r="Q827" s="11">
        <f t="shared" si="122"/>
        <v>3.3166666666666664</v>
      </c>
      <c r="R827" s="12">
        <f t="shared" si="123"/>
        <v>0.10780823858190823</v>
      </c>
      <c r="S827" s="11">
        <f t="shared" si="124"/>
        <v>7.824957507871849</v>
      </c>
      <c r="T827" s="8">
        <f t="shared" si="125"/>
        <v>2.9863490057262885</v>
      </c>
      <c r="U827" s="13">
        <f t="shared" si="126"/>
        <v>4.8919034158910399</v>
      </c>
    </row>
    <row r="828" spans="1:21">
      <c r="A828" s="6" t="s">
        <v>1232</v>
      </c>
      <c r="B828" s="6" t="s">
        <v>177</v>
      </c>
      <c r="C828" s="8">
        <v>44.6</v>
      </c>
      <c r="D828" s="8">
        <v>36.799999999999997</v>
      </c>
      <c r="E828" s="8">
        <v>14</v>
      </c>
      <c r="F828" s="8">
        <v>5.8</v>
      </c>
      <c r="G828" s="9"/>
      <c r="H828" s="9"/>
      <c r="I828" s="10">
        <v>20944</v>
      </c>
      <c r="J828" s="10">
        <v>6835</v>
      </c>
      <c r="K828" s="10">
        <v>1017</v>
      </c>
      <c r="L828" s="11">
        <f t="shared" si="127"/>
        <v>21.498645700139054</v>
      </c>
      <c r="M828" s="10">
        <f t="shared" si="119"/>
        <v>187.61525797238434</v>
      </c>
      <c r="N828" s="8">
        <f t="shared" si="120"/>
        <v>24.613601432066744</v>
      </c>
      <c r="O828" s="11">
        <f t="shared" si="121"/>
        <v>1.9653317313656371</v>
      </c>
      <c r="P828" s="11">
        <f t="shared" si="128"/>
        <v>1.1701081948041694</v>
      </c>
      <c r="Q828" s="11">
        <f t="shared" si="122"/>
        <v>3.1857142857142859</v>
      </c>
      <c r="R828" s="12">
        <f t="shared" si="123"/>
        <v>0.14118650613481906</v>
      </c>
      <c r="S828" s="11">
        <f t="shared" si="124"/>
        <v>8.1288424760232623</v>
      </c>
      <c r="T828" s="8">
        <f t="shared" si="125"/>
        <v>2.8849947591992393</v>
      </c>
      <c r="U828" s="13">
        <f t="shared" si="126"/>
        <v>4.3753111831498659</v>
      </c>
    </row>
    <row r="829" spans="1:21">
      <c r="A829" s="6" t="s">
        <v>1233</v>
      </c>
      <c r="B829" s="6" t="s">
        <v>274</v>
      </c>
      <c r="C829" s="8">
        <v>40.5</v>
      </c>
      <c r="D829" s="8">
        <v>32.700000000000003</v>
      </c>
      <c r="E829" s="8">
        <v>13.5</v>
      </c>
      <c r="F829" s="8">
        <v>5.5</v>
      </c>
      <c r="G829" s="10"/>
      <c r="H829" s="10" t="s">
        <v>18</v>
      </c>
      <c r="I829" s="9">
        <v>20834</v>
      </c>
      <c r="J829" s="9">
        <v>7983</v>
      </c>
      <c r="K829" s="10">
        <v>699</v>
      </c>
      <c r="L829" s="11">
        <f t="shared" si="127"/>
        <v>14.828268692679041</v>
      </c>
      <c r="M829" s="10">
        <f t="shared" si="119"/>
        <v>265.99984496680241</v>
      </c>
      <c r="N829" s="8">
        <f t="shared" si="120"/>
        <v>28.704586401476625</v>
      </c>
      <c r="O829" s="11">
        <f t="shared" si="121"/>
        <v>1.898467469101693</v>
      </c>
      <c r="P829" s="11">
        <f t="shared" si="128"/>
        <v>1.0341196379502215</v>
      </c>
      <c r="Q829" s="11">
        <f t="shared" si="122"/>
        <v>3</v>
      </c>
      <c r="R829" s="12">
        <f t="shared" si="123"/>
        <v>0.10836659113227652</v>
      </c>
      <c r="S829" s="11">
        <f t="shared" si="124"/>
        <v>7.6626444521457477</v>
      </c>
      <c r="T829" s="8">
        <f t="shared" si="125"/>
        <v>3.2173049344027427</v>
      </c>
      <c r="U829" s="13">
        <f t="shared" si="126"/>
        <v>4.968820141032201</v>
      </c>
    </row>
    <row r="830" spans="1:21">
      <c r="A830" s="6" t="s">
        <v>1234</v>
      </c>
      <c r="B830" s="6" t="s">
        <v>439</v>
      </c>
      <c r="C830" s="8">
        <v>34.6</v>
      </c>
      <c r="D830" s="8">
        <v>27</v>
      </c>
      <c r="E830" s="8">
        <v>12.2</v>
      </c>
      <c r="F830" s="8">
        <v>4.5</v>
      </c>
      <c r="G830" s="9"/>
      <c r="H830" s="9" t="s">
        <v>18</v>
      </c>
      <c r="I830" s="10">
        <v>14080</v>
      </c>
      <c r="J830" s="10">
        <v>5698</v>
      </c>
      <c r="K830" s="10">
        <v>550</v>
      </c>
      <c r="L830" s="11">
        <f t="shared" si="127"/>
        <v>15.146391705831219</v>
      </c>
      <c r="M830" s="10">
        <f t="shared" si="119"/>
        <v>319.34737010182823</v>
      </c>
      <c r="N830" s="8">
        <f t="shared" si="120"/>
        <v>26.561931414884029</v>
      </c>
      <c r="O830" s="11">
        <f t="shared" si="121"/>
        <v>1.9547707577320805</v>
      </c>
      <c r="P830" s="11">
        <f t="shared" si="128"/>
        <v>1.0530358646836508</v>
      </c>
      <c r="Q830" s="11">
        <f t="shared" si="122"/>
        <v>2.8360655737704921</v>
      </c>
      <c r="R830" s="12">
        <f t="shared" si="123"/>
        <v>0.11459472510260577</v>
      </c>
      <c r="S830" s="11">
        <f t="shared" si="124"/>
        <v>6.9628442464268874</v>
      </c>
      <c r="T830" s="8">
        <f t="shared" si="125"/>
        <v>2.9285785805685136</v>
      </c>
      <c r="U830" s="13">
        <f t="shared" si="126"/>
        <v>4.7577859792977124</v>
      </c>
    </row>
    <row r="831" spans="1:21">
      <c r="A831" s="6" t="s">
        <v>1235</v>
      </c>
      <c r="B831" s="6" t="s">
        <v>1236</v>
      </c>
      <c r="C831" s="8">
        <v>38.799999999999997</v>
      </c>
      <c r="D831" s="8">
        <v>29.9</v>
      </c>
      <c r="E831" s="8">
        <v>10.7</v>
      </c>
      <c r="F831" s="8">
        <v>5.6</v>
      </c>
      <c r="G831" s="9" t="s">
        <v>1237</v>
      </c>
      <c r="H831" s="9" t="s">
        <v>18</v>
      </c>
      <c r="I831" s="10">
        <v>18739</v>
      </c>
      <c r="J831" s="10">
        <v>7550</v>
      </c>
      <c r="K831" s="10">
        <v>840</v>
      </c>
      <c r="L831" s="11">
        <f t="shared" si="127"/>
        <v>19.122560291150368</v>
      </c>
      <c r="M831" s="10">
        <f t="shared" si="119"/>
        <v>312.95711378805481</v>
      </c>
      <c r="N831" s="8">
        <f t="shared" si="120"/>
        <v>37.83858363913474</v>
      </c>
      <c r="O831" s="11">
        <f t="shared" si="121"/>
        <v>1.5587623584000447</v>
      </c>
      <c r="P831" s="11">
        <f t="shared" si="128"/>
        <v>1.128889543534958</v>
      </c>
      <c r="Q831" s="11">
        <f t="shared" si="122"/>
        <v>3.6261682242990654</v>
      </c>
      <c r="R831" s="12">
        <f t="shared" si="123"/>
        <v>4.3525130207090167E-2</v>
      </c>
      <c r="S831" s="11">
        <f t="shared" si="124"/>
        <v>7.3272395893678812</v>
      </c>
      <c r="T831" s="8">
        <f t="shared" si="125"/>
        <v>4.3473099445536745</v>
      </c>
      <c r="U831" s="13">
        <f t="shared" si="126"/>
        <v>7.541481180771707</v>
      </c>
    </row>
    <row r="832" spans="1:21">
      <c r="A832" s="6" t="s">
        <v>1238</v>
      </c>
      <c r="B832" s="6" t="s">
        <v>53</v>
      </c>
      <c r="C832" s="8">
        <v>25</v>
      </c>
      <c r="D832" s="8">
        <v>19</v>
      </c>
      <c r="E832" s="8">
        <v>8</v>
      </c>
      <c r="F832" s="8">
        <v>3.5</v>
      </c>
      <c r="G832" s="9" t="s">
        <v>47</v>
      </c>
      <c r="H832" s="9"/>
      <c r="I832" s="10">
        <v>5120</v>
      </c>
      <c r="J832" s="10">
        <v>2050</v>
      </c>
      <c r="K832" s="10">
        <v>304</v>
      </c>
      <c r="L832" s="11">
        <f t="shared" si="127"/>
        <v>16.421606918299766</v>
      </c>
      <c r="M832" s="10">
        <f t="shared" si="119"/>
        <v>333.24307999916687</v>
      </c>
      <c r="N832" s="8">
        <f t="shared" si="120"/>
        <v>23.833267456963757</v>
      </c>
      <c r="O832" s="11">
        <f t="shared" si="121"/>
        <v>1.7952452113764408</v>
      </c>
      <c r="P832" s="11">
        <f t="shared" si="128"/>
        <v>1.1130955948285095</v>
      </c>
      <c r="Q832" s="11">
        <f t="shared" si="122"/>
        <v>3.125</v>
      </c>
      <c r="R832" s="12">
        <f t="shared" si="123"/>
        <v>7.2131228331198199E-2</v>
      </c>
      <c r="S832" s="11">
        <f t="shared" si="124"/>
        <v>5.8409245843445037</v>
      </c>
      <c r="T832" s="8">
        <f t="shared" si="125"/>
        <v>2.7212511135062436</v>
      </c>
      <c r="U832" s="13">
        <f t="shared" si="126"/>
        <v>5.4594835544770044</v>
      </c>
    </row>
    <row r="833" spans="1:21">
      <c r="A833" s="6" t="s">
        <v>1239</v>
      </c>
      <c r="B833" s="6" t="s">
        <v>472</v>
      </c>
      <c r="C833" s="8">
        <v>21.9</v>
      </c>
      <c r="D833" s="8">
        <v>18.899999999999999</v>
      </c>
      <c r="E833" s="8">
        <v>7.1</v>
      </c>
      <c r="F833" s="8">
        <v>1.9</v>
      </c>
      <c r="G833" s="9"/>
      <c r="H833" s="9" t="s">
        <v>18</v>
      </c>
      <c r="I833" s="10">
        <v>2600</v>
      </c>
      <c r="J833" s="10">
        <v>600</v>
      </c>
      <c r="K833" s="10">
        <v>190</v>
      </c>
      <c r="L833" s="11">
        <f t="shared" si="127"/>
        <v>16.117482742760444</v>
      </c>
      <c r="M833" s="10">
        <f t="shared" si="119"/>
        <v>171.92534999187347</v>
      </c>
      <c r="N833" s="8">
        <f t="shared" si="120"/>
        <v>14.90119840553335</v>
      </c>
      <c r="O833" s="11">
        <f t="shared" si="121"/>
        <v>1.996608477734555</v>
      </c>
      <c r="P833" s="11">
        <f t="shared" si="128"/>
        <v>1.1275470239446641</v>
      </c>
      <c r="Q833" s="11">
        <f t="shared" si="122"/>
        <v>3.084507042253521</v>
      </c>
      <c r="R833" s="12">
        <f t="shared" si="123"/>
        <v>0.13409227584071362</v>
      </c>
      <c r="S833" s="11">
        <f t="shared" si="124"/>
        <v>5.8255334519681545</v>
      </c>
      <c r="T833" s="8">
        <f t="shared" si="125"/>
        <v>1.8073211421118822</v>
      </c>
      <c r="U833" s="13">
        <f t="shared" si="126"/>
        <v>3.8488775148989429</v>
      </c>
    </row>
    <row r="834" spans="1:21">
      <c r="A834" s="6" t="s">
        <v>1240</v>
      </c>
      <c r="B834" s="6" t="s">
        <v>472</v>
      </c>
      <c r="C834" s="8">
        <v>22.7</v>
      </c>
      <c r="D834" s="8">
        <v>19.5</v>
      </c>
      <c r="E834" s="8">
        <v>7.9</v>
      </c>
      <c r="F834" s="8" t="s">
        <v>1241</v>
      </c>
      <c r="G834" s="9"/>
      <c r="H834" s="9" t="s">
        <v>18</v>
      </c>
      <c r="I834" s="10">
        <v>3725</v>
      </c>
      <c r="J834" s="10">
        <v>1200</v>
      </c>
      <c r="K834" s="10">
        <v>246</v>
      </c>
      <c r="L834" s="11">
        <f t="shared" si="127"/>
        <v>16.424073097003873</v>
      </c>
      <c r="M834" s="10">
        <f t="shared" si="119"/>
        <v>224.27167397581599</v>
      </c>
      <c r="N834" s="8">
        <f t="shared" si="120"/>
        <v>17.925169029924156</v>
      </c>
      <c r="O834" s="11">
        <f t="shared" si="121"/>
        <v>1.9708915522291177</v>
      </c>
      <c r="P834" s="11">
        <f t="shared" si="128"/>
        <v>1.1231890795745061</v>
      </c>
      <c r="Q834" s="11">
        <f t="shared" si="122"/>
        <v>2.8734177215189871</v>
      </c>
      <c r="R834" s="12">
        <f t="shared" si="123"/>
        <v>0.12166462212914823</v>
      </c>
      <c r="S834" s="11">
        <f t="shared" si="124"/>
        <v>5.9172797804396584</v>
      </c>
      <c r="T834" s="8">
        <f t="shared" si="125"/>
        <v>2.0742503199457034</v>
      </c>
      <c r="U834" s="13">
        <f t="shared" si="126"/>
        <v>4.1876999419698109</v>
      </c>
    </row>
    <row r="835" spans="1:21">
      <c r="A835" s="6" t="s">
        <v>1242</v>
      </c>
      <c r="B835" s="6" t="s">
        <v>1243</v>
      </c>
      <c r="C835" s="8">
        <v>25</v>
      </c>
      <c r="D835" s="8">
        <v>22.8</v>
      </c>
      <c r="E835" s="8">
        <v>9</v>
      </c>
      <c r="F835" s="8">
        <v>4</v>
      </c>
      <c r="G835" s="9" t="s">
        <v>157</v>
      </c>
      <c r="H835" s="9" t="s">
        <v>18</v>
      </c>
      <c r="I835" s="10">
        <v>5000</v>
      </c>
      <c r="J835" s="10">
        <v>2230</v>
      </c>
      <c r="K835" s="10">
        <v>340</v>
      </c>
      <c r="L835" s="11">
        <f t="shared" si="127"/>
        <v>18.65867313878174</v>
      </c>
      <c r="M835" s="10">
        <f t="shared" ref="M835:M898" si="129">(I835/2240)/(0.01*D835)^3</f>
        <v>188.32910608315183</v>
      </c>
      <c r="N835" s="8">
        <f t="shared" ref="N835:N898" si="130">I835/(0.65*(0.7*D835+0.3*C835)*E835^1.33)</f>
        <v>17.643555274178475</v>
      </c>
      <c r="O835" s="11">
        <f t="shared" ref="O835:O898" si="131">E835/(I835/(0.9*64))^0.333</f>
        <v>2.0356644153558254</v>
      </c>
      <c r="P835" s="11">
        <f t="shared" si="128"/>
        <v>1.1622325362796504</v>
      </c>
      <c r="Q835" s="11">
        <f t="shared" ref="Q835:Q898" si="132">C835/E835</f>
        <v>2.7777777777777777</v>
      </c>
      <c r="R835" s="12">
        <f t="shared" ref="R835:R898" si="133">(((2*3.14)/T835)^2*((E835/2)-1.5)*(10*3.14/180)/32.2)</f>
        <v>0.1541368614959121</v>
      </c>
      <c r="S835" s="11">
        <f t="shared" ref="S835:S898" si="134">1.34*(D835^0.5)</f>
        <v>6.3984123030639406</v>
      </c>
      <c r="T835" s="8">
        <f t="shared" ref="T835:T898" si="135">2*PI()*(((I835^1.744/35.5)/(0.04*32.2*D835*64*(0.82*E835)^3))^0.5)</f>
        <v>2.0392367581025224</v>
      </c>
      <c r="U835" s="13">
        <f t="shared" ref="U835:U898" si="136">T835*(32.2/E835)^0.5</f>
        <v>3.8572193077138821</v>
      </c>
    </row>
    <row r="836" spans="1:21">
      <c r="A836" s="6" t="s">
        <v>1244</v>
      </c>
      <c r="B836" s="6" t="s">
        <v>1245</v>
      </c>
      <c r="C836" s="8">
        <v>26</v>
      </c>
      <c r="D836" s="8">
        <v>20</v>
      </c>
      <c r="E836" s="8">
        <v>8</v>
      </c>
      <c r="F836" s="8">
        <v>6</v>
      </c>
      <c r="G836" s="9"/>
      <c r="H836" s="9" t="s">
        <v>1246</v>
      </c>
      <c r="I836" s="10">
        <v>4800</v>
      </c>
      <c r="J836" s="10">
        <v>1850</v>
      </c>
      <c r="K836" s="10">
        <v>284</v>
      </c>
      <c r="L836" s="11">
        <f t="shared" si="127"/>
        <v>16.015021964345767</v>
      </c>
      <c r="M836" s="10">
        <f t="shared" si="129"/>
        <v>267.85714285714278</v>
      </c>
      <c r="N836" s="8">
        <f t="shared" si="130"/>
        <v>21.318748413339137</v>
      </c>
      <c r="O836" s="11">
        <f t="shared" si="131"/>
        <v>1.8342449916719945</v>
      </c>
      <c r="P836" s="11">
        <f t="shared" si="128"/>
        <v>1.105853886992316</v>
      </c>
      <c r="Q836" s="11">
        <f t="shared" si="132"/>
        <v>3.25</v>
      </c>
      <c r="R836" s="12">
        <f t="shared" si="133"/>
        <v>8.4973169271403498E-2</v>
      </c>
      <c r="S836" s="11">
        <f t="shared" si="134"/>
        <v>5.9926621796994368</v>
      </c>
      <c r="T836" s="8">
        <f t="shared" si="135"/>
        <v>2.5072022878471918</v>
      </c>
      <c r="U836" s="13">
        <f t="shared" si="136"/>
        <v>5.0300501818122481</v>
      </c>
    </row>
    <row r="837" spans="1:21">
      <c r="A837" s="6" t="s">
        <v>1247</v>
      </c>
      <c r="B837" s="6" t="s">
        <v>472</v>
      </c>
      <c r="C837" s="8">
        <v>28.3</v>
      </c>
      <c r="D837" s="8">
        <v>22.9</v>
      </c>
      <c r="E837" s="8">
        <v>10.3</v>
      </c>
      <c r="F837" s="8">
        <v>4.5</v>
      </c>
      <c r="G837" s="9"/>
      <c r="H837" s="9" t="s">
        <v>1246</v>
      </c>
      <c r="I837" s="10">
        <v>7300</v>
      </c>
      <c r="J837" s="10">
        <v>2350</v>
      </c>
      <c r="K837" s="10">
        <v>370</v>
      </c>
      <c r="L837" s="11">
        <f t="shared" si="127"/>
        <v>15.781364903814458</v>
      </c>
      <c r="M837" s="10">
        <f t="shared" si="129"/>
        <v>271.37409913761866</v>
      </c>
      <c r="N837" s="8">
        <f t="shared" si="130"/>
        <v>20.597548245374433</v>
      </c>
      <c r="O837" s="11">
        <f t="shared" si="131"/>
        <v>2.0538626596454277</v>
      </c>
      <c r="P837" s="11">
        <f t="shared" si="128"/>
        <v>1.0875106281804725</v>
      </c>
      <c r="Q837" s="11">
        <f t="shared" si="132"/>
        <v>2.7475728155339803</v>
      </c>
      <c r="R837" s="12">
        <f t="shared" si="133"/>
        <v>0.14592561157214934</v>
      </c>
      <c r="S837" s="11">
        <f t="shared" si="134"/>
        <v>6.4124285571068942</v>
      </c>
      <c r="T837" s="8">
        <f t="shared" si="135"/>
        <v>2.3117504484504634</v>
      </c>
      <c r="U837" s="13">
        <f t="shared" si="136"/>
        <v>4.0874294908123234</v>
      </c>
    </row>
    <row r="838" spans="1:21">
      <c r="A838" s="6" t="s">
        <v>1248</v>
      </c>
      <c r="B838" s="6" t="s">
        <v>1249</v>
      </c>
      <c r="C838" s="8">
        <v>28.8</v>
      </c>
      <c r="D838" s="8">
        <v>23.4</v>
      </c>
      <c r="E838" s="8">
        <v>10.4</v>
      </c>
      <c r="F838" s="8">
        <v>3.9</v>
      </c>
      <c r="G838" s="11"/>
      <c r="H838" s="11" t="s">
        <v>18</v>
      </c>
      <c r="I838" s="10">
        <v>7550</v>
      </c>
      <c r="J838" s="10">
        <v>2700</v>
      </c>
      <c r="K838" s="10">
        <v>380</v>
      </c>
      <c r="L838" s="11">
        <f t="shared" ref="L838:L901" si="137">K838/(I838/64)^0.666</f>
        <v>15.848449834555419</v>
      </c>
      <c r="M838" s="10">
        <f t="shared" si="129"/>
        <v>263.05790742564801</v>
      </c>
      <c r="N838" s="8">
        <f t="shared" si="130"/>
        <v>20.61066233810465</v>
      </c>
      <c r="O838" s="11">
        <f t="shared" si="131"/>
        <v>2.0506790346639816</v>
      </c>
      <c r="P838" s="11">
        <f t="shared" si="128"/>
        <v>1.0880134162546986</v>
      </c>
      <c r="Q838" s="11">
        <f t="shared" si="132"/>
        <v>2.7692307692307692</v>
      </c>
      <c r="R838" s="12">
        <f t="shared" si="133"/>
        <v>0.1467251914892333</v>
      </c>
      <c r="S838" s="11">
        <f t="shared" si="134"/>
        <v>6.4820552296320342</v>
      </c>
      <c r="T838" s="8">
        <f t="shared" si="135"/>
        <v>2.3211798878926411</v>
      </c>
      <c r="U838" s="13">
        <f t="shared" si="136"/>
        <v>4.0843228597640096</v>
      </c>
    </row>
    <row r="839" spans="1:21">
      <c r="A839" s="6" t="s">
        <v>1250</v>
      </c>
      <c r="B839" s="6" t="s">
        <v>1245</v>
      </c>
      <c r="C839" s="8">
        <v>29.9</v>
      </c>
      <c r="D839" s="8">
        <v>25.4</v>
      </c>
      <c r="E839" s="8">
        <v>10.8</v>
      </c>
      <c r="F839" s="8">
        <v>4.9000000000000004</v>
      </c>
      <c r="G839" s="9"/>
      <c r="H839" s="9" t="s">
        <v>1246</v>
      </c>
      <c r="I839" s="10">
        <v>10150</v>
      </c>
      <c r="J839" s="10">
        <v>4000</v>
      </c>
      <c r="K839" s="10">
        <v>441</v>
      </c>
      <c r="L839" s="11">
        <f t="shared" si="137"/>
        <v>15.10247300093228</v>
      </c>
      <c r="M839" s="10">
        <f t="shared" si="129"/>
        <v>276.51384042925565</v>
      </c>
      <c r="N839" s="8">
        <f t="shared" si="130"/>
        <v>24.647637862730626</v>
      </c>
      <c r="O839" s="11">
        <f t="shared" si="131"/>
        <v>1.9297064585743493</v>
      </c>
      <c r="P839" s="11">
        <f t="shared" si="128"/>
        <v>1.0617801223534717</v>
      </c>
      <c r="Q839" s="11">
        <f t="shared" si="132"/>
        <v>2.7685185185185182</v>
      </c>
      <c r="R839" s="12">
        <f t="shared" si="133"/>
        <v>0.11220685287985786</v>
      </c>
      <c r="S839" s="11">
        <f t="shared" si="134"/>
        <v>6.7533872982378256</v>
      </c>
      <c r="T839" s="8">
        <f t="shared" si="135"/>
        <v>2.7251028131063459</v>
      </c>
      <c r="U839" s="13">
        <f t="shared" si="136"/>
        <v>4.7054260248379824</v>
      </c>
    </row>
    <row r="840" spans="1:21">
      <c r="A840" s="6" t="s">
        <v>1251</v>
      </c>
      <c r="B840" s="6" t="s">
        <v>472</v>
      </c>
      <c r="C840" s="8">
        <v>34</v>
      </c>
      <c r="D840" s="8">
        <v>28.8</v>
      </c>
      <c r="E840" s="8">
        <v>11.3</v>
      </c>
      <c r="F840" s="8">
        <v>6.2</v>
      </c>
      <c r="G840" s="9"/>
      <c r="H840" s="9" t="s">
        <v>1246</v>
      </c>
      <c r="I840" s="10">
        <v>11500</v>
      </c>
      <c r="J840" s="10">
        <v>4860</v>
      </c>
      <c r="K840" s="10">
        <v>596</v>
      </c>
      <c r="L840" s="11">
        <f t="shared" si="137"/>
        <v>18.781806449528666</v>
      </c>
      <c r="M840" s="10">
        <f t="shared" si="129"/>
        <v>214.91778637413034</v>
      </c>
      <c r="N840" s="8">
        <f t="shared" si="130"/>
        <v>23.167991578612579</v>
      </c>
      <c r="O840" s="11">
        <f t="shared" si="131"/>
        <v>1.9368087997590393</v>
      </c>
      <c r="P840" s="11">
        <f t="shared" si="128"/>
        <v>1.1377205309606606</v>
      </c>
      <c r="Q840" s="11">
        <f t="shared" si="132"/>
        <v>3.0088495575221237</v>
      </c>
      <c r="R840" s="12">
        <f t="shared" si="133"/>
        <v>0.12472268469051614</v>
      </c>
      <c r="S840" s="11">
        <f t="shared" si="134"/>
        <v>7.1911946156393238</v>
      </c>
      <c r="T840" s="8">
        <f t="shared" si="135"/>
        <v>2.6663158995722371</v>
      </c>
      <c r="U840" s="13">
        <f t="shared" si="136"/>
        <v>4.5009098719994034</v>
      </c>
    </row>
    <row r="841" spans="1:21">
      <c r="A841" s="6" t="s">
        <v>1252</v>
      </c>
      <c r="B841" s="6" t="s">
        <v>472</v>
      </c>
      <c r="C841" s="8">
        <v>37</v>
      </c>
      <c r="D841" s="8">
        <v>30.3</v>
      </c>
      <c r="E841" s="8">
        <v>11.2</v>
      </c>
      <c r="F841" s="8">
        <v>4.8</v>
      </c>
      <c r="G841" s="9"/>
      <c r="H841" s="9" t="s">
        <v>18</v>
      </c>
      <c r="I841" s="10">
        <v>14000</v>
      </c>
      <c r="J841" s="10">
        <v>5370</v>
      </c>
      <c r="K841" s="10">
        <v>594</v>
      </c>
      <c r="L841" s="11">
        <f t="shared" si="137"/>
        <v>16.420298050828265</v>
      </c>
      <c r="M841" s="10">
        <f t="shared" si="129"/>
        <v>224.67364535362142</v>
      </c>
      <c r="N841" s="8">
        <f t="shared" si="130"/>
        <v>26.817466752317021</v>
      </c>
      <c r="O841" s="11">
        <f t="shared" si="131"/>
        <v>1.7979519196657263</v>
      </c>
      <c r="P841" s="11">
        <f t="shared" si="128"/>
        <v>1.081911976013423</v>
      </c>
      <c r="Q841" s="11">
        <f t="shared" si="132"/>
        <v>3.3035714285714288</v>
      </c>
      <c r="R841" s="12">
        <f t="shared" si="133"/>
        <v>8.9569433668303736E-2</v>
      </c>
      <c r="S841" s="11">
        <f t="shared" si="134"/>
        <v>7.3760883942642668</v>
      </c>
      <c r="T841" s="8">
        <f t="shared" si="135"/>
        <v>3.1273197935199324</v>
      </c>
      <c r="U841" s="13">
        <f t="shared" si="136"/>
        <v>5.302628700602841</v>
      </c>
    </row>
    <row r="842" spans="1:21">
      <c r="A842" s="6" t="s">
        <v>1253</v>
      </c>
      <c r="B842" s="6" t="s">
        <v>231</v>
      </c>
      <c r="C842" s="8">
        <v>38.6</v>
      </c>
      <c r="D842" s="8">
        <v>33.5</v>
      </c>
      <c r="E842" s="8">
        <v>12.6</v>
      </c>
      <c r="F842" s="8">
        <v>6.3</v>
      </c>
      <c r="G842" s="9"/>
      <c r="H842" s="9" t="s">
        <v>1246</v>
      </c>
      <c r="I842" s="10">
        <v>18000</v>
      </c>
      <c r="J842" s="10">
        <v>7200</v>
      </c>
      <c r="K842" s="10">
        <v>673</v>
      </c>
      <c r="L842" s="11">
        <f t="shared" si="137"/>
        <v>15.736909181761119</v>
      </c>
      <c r="M842" s="10">
        <f t="shared" si="129"/>
        <v>213.74209688596761</v>
      </c>
      <c r="N842" s="8">
        <f t="shared" si="130"/>
        <v>27.191063001690932</v>
      </c>
      <c r="O842" s="11">
        <f t="shared" si="131"/>
        <v>1.8603107166236248</v>
      </c>
      <c r="P842" s="11">
        <f t="shared" si="128"/>
        <v>1.0591657801633849</v>
      </c>
      <c r="Q842" s="11">
        <f t="shared" si="132"/>
        <v>3.0634920634920637</v>
      </c>
      <c r="R842" s="12">
        <f t="shared" si="133"/>
        <v>0.10649494659914172</v>
      </c>
      <c r="S842" s="11">
        <f t="shared" si="134"/>
        <v>7.7558107248694519</v>
      </c>
      <c r="T842" s="8">
        <f t="shared" si="135"/>
        <v>3.1032473843517487</v>
      </c>
      <c r="U842" s="13">
        <f t="shared" si="136"/>
        <v>4.9608838768372863</v>
      </c>
    </row>
    <row r="843" spans="1:21">
      <c r="A843" s="6" t="s">
        <v>1254</v>
      </c>
      <c r="B843" s="6" t="s">
        <v>1255</v>
      </c>
      <c r="C843" s="8">
        <v>75</v>
      </c>
      <c r="D843" s="8">
        <v>72</v>
      </c>
      <c r="E843" s="8">
        <v>18</v>
      </c>
      <c r="F843" s="8"/>
      <c r="G843" s="9"/>
      <c r="H843" s="9" t="s">
        <v>18</v>
      </c>
      <c r="I843" s="10">
        <v>57200</v>
      </c>
      <c r="J843" s="10"/>
      <c r="K843" s="9">
        <v>6458</v>
      </c>
      <c r="L843" s="11">
        <f t="shared" si="137"/>
        <v>69.917863372640198</v>
      </c>
      <c r="M843" s="10">
        <f t="shared" si="129"/>
        <v>68.414872378992754</v>
      </c>
      <c r="N843" s="8">
        <f t="shared" si="130"/>
        <v>25.837037291619474</v>
      </c>
      <c r="O843" s="11">
        <f t="shared" si="131"/>
        <v>1.8083409394144458</v>
      </c>
      <c r="P843" s="11">
        <f t="shared" si="128"/>
        <v>1.6844832282944955</v>
      </c>
      <c r="Q843" s="11">
        <f t="shared" si="132"/>
        <v>4.166666666666667</v>
      </c>
      <c r="R843" s="12">
        <f t="shared" si="133"/>
        <v>0.13881588626279381</v>
      </c>
      <c r="S843" s="11">
        <f t="shared" si="134"/>
        <v>11.370277041479683</v>
      </c>
      <c r="T843" s="8">
        <f t="shared" si="135"/>
        <v>3.39759278700173</v>
      </c>
      <c r="U843" s="13">
        <f t="shared" si="136"/>
        <v>4.5442583017254687</v>
      </c>
    </row>
    <row r="844" spans="1:21">
      <c r="A844" s="6" t="s">
        <v>1256</v>
      </c>
      <c r="B844" s="6" t="s">
        <v>1257</v>
      </c>
      <c r="C844" s="8">
        <v>34</v>
      </c>
      <c r="D844" s="8">
        <v>32</v>
      </c>
      <c r="E844" s="8">
        <v>10</v>
      </c>
      <c r="F844" s="8">
        <v>4.5</v>
      </c>
      <c r="G844" s="10"/>
      <c r="H844" s="10" t="s">
        <v>18</v>
      </c>
      <c r="I844" s="9">
        <v>13500</v>
      </c>
      <c r="J844" s="9">
        <v>5250</v>
      </c>
      <c r="K844" s="10">
        <v>575</v>
      </c>
      <c r="L844" s="11">
        <f t="shared" si="137"/>
        <v>16.284762066140718</v>
      </c>
      <c r="M844" s="10">
        <f t="shared" si="129"/>
        <v>183.92290387834819</v>
      </c>
      <c r="N844" s="8">
        <f t="shared" si="130"/>
        <v>29.79907695789133</v>
      </c>
      <c r="O844" s="11">
        <f t="shared" si="131"/>
        <v>1.6248734484704579</v>
      </c>
      <c r="P844" s="11">
        <f t="shared" si="128"/>
        <v>1.080037913224994</v>
      </c>
      <c r="Q844" s="11">
        <f t="shared" si="132"/>
        <v>3.4</v>
      </c>
      <c r="R844" s="12">
        <f t="shared" si="133"/>
        <v>6.1241031870657374E-2</v>
      </c>
      <c r="S844" s="11">
        <f t="shared" si="134"/>
        <v>7.5801846943197901</v>
      </c>
      <c r="T844" s="8">
        <f t="shared" si="135"/>
        <v>3.4944035003216207</v>
      </c>
      <c r="U844" s="13">
        <f t="shared" si="136"/>
        <v>6.2704828960976506</v>
      </c>
    </row>
    <row r="845" spans="1:21">
      <c r="A845" s="6" t="s">
        <v>1258</v>
      </c>
      <c r="B845" s="6" t="s">
        <v>1259</v>
      </c>
      <c r="C845" s="8">
        <v>37.799999999999997</v>
      </c>
      <c r="D845" s="8">
        <v>30</v>
      </c>
      <c r="E845" s="8">
        <v>11.3</v>
      </c>
      <c r="F845" s="8">
        <v>6</v>
      </c>
      <c r="G845" s="9"/>
      <c r="H845" s="9" t="s">
        <v>18</v>
      </c>
      <c r="I845" s="10">
        <v>16900</v>
      </c>
      <c r="J845" s="10">
        <v>6400</v>
      </c>
      <c r="K845" s="10">
        <v>710</v>
      </c>
      <c r="L845" s="11">
        <f t="shared" si="137"/>
        <v>17.314169552546709</v>
      </c>
      <c r="M845" s="10">
        <f t="shared" si="129"/>
        <v>279.43121693121691</v>
      </c>
      <c r="N845" s="8">
        <f t="shared" si="130"/>
        <v>31.962372055392052</v>
      </c>
      <c r="O845" s="11">
        <f t="shared" si="131"/>
        <v>1.7037774182110337</v>
      </c>
      <c r="P845" s="11">
        <f t="shared" si="128"/>
        <v>1.0953436752194285</v>
      </c>
      <c r="Q845" s="11">
        <f t="shared" si="132"/>
        <v>3.3451327433628313</v>
      </c>
      <c r="R845" s="12">
        <f t="shared" si="133"/>
        <v>6.638910872610769E-2</v>
      </c>
      <c r="S845" s="11">
        <f t="shared" si="134"/>
        <v>7.3394822705692269</v>
      </c>
      <c r="T845" s="8">
        <f t="shared" si="135"/>
        <v>3.6545668340384485</v>
      </c>
      <c r="U845" s="13">
        <f t="shared" si="136"/>
        <v>6.169139952188031</v>
      </c>
    </row>
    <row r="846" spans="1:21">
      <c r="A846" s="6" t="s">
        <v>1260</v>
      </c>
      <c r="B846" s="6" t="s">
        <v>1261</v>
      </c>
      <c r="C846" s="8">
        <v>37.5</v>
      </c>
      <c r="D846" s="8">
        <v>26.3</v>
      </c>
      <c r="E846" s="8">
        <v>10.3</v>
      </c>
      <c r="F846" s="8">
        <v>5.5</v>
      </c>
      <c r="G846" s="9" t="s">
        <v>1089</v>
      </c>
      <c r="H846" s="9" t="s">
        <v>1262</v>
      </c>
      <c r="I846" s="10">
        <v>14900</v>
      </c>
      <c r="J846" s="10">
        <v>6000</v>
      </c>
      <c r="K846" s="10">
        <v>563</v>
      </c>
      <c r="L846" s="11">
        <f t="shared" si="137"/>
        <v>14.930769907372868</v>
      </c>
      <c r="M846" s="10">
        <f t="shared" si="129"/>
        <v>365.6545691107317</v>
      </c>
      <c r="N846" s="8">
        <f t="shared" si="130"/>
        <v>34.75587736978477</v>
      </c>
      <c r="O846" s="11">
        <f t="shared" si="131"/>
        <v>1.6195221206378927</v>
      </c>
      <c r="P846" s="11">
        <f t="shared" si="128"/>
        <v>1.0463471103636768</v>
      </c>
      <c r="Q846" s="11">
        <f t="shared" si="132"/>
        <v>3.6407766990291259</v>
      </c>
      <c r="R846" s="12">
        <f t="shared" si="133"/>
        <v>4.8289199291620143E-2</v>
      </c>
      <c r="S846" s="11">
        <f t="shared" si="134"/>
        <v>6.8719924330575335</v>
      </c>
      <c r="T846" s="8">
        <f t="shared" si="135"/>
        <v>4.018664121236883</v>
      </c>
      <c r="U846" s="13">
        <f t="shared" si="136"/>
        <v>7.1054409241374499</v>
      </c>
    </row>
    <row r="847" spans="1:21">
      <c r="A847" s="6" t="s">
        <v>1263</v>
      </c>
      <c r="B847" s="6" t="s">
        <v>1264</v>
      </c>
      <c r="C847" s="8">
        <v>25</v>
      </c>
      <c r="D847" s="8">
        <v>21.3</v>
      </c>
      <c r="E847" s="8">
        <v>9</v>
      </c>
      <c r="F847" s="8">
        <v>4.5</v>
      </c>
      <c r="G847" s="9"/>
      <c r="H847" s="9" t="s">
        <v>18</v>
      </c>
      <c r="I847" s="10">
        <v>3000</v>
      </c>
      <c r="J847" s="10">
        <v>1300</v>
      </c>
      <c r="K847" s="10">
        <v>308</v>
      </c>
      <c r="L847" s="11">
        <f t="shared" si="137"/>
        <v>23.752199018238311</v>
      </c>
      <c r="M847" s="10">
        <f t="shared" si="129"/>
        <v>138.59080777951667</v>
      </c>
      <c r="N847" s="8">
        <f t="shared" si="130"/>
        <v>11.082136726431782</v>
      </c>
      <c r="O847" s="11">
        <f t="shared" si="131"/>
        <v>2.4131361108181313</v>
      </c>
      <c r="P847" s="11">
        <f t="shared" si="128"/>
        <v>1.2777918853703731</v>
      </c>
      <c r="Q847" s="11">
        <f t="shared" si="132"/>
        <v>2.7777777777777777</v>
      </c>
      <c r="R847" s="12">
        <f t="shared" si="133"/>
        <v>0.35095827556267817</v>
      </c>
      <c r="S847" s="11">
        <f t="shared" si="134"/>
        <v>6.1843576869388786</v>
      </c>
      <c r="T847" s="8">
        <f t="shared" si="135"/>
        <v>1.3514287786755954</v>
      </c>
      <c r="U847" s="13">
        <f t="shared" si="136"/>
        <v>2.5562295095926406</v>
      </c>
    </row>
    <row r="848" spans="1:21">
      <c r="A848" s="6" t="s">
        <v>1265</v>
      </c>
      <c r="B848" s="6" t="s">
        <v>1264</v>
      </c>
      <c r="C848" s="8">
        <v>30</v>
      </c>
      <c r="D848" s="8">
        <v>27.5</v>
      </c>
      <c r="E848" s="8">
        <v>9.3000000000000007</v>
      </c>
      <c r="F848" s="8">
        <v>5.0999999999999996</v>
      </c>
      <c r="G848" s="9"/>
      <c r="H848" s="9" t="s">
        <v>1246</v>
      </c>
      <c r="I848" s="10">
        <v>3600</v>
      </c>
      <c r="J848" s="10">
        <v>1800</v>
      </c>
      <c r="K848" s="10">
        <v>381</v>
      </c>
      <c r="L848" s="11">
        <f t="shared" si="137"/>
        <v>26.022161797053151</v>
      </c>
      <c r="M848" s="10">
        <f t="shared" si="129"/>
        <v>77.278093807019403</v>
      </c>
      <c r="N848" s="8">
        <f t="shared" si="130"/>
        <v>10.099232498703721</v>
      </c>
      <c r="O848" s="11">
        <f t="shared" si="131"/>
        <v>2.3466855697580131</v>
      </c>
      <c r="P848" s="11">
        <f t="shared" ref="P848:P911" si="138">(1.88*D848^0.5*K848^0.333/I848^0.25)/S848</f>
        <v>1.3104650493050733</v>
      </c>
      <c r="Q848" s="11">
        <f t="shared" si="132"/>
        <v>3.225806451612903</v>
      </c>
      <c r="R848" s="12">
        <f t="shared" si="133"/>
        <v>0.3819681059739049</v>
      </c>
      <c r="S848" s="11">
        <f t="shared" si="134"/>
        <v>7.0270192827400155</v>
      </c>
      <c r="T848" s="8">
        <f t="shared" si="135"/>
        <v>1.3274005879640991</v>
      </c>
      <c r="U848" s="13">
        <f t="shared" si="136"/>
        <v>2.4699517372382789</v>
      </c>
    </row>
    <row r="849" spans="1:21">
      <c r="A849" s="6" t="s">
        <v>1266</v>
      </c>
      <c r="B849" s="6" t="s">
        <v>1264</v>
      </c>
      <c r="C849" s="8">
        <v>40.299999999999997</v>
      </c>
      <c r="D849" s="8">
        <v>36</v>
      </c>
      <c r="E849" s="8">
        <v>10.5</v>
      </c>
      <c r="F849" s="8">
        <v>6.6</v>
      </c>
      <c r="G849" s="9"/>
      <c r="H849" s="9" t="s">
        <v>1246</v>
      </c>
      <c r="I849" s="10">
        <v>10230</v>
      </c>
      <c r="J849" s="10">
        <v>7100</v>
      </c>
      <c r="K849" s="10">
        <v>475</v>
      </c>
      <c r="L849" s="11">
        <f t="shared" si="137"/>
        <v>16.182003853075713</v>
      </c>
      <c r="M849" s="10">
        <f t="shared" si="129"/>
        <v>97.885894326866548</v>
      </c>
      <c r="N849" s="8">
        <f t="shared" si="130"/>
        <v>18.500698512797008</v>
      </c>
      <c r="O849" s="11">
        <f t="shared" si="131"/>
        <v>1.8712051325055226</v>
      </c>
      <c r="P849" s="11">
        <f t="shared" si="138"/>
        <v>1.0862333047793906</v>
      </c>
      <c r="Q849" s="11">
        <f t="shared" si="132"/>
        <v>3.8380952380952378</v>
      </c>
      <c r="R849" s="12">
        <f t="shared" si="133"/>
        <v>0.13861337237399543</v>
      </c>
      <c r="S849" s="11">
        <f t="shared" si="134"/>
        <v>8.0400000000000009</v>
      </c>
      <c r="T849" s="8">
        <f t="shared" si="135"/>
        <v>2.4042152543916728</v>
      </c>
      <c r="U849" s="13">
        <f t="shared" si="136"/>
        <v>4.2102378833401035</v>
      </c>
    </row>
    <row r="850" spans="1:21">
      <c r="A850" s="6" t="s">
        <v>1267</v>
      </c>
      <c r="B850" s="6" t="s">
        <v>635</v>
      </c>
      <c r="C850" s="8">
        <v>36.1</v>
      </c>
      <c r="D850" s="8">
        <v>30.2</v>
      </c>
      <c r="E850" s="8">
        <v>11</v>
      </c>
      <c r="F850" s="8">
        <v>5.6</v>
      </c>
      <c r="G850" s="10"/>
      <c r="H850" s="9" t="s">
        <v>18</v>
      </c>
      <c r="I850" s="9">
        <v>11243</v>
      </c>
      <c r="J850" s="9">
        <v>4630</v>
      </c>
      <c r="K850" s="10">
        <v>667</v>
      </c>
      <c r="L850" s="11">
        <f t="shared" si="137"/>
        <v>21.338021298717891</v>
      </c>
      <c r="M850" s="10">
        <f t="shared" si="129"/>
        <v>182.22726770477672</v>
      </c>
      <c r="N850" s="8">
        <f t="shared" si="130"/>
        <v>22.293278755759765</v>
      </c>
      <c r="O850" s="11">
        <f t="shared" si="131"/>
        <v>1.8996325212358325</v>
      </c>
      <c r="P850" s="11">
        <f t="shared" si="138"/>
        <v>1.1878631256832937</v>
      </c>
      <c r="Q850" s="11">
        <f t="shared" si="132"/>
        <v>3.2818181818181817</v>
      </c>
      <c r="R850" s="12">
        <f t="shared" si="133"/>
        <v>0.12095755056085133</v>
      </c>
      <c r="S850" s="11">
        <f t="shared" si="134"/>
        <v>7.3639065719222705</v>
      </c>
      <c r="T850" s="8">
        <f t="shared" si="135"/>
        <v>2.6581151041528104</v>
      </c>
      <c r="U850" s="13">
        <f t="shared" si="136"/>
        <v>4.5478420877178349</v>
      </c>
    </row>
    <row r="851" spans="1:21">
      <c r="A851" s="6" t="s">
        <v>1268</v>
      </c>
      <c r="B851" s="6" t="s">
        <v>1114</v>
      </c>
      <c r="C851" s="8">
        <v>35</v>
      </c>
      <c r="D851" s="8">
        <v>30.5</v>
      </c>
      <c r="E851" s="8">
        <v>10.8</v>
      </c>
      <c r="F851" s="8">
        <v>7.5</v>
      </c>
      <c r="G851" s="9" t="s">
        <v>157</v>
      </c>
      <c r="H851" s="9" t="s">
        <v>18</v>
      </c>
      <c r="I851" s="10">
        <v>5800</v>
      </c>
      <c r="J851" s="10">
        <v>2660</v>
      </c>
      <c r="K851" s="10">
        <v>800</v>
      </c>
      <c r="L851" s="11">
        <f t="shared" si="137"/>
        <v>39.770660707436598</v>
      </c>
      <c r="M851" s="10">
        <f t="shared" si="129"/>
        <v>91.259998476902098</v>
      </c>
      <c r="N851" s="8">
        <f t="shared" si="130"/>
        <v>11.829097337125708</v>
      </c>
      <c r="O851" s="11">
        <f t="shared" si="131"/>
        <v>2.3249998039782747</v>
      </c>
      <c r="P851" s="11">
        <f t="shared" si="138"/>
        <v>1.4891039586954251</v>
      </c>
      <c r="Q851" s="11">
        <f t="shared" si="132"/>
        <v>3.2407407407407405</v>
      </c>
      <c r="R851" s="12">
        <f t="shared" si="133"/>
        <v>0.35755582805453356</v>
      </c>
      <c r="S851" s="11">
        <f t="shared" si="134"/>
        <v>7.400391881515465</v>
      </c>
      <c r="T851" s="8">
        <f t="shared" si="135"/>
        <v>1.5265838100767231</v>
      </c>
      <c r="U851" s="13">
        <f t="shared" si="136"/>
        <v>2.6359472216914903</v>
      </c>
    </row>
    <row r="852" spans="1:21">
      <c r="A852" s="6" t="s">
        <v>1269</v>
      </c>
      <c r="B852" s="6" t="s">
        <v>1054</v>
      </c>
      <c r="C852" s="8">
        <v>48.4</v>
      </c>
      <c r="D852" s="8">
        <v>40.9</v>
      </c>
      <c r="E852" s="8">
        <v>14.2</v>
      </c>
      <c r="F852" s="8">
        <v>10.1</v>
      </c>
      <c r="G852" s="9" t="s">
        <v>157</v>
      </c>
      <c r="H852" s="9" t="s">
        <v>18</v>
      </c>
      <c r="I852" s="10">
        <v>17967</v>
      </c>
      <c r="J852" s="10">
        <v>11000</v>
      </c>
      <c r="K852" s="10">
        <v>1476</v>
      </c>
      <c r="L852" s="11">
        <f t="shared" si="137"/>
        <v>34.555842986194051</v>
      </c>
      <c r="M852" s="10">
        <f t="shared" si="129"/>
        <v>117.23509115362356</v>
      </c>
      <c r="N852" s="8">
        <f t="shared" si="130"/>
        <v>18.794808847399118</v>
      </c>
      <c r="O852" s="11">
        <f t="shared" si="131"/>
        <v>2.0978221531703052</v>
      </c>
      <c r="P852" s="11">
        <f t="shared" si="138"/>
        <v>1.3763849524834444</v>
      </c>
      <c r="Q852" s="11">
        <f t="shared" si="132"/>
        <v>3.408450704225352</v>
      </c>
      <c r="R852" s="12">
        <f t="shared" si="133"/>
        <v>0.21781989640625782</v>
      </c>
      <c r="S852" s="11">
        <f t="shared" si="134"/>
        <v>8.5697164480512438</v>
      </c>
      <c r="T852" s="8">
        <f t="shared" si="135"/>
        <v>2.3437188841477679</v>
      </c>
      <c r="U852" s="13">
        <f t="shared" si="136"/>
        <v>3.5293057440295699</v>
      </c>
    </row>
    <row r="853" spans="1:21">
      <c r="A853" s="6" t="s">
        <v>1270</v>
      </c>
      <c r="B853" s="6" t="s">
        <v>267</v>
      </c>
      <c r="C853" s="8">
        <v>27.6</v>
      </c>
      <c r="D853" s="8">
        <v>22.3</v>
      </c>
      <c r="E853" s="8">
        <v>8.5</v>
      </c>
      <c r="F853" s="8">
        <v>4.5</v>
      </c>
      <c r="G853" s="9" t="s">
        <v>47</v>
      </c>
      <c r="H853" s="9"/>
      <c r="I853" s="10">
        <v>7920</v>
      </c>
      <c r="J853" s="10">
        <v>2980</v>
      </c>
      <c r="K853" s="10">
        <v>401</v>
      </c>
      <c r="L853" s="11">
        <f t="shared" si="137"/>
        <v>16.199785508613921</v>
      </c>
      <c r="M853" s="10">
        <f t="shared" si="129"/>
        <v>318.83249235198139</v>
      </c>
      <c r="N853" s="8">
        <f t="shared" si="130"/>
        <v>29.612052044092664</v>
      </c>
      <c r="O853" s="11">
        <f t="shared" si="131"/>
        <v>1.6495448462478048</v>
      </c>
      <c r="P853" s="11">
        <f t="shared" si="138"/>
        <v>1.0945077260909781</v>
      </c>
      <c r="Q853" s="11">
        <f t="shared" si="132"/>
        <v>3.2470588235294118</v>
      </c>
      <c r="R853" s="12">
        <f t="shared" si="133"/>
        <v>5.2196836994435593E-2</v>
      </c>
      <c r="S853" s="11">
        <f t="shared" si="134"/>
        <v>6.3278653588710307</v>
      </c>
      <c r="T853" s="8">
        <f t="shared" si="135"/>
        <v>3.3550927689965726</v>
      </c>
      <c r="U853" s="13">
        <f t="shared" si="136"/>
        <v>6.5301477249487512</v>
      </c>
    </row>
    <row r="854" spans="1:21">
      <c r="A854" s="6" t="s">
        <v>1271</v>
      </c>
      <c r="B854" s="6" t="s">
        <v>1272</v>
      </c>
      <c r="C854" s="8">
        <v>40.1</v>
      </c>
      <c r="D854" s="8">
        <v>30.5</v>
      </c>
      <c r="E854" s="8">
        <v>11.7</v>
      </c>
      <c r="F854" s="8">
        <v>6</v>
      </c>
      <c r="G854" s="9" t="s">
        <v>1273</v>
      </c>
      <c r="H854" s="9" t="s">
        <v>14</v>
      </c>
      <c r="I854" s="10">
        <v>19800</v>
      </c>
      <c r="J854" s="10">
        <v>8000</v>
      </c>
      <c r="K854" s="10">
        <v>745</v>
      </c>
      <c r="L854" s="11">
        <f t="shared" si="137"/>
        <v>16.349072462087143</v>
      </c>
      <c r="M854" s="10">
        <f t="shared" si="129"/>
        <v>311.54275342114852</v>
      </c>
      <c r="N854" s="8">
        <f t="shared" si="130"/>
        <v>34.64003364405476</v>
      </c>
      <c r="O854" s="11">
        <f t="shared" si="131"/>
        <v>1.6734665671909006</v>
      </c>
      <c r="P854" s="11">
        <f t="shared" si="138"/>
        <v>1.0698300493000779</v>
      </c>
      <c r="Q854" s="11">
        <f t="shared" si="132"/>
        <v>3.4273504273504276</v>
      </c>
      <c r="R854" s="12">
        <f t="shared" si="133"/>
        <v>5.9578444320640904E-2</v>
      </c>
      <c r="S854" s="11">
        <f t="shared" si="134"/>
        <v>7.400391881515465</v>
      </c>
      <c r="T854" s="8">
        <f t="shared" si="135"/>
        <v>3.9496656081640791</v>
      </c>
      <c r="U854" s="13">
        <f t="shared" si="136"/>
        <v>6.5523235325850582</v>
      </c>
    </row>
    <row r="855" spans="1:21">
      <c r="A855" s="6" t="s">
        <v>1274</v>
      </c>
      <c r="B855" s="6" t="s">
        <v>584</v>
      </c>
      <c r="C855" s="8">
        <v>37.5</v>
      </c>
      <c r="D855" s="8">
        <v>31.4</v>
      </c>
      <c r="E855" s="8">
        <v>12.1</v>
      </c>
      <c r="F855" s="8">
        <v>5.5</v>
      </c>
      <c r="G855" s="9" t="s">
        <v>157</v>
      </c>
      <c r="H855" s="9" t="s">
        <v>18</v>
      </c>
      <c r="I855" s="10">
        <v>19540</v>
      </c>
      <c r="J855" s="10">
        <v>7500</v>
      </c>
      <c r="K855" s="10">
        <v>815</v>
      </c>
      <c r="L855" s="11">
        <f t="shared" si="137"/>
        <v>18.04337249047969</v>
      </c>
      <c r="M855" s="10">
        <f t="shared" si="129"/>
        <v>281.76535777973339</v>
      </c>
      <c r="N855" s="8">
        <f t="shared" si="130"/>
        <v>32.837971298658225</v>
      </c>
      <c r="O855" s="11">
        <f t="shared" si="131"/>
        <v>1.7383138043789272</v>
      </c>
      <c r="P855" s="11">
        <f t="shared" si="138"/>
        <v>1.1059548430402166</v>
      </c>
      <c r="Q855" s="11">
        <f t="shared" si="132"/>
        <v>3.0991735537190084</v>
      </c>
      <c r="R855" s="12">
        <f t="shared" si="133"/>
        <v>7.2619172093668347E-2</v>
      </c>
      <c r="S855" s="11">
        <f t="shared" si="134"/>
        <v>7.5087841892013385</v>
      </c>
      <c r="T855" s="8">
        <f t="shared" si="135"/>
        <v>3.6588139901534813</v>
      </c>
      <c r="U855" s="13">
        <f t="shared" si="136"/>
        <v>5.9686427020568491</v>
      </c>
    </row>
    <row r="856" spans="1:21">
      <c r="A856" s="6" t="s">
        <v>1275</v>
      </c>
      <c r="B856" s="6" t="s">
        <v>1276</v>
      </c>
      <c r="C856" s="8">
        <v>27.3</v>
      </c>
      <c r="D856" s="8">
        <v>22.1</v>
      </c>
      <c r="E856" s="8">
        <v>9.1999999999999993</v>
      </c>
      <c r="F856" s="8">
        <v>4</v>
      </c>
      <c r="G856" s="11"/>
      <c r="H856" s="11" t="s">
        <v>14</v>
      </c>
      <c r="I856" s="10">
        <v>10000</v>
      </c>
      <c r="J856" s="10">
        <v>3800</v>
      </c>
      <c r="K856" s="10">
        <v>508</v>
      </c>
      <c r="L856" s="11">
        <f t="shared" si="137"/>
        <v>17.570316107540211</v>
      </c>
      <c r="M856" s="10">
        <f t="shared" si="129"/>
        <v>413.59488641605742</v>
      </c>
      <c r="N856" s="8">
        <f t="shared" si="130"/>
        <v>33.980838619128562</v>
      </c>
      <c r="O856" s="11">
        <f t="shared" si="131"/>
        <v>1.6519941851897082</v>
      </c>
      <c r="P856" s="11">
        <f t="shared" si="138"/>
        <v>1.1171350220070406</v>
      </c>
      <c r="Q856" s="11">
        <f t="shared" si="132"/>
        <v>2.9673913043478266</v>
      </c>
      <c r="R856" s="12">
        <f t="shared" si="133"/>
        <v>4.9231607761486017E-2</v>
      </c>
      <c r="S856" s="11">
        <f t="shared" si="134"/>
        <v>6.299425370619133</v>
      </c>
      <c r="T856" s="8">
        <f t="shared" si="135"/>
        <v>3.6679137676474149</v>
      </c>
      <c r="U856" s="13">
        <f t="shared" si="136"/>
        <v>6.8620383213838947</v>
      </c>
    </row>
    <row r="857" spans="1:21">
      <c r="A857" s="6" t="s">
        <v>1277</v>
      </c>
      <c r="B857" s="6"/>
      <c r="C857" s="8">
        <v>49.5</v>
      </c>
      <c r="D857" s="8">
        <v>42.5</v>
      </c>
      <c r="E857" s="8">
        <v>14.4</v>
      </c>
      <c r="F857" s="8">
        <v>6.5</v>
      </c>
      <c r="G857" s="9"/>
      <c r="H857" s="9"/>
      <c r="I857" s="10">
        <v>36600</v>
      </c>
      <c r="J857" s="10">
        <v>14000</v>
      </c>
      <c r="K857" s="10">
        <v>1118</v>
      </c>
      <c r="L857" s="11">
        <f t="shared" si="137"/>
        <v>16.295934235908764</v>
      </c>
      <c r="M857" s="10">
        <f t="shared" si="129"/>
        <v>212.8463842284319</v>
      </c>
      <c r="N857" s="8">
        <f t="shared" si="130"/>
        <v>36.358901667984568</v>
      </c>
      <c r="O857" s="11">
        <f t="shared" si="131"/>
        <v>1.6785874726606358</v>
      </c>
      <c r="P857" s="11">
        <f t="shared" si="138"/>
        <v>1.0503012929959181</v>
      </c>
      <c r="Q857" s="11">
        <f t="shared" si="132"/>
        <v>3.4375</v>
      </c>
      <c r="R857" s="12">
        <f t="shared" si="133"/>
        <v>6.9465124484843113E-2</v>
      </c>
      <c r="S857" s="11">
        <f t="shared" si="134"/>
        <v>8.73573122297155</v>
      </c>
      <c r="T857" s="8">
        <f t="shared" si="135"/>
        <v>4.187109302081816</v>
      </c>
      <c r="U857" s="13">
        <f t="shared" si="136"/>
        <v>6.2612491803867956</v>
      </c>
    </row>
    <row r="858" spans="1:21">
      <c r="A858" s="6" t="s">
        <v>1278</v>
      </c>
      <c r="B858" s="6" t="s">
        <v>1279</v>
      </c>
      <c r="C858" s="8">
        <v>48.8</v>
      </c>
      <c r="D858" s="8">
        <v>38.799999999999997</v>
      </c>
      <c r="E858" s="8">
        <v>13</v>
      </c>
      <c r="F858" s="8">
        <v>8.1999999999999993</v>
      </c>
      <c r="G858" s="9" t="s">
        <v>29</v>
      </c>
      <c r="H858" s="9" t="s">
        <v>14</v>
      </c>
      <c r="I858" s="10">
        <v>32500</v>
      </c>
      <c r="J858" s="10"/>
      <c r="K858" s="10">
        <v>992</v>
      </c>
      <c r="L858" s="11">
        <f t="shared" si="137"/>
        <v>15.649959443337</v>
      </c>
      <c r="M858" s="10">
        <f t="shared" si="129"/>
        <v>248.39346505108787</v>
      </c>
      <c r="N858" s="8">
        <f t="shared" si="130"/>
        <v>39.468358468191077</v>
      </c>
      <c r="O858" s="11">
        <f t="shared" si="131"/>
        <v>1.5765468461624512</v>
      </c>
      <c r="P858" s="11">
        <f t="shared" si="138"/>
        <v>1.0397300535072989</v>
      </c>
      <c r="Q858" s="11">
        <f t="shared" si="132"/>
        <v>3.7538461538461538</v>
      </c>
      <c r="R858" s="12">
        <f t="shared" si="133"/>
        <v>5.0353976693596411E-2</v>
      </c>
      <c r="S858" s="11">
        <f t="shared" si="134"/>
        <v>8.3468125652850258</v>
      </c>
      <c r="T858" s="8">
        <f t="shared" si="135"/>
        <v>4.6060473084746407</v>
      </c>
      <c r="U858" s="13">
        <f t="shared" si="136"/>
        <v>7.2491094000180398</v>
      </c>
    </row>
    <row r="859" spans="1:21">
      <c r="A859" s="6" t="s">
        <v>1280</v>
      </c>
      <c r="B859" s="6" t="s">
        <v>267</v>
      </c>
      <c r="C859" s="8">
        <v>40</v>
      </c>
      <c r="D859" s="8">
        <v>28.2</v>
      </c>
      <c r="E859" s="8">
        <v>9</v>
      </c>
      <c r="F859" s="8">
        <v>4.5</v>
      </c>
      <c r="G859" s="9" t="s">
        <v>47</v>
      </c>
      <c r="H859" s="9"/>
      <c r="I859" s="10">
        <v>14000</v>
      </c>
      <c r="J859" s="10">
        <v>4800</v>
      </c>
      <c r="K859" s="10">
        <v>540</v>
      </c>
      <c r="L859" s="11">
        <f t="shared" si="137"/>
        <v>14.92754368257115</v>
      </c>
      <c r="M859" s="10">
        <f t="shared" si="129"/>
        <v>278.69725576399446</v>
      </c>
      <c r="N859" s="8">
        <f t="shared" si="130"/>
        <v>36.514488306560679</v>
      </c>
      <c r="O859" s="11">
        <f t="shared" si="131"/>
        <v>1.4447827925885302</v>
      </c>
      <c r="P859" s="11">
        <f t="shared" si="138"/>
        <v>1.0481131359286455</v>
      </c>
      <c r="Q859" s="11">
        <f t="shared" si="132"/>
        <v>4.4444444444444446</v>
      </c>
      <c r="R859" s="12">
        <f t="shared" si="133"/>
        <v>3.1650251573739678E-2</v>
      </c>
      <c r="S859" s="11">
        <f t="shared" si="134"/>
        <v>7.1158920733805404</v>
      </c>
      <c r="T859" s="8">
        <f t="shared" si="135"/>
        <v>4.5002052662315055</v>
      </c>
      <c r="U859" s="13">
        <f t="shared" si="136"/>
        <v>8.5121448368434951</v>
      </c>
    </row>
    <row r="860" spans="1:21">
      <c r="A860" s="6" t="s">
        <v>1281</v>
      </c>
      <c r="B860" s="6" t="s">
        <v>267</v>
      </c>
      <c r="C860" s="8">
        <v>42.1</v>
      </c>
      <c r="D860" s="8">
        <v>37</v>
      </c>
      <c r="E860" s="8">
        <v>12.1</v>
      </c>
      <c r="F860" s="8">
        <v>5</v>
      </c>
      <c r="G860" s="9" t="s">
        <v>47</v>
      </c>
      <c r="H860" s="9"/>
      <c r="I860" s="10">
        <v>28000</v>
      </c>
      <c r="J860" s="10">
        <v>8500</v>
      </c>
      <c r="K860" s="10">
        <v>619</v>
      </c>
      <c r="L860" s="11">
        <f t="shared" si="137"/>
        <v>10.784481327118765</v>
      </c>
      <c r="M860" s="10">
        <f t="shared" si="129"/>
        <v>246.77709118907075</v>
      </c>
      <c r="N860" s="8">
        <f t="shared" si="130"/>
        <v>40.582717338021254</v>
      </c>
      <c r="O860" s="11">
        <f t="shared" si="131"/>
        <v>1.5420641218825966</v>
      </c>
      <c r="P860" s="11">
        <f t="shared" si="138"/>
        <v>0.92235165036991462</v>
      </c>
      <c r="Q860" s="11">
        <f t="shared" si="132"/>
        <v>3.4793388429752068</v>
      </c>
      <c r="R860" s="12">
        <f t="shared" si="133"/>
        <v>4.5693265283922646E-2</v>
      </c>
      <c r="S860" s="11">
        <f t="shared" si="134"/>
        <v>8.1509017905996153</v>
      </c>
      <c r="T860" s="8">
        <f t="shared" si="135"/>
        <v>4.6125371874436274</v>
      </c>
      <c r="U860" s="13">
        <f t="shared" si="136"/>
        <v>7.5244564210946319</v>
      </c>
    </row>
    <row r="861" spans="1:21">
      <c r="A861" s="6" t="s">
        <v>1282</v>
      </c>
      <c r="B861" s="6" t="s">
        <v>787</v>
      </c>
      <c r="C861" s="8">
        <v>40</v>
      </c>
      <c r="D861" s="8">
        <v>35.700000000000003</v>
      </c>
      <c r="E861" s="8">
        <v>12.8</v>
      </c>
      <c r="F861" s="8">
        <v>6</v>
      </c>
      <c r="G861" s="9"/>
      <c r="H861" s="9" t="s">
        <v>18</v>
      </c>
      <c r="I861" s="10">
        <v>24750</v>
      </c>
      <c r="J861" s="10">
        <v>8910</v>
      </c>
      <c r="K861" s="10">
        <v>952</v>
      </c>
      <c r="L861" s="11">
        <f t="shared" si="137"/>
        <v>18.006600350516067</v>
      </c>
      <c r="M861" s="10">
        <f t="shared" si="129"/>
        <v>242.84129300332509</v>
      </c>
      <c r="N861" s="8">
        <f t="shared" si="130"/>
        <v>34.672747401845193</v>
      </c>
      <c r="O861" s="11">
        <f t="shared" si="131"/>
        <v>1.6996915445679235</v>
      </c>
      <c r="P861" s="11">
        <f t="shared" si="138"/>
        <v>1.0978559346990753</v>
      </c>
      <c r="Q861" s="11">
        <f t="shared" si="132"/>
        <v>3.125</v>
      </c>
      <c r="R861" s="12">
        <f t="shared" si="133"/>
        <v>6.9698851177469101E-2</v>
      </c>
      <c r="S861" s="11">
        <f t="shared" si="134"/>
        <v>8.0064299160112551</v>
      </c>
      <c r="T861" s="8">
        <f t="shared" si="135"/>
        <v>3.8756585612114005</v>
      </c>
      <c r="U861" s="13">
        <f t="shared" si="136"/>
        <v>6.1470742717797346</v>
      </c>
    </row>
    <row r="862" spans="1:21">
      <c r="A862" s="6" t="s">
        <v>1283</v>
      </c>
      <c r="B862" s="6" t="s">
        <v>787</v>
      </c>
      <c r="C862" s="8">
        <v>42.8</v>
      </c>
      <c r="D862" s="8">
        <v>33.799999999999997</v>
      </c>
      <c r="E862" s="8">
        <v>12.8</v>
      </c>
      <c r="F862" s="8">
        <v>6</v>
      </c>
      <c r="G862" s="10"/>
      <c r="H862" s="10" t="s">
        <v>18</v>
      </c>
      <c r="I862" s="9">
        <v>26543</v>
      </c>
      <c r="J862" s="9">
        <v>8074</v>
      </c>
      <c r="K862" s="10">
        <v>785</v>
      </c>
      <c r="L862" s="11">
        <f t="shared" si="137"/>
        <v>14.172119795100601</v>
      </c>
      <c r="M862" s="10">
        <f t="shared" si="129"/>
        <v>306.86820142014568</v>
      </c>
      <c r="N862" s="8">
        <f t="shared" si="130"/>
        <v>37.683785782518534</v>
      </c>
      <c r="O862" s="11">
        <f t="shared" si="131"/>
        <v>1.6605627987081313</v>
      </c>
      <c r="P862" s="11">
        <f t="shared" si="138"/>
        <v>1.0117125674812393</v>
      </c>
      <c r="Q862" s="11">
        <f t="shared" si="132"/>
        <v>3.3437499999999996</v>
      </c>
      <c r="R862" s="12">
        <f t="shared" si="133"/>
        <v>5.8411780718411632E-2</v>
      </c>
      <c r="S862" s="11">
        <f t="shared" si="134"/>
        <v>7.7904608336092673</v>
      </c>
      <c r="T862" s="8">
        <f t="shared" si="135"/>
        <v>4.2335831726053543</v>
      </c>
      <c r="U862" s="13">
        <f t="shared" si="136"/>
        <v>6.7147685449431656</v>
      </c>
    </row>
    <row r="863" spans="1:21">
      <c r="A863" s="6" t="s">
        <v>1284</v>
      </c>
      <c r="B863" s="6" t="s">
        <v>1285</v>
      </c>
      <c r="C863" s="8">
        <v>43.5</v>
      </c>
      <c r="D863" s="8">
        <v>36.9</v>
      </c>
      <c r="E863" s="8">
        <v>13.7</v>
      </c>
      <c r="F863" s="8">
        <v>6</v>
      </c>
      <c r="G863" s="9" t="s">
        <v>196</v>
      </c>
      <c r="H863" s="9" t="s">
        <v>18</v>
      </c>
      <c r="I863" s="10">
        <v>27500</v>
      </c>
      <c r="J863" s="10">
        <v>8760</v>
      </c>
      <c r="K863" s="10">
        <v>860</v>
      </c>
      <c r="L863" s="11">
        <f t="shared" si="137"/>
        <v>15.164173328497899</v>
      </c>
      <c r="M863" s="10">
        <f t="shared" si="129"/>
        <v>244.3461930357017</v>
      </c>
      <c r="N863" s="8">
        <f t="shared" si="130"/>
        <v>33.485341050598549</v>
      </c>
      <c r="O863" s="11">
        <f t="shared" si="131"/>
        <v>1.7564810434239113</v>
      </c>
      <c r="P863" s="11">
        <f t="shared" si="138"/>
        <v>1.0337317650476041</v>
      </c>
      <c r="Q863" s="11">
        <f t="shared" si="132"/>
        <v>3.175182481751825</v>
      </c>
      <c r="R863" s="12">
        <f t="shared" si="133"/>
        <v>8.0255018807497025E-2</v>
      </c>
      <c r="S863" s="11">
        <f t="shared" si="134"/>
        <v>8.1398796059892682</v>
      </c>
      <c r="T863" s="8">
        <f t="shared" si="135"/>
        <v>3.7739928232161399</v>
      </c>
      <c r="U863" s="13">
        <f t="shared" si="136"/>
        <v>5.78587067630394</v>
      </c>
    </row>
    <row r="864" spans="1:21">
      <c r="A864" s="6" t="s">
        <v>1286</v>
      </c>
      <c r="B864" s="6" t="s">
        <v>787</v>
      </c>
      <c r="C864" s="8">
        <v>45.9</v>
      </c>
      <c r="D864" s="8">
        <v>38</v>
      </c>
      <c r="E864" s="8">
        <v>14</v>
      </c>
      <c r="F864" s="8">
        <v>6.5</v>
      </c>
      <c r="G864" s="9" t="s">
        <v>29</v>
      </c>
      <c r="H864" s="9" t="s">
        <v>18</v>
      </c>
      <c r="I864" s="10">
        <v>35000</v>
      </c>
      <c r="J864" s="10">
        <v>11590</v>
      </c>
      <c r="K864" s="10">
        <v>886</v>
      </c>
      <c r="L864" s="11">
        <f t="shared" si="137"/>
        <v>13.304552359992762</v>
      </c>
      <c r="M864" s="10">
        <f t="shared" si="129"/>
        <v>284.7536083977256</v>
      </c>
      <c r="N864" s="8">
        <f t="shared" si="130"/>
        <v>39.879127762841627</v>
      </c>
      <c r="O864" s="11">
        <f t="shared" si="131"/>
        <v>1.6564337239742599</v>
      </c>
      <c r="P864" s="11">
        <f t="shared" si="138"/>
        <v>0.98295009548491141</v>
      </c>
      <c r="Q864" s="11">
        <f t="shared" si="132"/>
        <v>3.2785714285714285</v>
      </c>
      <c r="R864" s="12">
        <f t="shared" si="133"/>
        <v>5.9539103774319639E-2</v>
      </c>
      <c r="S864" s="11">
        <f t="shared" si="134"/>
        <v>8.2603147639784282</v>
      </c>
      <c r="T864" s="8">
        <f t="shared" si="135"/>
        <v>4.4426334026898688</v>
      </c>
      <c r="U864" s="13">
        <f t="shared" si="136"/>
        <v>6.7375871472360389</v>
      </c>
    </row>
    <row r="865" spans="1:21">
      <c r="A865" s="6" t="s">
        <v>1287</v>
      </c>
      <c r="B865" s="6"/>
      <c r="C865" s="8">
        <v>44.3</v>
      </c>
      <c r="D865" s="8">
        <v>38</v>
      </c>
      <c r="E865" s="8">
        <v>14</v>
      </c>
      <c r="F865" s="8">
        <v>6.5</v>
      </c>
      <c r="G865" s="9"/>
      <c r="H865" s="9"/>
      <c r="I865" s="10">
        <v>30000</v>
      </c>
      <c r="J865" s="10">
        <v>11600</v>
      </c>
      <c r="K865" s="10">
        <v>886</v>
      </c>
      <c r="L865" s="11">
        <f t="shared" si="137"/>
        <v>14.74303270392957</v>
      </c>
      <c r="M865" s="10">
        <f t="shared" si="129"/>
        <v>244.07452148376478</v>
      </c>
      <c r="N865" s="8">
        <f t="shared" si="130"/>
        <v>34.593425945333593</v>
      </c>
      <c r="O865" s="11">
        <f t="shared" si="131"/>
        <v>1.7436822428147718</v>
      </c>
      <c r="P865" s="11">
        <f t="shared" si="138"/>
        <v>1.0215700844484001</v>
      </c>
      <c r="Q865" s="11">
        <f t="shared" si="132"/>
        <v>3.1642857142857141</v>
      </c>
      <c r="R865" s="12">
        <f t="shared" si="133"/>
        <v>7.7903594055434094E-2</v>
      </c>
      <c r="S865" s="11">
        <f t="shared" si="134"/>
        <v>8.2603147639784282</v>
      </c>
      <c r="T865" s="8">
        <f t="shared" si="135"/>
        <v>3.8838538326834775</v>
      </c>
      <c r="U865" s="13">
        <f t="shared" si="136"/>
        <v>5.890155971228209</v>
      </c>
    </row>
    <row r="866" spans="1:21">
      <c r="A866" s="6" t="s">
        <v>1288</v>
      </c>
      <c r="B866" s="6" t="s">
        <v>787</v>
      </c>
      <c r="C866" s="8">
        <v>44.3</v>
      </c>
      <c r="D866" s="8">
        <v>38</v>
      </c>
      <c r="E866" s="8">
        <v>14</v>
      </c>
      <c r="F866" s="8">
        <v>6.5</v>
      </c>
      <c r="G866" s="9" t="s">
        <v>440</v>
      </c>
      <c r="H866" s="9" t="s">
        <v>18</v>
      </c>
      <c r="I866" s="10">
        <v>29982</v>
      </c>
      <c r="J866" s="10">
        <v>11590</v>
      </c>
      <c r="K866" s="10">
        <v>886</v>
      </c>
      <c r="L866" s="11">
        <f t="shared" si="137"/>
        <v>14.748926965848584</v>
      </c>
      <c r="M866" s="10">
        <f t="shared" si="129"/>
        <v>243.92807677087453</v>
      </c>
      <c r="N866" s="8">
        <f t="shared" si="130"/>
        <v>34.572669889766395</v>
      </c>
      <c r="O866" s="11">
        <f t="shared" si="131"/>
        <v>1.744030769912172</v>
      </c>
      <c r="P866" s="11">
        <f t="shared" si="138"/>
        <v>1.0217233774502557</v>
      </c>
      <c r="Q866" s="11">
        <f t="shared" si="132"/>
        <v>3.1642857142857141</v>
      </c>
      <c r="R866" s="12">
        <f t="shared" si="133"/>
        <v>7.7985179532419804E-2</v>
      </c>
      <c r="S866" s="11">
        <f t="shared" si="134"/>
        <v>8.2603147639784282</v>
      </c>
      <c r="T866" s="8">
        <f t="shared" si="135"/>
        <v>3.8818217223105731</v>
      </c>
      <c r="U866" s="13">
        <f t="shared" si="136"/>
        <v>5.887074123258949</v>
      </c>
    </row>
    <row r="867" spans="1:21">
      <c r="A867" s="6" t="s">
        <v>1289</v>
      </c>
      <c r="B867" s="6" t="s">
        <v>787</v>
      </c>
      <c r="C867" s="8">
        <v>48.5</v>
      </c>
      <c r="D867" s="8">
        <v>39.1</v>
      </c>
      <c r="E867" s="8">
        <v>14</v>
      </c>
      <c r="F867" s="8">
        <v>7.2</v>
      </c>
      <c r="G867" s="9"/>
      <c r="H867" s="9" t="s">
        <v>18</v>
      </c>
      <c r="I867" s="10">
        <v>41000</v>
      </c>
      <c r="J867" s="10">
        <v>13070</v>
      </c>
      <c r="K867" s="10">
        <v>998</v>
      </c>
      <c r="L867" s="11">
        <f t="shared" si="137"/>
        <v>13.487527878928416</v>
      </c>
      <c r="M867" s="10">
        <f t="shared" si="129"/>
        <v>306.20026780388935</v>
      </c>
      <c r="N867" s="8">
        <f t="shared" si="130"/>
        <v>44.988233300996846</v>
      </c>
      <c r="O867" s="11">
        <f t="shared" si="131"/>
        <v>1.5714179090128344</v>
      </c>
      <c r="P867" s="11">
        <f t="shared" si="138"/>
        <v>0.98303177727056257</v>
      </c>
      <c r="Q867" s="11">
        <f t="shared" si="132"/>
        <v>3.4642857142857144</v>
      </c>
      <c r="R867" s="12">
        <f t="shared" si="133"/>
        <v>4.6489521594552718E-2</v>
      </c>
      <c r="S867" s="11">
        <f t="shared" si="134"/>
        <v>8.3790190356628269</v>
      </c>
      <c r="T867" s="8">
        <f t="shared" si="135"/>
        <v>5.0276389901192307</v>
      </c>
      <c r="U867" s="13">
        <f t="shared" si="136"/>
        <v>7.6247920479462508</v>
      </c>
    </row>
    <row r="868" spans="1:21">
      <c r="A868" s="6" t="s">
        <v>1290</v>
      </c>
      <c r="B868" s="6" t="s">
        <v>1285</v>
      </c>
      <c r="C868" s="8">
        <v>49</v>
      </c>
      <c r="D868" s="8">
        <v>41</v>
      </c>
      <c r="E868" s="8">
        <v>14</v>
      </c>
      <c r="F868" s="8">
        <v>7</v>
      </c>
      <c r="G868" s="9" t="s">
        <v>29</v>
      </c>
      <c r="H868" s="9" t="s">
        <v>18</v>
      </c>
      <c r="I868" s="10">
        <v>42000</v>
      </c>
      <c r="J868" s="10">
        <v>0</v>
      </c>
      <c r="K868" s="10">
        <v>1156</v>
      </c>
      <c r="L868" s="11">
        <f t="shared" si="137"/>
        <v>15.374098858890596</v>
      </c>
      <c r="M868" s="10">
        <f t="shared" si="129"/>
        <v>272.05060866789506</v>
      </c>
      <c r="N868" s="8">
        <f t="shared" si="130"/>
        <v>44.513927772882482</v>
      </c>
      <c r="O868" s="11">
        <f t="shared" si="131"/>
        <v>1.5588585486737561</v>
      </c>
      <c r="P868" s="11">
        <f t="shared" si="138"/>
        <v>1.0261378022931671</v>
      </c>
      <c r="Q868" s="11">
        <f t="shared" si="132"/>
        <v>3.5</v>
      </c>
      <c r="R868" s="12">
        <f t="shared" si="133"/>
        <v>4.6742341068719523E-2</v>
      </c>
      <c r="S868" s="11">
        <f t="shared" si="134"/>
        <v>8.5801864781600177</v>
      </c>
      <c r="T868" s="8">
        <f t="shared" si="135"/>
        <v>5.0140238347969737</v>
      </c>
      <c r="U868" s="13">
        <f t="shared" si="136"/>
        <v>7.6041436425542326</v>
      </c>
    </row>
    <row r="869" spans="1:21">
      <c r="A869" s="6" t="s">
        <v>1291</v>
      </c>
      <c r="B869" s="6" t="s">
        <v>787</v>
      </c>
      <c r="C869" s="8">
        <v>53.9</v>
      </c>
      <c r="D869" s="8">
        <v>45.1</v>
      </c>
      <c r="E869" s="8">
        <v>15.3</v>
      </c>
      <c r="F869" s="8">
        <v>7.3</v>
      </c>
      <c r="G869" s="9" t="s">
        <v>1292</v>
      </c>
      <c r="H869" s="9" t="s">
        <v>18</v>
      </c>
      <c r="I869" s="10">
        <v>49600</v>
      </c>
      <c r="J869" s="10">
        <v>14010</v>
      </c>
      <c r="K869" s="10">
        <v>1280</v>
      </c>
      <c r="L869" s="11">
        <f t="shared" si="137"/>
        <v>15.238247944292533</v>
      </c>
      <c r="M869" s="10">
        <f t="shared" si="129"/>
        <v>241.38152820878676</v>
      </c>
      <c r="N869" s="8">
        <f t="shared" si="130"/>
        <v>42.466483706008823</v>
      </c>
      <c r="O869" s="11">
        <f t="shared" si="131"/>
        <v>1.6118206650225215</v>
      </c>
      <c r="P869" s="11">
        <f t="shared" si="138"/>
        <v>1.0183183075260627</v>
      </c>
      <c r="Q869" s="11">
        <f t="shared" si="132"/>
        <v>3.522875816993464</v>
      </c>
      <c r="R869" s="12">
        <f t="shared" si="133"/>
        <v>5.6147765258483591E-2</v>
      </c>
      <c r="S869" s="11">
        <f t="shared" si="134"/>
        <v>8.9989754972441176</v>
      </c>
      <c r="T869" s="8">
        <f t="shared" si="135"/>
        <v>4.8376183112721529</v>
      </c>
      <c r="U869" s="13">
        <f t="shared" si="136"/>
        <v>7.0180073694815599</v>
      </c>
    </row>
    <row r="870" spans="1:21">
      <c r="A870" s="6" t="s">
        <v>1293</v>
      </c>
      <c r="B870" s="6" t="s">
        <v>1285</v>
      </c>
      <c r="C870" s="8">
        <v>61</v>
      </c>
      <c r="D870" s="8">
        <v>52.1</v>
      </c>
      <c r="E870" s="8">
        <v>16</v>
      </c>
      <c r="F870" s="8">
        <v>8.3000000000000007</v>
      </c>
      <c r="G870" s="9"/>
      <c r="H870" s="9"/>
      <c r="I870" s="10">
        <v>69000</v>
      </c>
      <c r="J870" s="10">
        <v>0</v>
      </c>
      <c r="K870" s="10">
        <v>2216</v>
      </c>
      <c r="L870" s="11">
        <f t="shared" si="137"/>
        <v>21.17444930857004</v>
      </c>
      <c r="M870" s="10">
        <f t="shared" si="129"/>
        <v>217.81505919467807</v>
      </c>
      <c r="N870" s="8">
        <f t="shared" si="130"/>
        <v>48.51917595406308</v>
      </c>
      <c r="O870" s="11">
        <f t="shared" si="131"/>
        <v>1.5100937928266673</v>
      </c>
      <c r="P870" s="11">
        <f t="shared" si="138"/>
        <v>1.1256814436023321</v>
      </c>
      <c r="Q870" s="11">
        <f t="shared" si="132"/>
        <v>3.8125</v>
      </c>
      <c r="R870" s="12">
        <f t="shared" si="133"/>
        <v>4.4084384631821807E-2</v>
      </c>
      <c r="S870" s="11">
        <f t="shared" si="134"/>
        <v>9.6721641838835648</v>
      </c>
      <c r="T870" s="8">
        <f t="shared" si="135"/>
        <v>5.6127353662844799</v>
      </c>
      <c r="U870" s="13">
        <f t="shared" si="136"/>
        <v>7.9623728600543702</v>
      </c>
    </row>
    <row r="871" spans="1:21">
      <c r="A871" s="6" t="s">
        <v>1294</v>
      </c>
      <c r="B871" s="6" t="s">
        <v>1285</v>
      </c>
      <c r="C871" s="8">
        <v>67.5</v>
      </c>
      <c r="D871" s="8">
        <v>57.7</v>
      </c>
      <c r="E871" s="8">
        <v>17.2</v>
      </c>
      <c r="F871" s="8">
        <v>9</v>
      </c>
      <c r="G871" s="9" t="s">
        <v>251</v>
      </c>
      <c r="H871" s="9"/>
      <c r="I871" s="10">
        <v>88000</v>
      </c>
      <c r="J871" s="10">
        <v>0</v>
      </c>
      <c r="K871" s="10">
        <v>2545</v>
      </c>
      <c r="L871" s="11">
        <f t="shared" si="137"/>
        <v>20.681316915735977</v>
      </c>
      <c r="M871" s="10">
        <f t="shared" si="129"/>
        <v>204.50654626235422</v>
      </c>
      <c r="N871" s="8">
        <f t="shared" si="130"/>
        <v>50.764169846015989</v>
      </c>
      <c r="O871" s="11">
        <f t="shared" si="131"/>
        <v>1.4970503394239505</v>
      </c>
      <c r="P871" s="11">
        <f t="shared" si="138"/>
        <v>1.1092422825186394</v>
      </c>
      <c r="Q871" s="11">
        <f t="shared" si="132"/>
        <v>3.9244186046511631</v>
      </c>
      <c r="R871" s="12">
        <f t="shared" si="133"/>
        <v>4.3347922836854957E-2</v>
      </c>
      <c r="S871" s="11">
        <f t="shared" si="134"/>
        <v>10.178709151950459</v>
      </c>
      <c r="T871" s="8">
        <f t="shared" si="135"/>
        <v>5.9156886425837021</v>
      </c>
      <c r="U871" s="13">
        <f t="shared" si="136"/>
        <v>8.0941084737352664</v>
      </c>
    </row>
    <row r="872" spans="1:21">
      <c r="A872" s="6" t="s">
        <v>1295</v>
      </c>
      <c r="B872" s="6" t="s">
        <v>787</v>
      </c>
      <c r="C872" s="8">
        <v>70.599999999999994</v>
      </c>
      <c r="D872" s="8">
        <v>58</v>
      </c>
      <c r="E872" s="8">
        <v>17.2</v>
      </c>
      <c r="F872" s="8">
        <v>9.1</v>
      </c>
      <c r="G872" s="9"/>
      <c r="H872" s="9" t="s">
        <v>18</v>
      </c>
      <c r="I872" s="10">
        <v>90000</v>
      </c>
      <c r="J872" s="10">
        <v>24000</v>
      </c>
      <c r="K872" s="10">
        <v>2160</v>
      </c>
      <c r="L872" s="11">
        <f t="shared" si="137"/>
        <v>17.291955233634468</v>
      </c>
      <c r="M872" s="10">
        <f t="shared" si="129"/>
        <v>205.92568078114843</v>
      </c>
      <c r="N872" s="8">
        <f t="shared" si="130"/>
        <v>50.959882087395336</v>
      </c>
      <c r="O872" s="11">
        <f t="shared" si="131"/>
        <v>1.4858890362722117</v>
      </c>
      <c r="P872" s="11">
        <f t="shared" si="138"/>
        <v>1.044396776395387</v>
      </c>
      <c r="Q872" s="11">
        <f t="shared" si="132"/>
        <v>4.1046511627906979</v>
      </c>
      <c r="R872" s="12">
        <f t="shared" si="133"/>
        <v>4.1898581100301056E-2</v>
      </c>
      <c r="S872" s="11">
        <f t="shared" si="134"/>
        <v>10.205135961857637</v>
      </c>
      <c r="T872" s="8">
        <f t="shared" si="135"/>
        <v>6.0171355602853005</v>
      </c>
      <c r="U872" s="13">
        <f t="shared" si="136"/>
        <v>8.2329126613478536</v>
      </c>
    </row>
    <row r="873" spans="1:21">
      <c r="A873" s="6" t="s">
        <v>1296</v>
      </c>
      <c r="B873" s="6" t="s">
        <v>1285</v>
      </c>
      <c r="C873" s="8">
        <v>79.5</v>
      </c>
      <c r="D873" s="8">
        <v>68.5</v>
      </c>
      <c r="E873" s="8">
        <v>19</v>
      </c>
      <c r="F873" s="8">
        <v>9.6</v>
      </c>
      <c r="G873" s="9" t="s">
        <v>119</v>
      </c>
      <c r="H873" s="9" t="s">
        <v>18</v>
      </c>
      <c r="I873" s="10">
        <v>126400</v>
      </c>
      <c r="J873" s="10">
        <v>0</v>
      </c>
      <c r="K873" s="10">
        <v>3425</v>
      </c>
      <c r="L873" s="11">
        <f t="shared" si="137"/>
        <v>21.868192451456057</v>
      </c>
      <c r="M873" s="10">
        <f t="shared" si="129"/>
        <v>175.56071508990453</v>
      </c>
      <c r="N873" s="8">
        <f t="shared" si="130"/>
        <v>53.946960906098617</v>
      </c>
      <c r="O873" s="11">
        <f t="shared" si="131"/>
        <v>1.4658600614915536</v>
      </c>
      <c r="P873" s="11">
        <f t="shared" si="138"/>
        <v>1.1185573455547366</v>
      </c>
      <c r="Q873" s="11">
        <f t="shared" si="132"/>
        <v>4.1842105263157894</v>
      </c>
      <c r="R873" s="12">
        <f t="shared" si="133"/>
        <v>4.1564353867178681E-2</v>
      </c>
      <c r="S873" s="11">
        <f t="shared" si="134"/>
        <v>11.090473389355388</v>
      </c>
      <c r="T873" s="8">
        <f t="shared" si="135"/>
        <v>6.4127565960553277</v>
      </c>
      <c r="U873" s="13">
        <f t="shared" si="136"/>
        <v>8.348258559534834</v>
      </c>
    </row>
    <row r="874" spans="1:21">
      <c r="A874" s="6" t="s">
        <v>1297</v>
      </c>
      <c r="B874" s="6" t="s">
        <v>1285</v>
      </c>
      <c r="C874" s="8">
        <v>82.1</v>
      </c>
      <c r="D874" s="8">
        <v>68.599999999999994</v>
      </c>
      <c r="E874" s="8">
        <v>19.100000000000001</v>
      </c>
      <c r="F874" s="8">
        <v>9.8000000000000007</v>
      </c>
      <c r="G874" s="9" t="s">
        <v>119</v>
      </c>
      <c r="H874" s="9" t="s">
        <v>18</v>
      </c>
      <c r="I874" s="10">
        <v>135000</v>
      </c>
      <c r="J874" s="10">
        <v>0</v>
      </c>
      <c r="K874" s="10">
        <v>3425</v>
      </c>
      <c r="L874" s="11">
        <f t="shared" si="137"/>
        <v>20.930237128068381</v>
      </c>
      <c r="M874" s="10">
        <f t="shared" si="129"/>
        <v>186.68671038148202</v>
      </c>
      <c r="N874" s="8">
        <f t="shared" si="130"/>
        <v>56.547110103888372</v>
      </c>
      <c r="O874" s="11">
        <f t="shared" si="131"/>
        <v>1.4416270058961296</v>
      </c>
      <c r="P874" s="11">
        <f t="shared" si="138"/>
        <v>1.100301184596868</v>
      </c>
      <c r="Q874" s="11">
        <f t="shared" si="132"/>
        <v>4.2984293193717269</v>
      </c>
      <c r="R874" s="12">
        <f t="shared" si="133"/>
        <v>3.7935391883378806E-2</v>
      </c>
      <c r="S874" s="11">
        <f t="shared" si="134"/>
        <v>11.09856567309488</v>
      </c>
      <c r="T874" s="8">
        <f t="shared" si="135"/>
        <v>6.7334235277480383</v>
      </c>
      <c r="U874" s="13">
        <f t="shared" si="136"/>
        <v>8.7427323757039979</v>
      </c>
    </row>
    <row r="875" spans="1:21">
      <c r="A875" s="6" t="s">
        <v>1298</v>
      </c>
      <c r="B875" s="6" t="s">
        <v>346</v>
      </c>
      <c r="C875" s="8">
        <v>42.1</v>
      </c>
      <c r="D875" s="8">
        <v>33.1</v>
      </c>
      <c r="E875" s="8">
        <v>12.4</v>
      </c>
      <c r="F875" s="8">
        <v>6</v>
      </c>
      <c r="G875" s="9" t="s">
        <v>29</v>
      </c>
      <c r="H875" s="9" t="s">
        <v>18</v>
      </c>
      <c r="I875" s="10">
        <v>24500</v>
      </c>
      <c r="J875" s="10">
        <v>8880</v>
      </c>
      <c r="K875" s="10">
        <v>828</v>
      </c>
      <c r="L875" s="11">
        <f t="shared" si="137"/>
        <v>15.767454530636366</v>
      </c>
      <c r="M875" s="10">
        <f t="shared" si="129"/>
        <v>301.60190803776595</v>
      </c>
      <c r="N875" s="8">
        <f t="shared" si="130"/>
        <v>36.992940999522794</v>
      </c>
      <c r="O875" s="11">
        <f t="shared" si="131"/>
        <v>1.6521522495722698</v>
      </c>
      <c r="P875" s="11">
        <f t="shared" si="138"/>
        <v>1.0506683065785309</v>
      </c>
      <c r="Q875" s="11">
        <f t="shared" si="132"/>
        <v>3.3951612903225805</v>
      </c>
      <c r="R875" s="12">
        <f t="shared" si="133"/>
        <v>5.7360354315901564E-2</v>
      </c>
      <c r="S875" s="11">
        <f t="shared" si="134"/>
        <v>7.7093683269123945</v>
      </c>
      <c r="T875" s="8">
        <f t="shared" si="135"/>
        <v>4.1841119470932737</v>
      </c>
      <c r="U875" s="13">
        <f t="shared" si="136"/>
        <v>6.7424912100785876</v>
      </c>
    </row>
    <row r="876" spans="1:21">
      <c r="A876" s="6" t="s">
        <v>1299</v>
      </c>
      <c r="B876" s="6" t="s">
        <v>346</v>
      </c>
      <c r="C876" s="8">
        <v>31.9</v>
      </c>
      <c r="D876" s="8">
        <v>24.3</v>
      </c>
      <c r="E876" s="8">
        <v>9.9</v>
      </c>
      <c r="F876" s="8">
        <v>4.9000000000000004</v>
      </c>
      <c r="G876" s="11"/>
      <c r="H876" s="11" t="s">
        <v>14</v>
      </c>
      <c r="I876" s="10">
        <v>11000</v>
      </c>
      <c r="J876" s="10">
        <v>4400</v>
      </c>
      <c r="K876" s="10">
        <v>485</v>
      </c>
      <c r="L876" s="11">
        <f t="shared" si="137"/>
        <v>15.743093433985955</v>
      </c>
      <c r="M876" s="10">
        <f t="shared" si="129"/>
        <v>342.23612193697289</v>
      </c>
      <c r="N876" s="8">
        <f t="shared" si="130"/>
        <v>30.180716308202783</v>
      </c>
      <c r="O876" s="11">
        <f t="shared" si="131"/>
        <v>1.72215452618909</v>
      </c>
      <c r="P876" s="11">
        <f t="shared" si="138"/>
        <v>1.0741300795113722</v>
      </c>
      <c r="Q876" s="11">
        <f t="shared" si="132"/>
        <v>3.2222222222222219</v>
      </c>
      <c r="R876" s="12">
        <f t="shared" si="133"/>
        <v>6.3572410461610579E-2</v>
      </c>
      <c r="S876" s="11">
        <f t="shared" si="134"/>
        <v>6.6055340435123044</v>
      </c>
      <c r="T876" s="8">
        <f t="shared" si="135"/>
        <v>3.4051440393154166</v>
      </c>
      <c r="U876" s="13">
        <f t="shared" si="136"/>
        <v>6.1410951454588689</v>
      </c>
    </row>
    <row r="877" spans="1:21">
      <c r="A877" s="6" t="s">
        <v>1300</v>
      </c>
      <c r="B877" s="6" t="s">
        <v>346</v>
      </c>
      <c r="C877" s="8">
        <v>32.9</v>
      </c>
      <c r="D877" s="8">
        <v>24.3</v>
      </c>
      <c r="E877" s="8">
        <v>9.9</v>
      </c>
      <c r="F877" s="8">
        <v>5</v>
      </c>
      <c r="G877" s="9"/>
      <c r="H877" s="9" t="s">
        <v>18</v>
      </c>
      <c r="I877" s="10">
        <v>11600</v>
      </c>
      <c r="J877" s="10">
        <v>4700</v>
      </c>
      <c r="K877" s="9">
        <v>483</v>
      </c>
      <c r="L877" s="11">
        <f t="shared" si="137"/>
        <v>15.133311535992043</v>
      </c>
      <c r="M877" s="10">
        <f t="shared" si="129"/>
        <v>360.90354676989875</v>
      </c>
      <c r="N877" s="8">
        <f t="shared" si="130"/>
        <v>31.471725845087761</v>
      </c>
      <c r="O877" s="11">
        <f t="shared" si="131"/>
        <v>1.6919649851477943</v>
      </c>
      <c r="P877" s="11">
        <f t="shared" si="138"/>
        <v>1.0585050836478735</v>
      </c>
      <c r="Q877" s="11">
        <f t="shared" si="132"/>
        <v>3.3232323232323231</v>
      </c>
      <c r="R877" s="12">
        <f t="shared" si="133"/>
        <v>5.7948578696434043E-2</v>
      </c>
      <c r="S877" s="11">
        <f t="shared" si="134"/>
        <v>6.6055340435123044</v>
      </c>
      <c r="T877" s="8">
        <f t="shared" si="135"/>
        <v>3.5665509511683879</v>
      </c>
      <c r="U877" s="13">
        <f t="shared" si="136"/>
        <v>6.4321886179755463</v>
      </c>
    </row>
    <row r="878" spans="1:21">
      <c r="A878" s="6" t="s">
        <v>1301</v>
      </c>
      <c r="B878" s="6" t="s">
        <v>346</v>
      </c>
      <c r="C878" s="8">
        <v>34.1</v>
      </c>
      <c r="D878" s="8">
        <v>26.2</v>
      </c>
      <c r="E878" s="8">
        <v>10</v>
      </c>
      <c r="F878" s="8">
        <v>4.0999999999999996</v>
      </c>
      <c r="G878" s="9" t="s">
        <v>457</v>
      </c>
      <c r="H878" s="9"/>
      <c r="I878" s="10">
        <v>13500</v>
      </c>
      <c r="J878" s="10">
        <v>4800</v>
      </c>
      <c r="K878" s="10">
        <v>534</v>
      </c>
      <c r="L878" s="11">
        <f t="shared" si="137"/>
        <v>15.123587727511552</v>
      </c>
      <c r="M878" s="10">
        <f t="shared" si="129"/>
        <v>335.10574718092562</v>
      </c>
      <c r="N878" s="8">
        <f t="shared" si="130"/>
        <v>34.002446931300568</v>
      </c>
      <c r="O878" s="11">
        <f t="shared" si="131"/>
        <v>1.6248734484704579</v>
      </c>
      <c r="P878" s="11">
        <f t="shared" si="138"/>
        <v>1.0537579092793141</v>
      </c>
      <c r="Q878" s="11">
        <f t="shared" si="132"/>
        <v>3.41</v>
      </c>
      <c r="R878" s="12">
        <f t="shared" si="133"/>
        <v>5.0141094844100745E-2</v>
      </c>
      <c r="S878" s="11">
        <f t="shared" si="134"/>
        <v>6.8589153661493745</v>
      </c>
      <c r="T878" s="8">
        <f t="shared" si="135"/>
        <v>3.8618677319802024</v>
      </c>
      <c r="U878" s="13">
        <f t="shared" si="136"/>
        <v>6.9298738849547554</v>
      </c>
    </row>
    <row r="879" spans="1:21">
      <c r="A879" s="6" t="s">
        <v>1302</v>
      </c>
      <c r="B879" s="6" t="s">
        <v>346</v>
      </c>
      <c r="C879" s="8">
        <v>36.1</v>
      </c>
      <c r="D879" s="8">
        <v>27.8</v>
      </c>
      <c r="E879" s="8">
        <v>10</v>
      </c>
      <c r="F879" s="8">
        <v>4.4000000000000004</v>
      </c>
      <c r="G879" s="9" t="s">
        <v>457</v>
      </c>
      <c r="H879" s="9"/>
      <c r="I879" s="10">
        <v>16000</v>
      </c>
      <c r="J879" s="10">
        <v>6200</v>
      </c>
      <c r="K879" s="10">
        <v>619</v>
      </c>
      <c r="L879" s="11">
        <f t="shared" si="137"/>
        <v>15.655343577949269</v>
      </c>
      <c r="M879" s="10">
        <f t="shared" si="129"/>
        <v>332.45860371748284</v>
      </c>
      <c r="N879" s="8">
        <f t="shared" si="130"/>
        <v>38.010829979912977</v>
      </c>
      <c r="O879" s="11">
        <f t="shared" si="131"/>
        <v>1.5354961531675264</v>
      </c>
      <c r="P879" s="11">
        <f t="shared" si="138"/>
        <v>1.0608550335335944</v>
      </c>
      <c r="Q879" s="11">
        <f t="shared" si="132"/>
        <v>3.6100000000000003</v>
      </c>
      <c r="R879" s="12">
        <f t="shared" si="133"/>
        <v>3.9559806601029993E-2</v>
      </c>
      <c r="S879" s="11">
        <f t="shared" si="134"/>
        <v>7.0652445109847406</v>
      </c>
      <c r="T879" s="8">
        <f t="shared" si="135"/>
        <v>4.3477766085454821</v>
      </c>
      <c r="U879" s="13">
        <f t="shared" si="136"/>
        <v>7.801806190220641</v>
      </c>
    </row>
    <row r="880" spans="1:21">
      <c r="A880" s="6" t="s">
        <v>1303</v>
      </c>
      <c r="B880" s="6" t="s">
        <v>346</v>
      </c>
      <c r="C880" s="8">
        <v>42.2</v>
      </c>
      <c r="D880" s="8">
        <v>31.2</v>
      </c>
      <c r="E880" s="8">
        <v>12.4</v>
      </c>
      <c r="F880" s="8">
        <v>6.1</v>
      </c>
      <c r="G880" s="9" t="s">
        <v>47</v>
      </c>
      <c r="H880" s="9"/>
      <c r="I880" s="10">
        <v>23000</v>
      </c>
      <c r="J880" s="10">
        <v>8600</v>
      </c>
      <c r="K880" s="10">
        <v>846</v>
      </c>
      <c r="L880" s="11">
        <f t="shared" si="137"/>
        <v>16.802561239357733</v>
      </c>
      <c r="M880" s="10">
        <f t="shared" si="129"/>
        <v>338.07731893900529</v>
      </c>
      <c r="N880" s="8">
        <f t="shared" si="130"/>
        <v>36.03666089205214</v>
      </c>
      <c r="O880" s="11">
        <f t="shared" si="131"/>
        <v>1.6872793941907036</v>
      </c>
      <c r="P880" s="11">
        <f t="shared" si="138"/>
        <v>1.0750667319656464</v>
      </c>
      <c r="Q880" s="11">
        <f t="shared" si="132"/>
        <v>3.403225806451613</v>
      </c>
      <c r="R880" s="12">
        <f t="shared" si="133"/>
        <v>6.0365768053154814E-2</v>
      </c>
      <c r="S880" s="11">
        <f t="shared" si="134"/>
        <v>7.4848326634601525</v>
      </c>
      <c r="T880" s="8">
        <f t="shared" si="135"/>
        <v>4.0786256206050764</v>
      </c>
      <c r="U880" s="13">
        <f t="shared" si="136"/>
        <v>6.5725051680884228</v>
      </c>
    </row>
    <row r="881" spans="1:21">
      <c r="A881" s="6" t="s">
        <v>1304</v>
      </c>
      <c r="B881" s="6" t="s">
        <v>346</v>
      </c>
      <c r="C881" s="8">
        <v>44.1</v>
      </c>
      <c r="D881" s="8">
        <v>33.5</v>
      </c>
      <c r="E881" s="8">
        <v>12.7</v>
      </c>
      <c r="F881" s="8">
        <v>5.2</v>
      </c>
      <c r="G881" s="9" t="s">
        <v>457</v>
      </c>
      <c r="H881" s="9"/>
      <c r="I881" s="10">
        <v>27500</v>
      </c>
      <c r="J881" s="10">
        <v>11000</v>
      </c>
      <c r="K881" s="10">
        <v>971</v>
      </c>
      <c r="L881" s="11">
        <f t="shared" si="137"/>
        <v>17.121409653455189</v>
      </c>
      <c r="M881" s="10">
        <f t="shared" si="129"/>
        <v>326.55042579800602</v>
      </c>
      <c r="N881" s="8">
        <f t="shared" si="130"/>
        <v>39.258261299579566</v>
      </c>
      <c r="O881" s="11">
        <f t="shared" si="131"/>
        <v>1.6282707482834797</v>
      </c>
      <c r="P881" s="11">
        <f t="shared" si="138"/>
        <v>1.0763756908954014</v>
      </c>
      <c r="Q881" s="11">
        <f t="shared" si="132"/>
        <v>3.4724409448818903</v>
      </c>
      <c r="R881" s="12">
        <f t="shared" si="133"/>
        <v>5.2617239512349909E-2</v>
      </c>
      <c r="S881" s="11">
        <f t="shared" si="134"/>
        <v>7.7558107248694519</v>
      </c>
      <c r="T881" s="8">
        <f t="shared" si="135"/>
        <v>4.4377937973705306</v>
      </c>
      <c r="U881" s="13">
        <f t="shared" si="136"/>
        <v>7.0663182673963369</v>
      </c>
    </row>
    <row r="882" spans="1:21">
      <c r="A882" s="6" t="s">
        <v>1305</v>
      </c>
      <c r="B882" s="6" t="s">
        <v>346</v>
      </c>
      <c r="C882" s="8">
        <v>32</v>
      </c>
      <c r="D882" s="8">
        <v>24.2</v>
      </c>
      <c r="E882" s="8">
        <v>9</v>
      </c>
      <c r="F882" s="8">
        <v>5.0999999999999996</v>
      </c>
      <c r="G882" s="9" t="s">
        <v>457</v>
      </c>
      <c r="H882" s="9"/>
      <c r="I882" s="10">
        <v>12600</v>
      </c>
      <c r="J882" s="10">
        <v>4700</v>
      </c>
      <c r="K882" s="10">
        <v>483</v>
      </c>
      <c r="L882" s="11">
        <f t="shared" si="137"/>
        <v>14.322413577891339</v>
      </c>
      <c r="M882" s="10">
        <f t="shared" si="129"/>
        <v>396.89573206906232</v>
      </c>
      <c r="N882" s="8">
        <f t="shared" si="130"/>
        <v>39.301916841191115</v>
      </c>
      <c r="O882" s="11">
        <f t="shared" si="131"/>
        <v>1.4963727985985553</v>
      </c>
      <c r="P882" s="11">
        <f t="shared" si="138"/>
        <v>1.0368473192783263</v>
      </c>
      <c r="Q882" s="11">
        <f t="shared" si="132"/>
        <v>3.5555555555555554</v>
      </c>
      <c r="R882" s="12">
        <f t="shared" si="133"/>
        <v>3.263957442959034E-2</v>
      </c>
      <c r="S882" s="11">
        <f t="shared" si="134"/>
        <v>6.5919283976693803</v>
      </c>
      <c r="T882" s="8">
        <f t="shared" si="135"/>
        <v>4.4314786667874779</v>
      </c>
      <c r="U882" s="13">
        <f t="shared" si="136"/>
        <v>8.3821483735707929</v>
      </c>
    </row>
    <row r="883" spans="1:21">
      <c r="A883" s="6" t="s">
        <v>1306</v>
      </c>
      <c r="B883" s="6"/>
      <c r="C883" s="8">
        <v>50.5</v>
      </c>
      <c r="D883" s="8">
        <v>38.799999999999997</v>
      </c>
      <c r="E883" s="8">
        <v>14.4</v>
      </c>
      <c r="F883" s="8">
        <v>6.3</v>
      </c>
      <c r="G883" s="9"/>
      <c r="H883" s="9"/>
      <c r="I883" s="10">
        <v>45000</v>
      </c>
      <c r="J883" s="10">
        <v>14200</v>
      </c>
      <c r="K883" s="10">
        <v>1230</v>
      </c>
      <c r="L883" s="11">
        <f t="shared" si="137"/>
        <v>15.623611815925711</v>
      </c>
      <c r="M883" s="10">
        <f t="shared" si="129"/>
        <v>343.92941314766017</v>
      </c>
      <c r="N883" s="8">
        <f t="shared" si="130"/>
        <v>47.123117845801829</v>
      </c>
      <c r="O883" s="11">
        <f t="shared" si="131"/>
        <v>1.5669798504811758</v>
      </c>
      <c r="P883" s="11">
        <f t="shared" si="138"/>
        <v>1.029646919629261</v>
      </c>
      <c r="Q883" s="11">
        <f t="shared" si="132"/>
        <v>3.5069444444444442</v>
      </c>
      <c r="R883" s="12">
        <f t="shared" si="133"/>
        <v>4.423010830082872E-2</v>
      </c>
      <c r="S883" s="11">
        <f t="shared" si="134"/>
        <v>8.3468125652850258</v>
      </c>
      <c r="T883" s="8">
        <f t="shared" si="135"/>
        <v>5.2473339674523434</v>
      </c>
      <c r="U883" s="13">
        <f t="shared" si="136"/>
        <v>7.8466701326835331</v>
      </c>
    </row>
    <row r="884" spans="1:21">
      <c r="A884" s="6" t="s">
        <v>1307</v>
      </c>
      <c r="B884" s="6"/>
      <c r="C884" s="8">
        <v>55.5</v>
      </c>
      <c r="D884" s="8">
        <v>41.3</v>
      </c>
      <c r="E884" s="8">
        <v>14.8</v>
      </c>
      <c r="F884" s="8">
        <v>6.5</v>
      </c>
      <c r="G884" s="9"/>
      <c r="H884" s="9"/>
      <c r="I884" s="10">
        <v>44800</v>
      </c>
      <c r="J884" s="10">
        <v>17600</v>
      </c>
      <c r="K884" s="10">
        <v>1466</v>
      </c>
      <c r="L884" s="11">
        <f t="shared" si="137"/>
        <v>18.676636903528337</v>
      </c>
      <c r="M884" s="10">
        <f t="shared" si="129"/>
        <v>283.90944498159331</v>
      </c>
      <c r="N884" s="8">
        <f t="shared" si="130"/>
        <v>42.008082720420248</v>
      </c>
      <c r="O884" s="11">
        <f t="shared" si="131"/>
        <v>1.612897704111967</v>
      </c>
      <c r="P884" s="11">
        <f t="shared" si="138"/>
        <v>1.0928389352983023</v>
      </c>
      <c r="Q884" s="11">
        <f t="shared" si="132"/>
        <v>3.75</v>
      </c>
      <c r="R884" s="12">
        <f t="shared" si="133"/>
        <v>5.3319359317787793E-2</v>
      </c>
      <c r="S884" s="11">
        <f t="shared" si="134"/>
        <v>8.6115201909999612</v>
      </c>
      <c r="T884" s="8">
        <f t="shared" si="135"/>
        <v>4.862323209997081</v>
      </c>
      <c r="U884" s="13">
        <f t="shared" si="136"/>
        <v>7.1720102601962754</v>
      </c>
    </row>
    <row r="885" spans="1:21">
      <c r="A885" s="6" t="s">
        <v>1308</v>
      </c>
      <c r="B885" s="6" t="s">
        <v>823</v>
      </c>
      <c r="C885" s="8">
        <v>42.5</v>
      </c>
      <c r="D885" s="8">
        <v>38</v>
      </c>
      <c r="E885" s="8">
        <v>14</v>
      </c>
      <c r="F885" s="8">
        <v>4.9000000000000004</v>
      </c>
      <c r="G885" s="9"/>
      <c r="H885" s="9" t="s">
        <v>18</v>
      </c>
      <c r="I885" s="10">
        <v>24000</v>
      </c>
      <c r="J885" s="10">
        <v>7600</v>
      </c>
      <c r="K885" s="10">
        <v>1004</v>
      </c>
      <c r="L885" s="11">
        <f t="shared" si="137"/>
        <v>19.383352264245982</v>
      </c>
      <c r="M885" s="10">
        <f t="shared" si="129"/>
        <v>195.25961718701183</v>
      </c>
      <c r="N885" s="8">
        <f t="shared" si="130"/>
        <v>28.054521188500271</v>
      </c>
      <c r="O885" s="11">
        <f t="shared" si="131"/>
        <v>1.8781850493333452</v>
      </c>
      <c r="P885" s="11">
        <f t="shared" si="138"/>
        <v>1.1261015774526626</v>
      </c>
      <c r="Q885" s="11">
        <f t="shared" si="132"/>
        <v>3.0357142857142856</v>
      </c>
      <c r="R885" s="12">
        <f t="shared" si="133"/>
        <v>0.11496577117331457</v>
      </c>
      <c r="S885" s="11">
        <f t="shared" si="134"/>
        <v>8.2603147639784282</v>
      </c>
      <c r="T885" s="8">
        <f t="shared" si="135"/>
        <v>3.1971082832823838</v>
      </c>
      <c r="U885" s="13">
        <f t="shared" si="136"/>
        <v>4.8486547786551597</v>
      </c>
    </row>
    <row r="886" spans="1:21">
      <c r="A886" s="6" t="s">
        <v>1309</v>
      </c>
      <c r="B886" s="6" t="s">
        <v>823</v>
      </c>
      <c r="C886" s="8">
        <v>44.2</v>
      </c>
      <c r="D886" s="8">
        <v>38.700000000000003</v>
      </c>
      <c r="E886" s="8">
        <v>14</v>
      </c>
      <c r="F886" s="8">
        <v>5.5</v>
      </c>
      <c r="G886" s="9"/>
      <c r="H886" s="9" t="s">
        <v>18</v>
      </c>
      <c r="I886" s="10">
        <v>26000</v>
      </c>
      <c r="J886" s="10">
        <v>9500</v>
      </c>
      <c r="K886" s="10">
        <v>981</v>
      </c>
      <c r="L886" s="11">
        <f t="shared" si="137"/>
        <v>17.956125010804016</v>
      </c>
      <c r="M886" s="10">
        <f t="shared" si="129"/>
        <v>200.25918048407564</v>
      </c>
      <c r="N886" s="8">
        <f t="shared" si="130"/>
        <v>29.639178674054751</v>
      </c>
      <c r="O886" s="11">
        <f t="shared" si="131"/>
        <v>1.8287847762897436</v>
      </c>
      <c r="P886" s="11">
        <f t="shared" si="138"/>
        <v>1.0953060672294384</v>
      </c>
      <c r="Q886" s="11">
        <f t="shared" si="132"/>
        <v>3.1571428571428575</v>
      </c>
      <c r="R886" s="12">
        <f t="shared" si="133"/>
        <v>0.10182884362824639</v>
      </c>
      <c r="S886" s="11">
        <f t="shared" si="134"/>
        <v>8.3360494240377445</v>
      </c>
      <c r="T886" s="8">
        <f t="shared" si="135"/>
        <v>3.3970834705518125</v>
      </c>
      <c r="U886" s="13">
        <f t="shared" si="136"/>
        <v>5.1519321660481516</v>
      </c>
    </row>
    <row r="887" spans="1:21">
      <c r="A887" s="6" t="s">
        <v>1310</v>
      </c>
      <c r="B887" s="6" t="s">
        <v>26</v>
      </c>
      <c r="C887" s="8">
        <v>37</v>
      </c>
      <c r="D887" s="8">
        <v>29.7</v>
      </c>
      <c r="E887" s="8">
        <v>11.9</v>
      </c>
      <c r="F887" s="8">
        <v>5.8</v>
      </c>
      <c r="G887" s="9" t="s">
        <v>749</v>
      </c>
      <c r="H887" s="9" t="s">
        <v>18</v>
      </c>
      <c r="I887" s="10">
        <v>17360</v>
      </c>
      <c r="J887" s="10">
        <v>6250</v>
      </c>
      <c r="K887" s="10">
        <v>675</v>
      </c>
      <c r="L887" s="11">
        <f t="shared" si="137"/>
        <v>16.168864495966467</v>
      </c>
      <c r="M887" s="10">
        <f t="shared" si="129"/>
        <v>295.82328440721574</v>
      </c>
      <c r="N887" s="8">
        <f t="shared" si="130"/>
        <v>31.081672945576603</v>
      </c>
      <c r="O887" s="11">
        <f t="shared" si="131"/>
        <v>1.7782695474411367</v>
      </c>
      <c r="P887" s="11">
        <f t="shared" si="138"/>
        <v>1.069852182662248</v>
      </c>
      <c r="Q887" s="11">
        <f t="shared" si="132"/>
        <v>3.1092436974789917</v>
      </c>
      <c r="R887" s="12">
        <f t="shared" si="133"/>
        <v>7.854331019244841E-2</v>
      </c>
      <c r="S887" s="11">
        <f t="shared" si="134"/>
        <v>7.3026926540831498</v>
      </c>
      <c r="T887" s="8">
        <f t="shared" si="135"/>
        <v>3.4792503898779219</v>
      </c>
      <c r="U887" s="13">
        <f t="shared" si="136"/>
        <v>5.7232160368276528</v>
      </c>
    </row>
    <row r="888" spans="1:21">
      <c r="A888" s="6" t="s">
        <v>1311</v>
      </c>
      <c r="B888" s="6" t="s">
        <v>26</v>
      </c>
      <c r="C888" s="8">
        <v>41.7</v>
      </c>
      <c r="D888" s="8">
        <v>34.1</v>
      </c>
      <c r="E888" s="8">
        <v>13.4</v>
      </c>
      <c r="F888" s="8">
        <v>6</v>
      </c>
      <c r="G888" s="9" t="s">
        <v>749</v>
      </c>
      <c r="H888" s="9" t="s">
        <v>18</v>
      </c>
      <c r="I888" s="10">
        <v>23500</v>
      </c>
      <c r="J888" s="10">
        <v>8936</v>
      </c>
      <c r="K888" s="10">
        <v>901</v>
      </c>
      <c r="L888" s="11">
        <f t="shared" si="137"/>
        <v>17.640441786263583</v>
      </c>
      <c r="M888" s="10">
        <f t="shared" si="129"/>
        <v>264.57981409155019</v>
      </c>
      <c r="N888" s="8">
        <f t="shared" si="130"/>
        <v>31.495059204615046</v>
      </c>
      <c r="O888" s="11">
        <f t="shared" si="131"/>
        <v>1.8103389154557894</v>
      </c>
      <c r="P888" s="11">
        <f t="shared" si="138"/>
        <v>1.0919668160512783</v>
      </c>
      <c r="Q888" s="11">
        <f t="shared" si="132"/>
        <v>3.1119402985074629</v>
      </c>
      <c r="R888" s="12">
        <f t="shared" si="133"/>
        <v>8.8727109828680623E-2</v>
      </c>
      <c r="S888" s="11">
        <f t="shared" si="134"/>
        <v>7.824957507871849</v>
      </c>
      <c r="T888" s="8">
        <f t="shared" si="135"/>
        <v>3.5386188253030788</v>
      </c>
      <c r="U888" s="13">
        <f t="shared" si="136"/>
        <v>5.4854128590821079</v>
      </c>
    </row>
    <row r="889" spans="1:21">
      <c r="A889" s="6" t="s">
        <v>1312</v>
      </c>
      <c r="B889" s="6" t="s">
        <v>26</v>
      </c>
      <c r="C889" s="8">
        <v>45.5</v>
      </c>
      <c r="D889" s="8">
        <v>37.4</v>
      </c>
      <c r="E889" s="8">
        <v>14.1</v>
      </c>
      <c r="F889" s="8">
        <v>6.5</v>
      </c>
      <c r="G889" s="9" t="s">
        <v>749</v>
      </c>
      <c r="H889" s="9" t="s">
        <v>18</v>
      </c>
      <c r="I889" s="10">
        <v>25611</v>
      </c>
      <c r="J889" s="10">
        <v>10200</v>
      </c>
      <c r="K889" s="10">
        <v>1290</v>
      </c>
      <c r="L889" s="11">
        <f t="shared" si="137"/>
        <v>23.850280984159614</v>
      </c>
      <c r="M889" s="10">
        <f t="shared" si="129"/>
        <v>218.55649195431656</v>
      </c>
      <c r="N889" s="8">
        <f t="shared" si="130"/>
        <v>29.298234670561815</v>
      </c>
      <c r="O889" s="11">
        <f t="shared" si="131"/>
        <v>1.8511165476018665</v>
      </c>
      <c r="P889" s="11">
        <f t="shared" si="138"/>
        <v>1.2044056672614645</v>
      </c>
      <c r="Q889" s="11">
        <f t="shared" si="132"/>
        <v>3.226950354609929</v>
      </c>
      <c r="R889" s="12">
        <f t="shared" si="133"/>
        <v>0.10414840266266227</v>
      </c>
      <c r="S889" s="11">
        <f t="shared" si="134"/>
        <v>8.1948422803614704</v>
      </c>
      <c r="T889" s="8">
        <f t="shared" si="135"/>
        <v>3.3742749217336288</v>
      </c>
      <c r="U889" s="13">
        <f t="shared" si="136"/>
        <v>5.0991623993559907</v>
      </c>
    </row>
    <row r="890" spans="1:21">
      <c r="A890" s="6" t="s">
        <v>1313</v>
      </c>
      <c r="B890" s="6" t="s">
        <v>401</v>
      </c>
      <c r="C890" s="8">
        <v>26.1</v>
      </c>
      <c r="D890" s="8">
        <v>19.899999999999999</v>
      </c>
      <c r="E890" s="8">
        <v>8</v>
      </c>
      <c r="F890" s="8">
        <v>4</v>
      </c>
      <c r="G890" s="9" t="s">
        <v>29</v>
      </c>
      <c r="H890" s="9" t="s">
        <v>18</v>
      </c>
      <c r="I890" s="10">
        <v>4074</v>
      </c>
      <c r="J890" s="10">
        <v>1900</v>
      </c>
      <c r="K890" s="10">
        <v>340</v>
      </c>
      <c r="L890" s="11">
        <f t="shared" si="137"/>
        <v>21.385567394109643</v>
      </c>
      <c r="M890" s="10">
        <f t="shared" si="129"/>
        <v>230.78829413855479</v>
      </c>
      <c r="N890" s="8">
        <f t="shared" si="130"/>
        <v>18.127549274122739</v>
      </c>
      <c r="O890" s="11">
        <f t="shared" si="131"/>
        <v>1.9371964867895255</v>
      </c>
      <c r="P890" s="11">
        <f t="shared" si="138"/>
        <v>1.2232923902117743</v>
      </c>
      <c r="Q890" s="11">
        <f t="shared" si="132"/>
        <v>3.2625000000000002</v>
      </c>
      <c r="R890" s="12">
        <f t="shared" si="133"/>
        <v>0.11254156451853166</v>
      </c>
      <c r="S890" s="11">
        <f t="shared" si="134"/>
        <v>5.9776617502163845</v>
      </c>
      <c r="T890" s="8">
        <f t="shared" si="135"/>
        <v>2.1785814908681029</v>
      </c>
      <c r="U890" s="13">
        <f t="shared" si="136"/>
        <v>4.3707579070707148</v>
      </c>
    </row>
    <row r="891" spans="1:21">
      <c r="A891" s="6" t="s">
        <v>1314</v>
      </c>
      <c r="B891" s="6" t="s">
        <v>1315</v>
      </c>
      <c r="C891" s="8">
        <v>26.2</v>
      </c>
      <c r="D891" s="8">
        <v>21.7</v>
      </c>
      <c r="E891" s="8">
        <v>8.6999999999999993</v>
      </c>
      <c r="F891" s="8">
        <v>4</v>
      </c>
      <c r="G891" s="9" t="s">
        <v>157</v>
      </c>
      <c r="H891" s="9" t="s">
        <v>18</v>
      </c>
      <c r="I891" s="10">
        <v>5400</v>
      </c>
      <c r="J891" s="10">
        <v>2200</v>
      </c>
      <c r="K891" s="10">
        <v>321</v>
      </c>
      <c r="L891" s="11">
        <f t="shared" si="137"/>
        <v>16.735806698394519</v>
      </c>
      <c r="M891" s="10">
        <f t="shared" si="129"/>
        <v>235.92096716104564</v>
      </c>
      <c r="N891" s="8">
        <f t="shared" si="130"/>
        <v>20.288449928289431</v>
      </c>
      <c r="O891" s="11">
        <f t="shared" si="131"/>
        <v>1.918018613904525</v>
      </c>
      <c r="P891" s="11">
        <f t="shared" si="138"/>
        <v>1.1184608496006232</v>
      </c>
      <c r="Q891" s="11">
        <f t="shared" si="132"/>
        <v>3.0114942528735633</v>
      </c>
      <c r="R891" s="12">
        <f t="shared" si="133"/>
        <v>0.11007639648023602</v>
      </c>
      <c r="S891" s="11">
        <f t="shared" si="134"/>
        <v>6.2421566785847338</v>
      </c>
      <c r="T891" s="8">
        <f t="shared" si="135"/>
        <v>2.3519907395327775</v>
      </c>
      <c r="U891" s="13">
        <f t="shared" si="136"/>
        <v>4.5248471890232853</v>
      </c>
    </row>
    <row r="892" spans="1:21">
      <c r="A892" s="6" t="s">
        <v>1316</v>
      </c>
      <c r="B892" s="6" t="s">
        <v>1315</v>
      </c>
      <c r="C892" s="8">
        <v>29.8</v>
      </c>
      <c r="D892" s="8">
        <v>25</v>
      </c>
      <c r="E892" s="8">
        <v>9.5</v>
      </c>
      <c r="F892" s="8">
        <v>5</v>
      </c>
      <c r="G892" s="9" t="s">
        <v>157</v>
      </c>
      <c r="H892" s="9" t="s">
        <v>18</v>
      </c>
      <c r="I892" s="10">
        <v>8320</v>
      </c>
      <c r="J892" s="10">
        <v>3560</v>
      </c>
      <c r="K892" s="10">
        <v>444</v>
      </c>
      <c r="L892" s="11">
        <f t="shared" si="137"/>
        <v>17.357880633033261</v>
      </c>
      <c r="M892" s="10">
        <f t="shared" si="129"/>
        <v>237.71428571428572</v>
      </c>
      <c r="N892" s="8">
        <f t="shared" si="130"/>
        <v>24.242428523058248</v>
      </c>
      <c r="O892" s="11">
        <f t="shared" si="131"/>
        <v>1.8136071722210096</v>
      </c>
      <c r="P892" s="11">
        <f t="shared" si="138"/>
        <v>1.1184092449761383</v>
      </c>
      <c r="Q892" s="11">
        <f t="shared" si="132"/>
        <v>3.1368421052631579</v>
      </c>
      <c r="R892" s="12">
        <f t="shared" si="133"/>
        <v>8.8598358114875597E-2</v>
      </c>
      <c r="S892" s="11">
        <f t="shared" si="134"/>
        <v>6.7</v>
      </c>
      <c r="T892" s="8">
        <f t="shared" si="135"/>
        <v>2.7995557667906983</v>
      </c>
      <c r="U892" s="13">
        <f t="shared" si="136"/>
        <v>5.1541286692489034</v>
      </c>
    </row>
    <row r="893" spans="1:21">
      <c r="A893" s="6" t="s">
        <v>1317</v>
      </c>
      <c r="B893" s="6" t="s">
        <v>1315</v>
      </c>
      <c r="C893" s="8">
        <v>32.299999999999997</v>
      </c>
      <c r="D893" s="8">
        <v>27.5</v>
      </c>
      <c r="E893" s="8">
        <v>10.3</v>
      </c>
      <c r="F893" s="8">
        <v>4.5</v>
      </c>
      <c r="G893" s="9"/>
      <c r="H893" s="9" t="s">
        <v>18</v>
      </c>
      <c r="I893" s="10">
        <v>12000</v>
      </c>
      <c r="J893" s="10">
        <v>4500</v>
      </c>
      <c r="K893" s="10">
        <v>478</v>
      </c>
      <c r="L893" s="11">
        <f t="shared" si="137"/>
        <v>14.642291528396653</v>
      </c>
      <c r="M893" s="10">
        <f t="shared" si="129"/>
        <v>257.59364602339798</v>
      </c>
      <c r="N893" s="8">
        <f t="shared" si="130"/>
        <v>28.687708133592285</v>
      </c>
      <c r="O893" s="11">
        <f t="shared" si="131"/>
        <v>1.7405662442215324</v>
      </c>
      <c r="P893" s="11">
        <f t="shared" si="138"/>
        <v>1.0459411003141121</v>
      </c>
      <c r="Q893" s="11">
        <f t="shared" si="132"/>
        <v>3.1359223300970869</v>
      </c>
      <c r="R893" s="12">
        <f t="shared" si="133"/>
        <v>7.3649823184159011E-2</v>
      </c>
      <c r="S893" s="11">
        <f t="shared" si="134"/>
        <v>7.0270192827400155</v>
      </c>
      <c r="T893" s="8">
        <f t="shared" si="135"/>
        <v>3.2540247911313136</v>
      </c>
      <c r="U893" s="13">
        <f t="shared" si="136"/>
        <v>5.7534743440927025</v>
      </c>
    </row>
    <row r="894" spans="1:21">
      <c r="A894" s="6" t="s">
        <v>1318</v>
      </c>
      <c r="B894" s="6" t="s">
        <v>1319</v>
      </c>
      <c r="C894" s="8">
        <v>34.5</v>
      </c>
      <c r="D894" s="8">
        <v>28.2</v>
      </c>
      <c r="E894" s="8">
        <v>11.5</v>
      </c>
      <c r="F894" s="8">
        <v>4</v>
      </c>
      <c r="G894" s="9"/>
      <c r="H894" s="9"/>
      <c r="I894" s="10">
        <v>11500</v>
      </c>
      <c r="J894" s="10">
        <v>4500</v>
      </c>
      <c r="K894" s="10">
        <v>0</v>
      </c>
      <c r="L894" s="11">
        <f t="shared" si="137"/>
        <v>0</v>
      </c>
      <c r="M894" s="10">
        <f t="shared" si="129"/>
        <v>228.92988866328113</v>
      </c>
      <c r="N894" s="8">
        <f t="shared" si="130"/>
        <v>22.836743201921625</v>
      </c>
      <c r="O894" s="11">
        <f t="shared" si="131"/>
        <v>1.9710886015246858</v>
      </c>
      <c r="P894" s="11">
        <f t="shared" si="138"/>
        <v>0</v>
      </c>
      <c r="Q894" s="11">
        <f t="shared" si="132"/>
        <v>3</v>
      </c>
      <c r="R894" s="12">
        <f t="shared" si="133"/>
        <v>0.13182600626252117</v>
      </c>
      <c r="S894" s="11">
        <f t="shared" si="134"/>
        <v>7.1158920733805404</v>
      </c>
      <c r="T894" s="8">
        <f t="shared" si="135"/>
        <v>2.6245460475499072</v>
      </c>
      <c r="U894" s="13">
        <f t="shared" si="136"/>
        <v>4.391705531566017</v>
      </c>
    </row>
    <row r="895" spans="1:21">
      <c r="A895" s="6" t="s">
        <v>1320</v>
      </c>
      <c r="B895" s="6" t="s">
        <v>1315</v>
      </c>
      <c r="C895" s="8">
        <v>36</v>
      </c>
      <c r="D895" s="8">
        <v>30</v>
      </c>
      <c r="E895" s="8">
        <v>11.4</v>
      </c>
      <c r="F895" s="8">
        <v>4.5</v>
      </c>
      <c r="G895" s="9" t="s">
        <v>157</v>
      </c>
      <c r="H895" s="9" t="s">
        <v>18</v>
      </c>
      <c r="I895" s="10">
        <v>17700</v>
      </c>
      <c r="J895" s="10">
        <v>7300</v>
      </c>
      <c r="K895" s="10">
        <v>615</v>
      </c>
      <c r="L895" s="11">
        <f t="shared" si="137"/>
        <v>14.542557279516158</v>
      </c>
      <c r="M895" s="10">
        <f t="shared" si="129"/>
        <v>292.65873015873018</v>
      </c>
      <c r="N895" s="8">
        <f t="shared" si="130"/>
        <v>33.647231596978891</v>
      </c>
      <c r="O895" s="11">
        <f t="shared" si="131"/>
        <v>1.6925848162785084</v>
      </c>
      <c r="P895" s="11">
        <f t="shared" si="138"/>
        <v>1.0321793063373532</v>
      </c>
      <c r="Q895" s="11">
        <f t="shared" si="132"/>
        <v>3.1578947368421053</v>
      </c>
      <c r="R895" s="12">
        <f t="shared" si="133"/>
        <v>6.3642362339021818E-2</v>
      </c>
      <c r="S895" s="11">
        <f t="shared" si="134"/>
        <v>7.3394822705692269</v>
      </c>
      <c r="T895" s="8">
        <f t="shared" si="135"/>
        <v>3.7550158858301295</v>
      </c>
      <c r="U895" s="13">
        <f t="shared" si="136"/>
        <v>6.3108417332156623</v>
      </c>
    </row>
    <row r="896" spans="1:21">
      <c r="A896" s="6" t="s">
        <v>1321</v>
      </c>
      <c r="B896" s="6" t="s">
        <v>1315</v>
      </c>
      <c r="C896" s="8">
        <v>36.5</v>
      </c>
      <c r="D896" s="8">
        <v>30</v>
      </c>
      <c r="E896" s="8">
        <v>11.5</v>
      </c>
      <c r="F896" s="8">
        <v>4.5</v>
      </c>
      <c r="G896" s="9" t="s">
        <v>157</v>
      </c>
      <c r="H896" s="9" t="s">
        <v>18</v>
      </c>
      <c r="I896" s="10">
        <v>17700</v>
      </c>
      <c r="J896" s="10">
        <v>7300</v>
      </c>
      <c r="K896" s="10">
        <v>599</v>
      </c>
      <c r="L896" s="11">
        <f t="shared" si="137"/>
        <v>14.16421432590273</v>
      </c>
      <c r="M896" s="10">
        <f t="shared" si="129"/>
        <v>292.65873015873018</v>
      </c>
      <c r="N896" s="8">
        <f t="shared" si="130"/>
        <v>33.102509551993037</v>
      </c>
      <c r="O896" s="11">
        <f t="shared" si="131"/>
        <v>1.7074320515090216</v>
      </c>
      <c r="P896" s="11">
        <f t="shared" si="138"/>
        <v>1.0231583812947318</v>
      </c>
      <c r="Q896" s="11">
        <f t="shared" si="132"/>
        <v>3.1739130434782608</v>
      </c>
      <c r="R896" s="12">
        <f t="shared" si="133"/>
        <v>6.6109656185102991E-2</v>
      </c>
      <c r="S896" s="11">
        <f t="shared" si="134"/>
        <v>7.3394822705692269</v>
      </c>
      <c r="T896" s="8">
        <f t="shared" si="135"/>
        <v>3.7061440475015659</v>
      </c>
      <c r="U896" s="13">
        <f t="shared" si="136"/>
        <v>6.2015651542435331</v>
      </c>
    </row>
    <row r="897" spans="1:21">
      <c r="A897" s="6" t="s">
        <v>1322</v>
      </c>
      <c r="B897" s="6" t="s">
        <v>1315</v>
      </c>
      <c r="C897" s="8">
        <v>38.299999999999997</v>
      </c>
      <c r="D897" s="8">
        <v>30</v>
      </c>
      <c r="E897" s="8">
        <v>11.6</v>
      </c>
      <c r="F897" s="8">
        <v>5.5</v>
      </c>
      <c r="G897" s="9"/>
      <c r="H897" s="9" t="s">
        <v>14</v>
      </c>
      <c r="I897" s="10">
        <v>16915</v>
      </c>
      <c r="J897" s="10">
        <v>7000</v>
      </c>
      <c r="K897" s="10">
        <v>684</v>
      </c>
      <c r="L897" s="11">
        <f t="shared" si="137"/>
        <v>16.670276795784385</v>
      </c>
      <c r="M897" s="10">
        <f t="shared" si="129"/>
        <v>279.67923280423281</v>
      </c>
      <c r="N897" s="8">
        <f t="shared" si="130"/>
        <v>30.752456189283699</v>
      </c>
      <c r="O897" s="11">
        <f t="shared" si="131"/>
        <v>1.7484938113546804</v>
      </c>
      <c r="P897" s="11">
        <f t="shared" si="138"/>
        <v>1.0815802099696392</v>
      </c>
      <c r="Q897" s="11">
        <f t="shared" si="132"/>
        <v>3.3017241379310343</v>
      </c>
      <c r="R897" s="12">
        <f t="shared" si="133"/>
        <v>7.4299155160698904E-2</v>
      </c>
      <c r="S897" s="11">
        <f t="shared" si="134"/>
        <v>7.3394822705692269</v>
      </c>
      <c r="T897" s="8">
        <f t="shared" si="135"/>
        <v>3.5164348004300634</v>
      </c>
      <c r="U897" s="13">
        <f t="shared" si="136"/>
        <v>5.8587033792849077</v>
      </c>
    </row>
    <row r="898" spans="1:21">
      <c r="A898" s="6" t="s">
        <v>1323</v>
      </c>
      <c r="B898" s="6" t="s">
        <v>1315</v>
      </c>
      <c r="C898" s="8">
        <v>39.299999999999997</v>
      </c>
      <c r="D898" s="8">
        <v>31.3</v>
      </c>
      <c r="E898" s="8">
        <v>12.4</v>
      </c>
      <c r="F898" s="8">
        <v>6.8</v>
      </c>
      <c r="G898" s="10"/>
      <c r="H898" s="10" t="s">
        <v>18</v>
      </c>
      <c r="I898" s="9">
        <v>16800</v>
      </c>
      <c r="J898" s="9">
        <v>6800</v>
      </c>
      <c r="K898" s="10">
        <v>742</v>
      </c>
      <c r="L898" s="11">
        <f t="shared" si="137"/>
        <v>18.166187246179113</v>
      </c>
      <c r="M898" s="10">
        <f t="shared" si="129"/>
        <v>244.58411683137558</v>
      </c>
      <c r="N898" s="8">
        <f t="shared" si="130"/>
        <v>26.94729538515471</v>
      </c>
      <c r="O898" s="11">
        <f t="shared" si="131"/>
        <v>1.8733304022113184</v>
      </c>
      <c r="P898" s="11">
        <f t="shared" si="138"/>
        <v>1.1131923955745862</v>
      </c>
      <c r="Q898" s="11">
        <f t="shared" si="132"/>
        <v>3.169354838709677</v>
      </c>
      <c r="R898" s="12">
        <f t="shared" si="133"/>
        <v>0.10473562601803038</v>
      </c>
      <c r="S898" s="11">
        <f t="shared" si="134"/>
        <v>7.4968179916548605</v>
      </c>
      <c r="T898" s="8">
        <f t="shared" si="135"/>
        <v>3.0964351719497261</v>
      </c>
      <c r="U898" s="13">
        <f t="shared" si="136"/>
        <v>4.9897534275948461</v>
      </c>
    </row>
    <row r="899" spans="1:21">
      <c r="A899" s="6" t="s">
        <v>1324</v>
      </c>
      <c r="B899" s="6" t="s">
        <v>1315</v>
      </c>
      <c r="C899" s="8">
        <v>39.9</v>
      </c>
      <c r="D899" s="8">
        <v>31.3</v>
      </c>
      <c r="E899" s="8">
        <v>12.5</v>
      </c>
      <c r="F899" s="8">
        <v>4.3</v>
      </c>
      <c r="G899" s="9" t="s">
        <v>60</v>
      </c>
      <c r="H899" s="9" t="s">
        <v>18</v>
      </c>
      <c r="I899" s="10">
        <v>22800</v>
      </c>
      <c r="J899" s="10">
        <v>12000</v>
      </c>
      <c r="K899" s="10">
        <v>802</v>
      </c>
      <c r="L899" s="11">
        <f t="shared" si="137"/>
        <v>16.021590336146332</v>
      </c>
      <c r="M899" s="10">
        <f t="shared" ref="M899:M962" si="139">(I899/2240)/(0.01*D899)^3</f>
        <v>331.93558712829542</v>
      </c>
      <c r="N899" s="8">
        <f t="shared" ref="N899:N962" si="140">I899/(0.65*(0.7*D899+0.3*C899)*E899^1.33)</f>
        <v>35.99049098721445</v>
      </c>
      <c r="O899" s="11">
        <f t="shared" ref="O899:O962" si="141">E899/(I899/(0.9*64))^0.333</f>
        <v>1.7058404007722552</v>
      </c>
      <c r="P899" s="11">
        <f t="shared" si="138"/>
        <v>1.0584233292393228</v>
      </c>
      <c r="Q899" s="11">
        <f t="shared" ref="Q899:Q962" si="142">C899/E899</f>
        <v>3.1919999999999997</v>
      </c>
      <c r="R899" s="12">
        <f t="shared" ref="R899:R962" si="143">(((2*3.14)/T899)^2*((E899/2)-1.5)*(10*3.14/180)/32.2)</f>
        <v>6.365846793566797E-2</v>
      </c>
      <c r="S899" s="11">
        <f t="shared" ref="S899:S962" si="144">1.34*(D899^0.5)</f>
        <v>7.4968179916548605</v>
      </c>
      <c r="T899" s="8">
        <f t="shared" ref="T899:T962" si="145">2*PI()*(((I899^1.744/35.5)/(0.04*32.2*D899*64*(0.82*E899)^3))^0.5)</f>
        <v>3.9928132040305133</v>
      </c>
      <c r="U899" s="13">
        <f t="shared" ref="U899:U962" si="146">T899*(32.2/E899)^0.5</f>
        <v>6.4084340957174826</v>
      </c>
    </row>
    <row r="900" spans="1:21">
      <c r="A900" s="6" t="s">
        <v>1325</v>
      </c>
      <c r="B900" s="6" t="s">
        <v>1315</v>
      </c>
      <c r="C900" s="8">
        <v>27.2</v>
      </c>
      <c r="D900" s="8">
        <v>21</v>
      </c>
      <c r="E900" s="8">
        <v>8.6</v>
      </c>
      <c r="F900" s="8">
        <v>4.4000000000000004</v>
      </c>
      <c r="G900" s="9" t="s">
        <v>157</v>
      </c>
      <c r="H900" s="9" t="s">
        <v>18</v>
      </c>
      <c r="I900" s="10">
        <v>6500</v>
      </c>
      <c r="J900" s="10">
        <v>2100</v>
      </c>
      <c r="K900" s="10">
        <v>391</v>
      </c>
      <c r="L900" s="11">
        <f t="shared" si="137"/>
        <v>18.017408472555594</v>
      </c>
      <c r="M900" s="10">
        <f t="shared" si="139"/>
        <v>313.33395036018948</v>
      </c>
      <c r="N900" s="8">
        <f t="shared" si="140"/>
        <v>25.005804633927031</v>
      </c>
      <c r="O900" s="11">
        <f t="shared" si="141"/>
        <v>1.782456707501888</v>
      </c>
      <c r="P900" s="11">
        <f t="shared" si="138"/>
        <v>1.1403011753101615</v>
      </c>
      <c r="Q900" s="11">
        <f t="shared" si="142"/>
        <v>3.1627906976744184</v>
      </c>
      <c r="R900" s="12">
        <f t="shared" si="143"/>
        <v>7.3160784721884975E-2</v>
      </c>
      <c r="S900" s="11">
        <f t="shared" si="144"/>
        <v>6.1406514312408254</v>
      </c>
      <c r="T900" s="8">
        <f t="shared" si="145"/>
        <v>2.8595659526688211</v>
      </c>
      <c r="U900" s="13">
        <f t="shared" si="146"/>
        <v>5.533231335375719</v>
      </c>
    </row>
    <row r="901" spans="1:21">
      <c r="A901" s="6" t="s">
        <v>1326</v>
      </c>
      <c r="B901" s="6" t="s">
        <v>1327</v>
      </c>
      <c r="C901" s="8">
        <v>32.5</v>
      </c>
      <c r="D901" s="8">
        <v>22.4</v>
      </c>
      <c r="E901" s="8">
        <v>9.3000000000000007</v>
      </c>
      <c r="F901" s="8">
        <v>4.5</v>
      </c>
      <c r="G901" s="9" t="s">
        <v>1328</v>
      </c>
      <c r="H901" s="9" t="s">
        <v>18</v>
      </c>
      <c r="I901" s="10">
        <v>10300</v>
      </c>
      <c r="J901" s="10">
        <v>4230</v>
      </c>
      <c r="K901" s="10">
        <v>509</v>
      </c>
      <c r="L901" s="11">
        <f t="shared" si="137"/>
        <v>17.261719429902527</v>
      </c>
      <c r="M901" s="10">
        <f t="shared" si="139"/>
        <v>409.11476297311032</v>
      </c>
      <c r="N901" s="8">
        <f t="shared" si="140"/>
        <v>32.09927225401227</v>
      </c>
      <c r="O901" s="11">
        <f t="shared" si="141"/>
        <v>1.6535938168770548</v>
      </c>
      <c r="P901" s="11">
        <f t="shared" si="138"/>
        <v>1.1096365828028794</v>
      </c>
      <c r="Q901" s="11">
        <f t="shared" si="142"/>
        <v>3.4946236559139781</v>
      </c>
      <c r="R901" s="12">
        <f t="shared" si="143"/>
        <v>4.9744591309101235E-2</v>
      </c>
      <c r="S901" s="11">
        <f t="shared" si="144"/>
        <v>6.3420375274827885</v>
      </c>
      <c r="T901" s="8">
        <f t="shared" si="145"/>
        <v>3.6782616798825649</v>
      </c>
      <c r="U901" s="13">
        <f t="shared" si="146"/>
        <v>6.8443007398220681</v>
      </c>
    </row>
    <row r="902" spans="1:21">
      <c r="A902" s="6" t="s">
        <v>1329</v>
      </c>
      <c r="B902" s="6" t="s">
        <v>267</v>
      </c>
      <c r="C902" s="8">
        <v>35.9</v>
      </c>
      <c r="D902" s="8">
        <v>29.9</v>
      </c>
      <c r="E902" s="8">
        <v>10.5</v>
      </c>
      <c r="F902" s="8">
        <v>6</v>
      </c>
      <c r="G902" s="9" t="s">
        <v>1330</v>
      </c>
      <c r="H902" s="9" t="s">
        <v>18</v>
      </c>
      <c r="I902" s="10">
        <v>10400</v>
      </c>
      <c r="J902" s="10"/>
      <c r="K902" s="10">
        <v>546</v>
      </c>
      <c r="L902" s="11">
        <f t="shared" ref="L902:L965" si="147">K902/(I902/64)^0.666</f>
        <v>18.397732559623947</v>
      </c>
      <c r="M902" s="10">
        <f t="shared" si="139"/>
        <v>173.68877653000536</v>
      </c>
      <c r="N902" s="8">
        <f t="shared" si="140"/>
        <v>22.124779578954971</v>
      </c>
      <c r="O902" s="11">
        <f t="shared" si="141"/>
        <v>1.860963623760659</v>
      </c>
      <c r="P902" s="11">
        <f t="shared" si="138"/>
        <v>1.1331303347568393</v>
      </c>
      <c r="Q902" s="11">
        <f t="shared" si="142"/>
        <v>3.4190476190476189</v>
      </c>
      <c r="R902" s="12">
        <f t="shared" si="143"/>
        <v>0.11186411182088109</v>
      </c>
      <c r="S902" s="11">
        <f t="shared" si="144"/>
        <v>7.3272395893678812</v>
      </c>
      <c r="T902" s="8">
        <f t="shared" si="145"/>
        <v>2.6762736851878812</v>
      </c>
      <c r="U902" s="13">
        <f t="shared" si="146"/>
        <v>4.6866639062296729</v>
      </c>
    </row>
    <row r="903" spans="1:21">
      <c r="A903" s="6" t="s">
        <v>1331</v>
      </c>
      <c r="B903" s="6" t="s">
        <v>102</v>
      </c>
      <c r="C903" s="8">
        <v>43.8</v>
      </c>
      <c r="D903" s="8">
        <v>38.700000000000003</v>
      </c>
      <c r="E903" s="8">
        <v>12.9</v>
      </c>
      <c r="F903" s="8">
        <v>6.3</v>
      </c>
      <c r="G903" s="10"/>
      <c r="H903" s="10" t="s">
        <v>14</v>
      </c>
      <c r="I903" s="9">
        <v>30000</v>
      </c>
      <c r="J903" s="9">
        <v>10000</v>
      </c>
      <c r="K903" s="10">
        <v>803</v>
      </c>
      <c r="L903" s="11">
        <f t="shared" si="147"/>
        <v>13.361913387421495</v>
      </c>
      <c r="M903" s="10">
        <f t="shared" si="139"/>
        <v>231.06828517393342</v>
      </c>
      <c r="N903" s="8">
        <f t="shared" si="140"/>
        <v>38.244901858953597</v>
      </c>
      <c r="O903" s="11">
        <f t="shared" si="141"/>
        <v>1.6066786380221827</v>
      </c>
      <c r="P903" s="11">
        <f t="shared" si="138"/>
        <v>0.98865100869789901</v>
      </c>
      <c r="Q903" s="11">
        <f t="shared" si="142"/>
        <v>3.3953488372093021</v>
      </c>
      <c r="R903" s="12">
        <f t="shared" si="143"/>
        <v>5.5861474611046361E-2</v>
      </c>
      <c r="S903" s="11">
        <f t="shared" si="144"/>
        <v>8.3360494240377445</v>
      </c>
      <c r="T903" s="8">
        <f t="shared" si="145"/>
        <v>4.3511763061244517</v>
      </c>
      <c r="U903" s="13">
        <f t="shared" si="146"/>
        <v>6.8744785564209403</v>
      </c>
    </row>
    <row r="904" spans="1:21">
      <c r="A904" s="6" t="s">
        <v>1332</v>
      </c>
      <c r="B904" s="6" t="s">
        <v>1333</v>
      </c>
      <c r="C904" s="8">
        <v>39</v>
      </c>
      <c r="D904" s="8">
        <v>25.8</v>
      </c>
      <c r="E904" s="8">
        <v>9.5</v>
      </c>
      <c r="F904" s="8">
        <v>3.5</v>
      </c>
      <c r="G904" s="9" t="s">
        <v>409</v>
      </c>
      <c r="H904" s="9" t="s">
        <v>14</v>
      </c>
      <c r="I904" s="10">
        <v>14000</v>
      </c>
      <c r="J904" s="10">
        <v>0</v>
      </c>
      <c r="K904" s="10">
        <v>600</v>
      </c>
      <c r="L904" s="11">
        <f t="shared" si="147"/>
        <v>16.586159647301276</v>
      </c>
      <c r="M904" s="10">
        <f t="shared" si="139"/>
        <v>363.93254914894521</v>
      </c>
      <c r="N904" s="8">
        <f t="shared" si="140"/>
        <v>36.24176643151317</v>
      </c>
      <c r="O904" s="11">
        <f t="shared" si="141"/>
        <v>1.5250485032878931</v>
      </c>
      <c r="P904" s="11">
        <f t="shared" si="138"/>
        <v>1.0855389436411442</v>
      </c>
      <c r="Q904" s="11">
        <f t="shared" si="142"/>
        <v>4.1052631578947372</v>
      </c>
      <c r="R904" s="12">
        <f t="shared" si="143"/>
        <v>3.6893780350175098E-2</v>
      </c>
      <c r="S904" s="11">
        <f t="shared" si="144"/>
        <v>6.8063558531713584</v>
      </c>
      <c r="T904" s="8">
        <f t="shared" si="145"/>
        <v>4.3383579394687626</v>
      </c>
      <c r="U904" s="13">
        <f t="shared" si="146"/>
        <v>7.9871439956749652</v>
      </c>
    </row>
    <row r="905" spans="1:21">
      <c r="A905" s="6" t="s">
        <v>1334</v>
      </c>
      <c r="B905" s="6" t="s">
        <v>1335</v>
      </c>
      <c r="C905" s="8">
        <v>44</v>
      </c>
      <c r="D905" s="8">
        <v>39</v>
      </c>
      <c r="E905" s="8">
        <v>13.5</v>
      </c>
      <c r="F905" s="8">
        <v>6</v>
      </c>
      <c r="G905" s="9"/>
      <c r="H905" s="9" t="s">
        <v>14</v>
      </c>
      <c r="I905" s="10">
        <v>31500</v>
      </c>
      <c r="J905" s="10">
        <v>8811</v>
      </c>
      <c r="K905" s="10">
        <v>976</v>
      </c>
      <c r="L905" s="11">
        <f t="shared" si="147"/>
        <v>15.721386747571817</v>
      </c>
      <c r="M905" s="10">
        <f t="shared" si="139"/>
        <v>237.06569564557728</v>
      </c>
      <c r="N905" s="8">
        <f t="shared" si="140"/>
        <v>37.548990179269929</v>
      </c>
      <c r="O905" s="11">
        <f t="shared" si="141"/>
        <v>1.6543105564450571</v>
      </c>
      <c r="P905" s="11">
        <f t="shared" si="138"/>
        <v>1.0422267165747556</v>
      </c>
      <c r="Q905" s="11">
        <f t="shared" si="142"/>
        <v>3.2592592592592591</v>
      </c>
      <c r="R905" s="12">
        <f t="shared" si="143"/>
        <v>6.2848972128326602E-2</v>
      </c>
      <c r="S905" s="11">
        <f t="shared" si="144"/>
        <v>8.3682973178538536</v>
      </c>
      <c r="T905" s="8">
        <f t="shared" si="145"/>
        <v>4.2246510375685151</v>
      </c>
      <c r="U905" s="13">
        <f t="shared" si="146"/>
        <v>6.5245699715435492</v>
      </c>
    </row>
    <row r="906" spans="1:21">
      <c r="A906" s="6" t="s">
        <v>1336</v>
      </c>
      <c r="B906" s="6" t="s">
        <v>1335</v>
      </c>
      <c r="C906" s="8">
        <v>34.4</v>
      </c>
      <c r="D906" s="8">
        <v>28.5</v>
      </c>
      <c r="E906" s="8">
        <v>10.8</v>
      </c>
      <c r="F906" s="8">
        <v>5.2</v>
      </c>
      <c r="G906" s="11"/>
      <c r="H906" s="11" t="s">
        <v>14</v>
      </c>
      <c r="I906" s="10">
        <v>17950</v>
      </c>
      <c r="J906" s="10">
        <v>5522</v>
      </c>
      <c r="K906" s="10">
        <v>630</v>
      </c>
      <c r="L906" s="11">
        <f t="shared" si="147"/>
        <v>14.758746949596897</v>
      </c>
      <c r="M906" s="10">
        <f t="shared" si="139"/>
        <v>346.16396330931968</v>
      </c>
      <c r="N906" s="8">
        <f t="shared" si="140"/>
        <v>38.519893748589105</v>
      </c>
      <c r="O906" s="11">
        <f t="shared" si="141"/>
        <v>1.5960297400981578</v>
      </c>
      <c r="P906" s="11">
        <f t="shared" si="138"/>
        <v>1.0368533630218109</v>
      </c>
      <c r="Q906" s="11">
        <f t="shared" si="142"/>
        <v>3.1851851851851847</v>
      </c>
      <c r="R906" s="12">
        <f t="shared" si="143"/>
        <v>4.6582082140081256E-2</v>
      </c>
      <c r="S906" s="11">
        <f t="shared" si="144"/>
        <v>7.1536424288609792</v>
      </c>
      <c r="T906" s="8">
        <f t="shared" si="145"/>
        <v>4.2294425918386525</v>
      </c>
      <c r="U906" s="13">
        <f t="shared" si="146"/>
        <v>7.3029645510916597</v>
      </c>
    </row>
    <row r="907" spans="1:21">
      <c r="A907" s="6" t="s">
        <v>1337</v>
      </c>
      <c r="B907" s="6" t="s">
        <v>481</v>
      </c>
      <c r="C907" s="8">
        <v>28</v>
      </c>
      <c r="D907" s="8">
        <v>22</v>
      </c>
      <c r="E907" s="8">
        <v>10</v>
      </c>
      <c r="F907" s="8">
        <v>3.7</v>
      </c>
      <c r="G907" s="9" t="s">
        <v>29</v>
      </c>
      <c r="H907" s="9" t="s">
        <v>18</v>
      </c>
      <c r="I907" s="10">
        <v>5500</v>
      </c>
      <c r="J907" s="10">
        <v>1900</v>
      </c>
      <c r="K907" s="10">
        <v>356</v>
      </c>
      <c r="L907" s="11">
        <f t="shared" si="147"/>
        <v>18.335143336501744</v>
      </c>
      <c r="M907" s="10">
        <f t="shared" si="139"/>
        <v>230.59327036599765</v>
      </c>
      <c r="N907" s="8">
        <f t="shared" si="140"/>
        <v>16.62923902443173</v>
      </c>
      <c r="O907" s="11">
        <f t="shared" si="141"/>
        <v>2.1911893649392793</v>
      </c>
      <c r="P907" s="11">
        <f t="shared" si="138"/>
        <v>1.1523787144690023</v>
      </c>
      <c r="Q907" s="11">
        <f t="shared" si="142"/>
        <v>2.8</v>
      </c>
      <c r="R907" s="12">
        <f t="shared" si="143"/>
        <v>0.20156947466410816</v>
      </c>
      <c r="S907" s="11">
        <f t="shared" si="144"/>
        <v>6.2851571181633963</v>
      </c>
      <c r="T907" s="8">
        <f t="shared" si="145"/>
        <v>1.9261136968531385</v>
      </c>
      <c r="U907" s="13">
        <f t="shared" si="146"/>
        <v>3.4562874582014946</v>
      </c>
    </row>
    <row r="908" spans="1:21">
      <c r="A908" s="6" t="s">
        <v>1338</v>
      </c>
      <c r="B908" s="6" t="s">
        <v>1339</v>
      </c>
      <c r="C908" s="8">
        <v>65</v>
      </c>
      <c r="D908" s="8">
        <v>59</v>
      </c>
      <c r="E908" s="8">
        <v>17.5</v>
      </c>
      <c r="F908" s="8">
        <v>11</v>
      </c>
      <c r="G908" s="11"/>
      <c r="H908" s="11" t="s">
        <v>18</v>
      </c>
      <c r="I908" s="10">
        <v>37000</v>
      </c>
      <c r="J908" s="10">
        <v>13000</v>
      </c>
      <c r="K908" s="10">
        <v>2200</v>
      </c>
      <c r="L908" s="11">
        <f t="shared" si="147"/>
        <v>31.835831342780047</v>
      </c>
      <c r="M908" s="10">
        <f t="shared" si="139"/>
        <v>80.426222461191969</v>
      </c>
      <c r="N908" s="8">
        <f t="shared" si="140"/>
        <v>20.803872496828763</v>
      </c>
      <c r="O908" s="11">
        <f t="shared" si="141"/>
        <v>2.0325795957275448</v>
      </c>
      <c r="P908" s="11">
        <f t="shared" si="138"/>
        <v>1.3122886499069331</v>
      </c>
      <c r="Q908" s="11">
        <f t="shared" si="142"/>
        <v>3.7142857142857144</v>
      </c>
      <c r="R908" s="12">
        <f t="shared" si="143"/>
        <v>0.21601650079013393</v>
      </c>
      <c r="S908" s="11">
        <f t="shared" si="144"/>
        <v>10.292735302143935</v>
      </c>
      <c r="T908" s="8">
        <f t="shared" si="145"/>
        <v>2.6778473669613336</v>
      </c>
      <c r="U908" s="13">
        <f t="shared" si="146"/>
        <v>3.6324088974349813</v>
      </c>
    </row>
    <row r="909" spans="1:21">
      <c r="A909" s="6" t="s">
        <v>1340</v>
      </c>
      <c r="B909" s="6" t="s">
        <v>34</v>
      </c>
      <c r="C909" s="8">
        <v>33.1</v>
      </c>
      <c r="D909" s="8">
        <v>28.3</v>
      </c>
      <c r="E909" s="8">
        <v>10.6</v>
      </c>
      <c r="F909" s="8">
        <v>5.5</v>
      </c>
      <c r="G909" s="9" t="s">
        <v>35</v>
      </c>
      <c r="H909" s="9" t="s">
        <v>14</v>
      </c>
      <c r="I909" s="10">
        <v>13900</v>
      </c>
      <c r="J909" s="10">
        <v>4740</v>
      </c>
      <c r="K909" s="10">
        <v>613</v>
      </c>
      <c r="L909" s="11">
        <f t="shared" si="147"/>
        <v>17.026621437505106</v>
      </c>
      <c r="M909" s="10">
        <f t="shared" si="139"/>
        <v>273.7836287367557</v>
      </c>
      <c r="N909" s="8">
        <f t="shared" si="140"/>
        <v>31.124592822530829</v>
      </c>
      <c r="O909" s="11">
        <f t="shared" si="141"/>
        <v>1.7056998990762768</v>
      </c>
      <c r="P909" s="11">
        <f t="shared" si="138"/>
        <v>1.0952762962323173</v>
      </c>
      <c r="Q909" s="11">
        <f t="shared" si="142"/>
        <v>3.1226415094339623</v>
      </c>
      <c r="R909" s="12">
        <f t="shared" si="143"/>
        <v>6.655740570339895E-2</v>
      </c>
      <c r="S909" s="11">
        <f t="shared" si="144"/>
        <v>7.1284977379529275</v>
      </c>
      <c r="T909" s="8">
        <f t="shared" si="145"/>
        <v>3.4926404937180067</v>
      </c>
      <c r="U909" s="13">
        <f t="shared" si="146"/>
        <v>6.0873586249993501</v>
      </c>
    </row>
    <row r="910" spans="1:21">
      <c r="A910" s="6" t="s">
        <v>1341</v>
      </c>
      <c r="B910" s="6" t="s">
        <v>40</v>
      </c>
      <c r="C910" s="8">
        <v>30</v>
      </c>
      <c r="D910" s="8">
        <v>27.5</v>
      </c>
      <c r="E910" s="8">
        <v>11.5</v>
      </c>
      <c r="F910" s="8">
        <v>6.1</v>
      </c>
      <c r="G910" s="9" t="s">
        <v>220</v>
      </c>
      <c r="H910" s="9"/>
      <c r="I910" s="10">
        <v>5750</v>
      </c>
      <c r="J910" s="10">
        <v>1800</v>
      </c>
      <c r="K910" s="10">
        <v>660</v>
      </c>
      <c r="L910" s="11">
        <f t="shared" si="147"/>
        <v>33.000537507270693</v>
      </c>
      <c r="M910" s="10">
        <f t="shared" si="139"/>
        <v>123.43028871954488</v>
      </c>
      <c r="N910" s="8">
        <f t="shared" si="140"/>
        <v>12.162081468067639</v>
      </c>
      <c r="O910" s="11">
        <f t="shared" si="141"/>
        <v>2.482842295613088</v>
      </c>
      <c r="P910" s="11">
        <f t="shared" si="138"/>
        <v>1.3997298370910058</v>
      </c>
      <c r="Q910" s="11">
        <f t="shared" si="142"/>
        <v>2.6086956521739131</v>
      </c>
      <c r="R910" s="12">
        <f t="shared" si="143"/>
        <v>0.43060690834474491</v>
      </c>
      <c r="S910" s="11">
        <f t="shared" si="144"/>
        <v>7.0270192827400155</v>
      </c>
      <c r="T910" s="8">
        <f t="shared" si="145"/>
        <v>1.4521592577144375</v>
      </c>
      <c r="U910" s="13">
        <f t="shared" si="146"/>
        <v>2.4299272061821298</v>
      </c>
    </row>
    <row r="911" spans="1:21">
      <c r="A911" s="6" t="s">
        <v>1342</v>
      </c>
      <c r="B911" s="6" t="s">
        <v>699</v>
      </c>
      <c r="C911" s="8">
        <v>23</v>
      </c>
      <c r="D911" s="8">
        <v>20</v>
      </c>
      <c r="E911" s="8">
        <v>7.9</v>
      </c>
      <c r="F911" s="8">
        <v>3.8</v>
      </c>
      <c r="G911" s="9"/>
      <c r="H911" s="9" t="s">
        <v>18</v>
      </c>
      <c r="I911" s="10">
        <v>3400</v>
      </c>
      <c r="J911" s="10">
        <v>1500</v>
      </c>
      <c r="K911" s="10">
        <v>264</v>
      </c>
      <c r="L911" s="11">
        <f t="shared" si="147"/>
        <v>18.73073548432788</v>
      </c>
      <c r="M911" s="10">
        <f t="shared" si="139"/>
        <v>189.7321428571428</v>
      </c>
      <c r="N911" s="8">
        <f t="shared" si="140"/>
        <v>16.016781200316547</v>
      </c>
      <c r="O911" s="11">
        <f t="shared" si="141"/>
        <v>2.0317267512958299</v>
      </c>
      <c r="P911" s="11">
        <f t="shared" si="138"/>
        <v>1.176460714250757</v>
      </c>
      <c r="Q911" s="11">
        <f t="shared" si="142"/>
        <v>2.9113924050632911</v>
      </c>
      <c r="R911" s="12">
        <f t="shared" si="143"/>
        <v>0.14632033669764849</v>
      </c>
      <c r="S911" s="11">
        <f t="shared" si="144"/>
        <v>5.9926621796994368</v>
      </c>
      <c r="T911" s="8">
        <f t="shared" si="145"/>
        <v>1.891433059681169</v>
      </c>
      <c r="U911" s="13">
        <f t="shared" si="146"/>
        <v>3.8186105303211191</v>
      </c>
    </row>
    <row r="912" spans="1:21">
      <c r="A912" s="6" t="s">
        <v>1343</v>
      </c>
      <c r="B912" s="6" t="s">
        <v>699</v>
      </c>
      <c r="C912" s="8">
        <v>26.3</v>
      </c>
      <c r="D912" s="8">
        <v>21.8</v>
      </c>
      <c r="E912" s="8">
        <v>8.6999999999999993</v>
      </c>
      <c r="F912" s="8">
        <v>4.3</v>
      </c>
      <c r="G912" s="9" t="s">
        <v>157</v>
      </c>
      <c r="H912" s="9" t="s">
        <v>18</v>
      </c>
      <c r="I912" s="10">
        <v>5860</v>
      </c>
      <c r="J912" s="10">
        <v>2050</v>
      </c>
      <c r="K912" s="10">
        <v>322</v>
      </c>
      <c r="L912" s="11">
        <f t="shared" si="147"/>
        <v>15.89834518301047</v>
      </c>
      <c r="M912" s="10">
        <f t="shared" si="139"/>
        <v>252.5108924753257</v>
      </c>
      <c r="N912" s="8">
        <f t="shared" si="140"/>
        <v>21.921620647658894</v>
      </c>
      <c r="O912" s="11">
        <f t="shared" si="141"/>
        <v>1.8665087640529683</v>
      </c>
      <c r="P912" s="11">
        <f t="shared" ref="P912:P975" si="148">(1.88*D912^0.5*K912^0.333/I912^0.25)/S912</f>
        <v>1.0969697513106331</v>
      </c>
      <c r="Q912" s="11">
        <f t="shared" si="142"/>
        <v>3.0229885057471266</v>
      </c>
      <c r="R912" s="12">
        <f t="shared" si="143"/>
        <v>9.5889761487028186E-2</v>
      </c>
      <c r="S912" s="11">
        <f t="shared" si="144"/>
        <v>6.2565229960418121</v>
      </c>
      <c r="T912" s="8">
        <f t="shared" si="145"/>
        <v>2.5199770767322485</v>
      </c>
      <c r="U912" s="13">
        <f t="shared" si="146"/>
        <v>4.8480255472094829</v>
      </c>
    </row>
    <row r="913" spans="1:21">
      <c r="A913" s="6" t="s">
        <v>1344</v>
      </c>
      <c r="B913" s="6" t="s">
        <v>699</v>
      </c>
      <c r="C913" s="8">
        <v>37.299999999999997</v>
      </c>
      <c r="D913" s="8">
        <v>30.2</v>
      </c>
      <c r="E913" s="8">
        <v>11.3</v>
      </c>
      <c r="F913" s="8">
        <v>6.6</v>
      </c>
      <c r="G913" s="10"/>
      <c r="H913" s="9" t="s">
        <v>18</v>
      </c>
      <c r="I913" s="9">
        <v>15800</v>
      </c>
      <c r="J913" s="9">
        <v>7300</v>
      </c>
      <c r="K913" s="10">
        <v>632</v>
      </c>
      <c r="L913" s="11">
        <f t="shared" si="147"/>
        <v>16.118600114904414</v>
      </c>
      <c r="M913" s="10">
        <f t="shared" si="139"/>
        <v>256.08741703597542</v>
      </c>
      <c r="N913" s="8">
        <f t="shared" si="140"/>
        <v>29.891223777515865</v>
      </c>
      <c r="O913" s="11">
        <f t="shared" si="141"/>
        <v>1.7423938138540231</v>
      </c>
      <c r="P913" s="11">
        <f t="shared" si="148"/>
        <v>1.0715873205693249</v>
      </c>
      <c r="Q913" s="11">
        <f t="shared" si="142"/>
        <v>3.300884955752212</v>
      </c>
      <c r="R913" s="12">
        <f t="shared" si="143"/>
        <v>7.5155190456528076E-2</v>
      </c>
      <c r="S913" s="11">
        <f t="shared" si="144"/>
        <v>7.3639065719222705</v>
      </c>
      <c r="T913" s="8">
        <f t="shared" si="145"/>
        <v>3.4348267610795777</v>
      </c>
      <c r="U913" s="13">
        <f t="shared" si="146"/>
        <v>5.7982048113770253</v>
      </c>
    </row>
    <row r="914" spans="1:21">
      <c r="A914" s="6" t="s">
        <v>1345</v>
      </c>
      <c r="B914" s="6" t="s">
        <v>325</v>
      </c>
      <c r="C914" s="8">
        <v>30.5</v>
      </c>
      <c r="D914" s="8">
        <v>22</v>
      </c>
      <c r="E914" s="8">
        <v>9</v>
      </c>
      <c r="F914" s="8">
        <v>5</v>
      </c>
      <c r="G914" s="9" t="s">
        <v>47</v>
      </c>
      <c r="H914" s="9" t="s">
        <v>18</v>
      </c>
      <c r="I914" s="10">
        <v>12000</v>
      </c>
      <c r="J914" s="10">
        <v>5000</v>
      </c>
      <c r="K914" s="10">
        <v>410</v>
      </c>
      <c r="L914" s="11">
        <f t="shared" si="147"/>
        <v>12.559287712641481</v>
      </c>
      <c r="M914" s="10">
        <f t="shared" si="139"/>
        <v>503.1125898894494</v>
      </c>
      <c r="N914" s="8">
        <f t="shared" si="140"/>
        <v>40.46446990457617</v>
      </c>
      <c r="O914" s="11">
        <f t="shared" si="141"/>
        <v>1.5208831260188147</v>
      </c>
      <c r="P914" s="11">
        <f t="shared" si="148"/>
        <v>0.99383609018425423</v>
      </c>
      <c r="Q914" s="11">
        <f t="shared" si="142"/>
        <v>3.3888888888888888</v>
      </c>
      <c r="R914" s="12">
        <f t="shared" si="143"/>
        <v>3.2307692449622387E-2</v>
      </c>
      <c r="S914" s="11">
        <f t="shared" si="144"/>
        <v>6.2851571181633963</v>
      </c>
      <c r="T914" s="8">
        <f t="shared" si="145"/>
        <v>4.4541817763592961</v>
      </c>
      <c r="U914" s="13">
        <f t="shared" si="146"/>
        <v>8.4250913385000068</v>
      </c>
    </row>
    <row r="915" spans="1:21">
      <c r="A915" s="6" t="s">
        <v>1346</v>
      </c>
      <c r="B915" s="6" t="s">
        <v>1347</v>
      </c>
      <c r="C915" s="8">
        <v>39.299999999999997</v>
      </c>
      <c r="D915" s="8">
        <v>30</v>
      </c>
      <c r="E915" s="8">
        <v>8.3000000000000007</v>
      </c>
      <c r="F915" s="8">
        <v>6.1</v>
      </c>
      <c r="G915" s="9" t="s">
        <v>29</v>
      </c>
      <c r="H915" s="9" t="s">
        <v>18</v>
      </c>
      <c r="I915" s="10">
        <v>8900</v>
      </c>
      <c r="J915" s="10">
        <v>5000</v>
      </c>
      <c r="K915" s="10">
        <v>488</v>
      </c>
      <c r="L915" s="11">
        <f t="shared" si="147"/>
        <v>18.240718462484018</v>
      </c>
      <c r="M915" s="10">
        <f t="shared" si="139"/>
        <v>147.15608465608466</v>
      </c>
      <c r="N915" s="8">
        <f t="shared" si="140"/>
        <v>25.024267305439235</v>
      </c>
      <c r="O915" s="11">
        <f t="shared" si="141"/>
        <v>1.5493584573883707</v>
      </c>
      <c r="P915" s="11">
        <f t="shared" si="148"/>
        <v>1.1348784516007888</v>
      </c>
      <c r="Q915" s="11">
        <f t="shared" si="142"/>
        <v>4.7349397590361439</v>
      </c>
      <c r="R915" s="12">
        <f t="shared" si="143"/>
        <v>5.1403394998833674E-2</v>
      </c>
      <c r="S915" s="11">
        <f t="shared" si="144"/>
        <v>7.3394822705692269</v>
      </c>
      <c r="T915" s="8">
        <f t="shared" si="145"/>
        <v>3.3188476333479504</v>
      </c>
      <c r="U915" s="13">
        <f t="shared" si="146"/>
        <v>6.5369656712304183</v>
      </c>
    </row>
    <row r="916" spans="1:21">
      <c r="A916" s="6" t="s">
        <v>1348</v>
      </c>
      <c r="B916" s="6" t="s">
        <v>1349</v>
      </c>
      <c r="C916" s="8">
        <v>44.3</v>
      </c>
      <c r="D916" s="8">
        <v>31.4</v>
      </c>
      <c r="E916" s="8">
        <v>11.9</v>
      </c>
      <c r="F916" s="8"/>
      <c r="G916" s="9" t="s">
        <v>47</v>
      </c>
      <c r="H916" s="9" t="s">
        <v>38</v>
      </c>
      <c r="I916" s="10">
        <v>28000</v>
      </c>
      <c r="J916" s="10">
        <v>11200</v>
      </c>
      <c r="K916" s="10">
        <v>905</v>
      </c>
      <c r="L916" s="11">
        <f t="shared" si="147"/>
        <v>15.767294993606594</v>
      </c>
      <c r="M916" s="10">
        <f t="shared" si="139"/>
        <v>403.75793335888096</v>
      </c>
      <c r="N916" s="8">
        <f t="shared" si="140"/>
        <v>45.327498936061801</v>
      </c>
      <c r="O916" s="11">
        <f t="shared" si="141"/>
        <v>1.5165754587109836</v>
      </c>
      <c r="P916" s="11">
        <f t="shared" si="148"/>
        <v>1.0467127634989712</v>
      </c>
      <c r="Q916" s="11">
        <f t="shared" si="142"/>
        <v>3.7226890756302518</v>
      </c>
      <c r="R916" s="12">
        <f t="shared" si="143"/>
        <v>3.6075595258408651E-2</v>
      </c>
      <c r="S916" s="11">
        <f t="shared" si="144"/>
        <v>7.5087841892013385</v>
      </c>
      <c r="T916" s="8">
        <f t="shared" si="145"/>
        <v>5.1337360051944971</v>
      </c>
      <c r="U916" s="13">
        <f t="shared" si="146"/>
        <v>8.4447731382735007</v>
      </c>
    </row>
    <row r="917" spans="1:21">
      <c r="A917" s="6" t="s">
        <v>1350</v>
      </c>
      <c r="B917" s="6" t="s">
        <v>1327</v>
      </c>
      <c r="C917" s="8">
        <v>40.700000000000003</v>
      </c>
      <c r="D917" s="8">
        <v>28</v>
      </c>
      <c r="E917" s="8">
        <v>10.7</v>
      </c>
      <c r="F917" s="8">
        <v>5.7</v>
      </c>
      <c r="G917" s="9"/>
      <c r="H917" s="9" t="s">
        <v>18</v>
      </c>
      <c r="I917" s="10">
        <v>22040</v>
      </c>
      <c r="J917" s="14">
        <v>8375</v>
      </c>
      <c r="K917" s="10">
        <v>760</v>
      </c>
      <c r="L917" s="11">
        <f t="shared" si="147"/>
        <v>15.529251942600832</v>
      </c>
      <c r="M917" s="10">
        <f t="shared" si="139"/>
        <v>448.21819033735926</v>
      </c>
      <c r="N917" s="8">
        <f t="shared" si="140"/>
        <v>45.567388557025097</v>
      </c>
      <c r="O917" s="11">
        <f t="shared" si="141"/>
        <v>1.4767772900597951</v>
      </c>
      <c r="P917" s="11">
        <f t="shared" si="148"/>
        <v>1.0484822427384877</v>
      </c>
      <c r="Q917" s="11">
        <f t="shared" si="142"/>
        <v>3.8037383177570097</v>
      </c>
      <c r="R917" s="12">
        <f t="shared" si="143"/>
        <v>3.0713948369397066E-2</v>
      </c>
      <c r="S917" s="11">
        <f t="shared" si="144"/>
        <v>7.0906135136531034</v>
      </c>
      <c r="T917" s="8">
        <f t="shared" si="145"/>
        <v>5.175148534264177</v>
      </c>
      <c r="U917" s="13">
        <f t="shared" si="146"/>
        <v>8.9775713663449164</v>
      </c>
    </row>
    <row r="918" spans="1:21">
      <c r="A918" s="6" t="s">
        <v>1351</v>
      </c>
      <c r="B918" s="6"/>
      <c r="C918" s="8">
        <v>48.2</v>
      </c>
      <c r="D918" s="8">
        <v>35.799999999999997</v>
      </c>
      <c r="E918" s="8">
        <v>11.8</v>
      </c>
      <c r="F918" s="8">
        <v>7.3</v>
      </c>
      <c r="G918" s="9"/>
      <c r="H918" s="9"/>
      <c r="I918" s="10">
        <v>31500</v>
      </c>
      <c r="J918" s="10">
        <v>15000</v>
      </c>
      <c r="K918" s="10">
        <v>1048</v>
      </c>
      <c r="L918" s="11">
        <f t="shared" si="147"/>
        <v>16.881161179769737</v>
      </c>
      <c r="M918" s="10">
        <f t="shared" si="139"/>
        <v>306.48798615042631</v>
      </c>
      <c r="N918" s="8">
        <f t="shared" si="140"/>
        <v>46.023240224050163</v>
      </c>
      <c r="O918" s="11">
        <f t="shared" si="141"/>
        <v>1.4459899678556796</v>
      </c>
      <c r="P918" s="11">
        <f t="shared" si="148"/>
        <v>1.0672243351073205</v>
      </c>
      <c r="Q918" s="11">
        <f t="shared" si="142"/>
        <v>4.0847457627118642</v>
      </c>
      <c r="R918" s="12">
        <f t="shared" si="143"/>
        <v>3.2289006950831305E-2</v>
      </c>
      <c r="S918" s="11">
        <f t="shared" si="144"/>
        <v>8.0176355616852533</v>
      </c>
      <c r="T918" s="8">
        <f t="shared" si="145"/>
        <v>5.3958426102284891</v>
      </c>
      <c r="U918" s="13">
        <f t="shared" si="146"/>
        <v>8.9134576537548185</v>
      </c>
    </row>
    <row r="919" spans="1:21">
      <c r="A919" s="6" t="s">
        <v>1352</v>
      </c>
      <c r="B919" s="6" t="s">
        <v>1327</v>
      </c>
      <c r="C919" s="8">
        <v>22</v>
      </c>
      <c r="D919" s="8">
        <v>20</v>
      </c>
      <c r="E919" s="8">
        <v>8</v>
      </c>
      <c r="F919" s="8"/>
      <c r="G919" s="9" t="s">
        <v>1353</v>
      </c>
      <c r="H919" s="9" t="s">
        <v>18</v>
      </c>
      <c r="I919" s="10">
        <v>2900</v>
      </c>
      <c r="J919" s="10">
        <v>700</v>
      </c>
      <c r="K919" s="10">
        <v>210</v>
      </c>
      <c r="L919" s="11">
        <f t="shared" si="147"/>
        <v>16.564490830272863</v>
      </c>
      <c r="M919" s="10">
        <f t="shared" si="139"/>
        <v>161.83035714285711</v>
      </c>
      <c r="N919" s="8">
        <f t="shared" si="140"/>
        <v>13.630372923657973</v>
      </c>
      <c r="O919" s="11">
        <f t="shared" si="141"/>
        <v>2.1693625603428601</v>
      </c>
      <c r="P919" s="11">
        <f t="shared" si="148"/>
        <v>1.1343643688497991</v>
      </c>
      <c r="Q919" s="11">
        <f t="shared" si="142"/>
        <v>2.75</v>
      </c>
      <c r="R919" s="12">
        <f t="shared" si="143"/>
        <v>0.20461827835629401</v>
      </c>
      <c r="S919" s="11">
        <f t="shared" si="144"/>
        <v>5.9926621796994368</v>
      </c>
      <c r="T919" s="8">
        <f t="shared" si="145"/>
        <v>1.6156901249782925</v>
      </c>
      <c r="U919" s="13">
        <f t="shared" si="146"/>
        <v>3.2414625841290059</v>
      </c>
    </row>
    <row r="920" spans="1:21">
      <c r="A920" s="6" t="s">
        <v>1354</v>
      </c>
      <c r="B920" s="6" t="s">
        <v>1327</v>
      </c>
      <c r="C920" s="8">
        <v>38.700000000000003</v>
      </c>
      <c r="D920" s="8">
        <v>27.5</v>
      </c>
      <c r="E920" s="8">
        <v>9.6999999999999993</v>
      </c>
      <c r="F920" s="8">
        <v>5.7</v>
      </c>
      <c r="G920" s="9" t="s">
        <v>47</v>
      </c>
      <c r="H920" s="9" t="s">
        <v>18</v>
      </c>
      <c r="I920" s="10">
        <v>16000</v>
      </c>
      <c r="J920" s="10">
        <v>6650</v>
      </c>
      <c r="K920" s="10">
        <v>640</v>
      </c>
      <c r="L920" s="11">
        <f t="shared" si="147"/>
        <v>16.186461857653526</v>
      </c>
      <c r="M920" s="10">
        <f t="shared" si="139"/>
        <v>343.45819469786403</v>
      </c>
      <c r="N920" s="8">
        <f t="shared" si="140"/>
        <v>38.851187500965686</v>
      </c>
      <c r="O920" s="11">
        <f t="shared" si="141"/>
        <v>1.4894312685725004</v>
      </c>
      <c r="P920" s="11">
        <f t="shared" si="148"/>
        <v>1.0727066836692192</v>
      </c>
      <c r="Q920" s="11">
        <f t="shared" si="142"/>
        <v>3.989690721649485</v>
      </c>
      <c r="R920" s="12">
        <f t="shared" si="143"/>
        <v>3.4184877121886698E-2</v>
      </c>
      <c r="S920" s="11">
        <f t="shared" si="144"/>
        <v>7.0270192827400155</v>
      </c>
      <c r="T920" s="8">
        <f t="shared" si="145"/>
        <v>4.5757856428556405</v>
      </c>
      <c r="U920" s="13">
        <f t="shared" si="146"/>
        <v>8.3369604267791715</v>
      </c>
    </row>
    <row r="921" spans="1:21">
      <c r="A921" s="6" t="s">
        <v>1355</v>
      </c>
      <c r="B921" s="6"/>
      <c r="C921" s="8">
        <v>51.8</v>
      </c>
      <c r="D921" s="8">
        <v>38</v>
      </c>
      <c r="E921" s="8">
        <v>15.5</v>
      </c>
      <c r="F921" s="8">
        <v>5</v>
      </c>
      <c r="G921" s="9"/>
      <c r="H921" s="9"/>
      <c r="I921" s="10">
        <v>45000</v>
      </c>
      <c r="J921" s="10">
        <v>0</v>
      </c>
      <c r="K921" s="10">
        <v>1074</v>
      </c>
      <c r="L921" s="11">
        <f t="shared" si="147"/>
        <v>13.642080561222938</v>
      </c>
      <c r="M921" s="10">
        <f t="shared" si="139"/>
        <v>366.11178222564723</v>
      </c>
      <c r="N921" s="8">
        <f t="shared" si="140"/>
        <v>42.900609987183479</v>
      </c>
      <c r="O921" s="11">
        <f t="shared" si="141"/>
        <v>1.6866797001707101</v>
      </c>
      <c r="P921" s="11">
        <f t="shared" si="148"/>
        <v>0.98417957593516148</v>
      </c>
      <c r="Q921" s="11">
        <f t="shared" si="142"/>
        <v>3.3419354838709676</v>
      </c>
      <c r="R921" s="12">
        <f t="shared" si="143"/>
        <v>5.923558116266496E-2</v>
      </c>
      <c r="S921" s="11">
        <f t="shared" si="144"/>
        <v>8.2603147639784282</v>
      </c>
      <c r="T921" s="8">
        <f t="shared" si="145"/>
        <v>4.7479808778826618</v>
      </c>
      <c r="U921" s="13">
        <f t="shared" si="146"/>
        <v>6.8433861728609049</v>
      </c>
    </row>
    <row r="922" spans="1:21">
      <c r="A922" s="6" t="s">
        <v>1356</v>
      </c>
      <c r="B922" s="6" t="s">
        <v>1327</v>
      </c>
      <c r="C922" s="8">
        <v>51.8</v>
      </c>
      <c r="D922" s="8">
        <v>38</v>
      </c>
      <c r="E922" s="8">
        <v>15.5</v>
      </c>
      <c r="F922" s="8">
        <v>5</v>
      </c>
      <c r="G922" s="9"/>
      <c r="H922" s="9"/>
      <c r="I922" s="10">
        <v>45000</v>
      </c>
      <c r="J922" s="10">
        <v>0</v>
      </c>
      <c r="K922" s="10">
        <v>1350</v>
      </c>
      <c r="L922" s="11">
        <f t="shared" si="147"/>
        <v>17.147866627235537</v>
      </c>
      <c r="M922" s="10">
        <f t="shared" si="139"/>
        <v>366.11178222564723</v>
      </c>
      <c r="N922" s="8">
        <f t="shared" si="140"/>
        <v>42.900609987183479</v>
      </c>
      <c r="O922" s="11">
        <f t="shared" si="141"/>
        <v>1.6866797001707101</v>
      </c>
      <c r="P922" s="11">
        <f t="shared" si="148"/>
        <v>1.0620649274164491</v>
      </c>
      <c r="Q922" s="11">
        <f t="shared" si="142"/>
        <v>3.3419354838709676</v>
      </c>
      <c r="R922" s="12">
        <f t="shared" si="143"/>
        <v>5.923558116266496E-2</v>
      </c>
      <c r="S922" s="11">
        <f t="shared" si="144"/>
        <v>8.2603147639784282</v>
      </c>
      <c r="T922" s="8">
        <f t="shared" si="145"/>
        <v>4.7479808778826618</v>
      </c>
      <c r="U922" s="13">
        <f t="shared" si="146"/>
        <v>6.8433861728609049</v>
      </c>
    </row>
    <row r="923" spans="1:21">
      <c r="A923" s="6" t="s">
        <v>1357</v>
      </c>
      <c r="B923" s="6" t="s">
        <v>1358</v>
      </c>
      <c r="C923" s="8">
        <v>63</v>
      </c>
      <c r="D923" s="8">
        <v>51.9</v>
      </c>
      <c r="E923" s="8">
        <v>17.899999999999999</v>
      </c>
      <c r="F923" s="8">
        <v>6.8</v>
      </c>
      <c r="G923" s="9"/>
      <c r="H923" s="9" t="s">
        <v>18</v>
      </c>
      <c r="I923" s="10">
        <v>46296</v>
      </c>
      <c r="J923" s="10">
        <v>14400</v>
      </c>
      <c r="K923" s="10">
        <v>1507</v>
      </c>
      <c r="L923" s="11">
        <f t="shared" si="147"/>
        <v>18.783527905620751</v>
      </c>
      <c r="M923" s="10">
        <f t="shared" si="139"/>
        <v>147.84048461439482</v>
      </c>
      <c r="N923" s="8">
        <f t="shared" si="140"/>
        <v>27.807409872225108</v>
      </c>
      <c r="O923" s="11">
        <f t="shared" si="141"/>
        <v>1.9295131497656206</v>
      </c>
      <c r="P923" s="11">
        <f t="shared" si="148"/>
        <v>1.0939032095780119</v>
      </c>
      <c r="Q923" s="11">
        <f t="shared" si="142"/>
        <v>3.5195530726256985</v>
      </c>
      <c r="R923" s="12">
        <f t="shared" si="143"/>
        <v>0.14135184523429803</v>
      </c>
      <c r="S923" s="11">
        <f t="shared" si="144"/>
        <v>9.6535817187197406</v>
      </c>
      <c r="T923" s="8">
        <f t="shared" si="145"/>
        <v>3.3557351317419899</v>
      </c>
      <c r="U923" s="13">
        <f t="shared" si="146"/>
        <v>4.5007935764317297</v>
      </c>
    </row>
    <row r="924" spans="1:21">
      <c r="A924" s="6" t="s">
        <v>1359</v>
      </c>
      <c r="B924" s="6"/>
      <c r="C924" s="8">
        <v>34</v>
      </c>
      <c r="D924" s="8">
        <v>24.8</v>
      </c>
      <c r="E924" s="8">
        <v>9.6999999999999993</v>
      </c>
      <c r="F924" s="8"/>
      <c r="G924" s="9"/>
      <c r="H924" s="9" t="s">
        <v>18</v>
      </c>
      <c r="I924" s="10">
        <v>10900</v>
      </c>
      <c r="J924" s="10"/>
      <c r="K924" s="10">
        <v>427</v>
      </c>
      <c r="L924" s="11">
        <f t="shared" si="147"/>
        <v>13.944973396229001</v>
      </c>
      <c r="M924" s="10">
        <f t="shared" si="139"/>
        <v>319.02405957935514</v>
      </c>
      <c r="N924" s="8">
        <f t="shared" si="140"/>
        <v>29.636541510454077</v>
      </c>
      <c r="O924" s="11">
        <f t="shared" si="141"/>
        <v>1.6925028062238883</v>
      </c>
      <c r="P924" s="11">
        <f t="shared" si="148"/>
        <v>1.0318793199925347</v>
      </c>
      <c r="Q924" s="11">
        <f t="shared" si="142"/>
        <v>3.5051546391752582</v>
      </c>
      <c r="R924" s="12">
        <f t="shared" si="143"/>
        <v>6.0209697809037885E-2</v>
      </c>
      <c r="S924" s="11">
        <f t="shared" si="144"/>
        <v>6.6731461845219604</v>
      </c>
      <c r="T924" s="8">
        <f t="shared" si="145"/>
        <v>3.4478586989178748</v>
      </c>
      <c r="U924" s="13">
        <f t="shared" si="146"/>
        <v>6.2819073648882231</v>
      </c>
    </row>
    <row r="925" spans="1:21">
      <c r="A925" s="6" t="s">
        <v>1360</v>
      </c>
      <c r="B925" s="6" t="s">
        <v>259</v>
      </c>
      <c r="C925" s="8">
        <v>48.1</v>
      </c>
      <c r="D925" s="8">
        <v>39.4</v>
      </c>
      <c r="E925" s="8">
        <v>14.1</v>
      </c>
      <c r="F925" s="8">
        <v>5.9</v>
      </c>
      <c r="G925" s="11"/>
      <c r="H925" s="11" t="s">
        <v>14</v>
      </c>
      <c r="I925" s="10">
        <v>31700</v>
      </c>
      <c r="J925" s="10">
        <v>11800</v>
      </c>
      <c r="K925" s="10">
        <v>1066</v>
      </c>
      <c r="L925" s="11">
        <f t="shared" si="147"/>
        <v>17.098877412690516</v>
      </c>
      <c r="M925" s="10">
        <f t="shared" si="139"/>
        <v>231.37827471409361</v>
      </c>
      <c r="N925" s="8">
        <f t="shared" si="140"/>
        <v>34.382052901435706</v>
      </c>
      <c r="O925" s="11">
        <f t="shared" si="141"/>
        <v>1.7241977154364803</v>
      </c>
      <c r="P925" s="11">
        <f t="shared" si="148"/>
        <v>1.0715967419102403</v>
      </c>
      <c r="Q925" s="11">
        <f t="shared" si="142"/>
        <v>3.4113475177304968</v>
      </c>
      <c r="R925" s="12">
        <f t="shared" si="143"/>
        <v>7.5635513347394517E-2</v>
      </c>
      <c r="S925" s="11">
        <f t="shared" si="144"/>
        <v>8.4111021869907159</v>
      </c>
      <c r="T925" s="8">
        <f t="shared" si="145"/>
        <v>3.9595323129764348</v>
      </c>
      <c r="U925" s="13">
        <f t="shared" si="146"/>
        <v>5.9835961081058437</v>
      </c>
    </row>
    <row r="926" spans="1:21">
      <c r="A926" s="6" t="s">
        <v>1361</v>
      </c>
      <c r="B926" s="6" t="s">
        <v>34</v>
      </c>
      <c r="C926" s="8">
        <v>22.7</v>
      </c>
      <c r="D926" s="8">
        <v>21</v>
      </c>
      <c r="E926" s="8">
        <v>6.9</v>
      </c>
      <c r="F926" s="8" t="s">
        <v>1362</v>
      </c>
      <c r="G926" s="9" t="s">
        <v>60</v>
      </c>
      <c r="H926" s="9" t="s">
        <v>89</v>
      </c>
      <c r="I926" s="10">
        <v>2800</v>
      </c>
      <c r="J926" s="10">
        <v>900</v>
      </c>
      <c r="K926" s="10">
        <v>255</v>
      </c>
      <c r="L926" s="11">
        <f t="shared" si="147"/>
        <v>20.589641942838607</v>
      </c>
      <c r="M926" s="10">
        <f t="shared" si="139"/>
        <v>134.97462477054316</v>
      </c>
      <c r="N926" s="8">
        <f t="shared" si="140"/>
        <v>15.343872237223774</v>
      </c>
      <c r="O926" s="11">
        <f t="shared" si="141"/>
        <v>1.8930677338844775</v>
      </c>
      <c r="P926" s="11">
        <f t="shared" si="148"/>
        <v>1.2207912930753675</v>
      </c>
      <c r="Q926" s="11">
        <f t="shared" si="142"/>
        <v>3.2898550724637676</v>
      </c>
      <c r="R926" s="12">
        <f t="shared" si="143"/>
        <v>0.114309977928025</v>
      </c>
      <c r="S926" s="11">
        <f t="shared" si="144"/>
        <v>6.1406514312408254</v>
      </c>
      <c r="T926" s="8">
        <f t="shared" si="145"/>
        <v>1.909130054630648</v>
      </c>
      <c r="U926" s="13">
        <f t="shared" si="146"/>
        <v>4.1241922811994876</v>
      </c>
    </row>
    <row r="927" spans="1:21">
      <c r="A927" s="6" t="s">
        <v>1363</v>
      </c>
      <c r="B927" s="6" t="s">
        <v>317</v>
      </c>
      <c r="C927" s="8">
        <v>38</v>
      </c>
      <c r="D927" s="8">
        <v>31.5</v>
      </c>
      <c r="E927" s="8">
        <v>11.5</v>
      </c>
      <c r="F927" s="8">
        <v>5.5</v>
      </c>
      <c r="G927" s="9" t="s">
        <v>1364</v>
      </c>
      <c r="H927" s="9" t="s">
        <v>14</v>
      </c>
      <c r="I927" s="10">
        <v>18250</v>
      </c>
      <c r="J927" s="10">
        <v>6720</v>
      </c>
      <c r="K927" s="10">
        <v>660</v>
      </c>
      <c r="L927" s="11">
        <f t="shared" si="147"/>
        <v>15.291804165827401</v>
      </c>
      <c r="M927" s="10">
        <f t="shared" si="139"/>
        <v>260.6652806415251</v>
      </c>
      <c r="N927" s="8">
        <f t="shared" si="140"/>
        <v>32.600575170627792</v>
      </c>
      <c r="O927" s="11">
        <f t="shared" si="141"/>
        <v>1.690121755244675</v>
      </c>
      <c r="P927" s="11">
        <f t="shared" si="148"/>
        <v>1.0486859856128845</v>
      </c>
      <c r="Q927" s="11">
        <f t="shared" si="142"/>
        <v>3.3043478260869565</v>
      </c>
      <c r="R927" s="12">
        <f t="shared" si="143"/>
        <v>6.5807763435267508E-2</v>
      </c>
      <c r="S927" s="11">
        <f t="shared" si="144"/>
        <v>7.520731347415623</v>
      </c>
      <c r="T927" s="8">
        <f t="shared" si="145"/>
        <v>3.714635277909712</v>
      </c>
      <c r="U927" s="13">
        <f t="shared" si="146"/>
        <v>6.2157737003607059</v>
      </c>
    </row>
    <row r="928" spans="1:21">
      <c r="A928" s="6" t="s">
        <v>1365</v>
      </c>
      <c r="B928" s="6" t="s">
        <v>317</v>
      </c>
      <c r="C928" s="8">
        <v>44.7</v>
      </c>
      <c r="D928" s="8">
        <v>32.799999999999997</v>
      </c>
      <c r="E928" s="8">
        <v>12.8</v>
      </c>
      <c r="F928" s="8">
        <v>6</v>
      </c>
      <c r="G928" s="10"/>
      <c r="H928" s="10" t="s">
        <v>135</v>
      </c>
      <c r="I928" s="9">
        <v>26879</v>
      </c>
      <c r="J928" s="9">
        <v>8000</v>
      </c>
      <c r="K928" s="10">
        <v>752</v>
      </c>
      <c r="L928" s="11">
        <f t="shared" si="147"/>
        <v>13.463084567946458</v>
      </c>
      <c r="M928" s="10">
        <f t="shared" si="139"/>
        <v>340.05060967189155</v>
      </c>
      <c r="N928" s="8">
        <f t="shared" si="140"/>
        <v>38.297214739144145</v>
      </c>
      <c r="O928" s="11">
        <f t="shared" si="141"/>
        <v>1.6536214301235284</v>
      </c>
      <c r="P928" s="11">
        <f t="shared" si="148"/>
        <v>0.99421500874028734</v>
      </c>
      <c r="Q928" s="11">
        <f t="shared" si="142"/>
        <v>3.4921875</v>
      </c>
      <c r="R928" s="12">
        <f t="shared" si="143"/>
        <v>5.545362520373652E-2</v>
      </c>
      <c r="S928" s="11">
        <f t="shared" si="144"/>
        <v>7.6743520899161251</v>
      </c>
      <c r="T928" s="8">
        <f t="shared" si="145"/>
        <v>4.3450356890060764</v>
      </c>
      <c r="U928" s="13">
        <f t="shared" si="146"/>
        <v>6.8915402819967637</v>
      </c>
    </row>
    <row r="929" spans="1:21">
      <c r="A929" s="6" t="s">
        <v>1366</v>
      </c>
      <c r="B929" s="6" t="s">
        <v>317</v>
      </c>
      <c r="C929" s="8">
        <v>53</v>
      </c>
      <c r="D929" s="8">
        <v>40</v>
      </c>
      <c r="E929" s="8">
        <v>15</v>
      </c>
      <c r="F929" s="8">
        <v>6.5</v>
      </c>
      <c r="G929" s="11"/>
      <c r="H929" s="11" t="s">
        <v>18</v>
      </c>
      <c r="I929" s="10">
        <v>42750</v>
      </c>
      <c r="J929" s="10">
        <v>17000</v>
      </c>
      <c r="K929" s="10">
        <v>1135</v>
      </c>
      <c r="L929" s="11">
        <f t="shared" si="147"/>
        <v>14.917919830481308</v>
      </c>
      <c r="M929" s="10">
        <f t="shared" si="139"/>
        <v>298.2003348214285</v>
      </c>
      <c r="N929" s="8">
        <f t="shared" si="140"/>
        <v>40.865504765235499</v>
      </c>
      <c r="O929" s="11">
        <f t="shared" si="141"/>
        <v>1.6603904178371067</v>
      </c>
      <c r="P929" s="11">
        <f t="shared" si="148"/>
        <v>1.01538944133526</v>
      </c>
      <c r="Q929" s="11">
        <f t="shared" si="142"/>
        <v>3.5333333333333332</v>
      </c>
      <c r="R929" s="12">
        <f t="shared" si="143"/>
        <v>5.9327902782953641E-2</v>
      </c>
      <c r="S929" s="11">
        <f t="shared" si="144"/>
        <v>8.4749041292512572</v>
      </c>
      <c r="T929" s="8">
        <f t="shared" si="145"/>
        <v>4.6484311876279207</v>
      </c>
      <c r="U929" s="13">
        <f t="shared" si="146"/>
        <v>6.8106523559142458</v>
      </c>
    </row>
    <row r="930" spans="1:21">
      <c r="A930" s="6" t="s">
        <v>1367</v>
      </c>
      <c r="B930" s="6" t="s">
        <v>53</v>
      </c>
      <c r="C930" s="8">
        <v>36.200000000000003</v>
      </c>
      <c r="D930" s="8">
        <v>27</v>
      </c>
      <c r="E930" s="8">
        <v>10.7</v>
      </c>
      <c r="F930" s="8">
        <v>5</v>
      </c>
      <c r="G930" s="9" t="s">
        <v>47</v>
      </c>
      <c r="H930" s="9"/>
      <c r="I930" s="10">
        <v>16100</v>
      </c>
      <c r="J930" s="10">
        <v>6050</v>
      </c>
      <c r="K930" s="10">
        <v>622</v>
      </c>
      <c r="L930" s="11">
        <f t="shared" si="147"/>
        <v>15.666075453339385</v>
      </c>
      <c r="M930" s="10">
        <f t="shared" si="139"/>
        <v>365.16283086927803</v>
      </c>
      <c r="N930" s="8">
        <f t="shared" si="140"/>
        <v>35.579444910438063</v>
      </c>
      <c r="O930" s="11">
        <f t="shared" si="141"/>
        <v>1.6395756052136214</v>
      </c>
      <c r="P930" s="11">
        <f t="shared" si="148"/>
        <v>1.0609105788541795</v>
      </c>
      <c r="Q930" s="11">
        <f t="shared" si="142"/>
        <v>3.3831775700934585</v>
      </c>
      <c r="R930" s="12">
        <f t="shared" si="143"/>
        <v>5.1215105086729835E-2</v>
      </c>
      <c r="S930" s="11">
        <f t="shared" si="144"/>
        <v>6.9628442464268874</v>
      </c>
      <c r="T930" s="8">
        <f t="shared" si="145"/>
        <v>4.0076668295901516</v>
      </c>
      <c r="U930" s="13">
        <f t="shared" si="146"/>
        <v>6.9522864391165751</v>
      </c>
    </row>
    <row r="931" spans="1:21">
      <c r="A931" s="6" t="s">
        <v>1368</v>
      </c>
      <c r="B931" s="6" t="s">
        <v>53</v>
      </c>
      <c r="C931" s="8">
        <v>42.7</v>
      </c>
      <c r="D931" s="8">
        <v>30</v>
      </c>
      <c r="E931" s="8">
        <v>11.7</v>
      </c>
      <c r="F931" s="8">
        <v>5.7</v>
      </c>
      <c r="G931" s="9" t="s">
        <v>47</v>
      </c>
      <c r="H931" s="9"/>
      <c r="I931" s="10">
        <v>20500</v>
      </c>
      <c r="J931" s="10">
        <v>7600</v>
      </c>
      <c r="K931" s="10">
        <v>776</v>
      </c>
      <c r="L931" s="11">
        <f t="shared" si="147"/>
        <v>16.639854040108741</v>
      </c>
      <c r="M931" s="10">
        <f t="shared" si="139"/>
        <v>338.95502645502643</v>
      </c>
      <c r="N931" s="8">
        <f t="shared" si="140"/>
        <v>35.408549592778165</v>
      </c>
      <c r="O931" s="11">
        <f t="shared" si="141"/>
        <v>1.6542171269900146</v>
      </c>
      <c r="P931" s="11">
        <f t="shared" si="148"/>
        <v>1.0750744455093257</v>
      </c>
      <c r="Q931" s="11">
        <f t="shared" si="142"/>
        <v>3.6495726495726499</v>
      </c>
      <c r="R931" s="12">
        <f t="shared" si="143"/>
        <v>5.5156402538933752E-2</v>
      </c>
      <c r="S931" s="11">
        <f t="shared" si="144"/>
        <v>7.3394822705692269</v>
      </c>
      <c r="T931" s="8">
        <f t="shared" si="145"/>
        <v>4.1049412097717752</v>
      </c>
      <c r="U931" s="13">
        <f t="shared" si="146"/>
        <v>6.8099190050593306</v>
      </c>
    </row>
    <row r="932" spans="1:21">
      <c r="A932" s="6" t="s">
        <v>1369</v>
      </c>
      <c r="B932" s="6" t="s">
        <v>1370</v>
      </c>
      <c r="C932" s="8">
        <v>58.4</v>
      </c>
      <c r="D932" s="8">
        <v>45.8</v>
      </c>
      <c r="E932" s="8">
        <v>16.100000000000001</v>
      </c>
      <c r="F932" s="8">
        <v>6.5</v>
      </c>
      <c r="G932" s="9" t="s">
        <v>47</v>
      </c>
      <c r="H932" s="9" t="s">
        <v>38</v>
      </c>
      <c r="I932" s="10">
        <v>56200</v>
      </c>
      <c r="J932" s="10">
        <v>22000</v>
      </c>
      <c r="K932" s="10">
        <v>1502</v>
      </c>
      <c r="L932" s="11">
        <f t="shared" si="147"/>
        <v>16.453617962260811</v>
      </c>
      <c r="M932" s="10">
        <f t="shared" si="139"/>
        <v>261.15110225229745</v>
      </c>
      <c r="N932" s="8">
        <f t="shared" si="140"/>
        <v>43.295027653398698</v>
      </c>
      <c r="O932" s="11">
        <f t="shared" si="141"/>
        <v>1.6269880755159931</v>
      </c>
      <c r="P932" s="11">
        <f t="shared" si="148"/>
        <v>1.0409983941959442</v>
      </c>
      <c r="Q932" s="11">
        <f t="shared" si="142"/>
        <v>3.6273291925465836</v>
      </c>
      <c r="R932" s="12">
        <f t="shared" si="143"/>
        <v>5.6907674789964516E-2</v>
      </c>
      <c r="S932" s="11">
        <f t="shared" si="144"/>
        <v>9.0685434332091059</v>
      </c>
      <c r="T932" s="8">
        <f t="shared" si="145"/>
        <v>4.959015992650647</v>
      </c>
      <c r="U932" s="13">
        <f t="shared" si="146"/>
        <v>7.0131076728316222</v>
      </c>
    </row>
    <row r="933" spans="1:21">
      <c r="A933" s="6" t="s">
        <v>1371</v>
      </c>
      <c r="B933" s="6"/>
      <c r="C933" s="8">
        <v>69.8</v>
      </c>
      <c r="D933" s="8">
        <v>59</v>
      </c>
      <c r="E933" s="8">
        <v>19.2</v>
      </c>
      <c r="F933" s="8">
        <v>7.7</v>
      </c>
      <c r="G933" s="9" t="s">
        <v>47</v>
      </c>
      <c r="H933" s="9" t="s">
        <v>38</v>
      </c>
      <c r="I933" s="10">
        <v>94100</v>
      </c>
      <c r="J933" s="10">
        <v>37000</v>
      </c>
      <c r="K933" s="10">
        <v>2274</v>
      </c>
      <c r="L933" s="11">
        <f t="shared" si="147"/>
        <v>17.672404108093193</v>
      </c>
      <c r="M933" s="10">
        <f t="shared" si="139"/>
        <v>204.54344685400443</v>
      </c>
      <c r="N933" s="8">
        <f t="shared" si="140"/>
        <v>45.689462465143272</v>
      </c>
      <c r="O933" s="11">
        <f t="shared" si="141"/>
        <v>1.6342427654393139</v>
      </c>
      <c r="P933" s="11">
        <f t="shared" si="148"/>
        <v>1.0506712977040562</v>
      </c>
      <c r="Q933" s="11">
        <f t="shared" si="142"/>
        <v>3.6354166666666665</v>
      </c>
      <c r="R933" s="12">
        <f t="shared" si="143"/>
        <v>6.25787642194989E-2</v>
      </c>
      <c r="S933" s="11">
        <f t="shared" si="144"/>
        <v>10.292735302143935</v>
      </c>
      <c r="T933" s="8">
        <f t="shared" si="145"/>
        <v>5.2588320066781602</v>
      </c>
      <c r="U933" s="13">
        <f t="shared" si="146"/>
        <v>6.8103058897805804</v>
      </c>
    </row>
    <row r="934" spans="1:21">
      <c r="A934" s="6" t="s">
        <v>1372</v>
      </c>
      <c r="B934" s="6" t="s">
        <v>26</v>
      </c>
      <c r="C934" s="8">
        <v>41.7</v>
      </c>
      <c r="D934" s="8">
        <v>33.6</v>
      </c>
      <c r="E934" s="8">
        <v>12.7</v>
      </c>
      <c r="F934" s="8">
        <v>5.4</v>
      </c>
      <c r="G934" s="9"/>
      <c r="H934" s="9" t="s">
        <v>14</v>
      </c>
      <c r="I934" s="10">
        <v>22690</v>
      </c>
      <c r="J934" s="10">
        <v>8536</v>
      </c>
      <c r="K934" s="10">
        <v>851</v>
      </c>
      <c r="L934" s="11">
        <f t="shared" si="147"/>
        <v>17.055311212636919</v>
      </c>
      <c r="M934" s="10">
        <f t="shared" si="139"/>
        <v>267.03528146306707</v>
      </c>
      <c r="N934" s="8">
        <f t="shared" si="140"/>
        <v>32.975996493015458</v>
      </c>
      <c r="O934" s="11">
        <f t="shared" si="141"/>
        <v>1.7359272507508483</v>
      </c>
      <c r="P934" s="11">
        <f t="shared" si="148"/>
        <v>1.0808389090535997</v>
      </c>
      <c r="Q934" s="11">
        <f t="shared" si="142"/>
        <v>3.2834645669291342</v>
      </c>
      <c r="R934" s="12">
        <f t="shared" si="143"/>
        <v>7.3797795259194277E-2</v>
      </c>
      <c r="S934" s="11">
        <f t="shared" si="144"/>
        <v>7.7673779359575397</v>
      </c>
      <c r="T934" s="8">
        <f t="shared" si="145"/>
        <v>3.7472222751080189</v>
      </c>
      <c r="U934" s="13">
        <f t="shared" si="146"/>
        <v>5.9667182441598703</v>
      </c>
    </row>
    <row r="935" spans="1:21">
      <c r="A935" s="6" t="s">
        <v>1373</v>
      </c>
      <c r="B935" s="6" t="s">
        <v>26</v>
      </c>
      <c r="C935" s="8">
        <v>45.1</v>
      </c>
      <c r="D935" s="8">
        <v>36.5</v>
      </c>
      <c r="E935" s="8">
        <v>14</v>
      </c>
      <c r="F935" s="8">
        <v>5</v>
      </c>
      <c r="G935" s="9"/>
      <c r="H935" s="9" t="s">
        <v>18</v>
      </c>
      <c r="I935" s="10">
        <v>25611</v>
      </c>
      <c r="J935" s="10">
        <v>9600</v>
      </c>
      <c r="K935" s="9">
        <v>932</v>
      </c>
      <c r="L935" s="11">
        <f t="shared" si="147"/>
        <v>17.231365796307564</v>
      </c>
      <c r="M935" s="10">
        <f t="shared" si="139"/>
        <v>235.12560413261414</v>
      </c>
      <c r="N935" s="8">
        <f t="shared" si="140"/>
        <v>30.144517511028734</v>
      </c>
      <c r="O935" s="11">
        <f t="shared" si="141"/>
        <v>1.8379880614486617</v>
      </c>
      <c r="P935" s="11">
        <f t="shared" si="148"/>
        <v>1.0808412615012195</v>
      </c>
      <c r="Q935" s="11">
        <f t="shared" si="142"/>
        <v>3.2214285714285715</v>
      </c>
      <c r="R935" s="12">
        <f t="shared" si="143"/>
        <v>9.8598509813247706E-2</v>
      </c>
      <c r="S935" s="11">
        <f t="shared" si="144"/>
        <v>8.0956408023083632</v>
      </c>
      <c r="T935" s="8">
        <f t="shared" si="145"/>
        <v>3.4522834677397061</v>
      </c>
      <c r="U935" s="13">
        <f t="shared" si="146"/>
        <v>5.2356471066857102</v>
      </c>
    </row>
    <row r="936" spans="1:21">
      <c r="A936" s="6" t="s">
        <v>1374</v>
      </c>
      <c r="B936" s="6" t="s">
        <v>26</v>
      </c>
      <c r="C936" s="8">
        <v>47.5</v>
      </c>
      <c r="D936" s="8">
        <v>37.299999999999997</v>
      </c>
      <c r="E936" s="8">
        <v>14.2</v>
      </c>
      <c r="F936" s="8">
        <v>6.5</v>
      </c>
      <c r="G936" s="9" t="s">
        <v>220</v>
      </c>
      <c r="H936" s="9"/>
      <c r="I936" s="10">
        <v>25600</v>
      </c>
      <c r="J936" s="10">
        <v>10200</v>
      </c>
      <c r="K936" s="10">
        <v>924</v>
      </c>
      <c r="L936" s="11">
        <f t="shared" si="147"/>
        <v>17.088345531226238</v>
      </c>
      <c r="M936" s="10">
        <f t="shared" si="139"/>
        <v>220.22440817642686</v>
      </c>
      <c r="N936" s="8">
        <f t="shared" si="140"/>
        <v>28.630699125567556</v>
      </c>
      <c r="O936" s="11">
        <f t="shared" si="141"/>
        <v>1.8645117427874911</v>
      </c>
      <c r="P936" s="11">
        <f t="shared" si="148"/>
        <v>1.0778586863004256</v>
      </c>
      <c r="Q936" s="11">
        <f t="shared" si="142"/>
        <v>3.3450704225352115</v>
      </c>
      <c r="R936" s="12">
        <f t="shared" si="143"/>
        <v>0.10713169141944306</v>
      </c>
      <c r="S936" s="11">
        <f t="shared" si="144"/>
        <v>8.1838792757469232</v>
      </c>
      <c r="T936" s="8">
        <f t="shared" si="145"/>
        <v>3.3419143258949222</v>
      </c>
      <c r="U936" s="13">
        <f t="shared" si="146"/>
        <v>5.0324454465128694</v>
      </c>
    </row>
    <row r="937" spans="1:21">
      <c r="A937" s="6" t="s">
        <v>1375</v>
      </c>
      <c r="B937" s="6" t="s">
        <v>26</v>
      </c>
      <c r="C937" s="8">
        <v>49</v>
      </c>
      <c r="D937" s="8">
        <v>39</v>
      </c>
      <c r="E937" s="8">
        <v>13.5</v>
      </c>
      <c r="F937" s="8">
        <v>6.5</v>
      </c>
      <c r="G937" s="9"/>
      <c r="H937" s="9" t="s">
        <v>14</v>
      </c>
      <c r="I937" s="10">
        <v>34000</v>
      </c>
      <c r="J937" s="10">
        <v>13000</v>
      </c>
      <c r="K937" s="9">
        <v>1000</v>
      </c>
      <c r="L937" s="11">
        <f t="shared" si="147"/>
        <v>15.309143852509825</v>
      </c>
      <c r="M937" s="10">
        <f t="shared" si="139"/>
        <v>255.88043339522628</v>
      </c>
      <c r="N937" s="8">
        <f t="shared" si="140"/>
        <v>39.081602023321757</v>
      </c>
      <c r="O937" s="11">
        <f t="shared" si="141"/>
        <v>1.6127682910443879</v>
      </c>
      <c r="P937" s="11">
        <f t="shared" si="148"/>
        <v>1.0308211523200654</v>
      </c>
      <c r="Q937" s="11">
        <f t="shared" si="142"/>
        <v>3.6296296296296298</v>
      </c>
      <c r="R937" s="12">
        <f t="shared" si="143"/>
        <v>5.5011381794429007E-2</v>
      </c>
      <c r="S937" s="11">
        <f t="shared" si="144"/>
        <v>8.3682973178538536</v>
      </c>
      <c r="T937" s="8">
        <f t="shared" si="145"/>
        <v>4.5155811782713888</v>
      </c>
      <c r="U937" s="13">
        <f t="shared" si="146"/>
        <v>6.9738837830197768</v>
      </c>
    </row>
    <row r="938" spans="1:21">
      <c r="A938" s="6" t="s">
        <v>1376</v>
      </c>
      <c r="B938" s="6" t="s">
        <v>990</v>
      </c>
      <c r="C938" s="8">
        <v>56.5</v>
      </c>
      <c r="D938" s="8">
        <v>46.7</v>
      </c>
      <c r="E938" s="8">
        <v>16.2</v>
      </c>
      <c r="F938" s="8">
        <v>6.9</v>
      </c>
      <c r="G938" s="9"/>
      <c r="H938" s="9" t="s">
        <v>14</v>
      </c>
      <c r="I938" s="10">
        <v>41500</v>
      </c>
      <c r="J938" s="10">
        <v>16563</v>
      </c>
      <c r="K938" s="10">
        <v>1461</v>
      </c>
      <c r="L938" s="11">
        <f t="shared" si="147"/>
        <v>19.586013350369065</v>
      </c>
      <c r="M938" s="10">
        <f t="shared" si="139"/>
        <v>181.90701052204571</v>
      </c>
      <c r="N938" s="8">
        <f t="shared" si="140"/>
        <v>31.669995225662326</v>
      </c>
      <c r="O938" s="11">
        <f t="shared" si="141"/>
        <v>1.8110301700822791</v>
      </c>
      <c r="P938" s="11">
        <f t="shared" si="148"/>
        <v>1.1126781214796313</v>
      </c>
      <c r="Q938" s="11">
        <f t="shared" si="142"/>
        <v>3.4876543209876543</v>
      </c>
      <c r="R938" s="12">
        <f t="shared" si="143"/>
        <v>0.10107797864316048</v>
      </c>
      <c r="S938" s="11">
        <f t="shared" si="144"/>
        <v>9.1572113659126604</v>
      </c>
      <c r="T938" s="8">
        <f t="shared" si="145"/>
        <v>3.735114958632098</v>
      </c>
      <c r="U938" s="13">
        <f t="shared" si="146"/>
        <v>5.2659217527884756</v>
      </c>
    </row>
    <row r="939" spans="1:21">
      <c r="A939" s="6" t="s">
        <v>1377</v>
      </c>
      <c r="B939" s="6" t="s">
        <v>787</v>
      </c>
      <c r="C939" s="8">
        <v>35.299999999999997</v>
      </c>
      <c r="D939" s="8">
        <v>26.5</v>
      </c>
      <c r="E939" s="8">
        <v>11</v>
      </c>
      <c r="F939" s="8">
        <v>5.5</v>
      </c>
      <c r="G939" s="10"/>
      <c r="H939" s="9" t="s">
        <v>18</v>
      </c>
      <c r="I939" s="9">
        <v>16800</v>
      </c>
      <c r="J939" s="9">
        <v>7500</v>
      </c>
      <c r="K939" s="10">
        <v>597</v>
      </c>
      <c r="L939" s="11">
        <f t="shared" si="147"/>
        <v>14.616191086211497</v>
      </c>
      <c r="M939" s="10">
        <f t="shared" si="139"/>
        <v>403.0172558555048</v>
      </c>
      <c r="N939" s="8">
        <f t="shared" si="140"/>
        <v>36.547199708381193</v>
      </c>
      <c r="O939" s="11">
        <f t="shared" si="141"/>
        <v>1.6618253568003631</v>
      </c>
      <c r="P939" s="11">
        <f t="shared" si="148"/>
        <v>1.0354405830966977</v>
      </c>
      <c r="Q939" s="11">
        <f t="shared" si="142"/>
        <v>3.209090909090909</v>
      </c>
      <c r="R939" s="12">
        <f t="shared" si="143"/>
        <v>5.2683073395468523E-2</v>
      </c>
      <c r="S939" s="11">
        <f t="shared" si="144"/>
        <v>6.8980721944612906</v>
      </c>
      <c r="T939" s="8">
        <f t="shared" si="145"/>
        <v>4.0276778228517873</v>
      </c>
      <c r="U939" s="13">
        <f t="shared" si="146"/>
        <v>6.8910645328773805</v>
      </c>
    </row>
    <row r="940" spans="1:21">
      <c r="A940" s="6" t="s">
        <v>1378</v>
      </c>
      <c r="B940" s="6" t="s">
        <v>173</v>
      </c>
      <c r="C940" s="8">
        <v>33.6</v>
      </c>
      <c r="D940" s="8">
        <v>24.2</v>
      </c>
      <c r="E940" s="8">
        <v>10.1</v>
      </c>
      <c r="F940" s="8">
        <v>5.8</v>
      </c>
      <c r="G940" s="9" t="s">
        <v>1379</v>
      </c>
      <c r="H940" s="9" t="s">
        <v>18</v>
      </c>
      <c r="I940" s="10">
        <v>9020</v>
      </c>
      <c r="J940" s="10">
        <v>4400</v>
      </c>
      <c r="K940" s="10">
        <v>615</v>
      </c>
      <c r="L940" s="11">
        <f t="shared" si="147"/>
        <v>22.783656506420058</v>
      </c>
      <c r="M940" s="10">
        <f t="shared" si="139"/>
        <v>284.12694470340807</v>
      </c>
      <c r="N940" s="8">
        <f t="shared" si="140"/>
        <v>23.706116212856639</v>
      </c>
      <c r="O940" s="11">
        <f t="shared" si="141"/>
        <v>1.8769741166106546</v>
      </c>
      <c r="P940" s="11">
        <f t="shared" si="148"/>
        <v>1.2216500864705868</v>
      </c>
      <c r="Q940" s="11">
        <f t="shared" si="142"/>
        <v>3.326732673267327</v>
      </c>
      <c r="R940" s="12">
        <f t="shared" si="143"/>
        <v>9.7780940043765918E-2</v>
      </c>
      <c r="S940" s="11">
        <f t="shared" si="144"/>
        <v>6.5919283976693803</v>
      </c>
      <c r="T940" s="8">
        <f t="shared" si="145"/>
        <v>2.7851420597542988</v>
      </c>
      <c r="U940" s="13">
        <f t="shared" si="146"/>
        <v>4.9729558180041948</v>
      </c>
    </row>
    <row r="941" spans="1:21">
      <c r="A941" s="6" t="s">
        <v>1380</v>
      </c>
      <c r="B941" s="6" t="s">
        <v>173</v>
      </c>
      <c r="C941" s="8">
        <v>42.1</v>
      </c>
      <c r="D941" s="8">
        <v>31.3</v>
      </c>
      <c r="E941" s="8">
        <v>12.5</v>
      </c>
      <c r="F941" s="8">
        <v>6</v>
      </c>
      <c r="G941" s="9" t="s">
        <v>157</v>
      </c>
      <c r="H941" s="9" t="s">
        <v>18</v>
      </c>
      <c r="I941" s="10">
        <v>24000</v>
      </c>
      <c r="J941" s="10"/>
      <c r="K941" s="10"/>
      <c r="L941" s="11">
        <f t="shared" si="147"/>
        <v>0</v>
      </c>
      <c r="M941" s="10">
        <f t="shared" si="139"/>
        <v>349.40588118767937</v>
      </c>
      <c r="N941" s="8">
        <f t="shared" si="140"/>
        <v>37.160815367288137</v>
      </c>
      <c r="O941" s="11">
        <f t="shared" si="141"/>
        <v>1.6769509369047726</v>
      </c>
      <c r="P941" s="11">
        <f t="shared" si="148"/>
        <v>0</v>
      </c>
      <c r="Q941" s="11">
        <f t="shared" si="142"/>
        <v>3.3680000000000003</v>
      </c>
      <c r="R941" s="12">
        <f t="shared" si="143"/>
        <v>5.8211146079513512E-2</v>
      </c>
      <c r="S941" s="11">
        <f t="shared" si="144"/>
        <v>7.4968179916548605</v>
      </c>
      <c r="T941" s="8">
        <f t="shared" si="145"/>
        <v>4.1754569392206227</v>
      </c>
      <c r="U941" s="13">
        <f t="shared" si="146"/>
        <v>6.7015758682351603</v>
      </c>
    </row>
    <row r="942" spans="1:21">
      <c r="A942" s="6" t="s">
        <v>1381</v>
      </c>
      <c r="B942" s="6" t="s">
        <v>173</v>
      </c>
      <c r="C942" s="8">
        <v>50.1</v>
      </c>
      <c r="D942" s="8">
        <v>37.700000000000003</v>
      </c>
      <c r="E942" s="8">
        <v>14.3</v>
      </c>
      <c r="F942" s="8">
        <v>6.5</v>
      </c>
      <c r="G942" s="9" t="s">
        <v>157</v>
      </c>
      <c r="H942" s="9" t="s">
        <v>14</v>
      </c>
      <c r="I942" s="10">
        <v>36000</v>
      </c>
      <c r="J942" s="10">
        <v>12000</v>
      </c>
      <c r="K942" s="10">
        <v>1051</v>
      </c>
      <c r="L942" s="11">
        <f t="shared" si="147"/>
        <v>15.488919163352252</v>
      </c>
      <c r="M942" s="10">
        <f t="shared" si="139"/>
        <v>299.93726832028892</v>
      </c>
      <c r="N942" s="8">
        <f t="shared" si="140"/>
        <v>38.867098390334888</v>
      </c>
      <c r="O942" s="11">
        <f t="shared" si="141"/>
        <v>1.6761311284035263</v>
      </c>
      <c r="P942" s="11">
        <f t="shared" si="148"/>
        <v>1.0331684370300278</v>
      </c>
      <c r="Q942" s="11">
        <f t="shared" si="142"/>
        <v>3.5034965034965033</v>
      </c>
      <c r="R942" s="12">
        <f t="shared" si="143"/>
        <v>6.1564863135108019E-2</v>
      </c>
      <c r="S942" s="11">
        <f t="shared" si="144"/>
        <v>8.2276436480926911</v>
      </c>
      <c r="T942" s="8">
        <f t="shared" si="145"/>
        <v>4.4281063634646767</v>
      </c>
      <c r="U942" s="13">
        <f t="shared" si="146"/>
        <v>6.644739525696405</v>
      </c>
    </row>
    <row r="943" spans="1:21">
      <c r="A943" s="6" t="s">
        <v>173</v>
      </c>
      <c r="B943" s="6" t="s">
        <v>1382</v>
      </c>
      <c r="C943" s="8">
        <v>27.9</v>
      </c>
      <c r="D943" s="8">
        <v>21</v>
      </c>
      <c r="E943" s="8">
        <v>10.5</v>
      </c>
      <c r="F943" s="8">
        <v>4.7</v>
      </c>
      <c r="G943" s="9" t="s">
        <v>157</v>
      </c>
      <c r="H943" s="9" t="s">
        <v>18</v>
      </c>
      <c r="I943" s="10">
        <v>6500</v>
      </c>
      <c r="J943" s="10">
        <v>2750</v>
      </c>
      <c r="K943" s="10">
        <v>358</v>
      </c>
      <c r="L943" s="11">
        <f t="shared" si="147"/>
        <v>16.496757629603334</v>
      </c>
      <c r="M943" s="10">
        <f t="shared" si="139"/>
        <v>313.33395036018948</v>
      </c>
      <c r="N943" s="8">
        <f t="shared" si="140"/>
        <v>19.000745357956017</v>
      </c>
      <c r="O943" s="11">
        <f t="shared" si="141"/>
        <v>2.176255282415096</v>
      </c>
      <c r="P943" s="11">
        <f t="shared" si="148"/>
        <v>1.107306271385835</v>
      </c>
      <c r="Q943" s="11">
        <f t="shared" si="142"/>
        <v>2.657142857142857</v>
      </c>
      <c r="R943" s="12">
        <f t="shared" si="143"/>
        <v>0.17832988722762408</v>
      </c>
      <c r="S943" s="11">
        <f t="shared" si="144"/>
        <v>6.1406514312408254</v>
      </c>
      <c r="T943" s="8">
        <f t="shared" si="145"/>
        <v>2.1196484885681155</v>
      </c>
      <c r="U943" s="13">
        <f t="shared" si="146"/>
        <v>3.7119073883391223</v>
      </c>
    </row>
    <row r="944" spans="1:21">
      <c r="A944" s="6" t="s">
        <v>1383</v>
      </c>
      <c r="B944" s="6" t="s">
        <v>173</v>
      </c>
      <c r="C944" s="8">
        <v>157</v>
      </c>
      <c r="D944" s="8">
        <v>130</v>
      </c>
      <c r="E944" s="8">
        <v>27</v>
      </c>
      <c r="F944" s="8">
        <v>10.5</v>
      </c>
      <c r="G944" s="9"/>
      <c r="H944" s="9"/>
      <c r="I944" s="10">
        <v>922000</v>
      </c>
      <c r="J944" s="10">
        <v>300000</v>
      </c>
      <c r="K944" s="10"/>
      <c r="L944" s="11">
        <f t="shared" si="147"/>
        <v>0</v>
      </c>
      <c r="M944" s="10">
        <f t="shared" si="139"/>
        <v>187.34963261590474</v>
      </c>
      <c r="N944" s="8">
        <f t="shared" si="140"/>
        <v>128.2065104104752</v>
      </c>
      <c r="O944" s="11">
        <f t="shared" si="141"/>
        <v>1.0748034565026494</v>
      </c>
      <c r="P944" s="11">
        <f t="shared" si="148"/>
        <v>0</v>
      </c>
      <c r="Q944" s="11">
        <f t="shared" si="142"/>
        <v>5.8148148148148149</v>
      </c>
      <c r="R944" s="12">
        <f t="shared" si="143"/>
        <v>1.061333160834772E-2</v>
      </c>
      <c r="S944" s="11">
        <f t="shared" si="144"/>
        <v>15.278350696328449</v>
      </c>
      <c r="T944" s="8">
        <f t="shared" si="145"/>
        <v>15.542648859809127</v>
      </c>
      <c r="U944" s="13">
        <f t="shared" si="146"/>
        <v>16.97348767195944</v>
      </c>
    </row>
    <row r="945" spans="1:21">
      <c r="A945" s="6" t="s">
        <v>1384</v>
      </c>
      <c r="B945" s="6" t="s">
        <v>1385</v>
      </c>
      <c r="C945" s="8">
        <v>25.1</v>
      </c>
      <c r="D945" s="8">
        <v>21.7</v>
      </c>
      <c r="E945" s="8">
        <v>9</v>
      </c>
      <c r="F945" s="8">
        <v>1.7</v>
      </c>
      <c r="G945" s="9" t="s">
        <v>71</v>
      </c>
      <c r="H945" s="9"/>
      <c r="I945" s="10">
        <v>4250</v>
      </c>
      <c r="J945" s="10">
        <v>0</v>
      </c>
      <c r="K945" s="10">
        <v>329</v>
      </c>
      <c r="L945" s="11">
        <f t="shared" si="147"/>
        <v>20.118923218761807</v>
      </c>
      <c r="M945" s="10">
        <f t="shared" si="139"/>
        <v>185.67853896934147</v>
      </c>
      <c r="N945" s="8">
        <f t="shared" si="140"/>
        <v>15.485481325809554</v>
      </c>
      <c r="O945" s="11">
        <f t="shared" si="141"/>
        <v>2.1488677234543303</v>
      </c>
      <c r="P945" s="11">
        <f t="shared" si="148"/>
        <v>1.1972422995087648</v>
      </c>
      <c r="Q945" s="11">
        <f t="shared" si="142"/>
        <v>2.7888888888888892</v>
      </c>
      <c r="R945" s="12">
        <f t="shared" si="143"/>
        <v>0.19477122338236785</v>
      </c>
      <c r="S945" s="11">
        <f t="shared" si="144"/>
        <v>6.2421566785847338</v>
      </c>
      <c r="T945" s="8">
        <f t="shared" si="145"/>
        <v>1.8140886689558522</v>
      </c>
      <c r="U945" s="13">
        <f t="shared" si="146"/>
        <v>3.4313513681032322</v>
      </c>
    </row>
    <row r="946" spans="1:21">
      <c r="A946" s="6" t="s">
        <v>1386</v>
      </c>
      <c r="B946" s="6" t="s">
        <v>83</v>
      </c>
      <c r="C946" s="8">
        <v>29.9</v>
      </c>
      <c r="D946" s="8">
        <v>25</v>
      </c>
      <c r="E946" s="8">
        <v>10.3</v>
      </c>
      <c r="F946" s="8">
        <v>4.9000000000000004</v>
      </c>
      <c r="G946" s="9" t="s">
        <v>157</v>
      </c>
      <c r="H946" s="9" t="s">
        <v>18</v>
      </c>
      <c r="I946" s="10">
        <v>9800</v>
      </c>
      <c r="J946" s="14">
        <v>3038</v>
      </c>
      <c r="K946" s="10">
        <v>486</v>
      </c>
      <c r="L946" s="11">
        <f t="shared" si="147"/>
        <v>17.03709580259078</v>
      </c>
      <c r="M946" s="10">
        <f t="shared" si="139"/>
        <v>280</v>
      </c>
      <c r="N946" s="8">
        <f t="shared" si="140"/>
        <v>25.614463792923985</v>
      </c>
      <c r="O946" s="11">
        <f t="shared" si="141"/>
        <v>1.8619997934932153</v>
      </c>
      <c r="P946" s="11">
        <f t="shared" si="148"/>
        <v>1.1063598573330287</v>
      </c>
      <c r="Q946" s="11">
        <f t="shared" si="142"/>
        <v>2.9029126213592229</v>
      </c>
      <c r="R946" s="12">
        <f t="shared" si="143"/>
        <v>9.531754332290468E-2</v>
      </c>
      <c r="S946" s="11">
        <f t="shared" si="144"/>
        <v>6.7</v>
      </c>
      <c r="T946" s="8">
        <f t="shared" si="145"/>
        <v>2.8603573341234645</v>
      </c>
      <c r="U946" s="13">
        <f t="shared" si="146"/>
        <v>5.0574269076466427</v>
      </c>
    </row>
    <row r="947" spans="1:21">
      <c r="A947" s="6" t="s">
        <v>1387</v>
      </c>
      <c r="B947" s="6" t="s">
        <v>1388</v>
      </c>
      <c r="C947" s="8">
        <v>59.7</v>
      </c>
      <c r="D947" s="8">
        <v>45.9</v>
      </c>
      <c r="E947" s="8">
        <v>14.7</v>
      </c>
      <c r="F947" s="8">
        <v>6.5</v>
      </c>
      <c r="G947" s="9" t="s">
        <v>157</v>
      </c>
      <c r="H947" s="9" t="s">
        <v>38</v>
      </c>
      <c r="I947" s="10">
        <v>42847</v>
      </c>
      <c r="J947" s="10"/>
      <c r="K947" s="10">
        <v>2137</v>
      </c>
      <c r="L947" s="11">
        <f t="shared" si="147"/>
        <v>28.045383654823365</v>
      </c>
      <c r="M947" s="10">
        <f t="shared" si="139"/>
        <v>197.80366974494029</v>
      </c>
      <c r="N947" s="8">
        <f t="shared" si="140"/>
        <v>36.911161082275072</v>
      </c>
      <c r="O947" s="11">
        <f t="shared" si="141"/>
        <v>1.6259550005929548</v>
      </c>
      <c r="P947" s="11">
        <f t="shared" si="148"/>
        <v>1.2528464649201638</v>
      </c>
      <c r="Q947" s="11">
        <f t="shared" si="142"/>
        <v>4.0612244897959187</v>
      </c>
      <c r="R947" s="12">
        <f t="shared" si="143"/>
        <v>6.2226863821163353E-2</v>
      </c>
      <c r="S947" s="11">
        <f t="shared" si="144"/>
        <v>9.078438191671518</v>
      </c>
      <c r="T947" s="8">
        <f t="shared" si="145"/>
        <v>4.4817668057369682</v>
      </c>
      <c r="U947" s="13">
        <f t="shared" si="146"/>
        <v>6.6331302322804992</v>
      </c>
    </row>
    <row r="948" spans="1:21">
      <c r="A948" s="6" t="s">
        <v>1389</v>
      </c>
      <c r="B948" s="6" t="s">
        <v>1390</v>
      </c>
      <c r="C948" s="8">
        <v>37.799999999999997</v>
      </c>
      <c r="D948" s="8">
        <v>31.2</v>
      </c>
      <c r="E948" s="8">
        <v>11.5</v>
      </c>
      <c r="F948" s="8">
        <v>4.3</v>
      </c>
      <c r="G948" s="10"/>
      <c r="H948" s="10" t="s">
        <v>18</v>
      </c>
      <c r="I948" s="9">
        <v>15600</v>
      </c>
      <c r="J948" s="9">
        <v>6800</v>
      </c>
      <c r="K948" s="10">
        <v>688</v>
      </c>
      <c r="L948" s="11">
        <f t="shared" si="147"/>
        <v>17.696334482595621</v>
      </c>
      <c r="M948" s="10">
        <f t="shared" si="139"/>
        <v>229.30461632384711</v>
      </c>
      <c r="N948" s="8">
        <f t="shared" si="140"/>
        <v>28.093557161083989</v>
      </c>
      <c r="O948" s="11">
        <f t="shared" si="141"/>
        <v>1.7807708423573569</v>
      </c>
      <c r="P948" s="11">
        <f t="shared" si="148"/>
        <v>1.1058312311962795</v>
      </c>
      <c r="Q948" s="11">
        <f t="shared" si="142"/>
        <v>3.2869565217391301</v>
      </c>
      <c r="R948" s="12">
        <f t="shared" si="143"/>
        <v>8.5694769477109606E-2</v>
      </c>
      <c r="S948" s="11">
        <f t="shared" si="144"/>
        <v>7.4848326634601525</v>
      </c>
      <c r="T948" s="8">
        <f t="shared" si="145"/>
        <v>3.2551993264010264</v>
      </c>
      <c r="U948" s="13">
        <f t="shared" si="146"/>
        <v>5.4469903096007757</v>
      </c>
    </row>
    <row r="949" spans="1:21">
      <c r="A949" s="6" t="s">
        <v>1391</v>
      </c>
      <c r="B949" s="6" t="s">
        <v>1392</v>
      </c>
      <c r="C949" s="8">
        <v>36.1</v>
      </c>
      <c r="D949" s="8">
        <v>30.4</v>
      </c>
      <c r="E949" s="8">
        <v>12</v>
      </c>
      <c r="F949" s="8">
        <v>6.5</v>
      </c>
      <c r="G949" s="9"/>
      <c r="H949" s="9" t="s">
        <v>18</v>
      </c>
      <c r="I949" s="10">
        <v>13800</v>
      </c>
      <c r="J949" s="10">
        <v>5520</v>
      </c>
      <c r="K949" s="10">
        <v>634</v>
      </c>
      <c r="L949" s="11">
        <f t="shared" si="147"/>
        <v>17.694799622504611</v>
      </c>
      <c r="M949" s="10">
        <f t="shared" si="139"/>
        <v>219.28570289556995</v>
      </c>
      <c r="N949" s="8">
        <f t="shared" si="140"/>
        <v>24.266903713936937</v>
      </c>
      <c r="O949" s="11">
        <f t="shared" si="141"/>
        <v>1.9356293435396332</v>
      </c>
      <c r="P949" s="11">
        <f t="shared" si="148"/>
        <v>1.1096320755618652</v>
      </c>
      <c r="Q949" s="11">
        <f t="shared" si="142"/>
        <v>3.0083333333333333</v>
      </c>
      <c r="R949" s="12">
        <f t="shared" si="143"/>
        <v>0.12439624702293083</v>
      </c>
      <c r="S949" s="11">
        <f t="shared" si="144"/>
        <v>7.3882501311203592</v>
      </c>
      <c r="T949" s="8">
        <f t="shared" si="145"/>
        <v>2.7801158722074986</v>
      </c>
      <c r="U949" s="13">
        <f t="shared" si="146"/>
        <v>4.5540753293559497</v>
      </c>
    </row>
    <row r="950" spans="1:21">
      <c r="A950" s="6" t="s">
        <v>1393</v>
      </c>
      <c r="B950" s="6" t="s">
        <v>1394</v>
      </c>
      <c r="C950" s="8">
        <v>38.700000000000003</v>
      </c>
      <c r="D950" s="8">
        <v>31.4</v>
      </c>
      <c r="E950" s="8">
        <v>12.3</v>
      </c>
      <c r="F950" s="8">
        <v>6.5</v>
      </c>
      <c r="G950" s="9" t="s">
        <v>71</v>
      </c>
      <c r="H950" s="9"/>
      <c r="I950" s="10">
        <v>16900</v>
      </c>
      <c r="J950" s="10">
        <v>6600</v>
      </c>
      <c r="K950" s="10">
        <v>689</v>
      </c>
      <c r="L950" s="11">
        <f t="shared" si="147"/>
        <v>16.802060312260114</v>
      </c>
      <c r="M950" s="10">
        <f t="shared" si="139"/>
        <v>243.69675263446743</v>
      </c>
      <c r="N950" s="8">
        <f t="shared" si="140"/>
        <v>27.49093721162663</v>
      </c>
      <c r="O950" s="11">
        <f t="shared" si="141"/>
        <v>1.8545541808845765</v>
      </c>
      <c r="P950" s="11">
        <f t="shared" si="148"/>
        <v>1.0844471098061343</v>
      </c>
      <c r="Q950" s="11">
        <f t="shared" si="142"/>
        <v>3.1463414634146343</v>
      </c>
      <c r="R950" s="12">
        <f t="shared" si="143"/>
        <v>0.10041303448797942</v>
      </c>
      <c r="S950" s="11">
        <f t="shared" si="144"/>
        <v>7.5087841892013385</v>
      </c>
      <c r="T950" s="8">
        <f t="shared" si="145"/>
        <v>3.1455146337663971</v>
      </c>
      <c r="U950" s="13">
        <f t="shared" si="146"/>
        <v>5.0894059137216106</v>
      </c>
    </row>
    <row r="951" spans="1:21">
      <c r="A951" s="6" t="s">
        <v>1395</v>
      </c>
      <c r="B951" s="6" t="s">
        <v>481</v>
      </c>
      <c r="C951" s="8">
        <v>40.200000000000003</v>
      </c>
      <c r="D951" s="8">
        <v>34</v>
      </c>
      <c r="E951" s="8">
        <v>13.3</v>
      </c>
      <c r="F951" s="8">
        <v>7.7</v>
      </c>
      <c r="G951" s="10"/>
      <c r="H951" s="9" t="s">
        <v>18</v>
      </c>
      <c r="I951" s="9">
        <v>18800</v>
      </c>
      <c r="J951" s="9">
        <v>7300</v>
      </c>
      <c r="K951" s="10">
        <v>822</v>
      </c>
      <c r="L951" s="11">
        <f t="shared" si="147"/>
        <v>18.672331653454123</v>
      </c>
      <c r="M951" s="10">
        <f t="shared" si="139"/>
        <v>213.53697188217839</v>
      </c>
      <c r="N951" s="8">
        <f t="shared" si="140"/>
        <v>25.817341824852232</v>
      </c>
      <c r="O951" s="11">
        <f t="shared" si="141"/>
        <v>1.9354313174471627</v>
      </c>
      <c r="P951" s="11">
        <f t="shared" si="148"/>
        <v>1.1198655990165436</v>
      </c>
      <c r="Q951" s="11">
        <f t="shared" si="142"/>
        <v>3.0225563909774436</v>
      </c>
      <c r="R951" s="12">
        <f t="shared" si="143"/>
        <v>0.12642598591899243</v>
      </c>
      <c r="S951" s="11">
        <f t="shared" si="144"/>
        <v>7.8134755390927033</v>
      </c>
      <c r="T951" s="8">
        <f t="shared" si="145"/>
        <v>2.950161012448218</v>
      </c>
      <c r="U951" s="13">
        <f t="shared" si="146"/>
        <v>4.590371501827418</v>
      </c>
    </row>
    <row r="952" spans="1:21">
      <c r="A952" s="6" t="s">
        <v>1396</v>
      </c>
      <c r="B952" s="6" t="s">
        <v>481</v>
      </c>
      <c r="C952" s="8">
        <v>41.2</v>
      </c>
      <c r="D952" s="8">
        <v>34</v>
      </c>
      <c r="E952" s="8">
        <v>13.3</v>
      </c>
      <c r="F952" s="8">
        <v>4.9000000000000004</v>
      </c>
      <c r="G952" s="9" t="s">
        <v>1397</v>
      </c>
      <c r="H952" s="9" t="s">
        <v>18</v>
      </c>
      <c r="I952" s="10">
        <v>19000</v>
      </c>
      <c r="J952" s="10">
        <v>7500</v>
      </c>
      <c r="K952" s="10">
        <v>825</v>
      </c>
      <c r="L952" s="11">
        <f t="shared" si="147"/>
        <v>18.608866188115439</v>
      </c>
      <c r="M952" s="10">
        <f t="shared" si="139"/>
        <v>215.80864179581863</v>
      </c>
      <c r="N952" s="8">
        <f t="shared" si="140"/>
        <v>25.875523205000267</v>
      </c>
      <c r="O952" s="11">
        <f t="shared" si="141"/>
        <v>1.9286231649679817</v>
      </c>
      <c r="P952" s="11">
        <f t="shared" si="148"/>
        <v>1.1182626392715571</v>
      </c>
      <c r="Q952" s="11">
        <f t="shared" si="142"/>
        <v>3.0977443609022557</v>
      </c>
      <c r="R952" s="12">
        <f t="shared" si="143"/>
        <v>0.12411416738234737</v>
      </c>
      <c r="S952" s="11">
        <f t="shared" si="144"/>
        <v>7.8134755390927033</v>
      </c>
      <c r="T952" s="8">
        <f t="shared" si="145"/>
        <v>2.9775099044978219</v>
      </c>
      <c r="U952" s="13">
        <f t="shared" si="146"/>
        <v>4.6329256451915706</v>
      </c>
    </row>
    <row r="953" spans="1:21">
      <c r="A953" s="6" t="s">
        <v>1398</v>
      </c>
      <c r="B953" s="6" t="s">
        <v>1394</v>
      </c>
      <c r="C953" s="8">
        <v>42.4</v>
      </c>
      <c r="D953" s="8">
        <v>34.700000000000003</v>
      </c>
      <c r="E953" s="8">
        <v>12</v>
      </c>
      <c r="F953" s="8">
        <v>5</v>
      </c>
      <c r="G953" s="9"/>
      <c r="H953" s="9"/>
      <c r="I953" s="10">
        <v>18800</v>
      </c>
      <c r="J953" s="10">
        <v>7800</v>
      </c>
      <c r="K953" s="10">
        <v>766</v>
      </c>
      <c r="L953" s="11">
        <f t="shared" si="147"/>
        <v>17.400250664897637</v>
      </c>
      <c r="M953" s="10">
        <f t="shared" si="139"/>
        <v>200.87292638151527</v>
      </c>
      <c r="N953" s="8">
        <f t="shared" si="140"/>
        <v>28.682324853809362</v>
      </c>
      <c r="O953" s="11">
        <f t="shared" si="141"/>
        <v>1.7462538202530788</v>
      </c>
      <c r="P953" s="11">
        <f t="shared" si="148"/>
        <v>1.0938600690628804</v>
      </c>
      <c r="Q953" s="11">
        <f t="shared" si="142"/>
        <v>3.5333333333333332</v>
      </c>
      <c r="R953" s="12">
        <f t="shared" si="143"/>
        <v>8.2809661014464464E-2</v>
      </c>
      <c r="S953" s="11">
        <f t="shared" si="144"/>
        <v>7.8934985906124044</v>
      </c>
      <c r="T953" s="8">
        <f t="shared" si="145"/>
        <v>3.4074228610562889</v>
      </c>
      <c r="U953" s="13">
        <f t="shared" si="146"/>
        <v>5.5816595787780621</v>
      </c>
    </row>
    <row r="954" spans="1:21">
      <c r="A954" s="6" t="s">
        <v>1399</v>
      </c>
      <c r="B954" s="6" t="s">
        <v>481</v>
      </c>
      <c r="C954" s="8">
        <v>45.2</v>
      </c>
      <c r="D954" s="8">
        <v>38.4</v>
      </c>
      <c r="E954" s="8">
        <v>14.1</v>
      </c>
      <c r="F954" s="8">
        <v>7.7</v>
      </c>
      <c r="G954" s="9"/>
      <c r="H954" s="9" t="s">
        <v>18</v>
      </c>
      <c r="I954" s="10">
        <v>26800</v>
      </c>
      <c r="J954" s="10">
        <v>10500</v>
      </c>
      <c r="K954" s="10">
        <v>1032</v>
      </c>
      <c r="L954" s="11">
        <f t="shared" si="147"/>
        <v>18.512189493863922</v>
      </c>
      <c r="M954" s="10">
        <f t="shared" si="139"/>
        <v>211.29688888630537</v>
      </c>
      <c r="N954" s="8">
        <f t="shared" si="140"/>
        <v>30.195962032807586</v>
      </c>
      <c r="O954" s="11">
        <f t="shared" si="141"/>
        <v>1.8233536603657789</v>
      </c>
      <c r="P954" s="11">
        <f t="shared" si="148"/>
        <v>1.105540588039744</v>
      </c>
      <c r="Q954" s="11">
        <f t="shared" si="142"/>
        <v>3.2056737588652484</v>
      </c>
      <c r="R954" s="12">
        <f t="shared" si="143"/>
        <v>9.8796380461651165E-2</v>
      </c>
      <c r="S954" s="11">
        <f t="shared" si="144"/>
        <v>8.303676294268703</v>
      </c>
      <c r="T954" s="8">
        <f t="shared" si="145"/>
        <v>3.4644656044839874</v>
      </c>
      <c r="U954" s="13">
        <f t="shared" si="146"/>
        <v>5.2354574401929677</v>
      </c>
    </row>
    <row r="955" spans="1:21">
      <c r="A955" s="6" t="s">
        <v>1400</v>
      </c>
      <c r="B955" s="6" t="s">
        <v>509</v>
      </c>
      <c r="C955" s="8">
        <v>34.799999999999997</v>
      </c>
      <c r="D955" s="8">
        <v>27.8</v>
      </c>
      <c r="E955" s="8">
        <v>10.8</v>
      </c>
      <c r="F955" s="8">
        <v>5.7</v>
      </c>
      <c r="G955" s="9" t="s">
        <v>581</v>
      </c>
      <c r="H955" s="9" t="s">
        <v>18</v>
      </c>
      <c r="I955" s="10">
        <v>12800</v>
      </c>
      <c r="J955" s="10">
        <v>5000</v>
      </c>
      <c r="K955" s="10">
        <v>660</v>
      </c>
      <c r="L955" s="11">
        <f t="shared" si="147"/>
        <v>19.366804048665571</v>
      </c>
      <c r="M955" s="10">
        <f t="shared" si="139"/>
        <v>265.96688297398629</v>
      </c>
      <c r="N955" s="8">
        <f t="shared" si="140"/>
        <v>27.808132870484421</v>
      </c>
      <c r="O955" s="11">
        <f t="shared" si="141"/>
        <v>1.7862552678263564</v>
      </c>
      <c r="P955" s="11">
        <f t="shared" si="148"/>
        <v>1.1459315826007774</v>
      </c>
      <c r="Q955" s="11">
        <f t="shared" si="142"/>
        <v>3.2222222222222219</v>
      </c>
      <c r="R955" s="12">
        <f t="shared" si="143"/>
        <v>8.1946998582358682E-2</v>
      </c>
      <c r="S955" s="11">
        <f t="shared" si="144"/>
        <v>7.0652445109847406</v>
      </c>
      <c r="T955" s="8">
        <f t="shared" si="145"/>
        <v>3.1887910108909305</v>
      </c>
      <c r="U955" s="13">
        <f t="shared" si="146"/>
        <v>5.5060749041287842</v>
      </c>
    </row>
    <row r="956" spans="1:21">
      <c r="A956" s="6" t="s">
        <v>1401</v>
      </c>
      <c r="B956" s="6" t="s">
        <v>26</v>
      </c>
      <c r="C956" s="8">
        <v>43.3</v>
      </c>
      <c r="D956" s="8">
        <v>38.9</v>
      </c>
      <c r="E956" s="8">
        <v>12</v>
      </c>
      <c r="F956" s="8">
        <v>6.2</v>
      </c>
      <c r="G956" s="9" t="s">
        <v>1402</v>
      </c>
      <c r="H956" s="9" t="s">
        <v>18</v>
      </c>
      <c r="I956" s="10">
        <v>19842</v>
      </c>
      <c r="J956" s="10">
        <v>7800</v>
      </c>
      <c r="K956" s="10">
        <v>952</v>
      </c>
      <c r="L956" s="11">
        <f t="shared" si="147"/>
        <v>20.862238426972134</v>
      </c>
      <c r="M956" s="10">
        <f t="shared" si="139"/>
        <v>150.48340968354822</v>
      </c>
      <c r="N956" s="8">
        <f t="shared" si="140"/>
        <v>27.856013557906312</v>
      </c>
      <c r="O956" s="11">
        <f t="shared" si="141"/>
        <v>1.715165292014194</v>
      </c>
      <c r="P956" s="11">
        <f t="shared" si="148"/>
        <v>1.1602265339176219</v>
      </c>
      <c r="Q956" s="11">
        <f t="shared" si="142"/>
        <v>3.6083333333333329</v>
      </c>
      <c r="R956" s="12">
        <f t="shared" si="143"/>
        <v>8.4497411684361048E-2</v>
      </c>
      <c r="S956" s="11">
        <f t="shared" si="144"/>
        <v>8.3575618454187932</v>
      </c>
      <c r="T956" s="8">
        <f t="shared" si="145"/>
        <v>3.3732212947682751</v>
      </c>
      <c r="U956" s="13">
        <f t="shared" si="146"/>
        <v>5.5256343926285725</v>
      </c>
    </row>
    <row r="957" spans="1:21">
      <c r="A957" s="6" t="s">
        <v>1403</v>
      </c>
      <c r="B957" s="6" t="s">
        <v>401</v>
      </c>
      <c r="C957" s="8">
        <v>35</v>
      </c>
      <c r="D957" s="8">
        <v>28.5</v>
      </c>
      <c r="E957" s="8">
        <v>11</v>
      </c>
      <c r="F957" s="8">
        <v>4.7</v>
      </c>
      <c r="G957" s="9" t="s">
        <v>47</v>
      </c>
      <c r="H957" s="9" t="s">
        <v>18</v>
      </c>
      <c r="I957" s="10">
        <v>18112</v>
      </c>
      <c r="J957" s="10">
        <v>5000</v>
      </c>
      <c r="K957" s="10">
        <v>563</v>
      </c>
      <c r="L957" s="11">
        <f t="shared" si="147"/>
        <v>13.11048110038392</v>
      </c>
      <c r="M957" s="10">
        <f t="shared" si="139"/>
        <v>349.28811718431183</v>
      </c>
      <c r="N957" s="8">
        <f t="shared" si="140"/>
        <v>37.706262326578205</v>
      </c>
      <c r="O957" s="11">
        <f t="shared" si="141"/>
        <v>1.6207295772137555</v>
      </c>
      <c r="P957" s="11">
        <f t="shared" si="148"/>
        <v>0.99650789542844442</v>
      </c>
      <c r="Q957" s="11">
        <f t="shared" si="142"/>
        <v>3.1818181818181817</v>
      </c>
      <c r="R957" s="12">
        <f t="shared" si="143"/>
        <v>4.9695384812215068E-2</v>
      </c>
      <c r="S957" s="11">
        <f t="shared" si="144"/>
        <v>7.1536424288609792</v>
      </c>
      <c r="T957" s="8">
        <f t="shared" si="145"/>
        <v>4.1469829146810762</v>
      </c>
      <c r="U957" s="13">
        <f t="shared" si="146"/>
        <v>7.0951868889983025</v>
      </c>
    </row>
    <row r="958" spans="1:21">
      <c r="A958" s="6" t="s">
        <v>1404</v>
      </c>
      <c r="B958" s="6" t="s">
        <v>23</v>
      </c>
      <c r="C958" s="8">
        <v>23.1</v>
      </c>
      <c r="D958" s="8">
        <v>18.7</v>
      </c>
      <c r="E958" s="8">
        <v>6.1</v>
      </c>
      <c r="F958" s="8" t="s">
        <v>1405</v>
      </c>
      <c r="G958" s="9" t="s">
        <v>1292</v>
      </c>
      <c r="H958" s="9" t="s">
        <v>1406</v>
      </c>
      <c r="I958" s="10">
        <v>2000</v>
      </c>
      <c r="J958" s="10">
        <v>920</v>
      </c>
      <c r="K958" s="10">
        <v>193</v>
      </c>
      <c r="L958" s="11">
        <f t="shared" si="147"/>
        <v>19.497871082776111</v>
      </c>
      <c r="M958" s="10">
        <f t="shared" si="139"/>
        <v>136.53913831045509</v>
      </c>
      <c r="N958" s="8">
        <f t="shared" si="140"/>
        <v>13.872792336346054</v>
      </c>
      <c r="O958" s="11">
        <f t="shared" si="141"/>
        <v>1.8720072804862335</v>
      </c>
      <c r="P958" s="11">
        <f t="shared" si="148"/>
        <v>1.2102807783331511</v>
      </c>
      <c r="Q958" s="11">
        <f t="shared" si="142"/>
        <v>3.7868852459016398</v>
      </c>
      <c r="R958" s="12">
        <f t="shared" si="143"/>
        <v>0.10052939445130206</v>
      </c>
      <c r="S958" s="11">
        <f t="shared" si="144"/>
        <v>5.7946285471978278</v>
      </c>
      <c r="T958" s="8">
        <f t="shared" si="145"/>
        <v>1.8150123947466794</v>
      </c>
      <c r="U958" s="13">
        <f t="shared" si="146"/>
        <v>4.1700629742720468</v>
      </c>
    </row>
    <row r="959" spans="1:21">
      <c r="A959" s="6" t="s">
        <v>1407</v>
      </c>
      <c r="B959" s="6" t="s">
        <v>1408</v>
      </c>
      <c r="C959" s="8">
        <v>46.9</v>
      </c>
      <c r="D959" s="8">
        <v>39.4</v>
      </c>
      <c r="E959" s="8">
        <v>14.75</v>
      </c>
      <c r="F959" s="8">
        <v>7</v>
      </c>
      <c r="G959" s="9"/>
      <c r="H959" s="9"/>
      <c r="I959" s="10">
        <v>33510</v>
      </c>
      <c r="J959" s="10">
        <v>13450</v>
      </c>
      <c r="K959" s="10">
        <v>1277</v>
      </c>
      <c r="L959" s="11">
        <f t="shared" si="147"/>
        <v>19.739701951497139</v>
      </c>
      <c r="M959" s="10">
        <f t="shared" si="139"/>
        <v>244.58946327032419</v>
      </c>
      <c r="N959" s="8">
        <f t="shared" si="140"/>
        <v>34.526509770190778</v>
      </c>
      <c r="O959" s="11">
        <f t="shared" si="141"/>
        <v>1.7706373573135368</v>
      </c>
      <c r="P959" s="11">
        <f t="shared" si="148"/>
        <v>1.1223311394478916</v>
      </c>
      <c r="Q959" s="11">
        <f t="shared" si="142"/>
        <v>3.1796610169491526</v>
      </c>
      <c r="R959" s="12">
        <f t="shared" si="143"/>
        <v>8.3196014284483449E-2</v>
      </c>
      <c r="S959" s="11">
        <f t="shared" si="144"/>
        <v>8.4111021869907159</v>
      </c>
      <c r="T959" s="8">
        <f t="shared" si="145"/>
        <v>3.8843016958683654</v>
      </c>
      <c r="U959" s="13">
        <f t="shared" si="146"/>
        <v>5.7391143780128733</v>
      </c>
    </row>
    <row r="960" spans="1:21">
      <c r="A960" s="6" t="s">
        <v>1409</v>
      </c>
      <c r="B960" s="6" t="s">
        <v>1410</v>
      </c>
      <c r="C960" s="8">
        <v>23</v>
      </c>
      <c r="D960" s="8">
        <v>20.3</v>
      </c>
      <c r="E960" s="8">
        <v>8</v>
      </c>
      <c r="F960" s="8">
        <v>1.9</v>
      </c>
      <c r="G960" s="9"/>
      <c r="H960" s="9" t="s">
        <v>18</v>
      </c>
      <c r="I960" s="10">
        <v>2700</v>
      </c>
      <c r="J960" s="10">
        <v>960</v>
      </c>
      <c r="K960" s="10">
        <v>234</v>
      </c>
      <c r="L960" s="11">
        <f t="shared" si="147"/>
        <v>19.357240823578113</v>
      </c>
      <c r="M960" s="10">
        <f t="shared" si="139"/>
        <v>144.08793990517668</v>
      </c>
      <c r="N960" s="8">
        <f t="shared" si="140"/>
        <v>12.383758996616352</v>
      </c>
      <c r="O960" s="11">
        <f t="shared" si="141"/>
        <v>2.2216034465942944</v>
      </c>
      <c r="P960" s="11">
        <f t="shared" si="148"/>
        <v>1.1971842381260911</v>
      </c>
      <c r="Q960" s="11">
        <f t="shared" si="142"/>
        <v>2.875</v>
      </c>
      <c r="R960" s="12">
        <f t="shared" si="143"/>
        <v>0.23525245926227481</v>
      </c>
      <c r="S960" s="11">
        <f t="shared" si="144"/>
        <v>6.0374398547728818</v>
      </c>
      <c r="T960" s="8">
        <f t="shared" si="145"/>
        <v>1.5068263205474579</v>
      </c>
      <c r="U960" s="13">
        <f t="shared" si="146"/>
        <v>3.0230556363033956</v>
      </c>
    </row>
    <row r="961" spans="1:21">
      <c r="A961" s="6" t="s">
        <v>1411</v>
      </c>
      <c r="B961" s="6" t="s">
        <v>1410</v>
      </c>
      <c r="C961" s="8">
        <v>28.7</v>
      </c>
      <c r="D961" s="8">
        <v>22.3</v>
      </c>
      <c r="E961" s="8">
        <v>10</v>
      </c>
      <c r="F961" s="8">
        <v>4.5</v>
      </c>
      <c r="G961" s="9" t="s">
        <v>157</v>
      </c>
      <c r="H961" s="9" t="s">
        <v>18</v>
      </c>
      <c r="I961" s="10">
        <v>6200</v>
      </c>
      <c r="J961" s="10">
        <v>3100</v>
      </c>
      <c r="K961" s="10">
        <v>385</v>
      </c>
      <c r="L961" s="11">
        <f t="shared" si="147"/>
        <v>18.308119015309178</v>
      </c>
      <c r="M961" s="10">
        <f t="shared" si="139"/>
        <v>249.59109249776321</v>
      </c>
      <c r="N961" s="8">
        <f t="shared" si="140"/>
        <v>18.420617899895998</v>
      </c>
      <c r="O961" s="11">
        <f t="shared" si="141"/>
        <v>2.1054951937066591</v>
      </c>
      <c r="P961" s="11">
        <f t="shared" si="148"/>
        <v>1.1479250983608948</v>
      </c>
      <c r="Q961" s="11">
        <f t="shared" si="142"/>
        <v>2.87</v>
      </c>
      <c r="R961" s="12">
        <f t="shared" si="143"/>
        <v>0.16579383224023789</v>
      </c>
      <c r="S961" s="11">
        <f t="shared" si="144"/>
        <v>6.3278653588710307</v>
      </c>
      <c r="T961" s="8">
        <f t="shared" si="145"/>
        <v>2.1237828842855992</v>
      </c>
      <c r="U961" s="13">
        <f t="shared" si="146"/>
        <v>3.8109921334820358</v>
      </c>
    </row>
    <row r="962" spans="1:21">
      <c r="A962" s="6" t="s">
        <v>1412</v>
      </c>
      <c r="B962" s="6" t="s">
        <v>1413</v>
      </c>
      <c r="C962" s="8">
        <v>51</v>
      </c>
      <c r="D962" s="8">
        <v>21</v>
      </c>
      <c r="E962" s="8">
        <v>10</v>
      </c>
      <c r="F962" s="8">
        <v>5.9</v>
      </c>
      <c r="G962" s="9"/>
      <c r="H962" s="9" t="s">
        <v>128</v>
      </c>
      <c r="I962" s="10">
        <v>1600</v>
      </c>
      <c r="J962" s="10"/>
      <c r="K962" s="10">
        <v>954</v>
      </c>
      <c r="L962" s="11">
        <f t="shared" si="147"/>
        <v>111.82021653824923</v>
      </c>
      <c r="M962" s="10">
        <f t="shared" si="139"/>
        <v>77.128357011738956</v>
      </c>
      <c r="N962" s="8">
        <f t="shared" si="140"/>
        <v>3.8378268003052134</v>
      </c>
      <c r="O962" s="11">
        <f t="shared" si="141"/>
        <v>3.3055880722785891</v>
      </c>
      <c r="P962" s="11">
        <f t="shared" si="148"/>
        <v>2.1787764078350538</v>
      </c>
      <c r="Q962" s="11">
        <f t="shared" si="142"/>
        <v>5.0999999999999996</v>
      </c>
      <c r="R962" s="12">
        <f t="shared" si="143"/>
        <v>1.6574050530648921</v>
      </c>
      <c r="S962" s="11">
        <f t="shared" si="144"/>
        <v>6.1406514312408254</v>
      </c>
      <c r="T962" s="8">
        <f t="shared" si="145"/>
        <v>0.67170715167146056</v>
      </c>
      <c r="U962" s="13">
        <f t="shared" si="146"/>
        <v>1.2053353899613204</v>
      </c>
    </row>
    <row r="963" spans="1:21">
      <c r="A963" s="6" t="s">
        <v>1414</v>
      </c>
      <c r="B963" s="6" t="s">
        <v>1037</v>
      </c>
      <c r="C963" s="8">
        <v>18.100000000000001</v>
      </c>
      <c r="D963" s="8">
        <v>18</v>
      </c>
      <c r="E963" s="8">
        <v>8.5</v>
      </c>
      <c r="F963" s="8" t="s">
        <v>1415</v>
      </c>
      <c r="G963" s="9" t="s">
        <v>127</v>
      </c>
      <c r="H963" s="9" t="s">
        <v>128</v>
      </c>
      <c r="I963" s="10">
        <v>2200</v>
      </c>
      <c r="J963" s="10">
        <v>500</v>
      </c>
      <c r="K963" s="10">
        <v>253</v>
      </c>
      <c r="L963" s="11">
        <f t="shared" si="147"/>
        <v>23.987383495550961</v>
      </c>
      <c r="M963" s="10">
        <f t="shared" ref="M963:M1026" si="149">(I963/2240)/(0.01*D963)^3</f>
        <v>168.40583970213601</v>
      </c>
      <c r="N963" s="8">
        <f t="shared" ref="N963:N1026" si="150">I963/(0.65*(0.7*D963+0.3*C963)*E963^1.33)</f>
        <v>10.898994320166599</v>
      </c>
      <c r="O963" s="11">
        <f t="shared" ref="O963:O1026" si="151">E963/(I963/(0.9*64))^0.333</f>
        <v>2.5270443270834906</v>
      </c>
      <c r="P963" s="11">
        <f t="shared" si="148"/>
        <v>1.2932619922169892</v>
      </c>
      <c r="Q963" s="11">
        <f t="shared" ref="Q963:Q1026" si="152">C963/E963</f>
        <v>2.1294117647058823</v>
      </c>
      <c r="R963" s="12">
        <f t="shared" ref="R963:R1026" si="153">(((2*3.14)/T963)^2*((E963/2)-1.5)*(10*3.14/180)/32.2)</f>
        <v>0.39337195120125856</v>
      </c>
      <c r="S963" s="11">
        <f t="shared" ref="S963:S1026" si="154">1.34*(D963^0.5)</f>
        <v>5.6851385207398417</v>
      </c>
      <c r="T963" s="8">
        <f t="shared" ref="T963:T1026" si="155">2*PI()*(((I963^1.744/35.5)/(0.04*32.2*D963*64*(0.82*E963)^3))^0.5)</f>
        <v>1.2221511796734692</v>
      </c>
      <c r="U963" s="13">
        <f t="shared" ref="U963:U1026" si="156">T963*(32.2/E963)^0.5</f>
        <v>2.3787204393382573</v>
      </c>
    </row>
    <row r="964" spans="1:21">
      <c r="A964" s="6" t="s">
        <v>1416</v>
      </c>
      <c r="B964" s="6" t="s">
        <v>1037</v>
      </c>
      <c r="C964" s="8">
        <v>15.5</v>
      </c>
      <c r="D964" s="8">
        <v>14.5</v>
      </c>
      <c r="E964" s="8">
        <v>7.1</v>
      </c>
      <c r="F964" s="8" t="s">
        <v>1417</v>
      </c>
      <c r="G964" s="9" t="s">
        <v>127</v>
      </c>
      <c r="H964" s="9" t="s">
        <v>128</v>
      </c>
      <c r="I964" s="10">
        <v>1050</v>
      </c>
      <c r="J964" s="10">
        <v>200</v>
      </c>
      <c r="K964" s="10">
        <v>166</v>
      </c>
      <c r="L964" s="11">
        <f t="shared" si="147"/>
        <v>25.757984500505806</v>
      </c>
      <c r="M964" s="10">
        <f t="shared" si="149"/>
        <v>153.75784164992416</v>
      </c>
      <c r="N964" s="8">
        <f t="shared" si="150"/>
        <v>8.0508293880207464</v>
      </c>
      <c r="O964" s="11">
        <f t="shared" si="151"/>
        <v>2.7003682875984647</v>
      </c>
      <c r="P964" s="11">
        <f t="shared" si="148"/>
        <v>1.3522335889832753</v>
      </c>
      <c r="Q964" s="11">
        <f t="shared" si="152"/>
        <v>2.183098591549296</v>
      </c>
      <c r="R964" s="12">
        <f t="shared" si="153"/>
        <v>0.50011437877506526</v>
      </c>
      <c r="S964" s="11">
        <f t="shared" si="154"/>
        <v>5.1025679809288187</v>
      </c>
      <c r="T964" s="8">
        <f t="shared" si="155"/>
        <v>0.93584201548795021</v>
      </c>
      <c r="U964" s="13">
        <f t="shared" si="156"/>
        <v>1.9929724756610532</v>
      </c>
    </row>
    <row r="965" spans="1:21">
      <c r="A965" s="6" t="s">
        <v>1418</v>
      </c>
      <c r="B965" s="6" t="s">
        <v>1419</v>
      </c>
      <c r="C965" s="8">
        <v>27</v>
      </c>
      <c r="D965" s="8">
        <v>24</v>
      </c>
      <c r="E965" s="8">
        <v>8</v>
      </c>
      <c r="F965" s="8">
        <v>4.5</v>
      </c>
      <c r="G965" s="11"/>
      <c r="H965" s="11" t="s">
        <v>18</v>
      </c>
      <c r="I965" s="10">
        <v>3000</v>
      </c>
      <c r="J965" s="10">
        <v>1500</v>
      </c>
      <c r="K965" s="10">
        <v>300</v>
      </c>
      <c r="L965" s="11">
        <f t="shared" si="147"/>
        <v>23.135258783998356</v>
      </c>
      <c r="M965" s="10">
        <f t="shared" si="149"/>
        <v>96.881200396825392</v>
      </c>
      <c r="N965" s="8">
        <f t="shared" si="150"/>
        <v>11.665379402881356</v>
      </c>
      <c r="O965" s="11">
        <f t="shared" si="151"/>
        <v>2.1450098762827832</v>
      </c>
      <c r="P965" s="11">
        <f t="shared" si="148"/>
        <v>1.2666426723800934</v>
      </c>
      <c r="Q965" s="11">
        <f t="shared" si="152"/>
        <v>3.375</v>
      </c>
      <c r="R965" s="12">
        <f t="shared" si="153"/>
        <v>0.23144527146723756</v>
      </c>
      <c r="S965" s="11">
        <f t="shared" si="154"/>
        <v>6.5646325106589174</v>
      </c>
      <c r="T965" s="8">
        <f t="shared" si="155"/>
        <v>1.5191691324709513</v>
      </c>
      <c r="U965" s="13">
        <f t="shared" si="156"/>
        <v>3.0478182825648394</v>
      </c>
    </row>
    <row r="966" spans="1:21">
      <c r="A966" s="6" t="s">
        <v>1420</v>
      </c>
      <c r="B966" s="6" t="s">
        <v>1419</v>
      </c>
      <c r="C966" s="8">
        <v>52</v>
      </c>
      <c r="D966" s="8">
        <v>46.5</v>
      </c>
      <c r="E966" s="8">
        <v>14</v>
      </c>
      <c r="F966" s="8">
        <v>9</v>
      </c>
      <c r="G966" s="9"/>
      <c r="H966" s="9" t="s">
        <v>18</v>
      </c>
      <c r="I966" s="10">
        <v>20000</v>
      </c>
      <c r="J966" s="10">
        <v>9000</v>
      </c>
      <c r="K966" s="9">
        <v>1212</v>
      </c>
      <c r="L966" s="11">
        <f t="shared" ref="L966:L1029" si="157">K966/(I966/64)^0.666</f>
        <v>26.419981269905904</v>
      </c>
      <c r="M966" s="10">
        <f t="shared" si="149"/>
        <v>88.802075979411413</v>
      </c>
      <c r="N966" s="8">
        <f t="shared" si="150"/>
        <v>19.106012612798299</v>
      </c>
      <c r="O966" s="11">
        <f t="shared" si="151"/>
        <v>1.995748144196188</v>
      </c>
      <c r="P966" s="11">
        <f t="shared" si="148"/>
        <v>1.2548792103674227</v>
      </c>
      <c r="Q966" s="11">
        <f t="shared" si="152"/>
        <v>3.7142857142857144</v>
      </c>
      <c r="R966" s="12">
        <f t="shared" si="153"/>
        <v>0.19334369146948632</v>
      </c>
      <c r="S966" s="11">
        <f t="shared" si="154"/>
        <v>9.1375817369805237</v>
      </c>
      <c r="T966" s="8">
        <f t="shared" si="155"/>
        <v>2.4653388580743383</v>
      </c>
      <c r="U966" s="13">
        <f t="shared" si="156"/>
        <v>3.7388714976315982</v>
      </c>
    </row>
    <row r="967" spans="1:21">
      <c r="A967" s="6" t="s">
        <v>1421</v>
      </c>
      <c r="B967" s="6" t="s">
        <v>1422</v>
      </c>
      <c r="C967" s="8">
        <v>53</v>
      </c>
      <c r="D967" s="8">
        <v>46.5</v>
      </c>
      <c r="E967" s="8">
        <v>14</v>
      </c>
      <c r="F967" s="8">
        <v>7</v>
      </c>
      <c r="G967" s="9" t="s">
        <v>77</v>
      </c>
      <c r="H967" s="9" t="s">
        <v>18</v>
      </c>
      <c r="I967" s="10">
        <v>21000</v>
      </c>
      <c r="J967" s="10">
        <v>9100</v>
      </c>
      <c r="K967" s="10">
        <v>1327</v>
      </c>
      <c r="L967" s="11">
        <f t="shared" si="157"/>
        <v>28.00197962373921</v>
      </c>
      <c r="M967" s="10">
        <f t="shared" si="149"/>
        <v>93.242179778381981</v>
      </c>
      <c r="N967" s="8">
        <f t="shared" si="150"/>
        <v>19.937094585584102</v>
      </c>
      <c r="O967" s="11">
        <f t="shared" si="151"/>
        <v>1.9635849624067554</v>
      </c>
      <c r="P967" s="11">
        <f t="shared" si="148"/>
        <v>1.2776568994597433</v>
      </c>
      <c r="Q967" s="11">
        <f t="shared" si="152"/>
        <v>3.7857142857142856</v>
      </c>
      <c r="R967" s="12">
        <f t="shared" si="153"/>
        <v>0.17757256525179513</v>
      </c>
      <c r="S967" s="11">
        <f t="shared" si="154"/>
        <v>9.1375817369805237</v>
      </c>
      <c r="T967" s="8">
        <f t="shared" si="155"/>
        <v>2.5724899679259017</v>
      </c>
      <c r="U967" s="13">
        <f t="shared" si="156"/>
        <v>3.9013742015708566</v>
      </c>
    </row>
    <row r="968" spans="1:21">
      <c r="A968" s="6" t="s">
        <v>1423</v>
      </c>
      <c r="B968" s="6" t="s">
        <v>1419</v>
      </c>
      <c r="C968" s="8">
        <v>68</v>
      </c>
      <c r="D968" s="8">
        <v>62</v>
      </c>
      <c r="E968" s="8">
        <v>15.1</v>
      </c>
      <c r="F968" s="8">
        <v>9</v>
      </c>
      <c r="G968" s="9" t="s">
        <v>157</v>
      </c>
      <c r="H968" s="9" t="s">
        <v>18</v>
      </c>
      <c r="I968" s="10">
        <v>24000</v>
      </c>
      <c r="J968" s="10">
        <v>9600</v>
      </c>
      <c r="K968" s="10">
        <v>1555</v>
      </c>
      <c r="L968" s="11">
        <f t="shared" si="157"/>
        <v>30.021028656277391</v>
      </c>
      <c r="M968" s="10">
        <f t="shared" si="149"/>
        <v>44.956050964577024</v>
      </c>
      <c r="N968" s="8">
        <f t="shared" si="150"/>
        <v>15.647244415404646</v>
      </c>
      <c r="O968" s="11">
        <f t="shared" si="151"/>
        <v>2.025756731780965</v>
      </c>
      <c r="P968" s="11">
        <f t="shared" si="148"/>
        <v>1.3027061440966161</v>
      </c>
      <c r="Q968" s="11">
        <f t="shared" si="152"/>
        <v>4.5033112582781456</v>
      </c>
      <c r="R968" s="12">
        <f t="shared" si="153"/>
        <v>0.2588904734501779</v>
      </c>
      <c r="S968" s="11">
        <f t="shared" si="154"/>
        <v>10.551170551175828</v>
      </c>
      <c r="T968" s="8">
        <f t="shared" si="155"/>
        <v>2.2344978022007296</v>
      </c>
      <c r="U968" s="13">
        <f t="shared" si="156"/>
        <v>3.2630174328493009</v>
      </c>
    </row>
    <row r="969" spans="1:21">
      <c r="A969" s="6" t="s">
        <v>1424</v>
      </c>
      <c r="B969" s="6" t="s">
        <v>1425</v>
      </c>
      <c r="C969" s="8">
        <v>20.3</v>
      </c>
      <c r="D969" s="8">
        <v>16</v>
      </c>
      <c r="E969" s="8">
        <v>6</v>
      </c>
      <c r="F969" s="8">
        <v>4</v>
      </c>
      <c r="G969" s="9"/>
      <c r="H969" s="9" t="s">
        <v>18</v>
      </c>
      <c r="I969" s="10">
        <v>1350</v>
      </c>
      <c r="J969" s="10">
        <v>550</v>
      </c>
      <c r="K969" s="10">
        <v>186</v>
      </c>
      <c r="L969" s="11">
        <f t="shared" si="157"/>
        <v>24.413301637975223</v>
      </c>
      <c r="M969" s="10">
        <f t="shared" si="149"/>
        <v>147.13832310267853</v>
      </c>
      <c r="N969" s="8">
        <f t="shared" si="150"/>
        <v>11.083687067137586</v>
      </c>
      <c r="O969" s="11">
        <f t="shared" si="151"/>
        <v>2.0987987286634833</v>
      </c>
      <c r="P969" s="11">
        <f t="shared" si="148"/>
        <v>1.3189168576514447</v>
      </c>
      <c r="Q969" s="11">
        <f t="shared" si="152"/>
        <v>3.3833333333333333</v>
      </c>
      <c r="R969" s="12">
        <f t="shared" si="153"/>
        <v>0.15721336731696356</v>
      </c>
      <c r="S969" s="11">
        <f t="shared" si="154"/>
        <v>5.36</v>
      </c>
      <c r="T969" s="8">
        <f t="shared" si="155"/>
        <v>1.427779604842828</v>
      </c>
      <c r="U969" s="13">
        <f t="shared" si="156"/>
        <v>3.3076038184806231</v>
      </c>
    </row>
    <row r="970" spans="1:21">
      <c r="A970" s="6" t="s">
        <v>1426</v>
      </c>
      <c r="B970" s="6" t="s">
        <v>778</v>
      </c>
      <c r="C970" s="8">
        <v>23.3</v>
      </c>
      <c r="D970" s="8">
        <v>20.6</v>
      </c>
      <c r="E970" s="8">
        <v>8.9</v>
      </c>
      <c r="F970" s="8" t="s">
        <v>1427</v>
      </c>
      <c r="G970" s="9" t="s">
        <v>412</v>
      </c>
      <c r="H970" s="9" t="s">
        <v>18</v>
      </c>
      <c r="I970" s="10">
        <v>3055</v>
      </c>
      <c r="J970" s="10">
        <v>1300</v>
      </c>
      <c r="K970" s="9">
        <v>237</v>
      </c>
      <c r="L970" s="11">
        <f t="shared" si="157"/>
        <v>18.057047470643024</v>
      </c>
      <c r="M970" s="10">
        <f t="shared" si="149"/>
        <v>156.01326837744986</v>
      </c>
      <c r="N970" s="8">
        <f t="shared" si="150"/>
        <v>11.989262853426546</v>
      </c>
      <c r="O970" s="11">
        <f t="shared" si="151"/>
        <v>2.3719304976293158</v>
      </c>
      <c r="P970" s="11">
        <f t="shared" si="148"/>
        <v>1.1657124812539783</v>
      </c>
      <c r="Q970" s="11">
        <f t="shared" si="152"/>
        <v>2.6179775280898876</v>
      </c>
      <c r="R970" s="12">
        <f t="shared" si="153"/>
        <v>0.31269883793591363</v>
      </c>
      <c r="S970" s="11">
        <f t="shared" si="154"/>
        <v>6.0818878647998771</v>
      </c>
      <c r="T970" s="8">
        <f t="shared" si="155"/>
        <v>1.4197378271062482</v>
      </c>
      <c r="U970" s="13">
        <f t="shared" si="156"/>
        <v>2.7004807525899288</v>
      </c>
    </row>
    <row r="971" spans="1:21">
      <c r="A971" s="6" t="s">
        <v>1428</v>
      </c>
      <c r="B971" s="6" t="s">
        <v>778</v>
      </c>
      <c r="C971" s="8">
        <v>23.3</v>
      </c>
      <c r="D971" s="8">
        <v>20</v>
      </c>
      <c r="E971" s="8">
        <v>8.8000000000000007</v>
      </c>
      <c r="F971" s="8">
        <v>6</v>
      </c>
      <c r="G971" s="9"/>
      <c r="H971" s="9" t="s">
        <v>18</v>
      </c>
      <c r="I971" s="10">
        <v>2600</v>
      </c>
      <c r="J971" s="10">
        <v>640</v>
      </c>
      <c r="K971" s="10">
        <v>267</v>
      </c>
      <c r="L971" s="11">
        <f t="shared" si="157"/>
        <v>22.649304696405469</v>
      </c>
      <c r="M971" s="10">
        <f t="shared" si="149"/>
        <v>145.08928571428569</v>
      </c>
      <c r="N971" s="8">
        <f t="shared" si="150"/>
        <v>10.565391605612383</v>
      </c>
      <c r="O971" s="11">
        <f t="shared" si="151"/>
        <v>2.4746696625442377</v>
      </c>
      <c r="P971" s="11">
        <f t="shared" si="148"/>
        <v>1.2628098592512773</v>
      </c>
      <c r="Q971" s="11">
        <f t="shared" si="152"/>
        <v>2.6477272727272725</v>
      </c>
      <c r="R971" s="12">
        <f t="shared" si="153"/>
        <v>0.38219857228272536</v>
      </c>
      <c r="S971" s="11">
        <f t="shared" si="154"/>
        <v>5.9926621796994368</v>
      </c>
      <c r="T971" s="8">
        <f t="shared" si="155"/>
        <v>1.2732531172814636</v>
      </c>
      <c r="U971" s="13">
        <f t="shared" si="156"/>
        <v>2.4355741044668657</v>
      </c>
    </row>
    <row r="972" spans="1:21">
      <c r="A972" s="6" t="s">
        <v>1429</v>
      </c>
      <c r="B972" s="6" t="s">
        <v>778</v>
      </c>
      <c r="C972" s="8">
        <v>39</v>
      </c>
      <c r="D972" s="8">
        <v>31.5</v>
      </c>
      <c r="E972" s="8">
        <v>11.7</v>
      </c>
      <c r="F972" s="8">
        <v>6.2</v>
      </c>
      <c r="G972" s="9" t="s">
        <v>1430</v>
      </c>
      <c r="H972" s="9" t="s">
        <v>18</v>
      </c>
      <c r="I972" s="10">
        <v>21000</v>
      </c>
      <c r="J972" s="10">
        <v>7200</v>
      </c>
      <c r="K972" s="10">
        <v>660</v>
      </c>
      <c r="L972" s="11">
        <f t="shared" si="157"/>
        <v>13.927133799297572</v>
      </c>
      <c r="M972" s="10">
        <f t="shared" si="149"/>
        <v>299.94361060120696</v>
      </c>
      <c r="N972" s="8">
        <f t="shared" si="150"/>
        <v>36.336656616250664</v>
      </c>
      <c r="O972" s="11">
        <f t="shared" si="151"/>
        <v>1.6409960042970742</v>
      </c>
      <c r="P972" s="11">
        <f t="shared" si="148"/>
        <v>1.012526405094786</v>
      </c>
      <c r="Q972" s="11">
        <f t="shared" si="152"/>
        <v>3.3333333333333335</v>
      </c>
      <c r="R972" s="12">
        <f t="shared" si="153"/>
        <v>5.5530746944844632E-2</v>
      </c>
      <c r="S972" s="11">
        <f t="shared" si="154"/>
        <v>7.520731347415623</v>
      </c>
      <c r="T972" s="8">
        <f t="shared" si="155"/>
        <v>4.0910816781708865</v>
      </c>
      <c r="U972" s="13">
        <f t="shared" si="156"/>
        <v>6.7869266446753533</v>
      </c>
    </row>
    <row r="973" spans="1:21">
      <c r="A973" s="6" t="s">
        <v>1431</v>
      </c>
      <c r="B973" s="6" t="s">
        <v>1432</v>
      </c>
      <c r="C973" s="8">
        <v>43</v>
      </c>
      <c r="D973" s="8">
        <v>36</v>
      </c>
      <c r="E973" s="8">
        <v>12.7</v>
      </c>
      <c r="F973" s="8">
        <v>6.1</v>
      </c>
      <c r="G973" s="9"/>
      <c r="H973" s="9" t="s">
        <v>18</v>
      </c>
      <c r="I973" s="10">
        <v>21500</v>
      </c>
      <c r="J973" s="10">
        <v>8500</v>
      </c>
      <c r="K973" s="10">
        <v>774</v>
      </c>
      <c r="L973" s="11">
        <f t="shared" si="157"/>
        <v>16.078769488990527</v>
      </c>
      <c r="M973" s="10">
        <f t="shared" si="149"/>
        <v>205.72304281795027</v>
      </c>
      <c r="N973" s="8">
        <f t="shared" si="150"/>
        <v>29.548890504485268</v>
      </c>
      <c r="O973" s="11">
        <f t="shared" si="151"/>
        <v>1.7673493348594274</v>
      </c>
      <c r="P973" s="11">
        <f t="shared" si="148"/>
        <v>1.0614368862479604</v>
      </c>
      <c r="Q973" s="11">
        <f t="shared" si="152"/>
        <v>3.3858267716535435</v>
      </c>
      <c r="R973" s="12">
        <f t="shared" si="153"/>
        <v>8.6857894471679548E-2</v>
      </c>
      <c r="S973" s="11">
        <f t="shared" si="154"/>
        <v>8.0400000000000009</v>
      </c>
      <c r="T973" s="8">
        <f t="shared" si="155"/>
        <v>3.4540331388472612</v>
      </c>
      <c r="U973" s="13">
        <f t="shared" si="156"/>
        <v>5.4998719137627479</v>
      </c>
    </row>
    <row r="974" spans="1:21">
      <c r="A974" s="6" t="s">
        <v>1433</v>
      </c>
      <c r="B974" s="6" t="s">
        <v>1434</v>
      </c>
      <c r="C974" s="8">
        <v>43</v>
      </c>
      <c r="D974" s="8">
        <v>36</v>
      </c>
      <c r="E974" s="8">
        <v>12.7</v>
      </c>
      <c r="F974" s="8">
        <v>6.1</v>
      </c>
      <c r="G974" s="9" t="s">
        <v>220</v>
      </c>
      <c r="H974" s="9"/>
      <c r="I974" s="10">
        <v>21500</v>
      </c>
      <c r="J974" s="10">
        <v>8700</v>
      </c>
      <c r="K974" s="10">
        <v>774</v>
      </c>
      <c r="L974" s="11">
        <f t="shared" si="157"/>
        <v>16.078769488990527</v>
      </c>
      <c r="M974" s="10">
        <f t="shared" si="149"/>
        <v>205.72304281795027</v>
      </c>
      <c r="N974" s="8">
        <f t="shared" si="150"/>
        <v>29.548890504485268</v>
      </c>
      <c r="O974" s="11">
        <f t="shared" si="151"/>
        <v>1.7673493348594274</v>
      </c>
      <c r="P974" s="11">
        <f t="shared" si="148"/>
        <v>1.0614368862479604</v>
      </c>
      <c r="Q974" s="11">
        <f t="shared" si="152"/>
        <v>3.3858267716535435</v>
      </c>
      <c r="R974" s="12">
        <f t="shared" si="153"/>
        <v>8.6857894471679548E-2</v>
      </c>
      <c r="S974" s="11">
        <f t="shared" si="154"/>
        <v>8.0400000000000009</v>
      </c>
      <c r="T974" s="8">
        <f t="shared" si="155"/>
        <v>3.4540331388472612</v>
      </c>
      <c r="U974" s="13">
        <f t="shared" si="156"/>
        <v>5.4998719137627479</v>
      </c>
    </row>
    <row r="975" spans="1:21">
      <c r="A975" s="6" t="s">
        <v>1435</v>
      </c>
      <c r="B975" s="6" t="s">
        <v>1432</v>
      </c>
      <c r="C975" s="8">
        <v>51.9</v>
      </c>
      <c r="D975" s="8">
        <v>44.5</v>
      </c>
      <c r="E975" s="8">
        <v>15</v>
      </c>
      <c r="F975" s="8">
        <v>6.3</v>
      </c>
      <c r="G975" s="9"/>
      <c r="H975" s="9" t="s">
        <v>18</v>
      </c>
      <c r="I975" s="10">
        <v>36000</v>
      </c>
      <c r="J975" s="10">
        <v>14400</v>
      </c>
      <c r="K975" s="9">
        <v>1176</v>
      </c>
      <c r="L975" s="11">
        <f t="shared" si="157"/>
        <v>17.331083668984061</v>
      </c>
      <c r="M975" s="10">
        <f t="shared" si="149"/>
        <v>182.3788401637924</v>
      </c>
      <c r="N975" s="8">
        <f t="shared" si="150"/>
        <v>32.335898687704365</v>
      </c>
      <c r="O975" s="11">
        <f t="shared" si="151"/>
        <v>1.7581795053183842</v>
      </c>
      <c r="P975" s="11">
        <f t="shared" si="148"/>
        <v>1.0725636241702872</v>
      </c>
      <c r="Q975" s="11">
        <f t="shared" si="152"/>
        <v>3.46</v>
      </c>
      <c r="R975" s="12">
        <f t="shared" si="153"/>
        <v>8.9067660785288022E-2</v>
      </c>
      <c r="S975" s="11">
        <f t="shared" si="154"/>
        <v>8.9389149229646438</v>
      </c>
      <c r="T975" s="8">
        <f t="shared" si="155"/>
        <v>3.7938126591340957</v>
      </c>
      <c r="U975" s="13">
        <f t="shared" si="156"/>
        <v>5.5585073935480027</v>
      </c>
    </row>
    <row r="976" spans="1:21">
      <c r="A976" s="6" t="s">
        <v>1436</v>
      </c>
      <c r="B976" s="6" t="s">
        <v>1114</v>
      </c>
      <c r="C976" s="8">
        <v>33</v>
      </c>
      <c r="D976" s="8">
        <v>28.7</v>
      </c>
      <c r="E976" s="8">
        <v>11.5</v>
      </c>
      <c r="F976" s="8">
        <v>6.5</v>
      </c>
      <c r="G976" s="9" t="s">
        <v>29</v>
      </c>
      <c r="H976" s="9" t="s">
        <v>18</v>
      </c>
      <c r="I976" s="10">
        <v>9800</v>
      </c>
      <c r="J976" s="10">
        <v>3220</v>
      </c>
      <c r="K976" s="10">
        <v>554</v>
      </c>
      <c r="L976" s="11">
        <f t="shared" si="157"/>
        <v>19.42088698484628</v>
      </c>
      <c r="M976" s="10">
        <f t="shared" si="149"/>
        <v>185.068441270677</v>
      </c>
      <c r="N976" s="8">
        <f t="shared" si="150"/>
        <v>19.525768035342367</v>
      </c>
      <c r="O976" s="11">
        <f t="shared" si="151"/>
        <v>2.0789318082691239</v>
      </c>
      <c r="P976" s="11">
        <f t="shared" ref="P976:P1039" si="158">(1.88*D976^0.5*K976^0.333/I976^0.25)/S976</f>
        <v>1.1556738426467623</v>
      </c>
      <c r="Q976" s="11">
        <f t="shared" si="152"/>
        <v>2.8695652173913042</v>
      </c>
      <c r="R976" s="12">
        <f t="shared" si="153"/>
        <v>0.17733425758293347</v>
      </c>
      <c r="S976" s="11">
        <f t="shared" si="154"/>
        <v>7.1786990464846765</v>
      </c>
      <c r="T976" s="8">
        <f t="shared" si="155"/>
        <v>2.2628638466906446</v>
      </c>
      <c r="U976" s="13">
        <f t="shared" si="156"/>
        <v>3.78649545203039</v>
      </c>
    </row>
    <row r="977" spans="1:21">
      <c r="A977" s="6" t="s">
        <v>1437</v>
      </c>
      <c r="B977" s="6" t="s">
        <v>778</v>
      </c>
      <c r="C977" s="8">
        <v>35</v>
      </c>
      <c r="D977" s="8">
        <v>29.4</v>
      </c>
      <c r="E977" s="8">
        <v>11.8</v>
      </c>
      <c r="F977" s="8">
        <v>6.8</v>
      </c>
      <c r="G977" s="9"/>
      <c r="H977" s="9"/>
      <c r="I977" s="10">
        <v>10000</v>
      </c>
      <c r="J977" s="10">
        <v>4000</v>
      </c>
      <c r="K977" s="10">
        <v>639</v>
      </c>
      <c r="L977" s="11">
        <f t="shared" si="157"/>
        <v>22.101244080153929</v>
      </c>
      <c r="M977" s="10">
        <f t="shared" si="149"/>
        <v>175.67501141522175</v>
      </c>
      <c r="N977" s="8">
        <f t="shared" si="150"/>
        <v>18.578154211910508</v>
      </c>
      <c r="O977" s="11">
        <f t="shared" si="151"/>
        <v>2.118862107091148</v>
      </c>
      <c r="P977" s="11">
        <f t="shared" si="158"/>
        <v>1.2058265352709132</v>
      </c>
      <c r="Q977" s="11">
        <f t="shared" si="152"/>
        <v>2.9661016949152539</v>
      </c>
      <c r="R977" s="12">
        <f t="shared" si="153"/>
        <v>0.1961429026859729</v>
      </c>
      <c r="S977" s="11">
        <f t="shared" si="154"/>
        <v>7.2657167574851149</v>
      </c>
      <c r="T977" s="8">
        <f t="shared" si="155"/>
        <v>2.1892750042167868</v>
      </c>
      <c r="U977" s="13">
        <f t="shared" si="156"/>
        <v>3.6164898519313748</v>
      </c>
    </row>
    <row r="978" spans="1:21">
      <c r="A978" s="6" t="s">
        <v>1438</v>
      </c>
      <c r="B978" s="6" t="s">
        <v>247</v>
      </c>
      <c r="C978" s="8">
        <v>55</v>
      </c>
      <c r="D978" s="8">
        <v>44</v>
      </c>
      <c r="E978" s="8">
        <v>12.5</v>
      </c>
      <c r="F978" s="8">
        <v>10</v>
      </c>
      <c r="G978" s="9" t="s">
        <v>157</v>
      </c>
      <c r="H978" s="9" t="s">
        <v>18</v>
      </c>
      <c r="I978" s="10">
        <v>18500</v>
      </c>
      <c r="J978" s="10">
        <v>8300</v>
      </c>
      <c r="K978" s="10">
        <v>1223</v>
      </c>
      <c r="L978" s="11">
        <f t="shared" si="157"/>
        <v>28.080571902110357</v>
      </c>
      <c r="M978" s="10">
        <f t="shared" si="149"/>
        <v>96.953988676612639</v>
      </c>
      <c r="N978" s="8">
        <f t="shared" si="150"/>
        <v>20.917362060908605</v>
      </c>
      <c r="O978" s="11">
        <f t="shared" si="151"/>
        <v>1.8287844252912717</v>
      </c>
      <c r="P978" s="11">
        <f t="shared" si="158"/>
        <v>1.2834327848229532</v>
      </c>
      <c r="Q978" s="11">
        <f t="shared" si="152"/>
        <v>4.4000000000000004</v>
      </c>
      <c r="R978" s="12">
        <f t="shared" si="153"/>
        <v>0.12884138955665095</v>
      </c>
      <c r="S978" s="11">
        <f t="shared" si="154"/>
        <v>8.8885544381524717</v>
      </c>
      <c r="T978" s="8">
        <f t="shared" si="155"/>
        <v>2.806592654090561</v>
      </c>
      <c r="U978" s="13">
        <f t="shared" si="156"/>
        <v>4.5045593515640769</v>
      </c>
    </row>
    <row r="979" spans="1:21">
      <c r="A979" s="6" t="s">
        <v>1439</v>
      </c>
      <c r="B979" s="6" t="s">
        <v>1440</v>
      </c>
      <c r="C979" s="8">
        <v>38</v>
      </c>
      <c r="D979" s="8">
        <v>31.3</v>
      </c>
      <c r="E979" s="8">
        <v>10.7</v>
      </c>
      <c r="F979" s="8">
        <v>5.9</v>
      </c>
      <c r="G979" s="9" t="s">
        <v>47</v>
      </c>
      <c r="H979" s="9" t="s">
        <v>14</v>
      </c>
      <c r="I979" s="10">
        <v>25500</v>
      </c>
      <c r="J979" s="10">
        <v>5500</v>
      </c>
      <c r="K979" s="10">
        <v>650</v>
      </c>
      <c r="L979" s="11">
        <f t="shared" si="157"/>
        <v>12.05239784544367</v>
      </c>
      <c r="M979" s="10">
        <f t="shared" si="149"/>
        <v>371.24374876190939</v>
      </c>
      <c r="N979" s="8">
        <f t="shared" si="150"/>
        <v>50.34678775820074</v>
      </c>
      <c r="O979" s="11">
        <f t="shared" si="151"/>
        <v>1.4067812930931876</v>
      </c>
      <c r="P979" s="11">
        <f t="shared" si="158"/>
        <v>0.95966168022546461</v>
      </c>
      <c r="Q979" s="11">
        <f t="shared" si="152"/>
        <v>3.5514018691588789</v>
      </c>
      <c r="R979" s="12">
        <f t="shared" si="153"/>
        <v>2.6624220086609307E-2</v>
      </c>
      <c r="S979" s="11">
        <f t="shared" si="154"/>
        <v>7.4968179916548605</v>
      </c>
      <c r="T979" s="8">
        <f t="shared" si="155"/>
        <v>5.558430717213839</v>
      </c>
      <c r="U979" s="13">
        <f t="shared" si="156"/>
        <v>9.6424688331706303</v>
      </c>
    </row>
    <row r="980" spans="1:21">
      <c r="A980" s="6" t="s">
        <v>1441</v>
      </c>
      <c r="B980" s="6" t="s">
        <v>334</v>
      </c>
      <c r="C980" s="8">
        <v>36.9</v>
      </c>
      <c r="D980" s="8">
        <v>32.5</v>
      </c>
      <c r="E980" s="8">
        <v>11.5</v>
      </c>
      <c r="F980" s="8">
        <v>4</v>
      </c>
      <c r="G980" s="9"/>
      <c r="H980" s="9" t="s">
        <v>38</v>
      </c>
      <c r="I980" s="10">
        <v>18000</v>
      </c>
      <c r="J980" s="10">
        <v>6000</v>
      </c>
      <c r="K980" s="10">
        <v>650</v>
      </c>
      <c r="L980" s="11">
        <f t="shared" si="157"/>
        <v>15.199095049249223</v>
      </c>
      <c r="M980" s="10">
        <f t="shared" si="149"/>
        <v>234.08544118603288</v>
      </c>
      <c r="N980" s="8">
        <f t="shared" si="150"/>
        <v>31.802218530390533</v>
      </c>
      <c r="O980" s="11">
        <f t="shared" si="151"/>
        <v>1.697902638188229</v>
      </c>
      <c r="P980" s="11">
        <f t="shared" si="158"/>
        <v>1.0469720126122259</v>
      </c>
      <c r="Q980" s="11">
        <f t="shared" si="152"/>
        <v>3.2086956521739127</v>
      </c>
      <c r="R980" s="12">
        <f t="shared" si="153"/>
        <v>6.9549999696998654E-2</v>
      </c>
      <c r="S980" s="11">
        <f t="shared" si="154"/>
        <v>7.6391753481642244</v>
      </c>
      <c r="T980" s="8">
        <f t="shared" si="155"/>
        <v>3.6133179471652608</v>
      </c>
      <c r="U980" s="13">
        <f t="shared" si="156"/>
        <v>6.0462373791026769</v>
      </c>
    </row>
    <row r="981" spans="1:21">
      <c r="A981" s="6" t="s">
        <v>1442</v>
      </c>
      <c r="B981" s="6" t="s">
        <v>12</v>
      </c>
      <c r="C981" s="8">
        <v>37.799999999999997</v>
      </c>
      <c r="D981" s="8">
        <v>35.1</v>
      </c>
      <c r="E981" s="8">
        <v>12.3</v>
      </c>
      <c r="F981" s="8">
        <v>7</v>
      </c>
      <c r="G981" s="9" t="s">
        <v>29</v>
      </c>
      <c r="H981" s="9" t="s">
        <v>18</v>
      </c>
      <c r="I981" s="10">
        <v>13350</v>
      </c>
      <c r="J981" s="10">
        <v>6342</v>
      </c>
      <c r="K981" s="10">
        <v>753</v>
      </c>
      <c r="L981" s="11">
        <f t="shared" si="157"/>
        <v>21.485245273746749</v>
      </c>
      <c r="M981" s="10">
        <f t="shared" si="149"/>
        <v>137.81988968878682</v>
      </c>
      <c r="N981" s="8">
        <f t="shared" si="150"/>
        <v>20.313216894190582</v>
      </c>
      <c r="O981" s="11">
        <f t="shared" si="151"/>
        <v>2.0060443808908808</v>
      </c>
      <c r="P981" s="11">
        <f t="shared" si="158"/>
        <v>1.1848284163563074</v>
      </c>
      <c r="Q981" s="11">
        <f t="shared" si="152"/>
        <v>3.0731707317073167</v>
      </c>
      <c r="R981" s="12">
        <f t="shared" si="153"/>
        <v>0.16934120489637519</v>
      </c>
      <c r="S981" s="11">
        <f t="shared" si="154"/>
        <v>7.9388638985688633</v>
      </c>
      <c r="T981" s="8">
        <f t="shared" si="155"/>
        <v>2.4221745299344812</v>
      </c>
      <c r="U981" s="13">
        <f t="shared" si="156"/>
        <v>3.919050079876345</v>
      </c>
    </row>
    <row r="982" spans="1:21">
      <c r="A982" s="6" t="s">
        <v>1443</v>
      </c>
      <c r="B982" s="6" t="s">
        <v>1444</v>
      </c>
      <c r="C982" s="8">
        <v>50.3</v>
      </c>
      <c r="D982" s="8">
        <v>43</v>
      </c>
      <c r="E982" s="8">
        <v>13.5</v>
      </c>
      <c r="F982" s="8">
        <v>6.3</v>
      </c>
      <c r="G982" s="9" t="s">
        <v>510</v>
      </c>
      <c r="H982" s="9" t="s">
        <v>14</v>
      </c>
      <c r="I982" s="10">
        <v>38000</v>
      </c>
      <c r="J982" s="10">
        <v>12000</v>
      </c>
      <c r="K982" s="10">
        <v>1058</v>
      </c>
      <c r="L982" s="11">
        <f t="shared" si="157"/>
        <v>15.040617092341936</v>
      </c>
      <c r="M982" s="10">
        <f t="shared" si="149"/>
        <v>213.36845452961018</v>
      </c>
      <c r="N982" s="8">
        <f t="shared" si="150"/>
        <v>40.59606942531633</v>
      </c>
      <c r="O982" s="11">
        <f t="shared" si="151"/>
        <v>1.5541270438438683</v>
      </c>
      <c r="P982" s="11">
        <f t="shared" si="158"/>
        <v>1.0215529425110783</v>
      </c>
      <c r="Q982" s="11">
        <f t="shared" si="152"/>
        <v>3.7259259259259259</v>
      </c>
      <c r="R982" s="12">
        <f t="shared" si="153"/>
        <v>4.9958919987094799E-2</v>
      </c>
      <c r="S982" s="11">
        <f t="shared" si="154"/>
        <v>8.7869676225646813</v>
      </c>
      <c r="T982" s="8">
        <f t="shared" si="155"/>
        <v>4.7384184480171534</v>
      </c>
      <c r="U982" s="13">
        <f t="shared" si="156"/>
        <v>7.3180346598128487</v>
      </c>
    </row>
    <row r="983" spans="1:21">
      <c r="A983" s="6" t="s">
        <v>1445</v>
      </c>
      <c r="B983" s="6" t="s">
        <v>1446</v>
      </c>
      <c r="C983" s="8">
        <v>24.5</v>
      </c>
      <c r="D983" s="8">
        <v>21</v>
      </c>
      <c r="E983" s="8">
        <v>8.3000000000000007</v>
      </c>
      <c r="F983" s="8">
        <v>2.1</v>
      </c>
      <c r="G983" s="9" t="s">
        <v>157</v>
      </c>
      <c r="H983" s="9" t="s">
        <v>18</v>
      </c>
      <c r="I983" s="10">
        <v>2700</v>
      </c>
      <c r="J983" s="10">
        <v>900</v>
      </c>
      <c r="K983" s="10">
        <v>260</v>
      </c>
      <c r="L983" s="11">
        <f t="shared" si="157"/>
        <v>21.508045359531238</v>
      </c>
      <c r="M983" s="10">
        <f t="shared" si="149"/>
        <v>130.15410245730948</v>
      </c>
      <c r="N983" s="8">
        <f t="shared" si="150"/>
        <v>11.289324351460939</v>
      </c>
      <c r="O983" s="11">
        <f t="shared" si="151"/>
        <v>2.3049135758415811</v>
      </c>
      <c r="P983" s="11">
        <f t="shared" si="158"/>
        <v>1.2399330460139362</v>
      </c>
      <c r="Q983" s="11">
        <f t="shared" si="152"/>
        <v>2.9518072289156625</v>
      </c>
      <c r="R983" s="12">
        <f t="shared" si="153"/>
        <v>0.28808961974606068</v>
      </c>
      <c r="S983" s="11">
        <f t="shared" si="154"/>
        <v>6.1406514312408254</v>
      </c>
      <c r="T983" s="8">
        <f t="shared" si="155"/>
        <v>1.4019076678714324</v>
      </c>
      <c r="U983" s="13">
        <f t="shared" si="156"/>
        <v>2.7612663525217838</v>
      </c>
    </row>
    <row r="984" spans="1:21">
      <c r="A984" s="6" t="s">
        <v>1447</v>
      </c>
      <c r="B984" s="6" t="s">
        <v>1446</v>
      </c>
      <c r="C984" s="8">
        <v>26.8</v>
      </c>
      <c r="D984" s="8">
        <v>23</v>
      </c>
      <c r="E984" s="8">
        <v>8.1999999999999993</v>
      </c>
      <c r="F984" s="8">
        <v>2.1</v>
      </c>
      <c r="G984" s="9"/>
      <c r="H984" s="9"/>
      <c r="I984" s="10">
        <v>3600</v>
      </c>
      <c r="J984" s="10">
        <v>1200</v>
      </c>
      <c r="K984" s="10">
        <v>280</v>
      </c>
      <c r="L984" s="11">
        <f t="shared" si="157"/>
        <v>19.123898433529877</v>
      </c>
      <c r="M984" s="10">
        <f t="shared" si="149"/>
        <v>132.09031455106904</v>
      </c>
      <c r="N984" s="8">
        <f t="shared" si="150"/>
        <v>13.972671688514334</v>
      </c>
      <c r="O984" s="11">
        <f t="shared" si="151"/>
        <v>2.0691206098941621</v>
      </c>
      <c r="P984" s="11">
        <f t="shared" si="158"/>
        <v>1.1827175742819394</v>
      </c>
      <c r="Q984" s="11">
        <f t="shared" si="152"/>
        <v>3.2682926829268295</v>
      </c>
      <c r="R984" s="12">
        <f t="shared" si="153"/>
        <v>0.18074976821477751</v>
      </c>
      <c r="S984" s="11">
        <f t="shared" si="154"/>
        <v>6.4264142412390441</v>
      </c>
      <c r="T984" s="8">
        <f t="shared" si="155"/>
        <v>1.7531056073015376</v>
      </c>
      <c r="U984" s="13">
        <f t="shared" si="156"/>
        <v>3.4739941956460738</v>
      </c>
    </row>
    <row r="985" spans="1:21">
      <c r="A985" s="6" t="s">
        <v>1448</v>
      </c>
      <c r="B985" s="6" t="s">
        <v>1446</v>
      </c>
      <c r="C985" s="8">
        <v>32.200000000000003</v>
      </c>
      <c r="D985" s="8">
        <v>28.5</v>
      </c>
      <c r="E985" s="8">
        <v>10.5</v>
      </c>
      <c r="F985" s="8">
        <v>3.5</v>
      </c>
      <c r="G985" s="9" t="s">
        <v>157</v>
      </c>
      <c r="H985" s="9" t="s">
        <v>18</v>
      </c>
      <c r="I985" s="10">
        <v>8700</v>
      </c>
      <c r="J985" s="10">
        <v>3000</v>
      </c>
      <c r="K985" s="10">
        <v>460</v>
      </c>
      <c r="L985" s="11">
        <f t="shared" si="157"/>
        <v>17.456367330786119</v>
      </c>
      <c r="M985" s="10">
        <f t="shared" si="149"/>
        <v>167.77863402735829</v>
      </c>
      <c r="N985" s="8">
        <f t="shared" si="150"/>
        <v>19.814618762112559</v>
      </c>
      <c r="O985" s="11">
        <f t="shared" si="151"/>
        <v>1.9749225783755</v>
      </c>
      <c r="P985" s="11">
        <f t="shared" si="158"/>
        <v>1.1191069573257793</v>
      </c>
      <c r="Q985" s="11">
        <f t="shared" si="152"/>
        <v>3.0666666666666669</v>
      </c>
      <c r="R985" s="12">
        <f t="shared" si="153"/>
        <v>0.14556233635217278</v>
      </c>
      <c r="S985" s="11">
        <f t="shared" si="154"/>
        <v>7.1536424288609792</v>
      </c>
      <c r="T985" s="8">
        <f t="shared" si="155"/>
        <v>2.3461263889184192</v>
      </c>
      <c r="U985" s="13">
        <f t="shared" si="156"/>
        <v>4.1085132388562133</v>
      </c>
    </row>
    <row r="986" spans="1:21">
      <c r="A986" s="17" t="s">
        <v>1449</v>
      </c>
      <c r="B986" s="17" t="s">
        <v>377</v>
      </c>
      <c r="C986" s="8">
        <v>39.6</v>
      </c>
      <c r="D986" s="8">
        <v>31.3</v>
      </c>
      <c r="E986" s="8">
        <v>12.2</v>
      </c>
      <c r="F986" s="8">
        <v>7.3</v>
      </c>
      <c r="G986" s="9" t="s">
        <v>60</v>
      </c>
      <c r="H986" s="7" t="s">
        <v>18</v>
      </c>
      <c r="I986" s="9">
        <v>18000</v>
      </c>
      <c r="J986" s="9">
        <v>8000</v>
      </c>
      <c r="K986" s="9">
        <v>732</v>
      </c>
      <c r="L986" s="11">
        <f t="shared" si="157"/>
        <v>17.116519347769895</v>
      </c>
      <c r="M986" s="10">
        <f t="shared" si="149"/>
        <v>262.05441089075958</v>
      </c>
      <c r="N986" s="8">
        <f t="shared" si="150"/>
        <v>29.424722914467704</v>
      </c>
      <c r="O986" s="11">
        <f t="shared" si="151"/>
        <v>1.8012532335562079</v>
      </c>
      <c r="P986" s="11">
        <f t="shared" si="158"/>
        <v>1.0892237807535203</v>
      </c>
      <c r="Q986" s="11">
        <f t="shared" si="152"/>
        <v>3.2459016393442628</v>
      </c>
      <c r="R986" s="12">
        <f t="shared" si="153"/>
        <v>8.6559149707451224E-2</v>
      </c>
      <c r="S986" s="11">
        <f t="shared" si="154"/>
        <v>7.4968179916548605</v>
      </c>
      <c r="T986" s="8">
        <f t="shared" si="155"/>
        <v>3.3696337890086023</v>
      </c>
      <c r="U986" s="13">
        <f t="shared" si="156"/>
        <v>5.4743268639220615</v>
      </c>
    </row>
    <row r="987" spans="1:21">
      <c r="A987" s="6" t="s">
        <v>1450</v>
      </c>
      <c r="B987" s="6" t="s">
        <v>173</v>
      </c>
      <c r="C987" s="8">
        <v>45.9</v>
      </c>
      <c r="D987" s="8">
        <v>33.5</v>
      </c>
      <c r="E987" s="8">
        <v>12.8</v>
      </c>
      <c r="F987" s="8">
        <v>7.8</v>
      </c>
      <c r="G987" s="9"/>
      <c r="H987" s="9" t="s">
        <v>18</v>
      </c>
      <c r="I987" s="10">
        <v>27400</v>
      </c>
      <c r="J987" s="10">
        <v>10500</v>
      </c>
      <c r="K987" s="10">
        <v>958</v>
      </c>
      <c r="L987" s="11">
        <f t="shared" si="157"/>
        <v>16.933217896645875</v>
      </c>
      <c r="M987" s="10">
        <f t="shared" si="149"/>
        <v>325.36296970419517</v>
      </c>
      <c r="N987" s="8">
        <f t="shared" si="150"/>
        <v>38.147982764998233</v>
      </c>
      <c r="O987" s="11">
        <f t="shared" si="151"/>
        <v>1.6430838206931082</v>
      </c>
      <c r="P987" s="11">
        <f t="shared" si="158"/>
        <v>1.0725316692789435</v>
      </c>
      <c r="Q987" s="11">
        <f t="shared" si="152"/>
        <v>3.5859374999999996</v>
      </c>
      <c r="R987" s="12">
        <f t="shared" si="153"/>
        <v>5.4772225020230887E-2</v>
      </c>
      <c r="S987" s="11">
        <f t="shared" si="154"/>
        <v>7.7558107248694519</v>
      </c>
      <c r="T987" s="8">
        <f t="shared" si="155"/>
        <v>4.3719796071480292</v>
      </c>
      <c r="U987" s="13">
        <f t="shared" si="156"/>
        <v>6.9342752813202253</v>
      </c>
    </row>
    <row r="988" spans="1:21">
      <c r="A988" s="17" t="s">
        <v>1451</v>
      </c>
      <c r="B988" s="17"/>
      <c r="C988" s="8">
        <v>26.8</v>
      </c>
      <c r="D988" s="8">
        <v>23</v>
      </c>
      <c r="E988" s="8">
        <v>8.3000000000000007</v>
      </c>
      <c r="F988" s="8">
        <v>2.1</v>
      </c>
      <c r="G988" s="9"/>
      <c r="H988" s="7" t="s">
        <v>18</v>
      </c>
      <c r="I988" s="9">
        <v>3600</v>
      </c>
      <c r="J988" s="9">
        <v>1200</v>
      </c>
      <c r="K988" s="9">
        <v>280</v>
      </c>
      <c r="L988" s="11">
        <f t="shared" si="157"/>
        <v>19.123898433529877</v>
      </c>
      <c r="M988" s="10">
        <f t="shared" si="149"/>
        <v>132.09031455106904</v>
      </c>
      <c r="N988" s="8">
        <f t="shared" si="150"/>
        <v>13.749218555631799</v>
      </c>
      <c r="O988" s="11">
        <f t="shared" si="151"/>
        <v>2.0943537880636032</v>
      </c>
      <c r="P988" s="11">
        <f t="shared" si="158"/>
        <v>1.1827175742819394</v>
      </c>
      <c r="Q988" s="11">
        <f t="shared" si="152"/>
        <v>3.2289156626506021</v>
      </c>
      <c r="R988" s="12">
        <f t="shared" si="153"/>
        <v>0.19104821968218569</v>
      </c>
      <c r="S988" s="11">
        <f t="shared" si="154"/>
        <v>6.4264142412390441</v>
      </c>
      <c r="T988" s="8">
        <f t="shared" si="155"/>
        <v>1.7215185979538634</v>
      </c>
      <c r="U988" s="13">
        <f t="shared" si="156"/>
        <v>3.3907877734829714</v>
      </c>
    </row>
    <row r="989" spans="1:21">
      <c r="A989" s="6" t="s">
        <v>1452</v>
      </c>
      <c r="B989" s="6" t="s">
        <v>691</v>
      </c>
      <c r="C989" s="8">
        <v>74.7</v>
      </c>
      <c r="D989" s="8">
        <v>60.7</v>
      </c>
      <c r="E989" s="8">
        <v>18.899999999999999</v>
      </c>
      <c r="F989" s="8">
        <v>8.5</v>
      </c>
      <c r="G989" s="9" t="s">
        <v>157</v>
      </c>
      <c r="H989" s="9" t="s">
        <v>18</v>
      </c>
      <c r="I989" s="10">
        <v>80000</v>
      </c>
      <c r="J989" s="10"/>
      <c r="K989" s="10">
        <v>2615</v>
      </c>
      <c r="L989" s="11">
        <f t="shared" si="157"/>
        <v>22.642773619390052</v>
      </c>
      <c r="M989" s="10">
        <f t="shared" si="149"/>
        <v>159.68932877995854</v>
      </c>
      <c r="N989" s="8">
        <f t="shared" si="150"/>
        <v>38.039757001788509</v>
      </c>
      <c r="O989" s="11">
        <f t="shared" si="151"/>
        <v>1.6980619305407025</v>
      </c>
      <c r="P989" s="11">
        <f t="shared" si="158"/>
        <v>1.1463008857467891</v>
      </c>
      <c r="Q989" s="11">
        <f t="shared" si="152"/>
        <v>3.952380952380953</v>
      </c>
      <c r="R989" s="12">
        <f t="shared" si="153"/>
        <v>7.999795112923648E-2</v>
      </c>
      <c r="S989" s="11">
        <f t="shared" si="154"/>
        <v>10.439967432899397</v>
      </c>
      <c r="T989" s="8">
        <f t="shared" si="155"/>
        <v>4.6079144943621104</v>
      </c>
      <c r="U989" s="13">
        <f t="shared" si="156"/>
        <v>6.01452653663892</v>
      </c>
    </row>
    <row r="990" spans="1:21">
      <c r="A990" s="6" t="s">
        <v>1453</v>
      </c>
      <c r="B990" s="6" t="s">
        <v>1454</v>
      </c>
      <c r="C990" s="8">
        <v>28</v>
      </c>
      <c r="D990" s="8">
        <v>22.9</v>
      </c>
      <c r="E990" s="8">
        <v>9.5</v>
      </c>
      <c r="F990" s="8">
        <v>4.3</v>
      </c>
      <c r="G990" s="9"/>
      <c r="H990" s="9" t="s">
        <v>18</v>
      </c>
      <c r="I990" s="10">
        <v>9300</v>
      </c>
      <c r="J990" s="14">
        <v>3456</v>
      </c>
      <c r="K990" s="10">
        <v>470</v>
      </c>
      <c r="L990" s="11">
        <f t="shared" si="157"/>
        <v>17.060984046620135</v>
      </c>
      <c r="M990" s="10">
        <f t="shared" si="149"/>
        <v>345.72316739450048</v>
      </c>
      <c r="N990" s="8">
        <f t="shared" si="150"/>
        <v>29.327411296757603</v>
      </c>
      <c r="O990" s="11">
        <f t="shared" si="151"/>
        <v>1.7475896759122256</v>
      </c>
      <c r="P990" s="11">
        <f t="shared" si="158"/>
        <v>1.1085132803041093</v>
      </c>
      <c r="Q990" s="11">
        <f t="shared" si="152"/>
        <v>2.9473684210526314</v>
      </c>
      <c r="R990" s="12">
        <f t="shared" si="153"/>
        <v>6.6831616552030876E-2</v>
      </c>
      <c r="S990" s="11">
        <f t="shared" si="154"/>
        <v>6.4124285571068942</v>
      </c>
      <c r="T990" s="8">
        <f t="shared" si="155"/>
        <v>3.2233760652106298</v>
      </c>
      <c r="U990" s="13">
        <f t="shared" si="156"/>
        <v>5.9344040174338533</v>
      </c>
    </row>
    <row r="991" spans="1:21">
      <c r="A991" s="6" t="s">
        <v>1455</v>
      </c>
      <c r="B991" s="6" t="s">
        <v>1454</v>
      </c>
      <c r="C991" s="8">
        <v>37.799999999999997</v>
      </c>
      <c r="D991" s="8">
        <v>30.9</v>
      </c>
      <c r="E991" s="8">
        <v>11.5</v>
      </c>
      <c r="F991" s="8">
        <v>5</v>
      </c>
      <c r="G991" s="9" t="s">
        <v>60</v>
      </c>
      <c r="H991" s="9" t="s">
        <v>14</v>
      </c>
      <c r="I991" s="10">
        <v>18500</v>
      </c>
      <c r="J991" s="10">
        <v>6500</v>
      </c>
      <c r="K991" s="10">
        <v>703</v>
      </c>
      <c r="L991" s="11">
        <f t="shared" si="157"/>
        <v>16.141162753216339</v>
      </c>
      <c r="M991" s="10">
        <f t="shared" si="149"/>
        <v>279.92924434579118</v>
      </c>
      <c r="N991" s="8">
        <f t="shared" si="150"/>
        <v>33.52828171723359</v>
      </c>
      <c r="O991" s="11">
        <f t="shared" si="151"/>
        <v>1.68248167126797</v>
      </c>
      <c r="P991" s="11">
        <f t="shared" si="158"/>
        <v>1.0673239186185455</v>
      </c>
      <c r="Q991" s="11">
        <f t="shared" si="152"/>
        <v>3.2869565217391301</v>
      </c>
      <c r="R991" s="12">
        <f t="shared" si="153"/>
        <v>6.3040551731468011E-2</v>
      </c>
      <c r="S991" s="11">
        <f t="shared" si="154"/>
        <v>7.4487609707923914</v>
      </c>
      <c r="T991" s="8">
        <f t="shared" si="155"/>
        <v>3.7952880382623926</v>
      </c>
      <c r="U991" s="13">
        <f t="shared" si="156"/>
        <v>6.3507315815941459</v>
      </c>
    </row>
    <row r="992" spans="1:21">
      <c r="A992" s="6" t="s">
        <v>1456</v>
      </c>
      <c r="B992" s="6" t="s">
        <v>1454</v>
      </c>
      <c r="C992" s="8">
        <v>41.6</v>
      </c>
      <c r="D992" s="8">
        <v>32.9</v>
      </c>
      <c r="E992" s="8">
        <v>12</v>
      </c>
      <c r="F992" s="8">
        <v>5.5</v>
      </c>
      <c r="G992" s="9"/>
      <c r="H992" s="9" t="s">
        <v>14</v>
      </c>
      <c r="I992" s="10">
        <v>18700</v>
      </c>
      <c r="J992" s="10">
        <v>6900</v>
      </c>
      <c r="K992" s="10">
        <v>749</v>
      </c>
      <c r="L992" s="11">
        <f t="shared" si="157"/>
        <v>17.074624847327247</v>
      </c>
      <c r="M992" s="10">
        <f t="shared" si="149"/>
        <v>234.4260631990683</v>
      </c>
      <c r="N992" s="8">
        <f t="shared" si="150"/>
        <v>29.734902606245708</v>
      </c>
      <c r="O992" s="11">
        <f t="shared" si="151"/>
        <v>1.7493579300293225</v>
      </c>
      <c r="P992" s="11">
        <f t="shared" si="158"/>
        <v>1.0871640793149449</v>
      </c>
      <c r="Q992" s="11">
        <f t="shared" si="152"/>
        <v>3.4666666666666668</v>
      </c>
      <c r="R992" s="12">
        <f t="shared" si="153"/>
        <v>7.924775305229001E-2</v>
      </c>
      <c r="S992" s="11">
        <f t="shared" si="154"/>
        <v>7.6860418942391941</v>
      </c>
      <c r="T992" s="8">
        <f t="shared" si="155"/>
        <v>3.4831570584921319</v>
      </c>
      <c r="U992" s="13">
        <f t="shared" si="156"/>
        <v>5.7057188827729286</v>
      </c>
    </row>
    <row r="993" spans="1:21">
      <c r="A993" s="6" t="s">
        <v>1457</v>
      </c>
      <c r="B993" s="6" t="s">
        <v>1454</v>
      </c>
      <c r="C993" s="8">
        <v>40</v>
      </c>
      <c r="D993" s="8">
        <v>36.299999999999997</v>
      </c>
      <c r="E993" s="8">
        <v>13.4</v>
      </c>
      <c r="F993" s="8" t="s">
        <v>1458</v>
      </c>
      <c r="G993" s="9" t="s">
        <v>60</v>
      </c>
      <c r="H993" s="9" t="s">
        <v>14</v>
      </c>
      <c r="I993" s="10">
        <v>24500</v>
      </c>
      <c r="J993" s="14">
        <v>8820</v>
      </c>
      <c r="K993" s="10">
        <v>997</v>
      </c>
      <c r="L993" s="11">
        <f t="shared" si="157"/>
        <v>18.985691023000552</v>
      </c>
      <c r="M993" s="10">
        <f t="shared" si="149"/>
        <v>228.66420777641449</v>
      </c>
      <c r="N993" s="8">
        <f t="shared" si="150"/>
        <v>31.931229241999741</v>
      </c>
      <c r="O993" s="11">
        <f t="shared" si="151"/>
        <v>1.7853903342151949</v>
      </c>
      <c r="P993" s="11">
        <f t="shared" si="158"/>
        <v>1.1177045465151998</v>
      </c>
      <c r="Q993" s="11">
        <f t="shared" si="152"/>
        <v>2.9850746268656714</v>
      </c>
      <c r="R993" s="12">
        <f t="shared" si="153"/>
        <v>8.7830485191431606E-2</v>
      </c>
      <c r="S993" s="11">
        <f t="shared" si="154"/>
        <v>8.0734304976261484</v>
      </c>
      <c r="T993" s="8">
        <f t="shared" si="155"/>
        <v>3.5566351006569232</v>
      </c>
      <c r="U993" s="13">
        <f t="shared" si="156"/>
        <v>5.5133409048473307</v>
      </c>
    </row>
    <row r="994" spans="1:21">
      <c r="A994" s="6" t="s">
        <v>1459</v>
      </c>
      <c r="B994" s="6" t="s">
        <v>1454</v>
      </c>
      <c r="C994" s="8">
        <v>43.9</v>
      </c>
      <c r="D994" s="8">
        <v>36.6</v>
      </c>
      <c r="E994" s="8">
        <v>13</v>
      </c>
      <c r="F994" s="8">
        <v>6.5</v>
      </c>
      <c r="G994" s="9"/>
      <c r="H994" s="9" t="s">
        <v>38</v>
      </c>
      <c r="I994" s="10">
        <v>27000</v>
      </c>
      <c r="J994" s="14">
        <v>9720</v>
      </c>
      <c r="K994" s="10">
        <v>950</v>
      </c>
      <c r="L994" s="11">
        <f t="shared" si="157"/>
        <v>16.957085151928435</v>
      </c>
      <c r="M994" s="10">
        <f t="shared" si="149"/>
        <v>245.85128900027493</v>
      </c>
      <c r="N994" s="8">
        <f t="shared" si="150"/>
        <v>35.333443882999539</v>
      </c>
      <c r="O994" s="11">
        <f t="shared" si="151"/>
        <v>1.6769491966996561</v>
      </c>
      <c r="P994" s="11">
        <f t="shared" si="158"/>
        <v>1.073480279090546</v>
      </c>
      <c r="Q994" s="11">
        <f t="shared" si="152"/>
        <v>3.3769230769230769</v>
      </c>
      <c r="R994" s="12">
        <f t="shared" si="153"/>
        <v>6.5631043776858952E-2</v>
      </c>
      <c r="S994" s="11">
        <f t="shared" si="154"/>
        <v>8.1067231357682381</v>
      </c>
      <c r="T994" s="8">
        <f t="shared" si="155"/>
        <v>4.0345084178288673</v>
      </c>
      <c r="U994" s="13">
        <f t="shared" si="156"/>
        <v>6.349607578351292</v>
      </c>
    </row>
    <row r="995" spans="1:21">
      <c r="A995" s="6" t="s">
        <v>1460</v>
      </c>
      <c r="B995" s="6"/>
      <c r="C995" s="8">
        <v>43.8</v>
      </c>
      <c r="D995" s="8">
        <v>36.6</v>
      </c>
      <c r="E995" s="8">
        <v>13</v>
      </c>
      <c r="F995" s="8">
        <v>6.5</v>
      </c>
      <c r="G995" s="9"/>
      <c r="H995" s="9"/>
      <c r="I995" s="10">
        <v>27000</v>
      </c>
      <c r="J995" s="10">
        <v>0</v>
      </c>
      <c r="K995" s="10">
        <v>900</v>
      </c>
      <c r="L995" s="11">
        <f t="shared" si="157"/>
        <v>16.064606986037465</v>
      </c>
      <c r="M995" s="10">
        <f t="shared" si="149"/>
        <v>245.85128900027493</v>
      </c>
      <c r="N995" s="8">
        <f t="shared" si="150"/>
        <v>35.360791749782045</v>
      </c>
      <c r="O995" s="11">
        <f t="shared" si="151"/>
        <v>1.6769491966996561</v>
      </c>
      <c r="P995" s="11">
        <f t="shared" si="158"/>
        <v>1.0543258762329648</v>
      </c>
      <c r="Q995" s="11">
        <f t="shared" si="152"/>
        <v>3.3692307692307688</v>
      </c>
      <c r="R995" s="12">
        <f t="shared" si="153"/>
        <v>6.5631043776858952E-2</v>
      </c>
      <c r="S995" s="11">
        <f t="shared" si="154"/>
        <v>8.1067231357682381</v>
      </c>
      <c r="T995" s="8">
        <f t="shared" si="155"/>
        <v>4.0345084178288673</v>
      </c>
      <c r="U995" s="13">
        <f t="shared" si="156"/>
        <v>6.349607578351292</v>
      </c>
    </row>
    <row r="996" spans="1:21">
      <c r="A996" s="6" t="s">
        <v>1461</v>
      </c>
      <c r="B996" s="6" t="s">
        <v>1454</v>
      </c>
      <c r="C996" s="8">
        <v>50.9</v>
      </c>
      <c r="D996" s="8">
        <v>42.8</v>
      </c>
      <c r="E996" s="8">
        <v>14.3</v>
      </c>
      <c r="F996" s="8">
        <v>7</v>
      </c>
      <c r="G996" s="9"/>
      <c r="H996" s="9" t="s">
        <v>38</v>
      </c>
      <c r="I996" s="10">
        <v>39000</v>
      </c>
      <c r="J996" s="14">
        <v>14040</v>
      </c>
      <c r="K996" s="10">
        <v>1227</v>
      </c>
      <c r="L996" s="11">
        <f t="shared" si="157"/>
        <v>17.143969962585022</v>
      </c>
      <c r="M996" s="10">
        <f t="shared" si="149"/>
        <v>222.06764229034061</v>
      </c>
      <c r="N996" s="8">
        <f t="shared" si="150"/>
        <v>38.559174956260087</v>
      </c>
      <c r="O996" s="11">
        <f t="shared" si="151"/>
        <v>1.6320453044697216</v>
      </c>
      <c r="P996" s="11">
        <f t="shared" si="158"/>
        <v>1.0662821488456062</v>
      </c>
      <c r="Q996" s="11">
        <f t="shared" si="152"/>
        <v>3.5594405594405591</v>
      </c>
      <c r="R996" s="12">
        <f t="shared" si="153"/>
        <v>6.0786931905038241E-2</v>
      </c>
      <c r="S996" s="11">
        <f t="shared" si="154"/>
        <v>8.7665089973147232</v>
      </c>
      <c r="T996" s="8">
        <f t="shared" si="155"/>
        <v>4.4563510112213036</v>
      </c>
      <c r="U996" s="13">
        <f t="shared" si="156"/>
        <v>6.687122953720249</v>
      </c>
    </row>
    <row r="997" spans="1:21">
      <c r="A997" s="6" t="s">
        <v>1462</v>
      </c>
      <c r="B997" s="6"/>
      <c r="C997" s="8">
        <v>50.9</v>
      </c>
      <c r="D997" s="8">
        <v>42.8</v>
      </c>
      <c r="E997" s="8">
        <v>14.3</v>
      </c>
      <c r="F997" s="8">
        <v>7</v>
      </c>
      <c r="G997" s="9"/>
      <c r="H997" s="9"/>
      <c r="I997" s="10">
        <v>39000</v>
      </c>
      <c r="J997" s="10">
        <v>15500</v>
      </c>
      <c r="K997" s="10">
        <v>1208</v>
      </c>
      <c r="L997" s="11">
        <f t="shared" si="157"/>
        <v>16.87849691507963</v>
      </c>
      <c r="M997" s="10">
        <f t="shared" si="149"/>
        <v>222.06764229034061</v>
      </c>
      <c r="N997" s="8">
        <f t="shared" si="150"/>
        <v>38.559174956260087</v>
      </c>
      <c r="O997" s="11">
        <f t="shared" si="151"/>
        <v>1.6320453044697216</v>
      </c>
      <c r="P997" s="11">
        <f t="shared" si="158"/>
        <v>1.0607552459940497</v>
      </c>
      <c r="Q997" s="11">
        <f t="shared" si="152"/>
        <v>3.5594405594405591</v>
      </c>
      <c r="R997" s="12">
        <f t="shared" si="153"/>
        <v>6.0786931905038241E-2</v>
      </c>
      <c r="S997" s="11">
        <f t="shared" si="154"/>
        <v>8.7665089973147232</v>
      </c>
      <c r="T997" s="8">
        <f t="shared" si="155"/>
        <v>4.4563510112213036</v>
      </c>
      <c r="U997" s="13">
        <f t="shared" si="156"/>
        <v>6.687122953720249</v>
      </c>
    </row>
    <row r="998" spans="1:21">
      <c r="A998" s="6" t="s">
        <v>1463</v>
      </c>
      <c r="B998" s="6"/>
      <c r="C998" s="8">
        <v>50.9</v>
      </c>
      <c r="D998" s="8">
        <v>42.75</v>
      </c>
      <c r="E998" s="8">
        <v>14.25</v>
      </c>
      <c r="F998" s="8">
        <v>5.7</v>
      </c>
      <c r="G998" s="9"/>
      <c r="H998" s="9"/>
      <c r="I998" s="10">
        <v>39000</v>
      </c>
      <c r="J998" s="10">
        <v>15500</v>
      </c>
      <c r="K998" s="10">
        <v>1325</v>
      </c>
      <c r="L998" s="11">
        <f t="shared" si="157"/>
        <v>18.513251997086517</v>
      </c>
      <c r="M998" s="10">
        <f t="shared" si="149"/>
        <v>222.84773868257048</v>
      </c>
      <c r="N998" s="8">
        <f t="shared" si="150"/>
        <v>38.769222372341019</v>
      </c>
      <c r="O998" s="11">
        <f t="shared" si="151"/>
        <v>1.626338852356191</v>
      </c>
      <c r="P998" s="11">
        <f t="shared" si="158"/>
        <v>1.0939180455076949</v>
      </c>
      <c r="Q998" s="11">
        <f t="shared" si="152"/>
        <v>3.5719298245614035</v>
      </c>
      <c r="R998" s="12">
        <f t="shared" si="153"/>
        <v>5.9815416825174807E-2</v>
      </c>
      <c r="S998" s="11">
        <f t="shared" si="154"/>
        <v>8.7613868765167542</v>
      </c>
      <c r="T998" s="8">
        <f t="shared" si="155"/>
        <v>4.4824450680631385</v>
      </c>
      <c r="U998" s="13">
        <f t="shared" si="156"/>
        <v>6.7380693990695519</v>
      </c>
    </row>
    <row r="999" spans="1:21">
      <c r="A999" s="6" t="s">
        <v>1464</v>
      </c>
      <c r="B999" s="6"/>
      <c r="C999" s="8">
        <v>50.9</v>
      </c>
      <c r="D999" s="8">
        <v>42.75</v>
      </c>
      <c r="E999" s="8">
        <v>14.25</v>
      </c>
      <c r="F999" s="8">
        <v>7</v>
      </c>
      <c r="G999" s="9"/>
      <c r="H999" s="9"/>
      <c r="I999" s="10">
        <v>39000</v>
      </c>
      <c r="J999" s="10">
        <v>15500</v>
      </c>
      <c r="K999" s="10">
        <v>1325</v>
      </c>
      <c r="L999" s="11">
        <f t="shared" si="157"/>
        <v>18.513251997086517</v>
      </c>
      <c r="M999" s="10">
        <f t="shared" si="149"/>
        <v>222.84773868257048</v>
      </c>
      <c r="N999" s="8">
        <f t="shared" si="150"/>
        <v>38.769222372341019</v>
      </c>
      <c r="O999" s="11">
        <f t="shared" si="151"/>
        <v>1.626338852356191</v>
      </c>
      <c r="P999" s="11">
        <f t="shared" si="158"/>
        <v>1.0939180455076949</v>
      </c>
      <c r="Q999" s="11">
        <f t="shared" si="152"/>
        <v>3.5719298245614035</v>
      </c>
      <c r="R999" s="12">
        <f t="shared" si="153"/>
        <v>5.9815416825174807E-2</v>
      </c>
      <c r="S999" s="11">
        <f t="shared" si="154"/>
        <v>8.7613868765167542</v>
      </c>
      <c r="T999" s="8">
        <f t="shared" si="155"/>
        <v>4.4824450680631385</v>
      </c>
      <c r="U999" s="13">
        <f t="shared" si="156"/>
        <v>6.7380693990695519</v>
      </c>
    </row>
    <row r="1000" spans="1:21">
      <c r="A1000" s="6" t="s">
        <v>1465</v>
      </c>
      <c r="B1000" s="6" t="s">
        <v>1454</v>
      </c>
      <c r="C1000" s="8">
        <v>48</v>
      </c>
      <c r="D1000" s="8">
        <v>36.799999999999997</v>
      </c>
      <c r="E1000" s="8">
        <v>13</v>
      </c>
      <c r="F1000" s="8">
        <v>4</v>
      </c>
      <c r="G1000" s="9" t="s">
        <v>409</v>
      </c>
      <c r="H1000" s="9"/>
      <c r="I1000" s="10">
        <v>29000</v>
      </c>
      <c r="J1000" s="10">
        <v>10500</v>
      </c>
      <c r="K1000" s="10">
        <v>1193</v>
      </c>
      <c r="L1000" s="11">
        <f t="shared" si="157"/>
        <v>20.304824482391378</v>
      </c>
      <c r="M1000" s="10">
        <f t="shared" si="149"/>
        <v>259.780485160387</v>
      </c>
      <c r="N1000" s="8">
        <f t="shared" si="150"/>
        <v>36.656101850399338</v>
      </c>
      <c r="O1000" s="11">
        <f t="shared" si="151"/>
        <v>1.6375158260103364</v>
      </c>
      <c r="P1000" s="11">
        <f t="shared" si="158"/>
        <v>1.1375613269541198</v>
      </c>
      <c r="Q1000" s="11">
        <f t="shared" si="152"/>
        <v>3.6923076923076925</v>
      </c>
      <c r="R1000" s="12">
        <f t="shared" si="153"/>
        <v>5.8257566668695658E-2</v>
      </c>
      <c r="S1000" s="11">
        <f t="shared" si="154"/>
        <v>8.1288424760232623</v>
      </c>
      <c r="T1000" s="8">
        <f t="shared" si="155"/>
        <v>4.2822213371913902</v>
      </c>
      <c r="U1000" s="13">
        <f t="shared" si="156"/>
        <v>6.7394642020452959</v>
      </c>
    </row>
    <row r="1001" spans="1:21">
      <c r="A1001" s="6" t="s">
        <v>1466</v>
      </c>
      <c r="B1001" s="6" t="s">
        <v>1335</v>
      </c>
      <c r="C1001" s="8">
        <v>48.8</v>
      </c>
      <c r="D1001" s="8">
        <v>37.5</v>
      </c>
      <c r="E1001" s="8">
        <v>13.2</v>
      </c>
      <c r="F1001" s="8">
        <v>6.3</v>
      </c>
      <c r="G1001" s="9" t="s">
        <v>326</v>
      </c>
      <c r="H1001" s="9" t="s">
        <v>14</v>
      </c>
      <c r="I1001" s="10">
        <v>27562</v>
      </c>
      <c r="J1001" s="10">
        <v>11576</v>
      </c>
      <c r="K1001" s="10">
        <v>1175</v>
      </c>
      <c r="L1001" s="11">
        <f t="shared" si="157"/>
        <v>20.687441555055681</v>
      </c>
      <c r="M1001" s="10">
        <f t="shared" si="149"/>
        <v>233.32910052910051</v>
      </c>
      <c r="N1001" s="8">
        <f t="shared" si="150"/>
        <v>33.528716808488554</v>
      </c>
      <c r="O1001" s="11">
        <f t="shared" si="151"/>
        <v>1.6911072274650949</v>
      </c>
      <c r="P1001" s="11">
        <f t="shared" si="158"/>
        <v>1.1462991711474497</v>
      </c>
      <c r="Q1001" s="11">
        <f t="shared" si="152"/>
        <v>3.6969696969696968</v>
      </c>
      <c r="R1001" s="12">
        <f t="shared" si="153"/>
        <v>6.9270432047709093E-2</v>
      </c>
      <c r="S1001" s="11">
        <f t="shared" si="154"/>
        <v>8.2057906383236467</v>
      </c>
      <c r="T1001" s="8">
        <f t="shared" si="155"/>
        <v>3.9661708585264788</v>
      </c>
      <c r="U1001" s="13">
        <f t="shared" si="156"/>
        <v>6.1945874662983638</v>
      </c>
    </row>
    <row r="1002" spans="1:21">
      <c r="A1002" s="6" t="s">
        <v>1467</v>
      </c>
      <c r="B1002" s="6" t="s">
        <v>34</v>
      </c>
      <c r="C1002" s="8">
        <v>60</v>
      </c>
      <c r="D1002" s="8">
        <v>56.4</v>
      </c>
      <c r="E1002" s="8">
        <v>14.3</v>
      </c>
      <c r="F1002" s="8">
        <v>5.8</v>
      </c>
      <c r="G1002" s="9" t="s">
        <v>196</v>
      </c>
      <c r="H1002" s="9" t="s">
        <v>38</v>
      </c>
      <c r="I1002" s="10">
        <v>62000</v>
      </c>
      <c r="J1002" s="10">
        <v>18000</v>
      </c>
      <c r="K1002" s="10">
        <v>1650</v>
      </c>
      <c r="L1002" s="11">
        <f t="shared" si="157"/>
        <v>16.930389191736424</v>
      </c>
      <c r="M1002" s="10">
        <f t="shared" si="149"/>
        <v>154.2788380122112</v>
      </c>
      <c r="N1002" s="8">
        <f t="shared" si="150"/>
        <v>48.23526219279924</v>
      </c>
      <c r="O1002" s="11">
        <f t="shared" si="151"/>
        <v>1.398589591520299</v>
      </c>
      <c r="P1002" s="11">
        <f t="shared" si="158"/>
        <v>1.0480386087684206</v>
      </c>
      <c r="Q1002" s="11">
        <f t="shared" si="152"/>
        <v>4.1958041958041958</v>
      </c>
      <c r="R1002" s="12">
        <f t="shared" si="153"/>
        <v>3.5688732736389263E-2</v>
      </c>
      <c r="S1002" s="11">
        <f t="shared" si="154"/>
        <v>10.063391078557963</v>
      </c>
      <c r="T1002" s="8">
        <f t="shared" si="155"/>
        <v>5.815926907200156</v>
      </c>
      <c r="U1002" s="13">
        <f t="shared" si="156"/>
        <v>8.7272789374907713</v>
      </c>
    </row>
    <row r="1003" spans="1:21">
      <c r="A1003" s="6" t="s">
        <v>1468</v>
      </c>
      <c r="B1003" s="6" t="s">
        <v>173</v>
      </c>
      <c r="C1003" s="8">
        <v>30.2</v>
      </c>
      <c r="D1003" s="8">
        <v>20</v>
      </c>
      <c r="E1003" s="8">
        <v>6.4</v>
      </c>
      <c r="F1003" s="8">
        <v>4.8</v>
      </c>
      <c r="G1003" s="9" t="s">
        <v>47</v>
      </c>
      <c r="H1003" s="9"/>
      <c r="I1003" s="10">
        <v>4600</v>
      </c>
      <c r="J1003" s="10">
        <v>3080</v>
      </c>
      <c r="K1003" s="10">
        <v>360</v>
      </c>
      <c r="L1003" s="11">
        <f t="shared" si="157"/>
        <v>20.884382921875009</v>
      </c>
      <c r="M1003" s="10">
        <f t="shared" si="149"/>
        <v>256.6964285714285</v>
      </c>
      <c r="N1003" s="8">
        <f t="shared" si="150"/>
        <v>25.987578049891368</v>
      </c>
      <c r="O1003" s="11">
        <f t="shared" si="151"/>
        <v>1.4883405112624433</v>
      </c>
      <c r="P1003" s="11">
        <f t="shared" si="158"/>
        <v>1.2095179716884699</v>
      </c>
      <c r="Q1003" s="11">
        <f t="shared" si="152"/>
        <v>4.71875</v>
      </c>
      <c r="R1003" s="12">
        <f t="shared" si="153"/>
        <v>3.1863666638742599E-2</v>
      </c>
      <c r="S1003" s="11">
        <f t="shared" si="154"/>
        <v>5.9926621796994368</v>
      </c>
      <c r="T1003" s="8">
        <f t="shared" si="155"/>
        <v>3.3762676315105544</v>
      </c>
      <c r="U1003" s="13">
        <f t="shared" si="156"/>
        <v>7.5731195732284933</v>
      </c>
    </row>
    <row r="1004" spans="1:21">
      <c r="A1004" s="6" t="s">
        <v>1469</v>
      </c>
      <c r="B1004" s="6" t="s">
        <v>401</v>
      </c>
      <c r="C1004" s="8">
        <v>30.2</v>
      </c>
      <c r="D1004" s="8">
        <v>20</v>
      </c>
      <c r="E1004" s="8">
        <v>6.5</v>
      </c>
      <c r="F1004" s="8">
        <v>4.8</v>
      </c>
      <c r="G1004" s="9" t="s">
        <v>1470</v>
      </c>
      <c r="H1004" s="9" t="s">
        <v>18</v>
      </c>
      <c r="I1004" s="10">
        <v>4600</v>
      </c>
      <c r="J1004" s="10">
        <v>3080</v>
      </c>
      <c r="K1004" s="10">
        <v>360</v>
      </c>
      <c r="L1004" s="11">
        <f t="shared" si="157"/>
        <v>20.884382921875009</v>
      </c>
      <c r="M1004" s="10">
        <f t="shared" si="149"/>
        <v>256.6964285714285</v>
      </c>
      <c r="N1004" s="8">
        <f t="shared" si="150"/>
        <v>25.457186706300053</v>
      </c>
      <c r="O1004" s="11">
        <f t="shared" si="151"/>
        <v>1.5115958317509191</v>
      </c>
      <c r="P1004" s="11">
        <f t="shared" si="158"/>
        <v>1.2095179716884699</v>
      </c>
      <c r="Q1004" s="11">
        <f t="shared" si="152"/>
        <v>4.6461538461538456</v>
      </c>
      <c r="R1004" s="12">
        <f t="shared" si="153"/>
        <v>3.4362521538820148E-2</v>
      </c>
      <c r="S1004" s="11">
        <f t="shared" si="154"/>
        <v>5.9926621796994368</v>
      </c>
      <c r="T1004" s="8">
        <f t="shared" si="155"/>
        <v>3.2986542046644938</v>
      </c>
      <c r="U1004" s="13">
        <f t="shared" si="156"/>
        <v>7.3418929637737058</v>
      </c>
    </row>
    <row r="1005" spans="1:21">
      <c r="A1005" s="6" t="s">
        <v>1471</v>
      </c>
      <c r="B1005" s="6" t="s">
        <v>1454</v>
      </c>
      <c r="C1005" s="8">
        <v>32.5</v>
      </c>
      <c r="D1005" s="8">
        <v>30</v>
      </c>
      <c r="E1005" s="8">
        <v>12.8</v>
      </c>
      <c r="F1005" s="8">
        <v>2.5</v>
      </c>
      <c r="G1005" s="9" t="s">
        <v>1472</v>
      </c>
      <c r="H1005" s="9" t="s">
        <v>18</v>
      </c>
      <c r="I1005" s="10">
        <v>9532</v>
      </c>
      <c r="J1005" s="10"/>
      <c r="K1005" s="10">
        <v>540</v>
      </c>
      <c r="L1005" s="11">
        <f t="shared" si="157"/>
        <v>19.282931392842936</v>
      </c>
      <c r="M1005" s="10">
        <f t="shared" si="149"/>
        <v>157.60582010582013</v>
      </c>
      <c r="N1005" s="8">
        <f t="shared" si="150"/>
        <v>16.06335647649178</v>
      </c>
      <c r="O1005" s="11">
        <f t="shared" si="151"/>
        <v>2.3354059019929805</v>
      </c>
      <c r="P1005" s="11">
        <f t="shared" si="158"/>
        <v>1.1538362113774059</v>
      </c>
      <c r="Q1005" s="11">
        <f t="shared" si="152"/>
        <v>2.5390625</v>
      </c>
      <c r="R1005" s="12">
        <f t="shared" si="153"/>
        <v>0.30929781943035045</v>
      </c>
      <c r="S1005" s="11">
        <f t="shared" si="154"/>
        <v>7.3394822705692269</v>
      </c>
      <c r="T1005" s="8">
        <f t="shared" si="155"/>
        <v>1.8397969319149032</v>
      </c>
      <c r="U1005" s="13">
        <f t="shared" si="156"/>
        <v>2.9180507536604221</v>
      </c>
    </row>
    <row r="1006" spans="1:21">
      <c r="A1006" s="6" t="s">
        <v>1471</v>
      </c>
      <c r="B1006" s="6" t="s">
        <v>1454</v>
      </c>
      <c r="C1006" s="8">
        <v>32.5</v>
      </c>
      <c r="D1006" s="8">
        <v>30</v>
      </c>
      <c r="E1006" s="8">
        <v>12.8</v>
      </c>
      <c r="F1006" s="8">
        <v>2.5</v>
      </c>
      <c r="G1006" s="9" t="s">
        <v>1472</v>
      </c>
      <c r="H1006" s="9" t="s">
        <v>18</v>
      </c>
      <c r="I1006" s="10">
        <v>9532</v>
      </c>
      <c r="J1006" s="10"/>
      <c r="K1006" s="10">
        <v>540</v>
      </c>
      <c r="L1006" s="11">
        <f t="shared" si="157"/>
        <v>19.282931392842936</v>
      </c>
      <c r="M1006" s="10">
        <f t="shared" si="149"/>
        <v>157.60582010582013</v>
      </c>
      <c r="N1006" s="8">
        <f t="shared" si="150"/>
        <v>16.06335647649178</v>
      </c>
      <c r="O1006" s="11">
        <f t="shared" si="151"/>
        <v>2.3354059019929805</v>
      </c>
      <c r="P1006" s="11">
        <f t="shared" si="158"/>
        <v>1.1538362113774059</v>
      </c>
      <c r="Q1006" s="11">
        <f t="shared" si="152"/>
        <v>2.5390625</v>
      </c>
      <c r="R1006" s="12">
        <f t="shared" si="153"/>
        <v>0.30929781943035045</v>
      </c>
      <c r="S1006" s="11">
        <f t="shared" si="154"/>
        <v>7.3394822705692269</v>
      </c>
      <c r="T1006" s="8">
        <f t="shared" si="155"/>
        <v>1.8397969319149032</v>
      </c>
      <c r="U1006" s="13">
        <f t="shared" si="156"/>
        <v>2.9180507536604221</v>
      </c>
    </row>
    <row r="1007" spans="1:21">
      <c r="A1007" s="6" t="s">
        <v>1473</v>
      </c>
      <c r="B1007" s="6" t="s">
        <v>778</v>
      </c>
      <c r="C1007" s="8">
        <v>35</v>
      </c>
      <c r="D1007" s="8">
        <v>29.4</v>
      </c>
      <c r="E1007" s="8">
        <v>11.8</v>
      </c>
      <c r="F1007" s="8">
        <v>6.2</v>
      </c>
      <c r="G1007" s="9"/>
      <c r="H1007" s="9" t="s">
        <v>18</v>
      </c>
      <c r="I1007" s="10">
        <v>10000</v>
      </c>
      <c r="J1007" s="10">
        <v>4500</v>
      </c>
      <c r="K1007" s="10">
        <v>639</v>
      </c>
      <c r="L1007" s="11">
        <f t="shared" si="157"/>
        <v>22.101244080153929</v>
      </c>
      <c r="M1007" s="10">
        <f t="shared" si="149"/>
        <v>175.67501141522175</v>
      </c>
      <c r="N1007" s="8">
        <f t="shared" si="150"/>
        <v>18.578154211910508</v>
      </c>
      <c r="O1007" s="11">
        <f t="shared" si="151"/>
        <v>2.118862107091148</v>
      </c>
      <c r="P1007" s="11">
        <f t="shared" si="158"/>
        <v>1.2058265352709132</v>
      </c>
      <c r="Q1007" s="11">
        <f t="shared" si="152"/>
        <v>2.9661016949152539</v>
      </c>
      <c r="R1007" s="12">
        <f t="shared" si="153"/>
        <v>0.1961429026859729</v>
      </c>
      <c r="S1007" s="11">
        <f t="shared" si="154"/>
        <v>7.2657167574851149</v>
      </c>
      <c r="T1007" s="8">
        <f t="shared" si="155"/>
        <v>2.1892750042167868</v>
      </c>
      <c r="U1007" s="13">
        <f t="shared" si="156"/>
        <v>3.6164898519313748</v>
      </c>
    </row>
    <row r="1008" spans="1:21">
      <c r="A1008" s="6" t="s">
        <v>1474</v>
      </c>
      <c r="B1008" s="6" t="s">
        <v>1475</v>
      </c>
      <c r="C1008" s="8">
        <v>45.5</v>
      </c>
      <c r="D1008" s="8">
        <v>40</v>
      </c>
      <c r="E1008" s="8">
        <v>14</v>
      </c>
      <c r="F1008" s="8">
        <v>5</v>
      </c>
      <c r="G1008" s="9"/>
      <c r="H1008" s="9" t="s">
        <v>14</v>
      </c>
      <c r="I1008" s="10">
        <v>20000</v>
      </c>
      <c r="J1008" s="10">
        <v>2500</v>
      </c>
      <c r="K1008" s="10">
        <v>1018</v>
      </c>
      <c r="L1008" s="11">
        <f t="shared" si="157"/>
        <v>22.19104037356783</v>
      </c>
      <c r="M1008" s="10">
        <f t="shared" si="149"/>
        <v>139.50892857142856</v>
      </c>
      <c r="N1008" s="8">
        <f t="shared" si="150"/>
        <v>22.087743272658773</v>
      </c>
      <c r="O1008" s="11">
        <f t="shared" si="151"/>
        <v>1.995748144196188</v>
      </c>
      <c r="P1008" s="11">
        <f t="shared" si="158"/>
        <v>1.1840650494692955</v>
      </c>
      <c r="Q1008" s="11">
        <f t="shared" si="152"/>
        <v>3.25</v>
      </c>
      <c r="R1008" s="12">
        <f t="shared" si="153"/>
        <v>0.1663171539522463</v>
      </c>
      <c r="S1008" s="11">
        <f t="shared" si="154"/>
        <v>8.4749041292512572</v>
      </c>
      <c r="T1008" s="8">
        <f t="shared" si="155"/>
        <v>2.6581109333444148</v>
      </c>
      <c r="U1008" s="13">
        <f t="shared" si="156"/>
        <v>4.0312248248044629</v>
      </c>
    </row>
    <row r="1009" spans="1:21">
      <c r="A1009" s="6" t="s">
        <v>1476</v>
      </c>
      <c r="B1009" s="6" t="s">
        <v>173</v>
      </c>
      <c r="C1009" s="8">
        <v>42.6</v>
      </c>
      <c r="D1009" s="8">
        <v>29.5</v>
      </c>
      <c r="E1009" s="8">
        <v>11.8</v>
      </c>
      <c r="F1009" s="8">
        <v>4</v>
      </c>
      <c r="G1009" s="11" t="s">
        <v>60</v>
      </c>
      <c r="H1009" s="11" t="s">
        <v>89</v>
      </c>
      <c r="I1009" s="10">
        <v>22000</v>
      </c>
      <c r="J1009" s="10">
        <v>7000</v>
      </c>
      <c r="K1009" s="10">
        <v>873</v>
      </c>
      <c r="L1009" s="11">
        <f t="shared" si="157"/>
        <v>17.859800400792416</v>
      </c>
      <c r="M1009" s="10">
        <f t="shared" si="149"/>
        <v>382.56797711269689</v>
      </c>
      <c r="N1009" s="8">
        <f t="shared" si="150"/>
        <v>37.998799652814618</v>
      </c>
      <c r="O1009" s="11">
        <f t="shared" si="151"/>
        <v>1.6295809594028525</v>
      </c>
      <c r="P1009" s="11">
        <f t="shared" si="158"/>
        <v>1.09851280533965</v>
      </c>
      <c r="Q1009" s="11">
        <f t="shared" si="152"/>
        <v>3.6101694915254234</v>
      </c>
      <c r="R1009" s="12">
        <f t="shared" si="153"/>
        <v>4.9757909775639979E-2</v>
      </c>
      <c r="S1009" s="11">
        <f t="shared" si="154"/>
        <v>7.278062929104145</v>
      </c>
      <c r="T1009" s="8">
        <f t="shared" si="155"/>
        <v>4.3466588279979215</v>
      </c>
      <c r="U1009" s="13">
        <f t="shared" si="156"/>
        <v>7.1802982772765498</v>
      </c>
    </row>
    <row r="1010" spans="1:21">
      <c r="A1010" s="6" t="s">
        <v>1477</v>
      </c>
      <c r="B1010" s="6" t="s">
        <v>584</v>
      </c>
      <c r="C1010" s="8">
        <v>30.3</v>
      </c>
      <c r="D1010" s="8">
        <v>25.7</v>
      </c>
      <c r="E1010" s="8">
        <v>9.5</v>
      </c>
      <c r="F1010" s="8">
        <v>5</v>
      </c>
      <c r="G1010" s="9" t="s">
        <v>47</v>
      </c>
      <c r="H1010" s="9" t="s">
        <v>737</v>
      </c>
      <c r="I1010" s="10">
        <v>9791</v>
      </c>
      <c r="J1010" s="10">
        <v>4000</v>
      </c>
      <c r="K1010" s="10">
        <v>519</v>
      </c>
      <c r="L1010" s="11">
        <f t="shared" si="157"/>
        <v>18.205072166041411</v>
      </c>
      <c r="M1010" s="10">
        <f t="shared" si="149"/>
        <v>257.50144011447833</v>
      </c>
      <c r="N1010" s="8">
        <f t="shared" si="150"/>
        <v>27.854325019774567</v>
      </c>
      <c r="O1010" s="11">
        <f t="shared" si="151"/>
        <v>1.717903974380061</v>
      </c>
      <c r="P1010" s="11">
        <f t="shared" si="158"/>
        <v>1.1310896239917347</v>
      </c>
      <c r="Q1010" s="11">
        <f t="shared" si="152"/>
        <v>3.1894736842105265</v>
      </c>
      <c r="R1010" s="12">
        <f t="shared" si="153"/>
        <v>6.8566422940231131E-2</v>
      </c>
      <c r="S1010" s="11">
        <f t="shared" si="154"/>
        <v>6.7931524346212049</v>
      </c>
      <c r="T1010" s="8">
        <f t="shared" si="155"/>
        <v>3.1823373298186772</v>
      </c>
      <c r="U1010" s="13">
        <f t="shared" si="156"/>
        <v>5.858849557993361</v>
      </c>
    </row>
    <row r="1011" spans="1:21">
      <c r="A1011" s="6" t="s">
        <v>1478</v>
      </c>
      <c r="B1011" s="6" t="s">
        <v>584</v>
      </c>
      <c r="C1011" s="8">
        <v>34</v>
      </c>
      <c r="D1011" s="8">
        <v>28.8</v>
      </c>
      <c r="E1011" s="8">
        <v>10.5</v>
      </c>
      <c r="F1011" s="8">
        <v>5</v>
      </c>
      <c r="G1011" s="9" t="s">
        <v>157</v>
      </c>
      <c r="H1011" s="9" t="s">
        <v>1479</v>
      </c>
      <c r="I1011" s="10">
        <v>14000</v>
      </c>
      <c r="J1011" s="10">
        <v>6000</v>
      </c>
      <c r="K1011" s="10">
        <v>556</v>
      </c>
      <c r="L1011" s="11">
        <f t="shared" si="157"/>
        <v>15.36984127316585</v>
      </c>
      <c r="M1011" s="10">
        <f t="shared" si="149"/>
        <v>261.63904428154996</v>
      </c>
      <c r="N1011" s="8">
        <f t="shared" si="150"/>
        <v>31.097905826049629</v>
      </c>
      <c r="O1011" s="11">
        <f t="shared" si="151"/>
        <v>1.6855799246866185</v>
      </c>
      <c r="P1011" s="11">
        <f t="shared" si="158"/>
        <v>1.0583539806005753</v>
      </c>
      <c r="Q1011" s="11">
        <f t="shared" si="152"/>
        <v>3.2380952380952381</v>
      </c>
      <c r="R1011" s="12">
        <f t="shared" si="153"/>
        <v>6.4160970979862342E-2</v>
      </c>
      <c r="S1011" s="11">
        <f t="shared" si="154"/>
        <v>7.1911946156393238</v>
      </c>
      <c r="T1011" s="8">
        <f t="shared" si="155"/>
        <v>3.533787656153724</v>
      </c>
      <c r="U1011" s="13">
        <f t="shared" si="156"/>
        <v>6.1883338583934622</v>
      </c>
    </row>
    <row r="1012" spans="1:21">
      <c r="A1012" s="6" t="s">
        <v>1480</v>
      </c>
      <c r="B1012" s="6" t="s">
        <v>584</v>
      </c>
      <c r="C1012" s="8">
        <v>36.299999999999997</v>
      </c>
      <c r="D1012" s="8">
        <v>33.6</v>
      </c>
      <c r="E1012" s="8">
        <v>11.9</v>
      </c>
      <c r="F1012" s="8">
        <v>6</v>
      </c>
      <c r="G1012" s="9" t="s">
        <v>1481</v>
      </c>
      <c r="H1012" s="9" t="s">
        <v>18</v>
      </c>
      <c r="I1012" s="10">
        <v>14000</v>
      </c>
      <c r="J1012" s="10">
        <v>5500</v>
      </c>
      <c r="K1012" s="10">
        <v>545</v>
      </c>
      <c r="L1012" s="11">
        <f t="shared" si="157"/>
        <v>15.065761679631994</v>
      </c>
      <c r="M1012" s="10">
        <f t="shared" si="149"/>
        <v>164.76394625310439</v>
      </c>
      <c r="N1012" s="8">
        <f t="shared" si="150"/>
        <v>23.230178545116242</v>
      </c>
      <c r="O1012" s="11">
        <f t="shared" si="151"/>
        <v>1.9103239146448345</v>
      </c>
      <c r="P1012" s="11">
        <f t="shared" si="158"/>
        <v>1.0513348898122616</v>
      </c>
      <c r="Q1012" s="11">
        <f t="shared" si="152"/>
        <v>3.0504201680672267</v>
      </c>
      <c r="R1012" s="12">
        <f t="shared" si="153"/>
        <v>0.12930622934267769</v>
      </c>
      <c r="S1012" s="11">
        <f t="shared" si="154"/>
        <v>7.7673779359575397</v>
      </c>
      <c r="T1012" s="8">
        <f t="shared" si="155"/>
        <v>2.7116308180377566</v>
      </c>
      <c r="U1012" s="13">
        <f t="shared" si="156"/>
        <v>4.4605151238610077</v>
      </c>
    </row>
    <row r="1013" spans="1:21">
      <c r="A1013" s="6" t="s">
        <v>1482</v>
      </c>
      <c r="B1013" s="6" t="s">
        <v>584</v>
      </c>
      <c r="C1013" s="8">
        <v>38</v>
      </c>
      <c r="D1013" s="8">
        <v>35.299999999999997</v>
      </c>
      <c r="E1013" s="8">
        <v>12.1</v>
      </c>
      <c r="F1013" s="8">
        <v>5.5</v>
      </c>
      <c r="G1013" s="9" t="s">
        <v>29</v>
      </c>
      <c r="H1013" s="9" t="s">
        <v>18</v>
      </c>
      <c r="I1013" s="10">
        <v>18500</v>
      </c>
      <c r="J1013" s="10">
        <v>7400</v>
      </c>
      <c r="K1013" s="10">
        <v>800</v>
      </c>
      <c r="L1013" s="11">
        <f t="shared" si="157"/>
        <v>18.36832176752926</v>
      </c>
      <c r="M1013" s="10">
        <f t="shared" si="149"/>
        <v>187.75849432500382</v>
      </c>
      <c r="N1013" s="8">
        <f t="shared" si="150"/>
        <v>28.610558840179056</v>
      </c>
      <c r="O1013" s="11">
        <f t="shared" si="151"/>
        <v>1.7702633236819509</v>
      </c>
      <c r="P1013" s="11">
        <f t="shared" si="158"/>
        <v>1.1142665273263133</v>
      </c>
      <c r="Q1013" s="11">
        <f t="shared" si="152"/>
        <v>3.1404958677685952</v>
      </c>
      <c r="R1013" s="12">
        <f t="shared" si="153"/>
        <v>8.9809295144831852E-2</v>
      </c>
      <c r="S1013" s="11">
        <f t="shared" si="154"/>
        <v>7.9614496167469397</v>
      </c>
      <c r="T1013" s="8">
        <f t="shared" si="155"/>
        <v>3.2900714817263434</v>
      </c>
      <c r="U1013" s="13">
        <f t="shared" si="156"/>
        <v>5.3671110888661362</v>
      </c>
    </row>
    <row r="1014" spans="1:21">
      <c r="A1014" s="6" t="s">
        <v>1483</v>
      </c>
      <c r="B1014" s="6" t="s">
        <v>584</v>
      </c>
      <c r="C1014" s="8">
        <v>49</v>
      </c>
      <c r="D1014" s="8">
        <v>41</v>
      </c>
      <c r="E1014" s="8">
        <v>15</v>
      </c>
      <c r="F1014" s="8">
        <v>6</v>
      </c>
      <c r="G1014" s="9" t="s">
        <v>29</v>
      </c>
      <c r="H1014" s="9" t="s">
        <v>14</v>
      </c>
      <c r="I1014" s="10">
        <v>38000</v>
      </c>
      <c r="J1014" s="10">
        <v>14000</v>
      </c>
      <c r="K1014" s="10">
        <v>1220</v>
      </c>
      <c r="L1014" s="11">
        <f t="shared" si="157"/>
        <v>17.343622734080494</v>
      </c>
      <c r="M1014" s="10">
        <f t="shared" si="149"/>
        <v>246.14102689000032</v>
      </c>
      <c r="N1014" s="8">
        <f t="shared" si="150"/>
        <v>36.743382676781117</v>
      </c>
      <c r="O1014" s="11">
        <f t="shared" si="151"/>
        <v>1.7268078264931872</v>
      </c>
      <c r="P1014" s="11">
        <f t="shared" si="158"/>
        <v>1.0711862155338883</v>
      </c>
      <c r="Q1014" s="11">
        <f t="shared" si="152"/>
        <v>3.2666666666666666</v>
      </c>
      <c r="R1014" s="12">
        <f t="shared" si="153"/>
        <v>7.467803141684598E-2</v>
      </c>
      <c r="S1014" s="11">
        <f t="shared" si="154"/>
        <v>8.5801864781600177</v>
      </c>
      <c r="T1014" s="8">
        <f t="shared" si="155"/>
        <v>4.143234115888629</v>
      </c>
      <c r="U1014" s="13">
        <f t="shared" si="156"/>
        <v>6.0704624965914116</v>
      </c>
    </row>
    <row r="1015" spans="1:21">
      <c r="A1015" s="6" t="s">
        <v>1484</v>
      </c>
      <c r="B1015" s="6" t="s">
        <v>512</v>
      </c>
      <c r="C1015" s="8">
        <v>45</v>
      </c>
      <c r="D1015" s="8">
        <v>33.6</v>
      </c>
      <c r="E1015" s="8">
        <v>12.3</v>
      </c>
      <c r="F1015" s="8">
        <v>5.6</v>
      </c>
      <c r="G1015" s="10"/>
      <c r="H1015" s="10" t="s">
        <v>135</v>
      </c>
      <c r="I1015" s="9">
        <v>30864</v>
      </c>
      <c r="J1015" s="9">
        <v>9920</v>
      </c>
      <c r="K1015" s="10">
        <v>1202</v>
      </c>
      <c r="L1015" s="11">
        <f t="shared" si="157"/>
        <v>19.62660392528452</v>
      </c>
      <c r="M1015" s="10">
        <f t="shared" si="149"/>
        <v>363.2338883682724</v>
      </c>
      <c r="N1015" s="8">
        <f t="shared" si="150"/>
        <v>45.554222745560608</v>
      </c>
      <c r="O1015" s="11">
        <f t="shared" si="151"/>
        <v>1.5175332391803933</v>
      </c>
      <c r="P1015" s="11">
        <f t="shared" si="158"/>
        <v>1.1227890953225188</v>
      </c>
      <c r="Q1015" s="11">
        <f t="shared" si="152"/>
        <v>3.6585365853658534</v>
      </c>
      <c r="R1015" s="12">
        <f t="shared" si="153"/>
        <v>3.7586291628061819E-2</v>
      </c>
      <c r="S1015" s="11">
        <f t="shared" si="154"/>
        <v>7.7673779359575397</v>
      </c>
      <c r="T1015" s="8">
        <f t="shared" si="155"/>
        <v>5.1412889922400309</v>
      </c>
      <c r="U1015" s="13">
        <f t="shared" si="156"/>
        <v>8.3185454997954622</v>
      </c>
    </row>
    <row r="1016" spans="1:21">
      <c r="A1016" s="6" t="s">
        <v>1485</v>
      </c>
      <c r="B1016" s="6" t="s">
        <v>1486</v>
      </c>
      <c r="C1016" s="8">
        <v>25.4</v>
      </c>
      <c r="D1016" s="8">
        <v>23</v>
      </c>
      <c r="E1016" s="8">
        <v>8.1</v>
      </c>
      <c r="F1016" s="8">
        <v>1.3</v>
      </c>
      <c r="G1016" s="9" t="s">
        <v>409</v>
      </c>
      <c r="H1016" s="9"/>
      <c r="I1016" s="10">
        <v>3000</v>
      </c>
      <c r="J1016" s="10">
        <v>1000</v>
      </c>
      <c r="K1016" s="10">
        <v>345</v>
      </c>
      <c r="L1016" s="11">
        <f t="shared" si="157"/>
        <v>26.605547601598108</v>
      </c>
      <c r="M1016" s="10">
        <f t="shared" si="149"/>
        <v>110.07526212589086</v>
      </c>
      <c r="N1016" s="8">
        <f t="shared" si="150"/>
        <v>12.045036996443892</v>
      </c>
      <c r="O1016" s="11">
        <f t="shared" si="151"/>
        <v>2.1718224997363178</v>
      </c>
      <c r="P1016" s="11">
        <f t="shared" si="158"/>
        <v>1.3269864732783179</v>
      </c>
      <c r="Q1016" s="11">
        <f t="shared" si="152"/>
        <v>3.1358024691358026</v>
      </c>
      <c r="R1016" s="12">
        <f t="shared" si="153"/>
        <v>0.23482815940870938</v>
      </c>
      <c r="S1016" s="11">
        <f t="shared" si="154"/>
        <v>6.4264142412390441</v>
      </c>
      <c r="T1016" s="8">
        <f t="shared" si="155"/>
        <v>1.5231942182292013</v>
      </c>
      <c r="U1016" s="13">
        <f t="shared" si="156"/>
        <v>3.0369714481271308</v>
      </c>
    </row>
    <row r="1017" spans="1:21">
      <c r="A1017" s="6" t="s">
        <v>1487</v>
      </c>
      <c r="B1017" s="6"/>
      <c r="C1017" s="8">
        <v>53</v>
      </c>
      <c r="D1017" s="8">
        <v>46</v>
      </c>
      <c r="E1017" s="8">
        <v>15.5</v>
      </c>
      <c r="F1017" s="8">
        <v>7</v>
      </c>
      <c r="G1017" s="9"/>
      <c r="H1017" s="9"/>
      <c r="I1017" s="10">
        <v>56000</v>
      </c>
      <c r="J1017" s="10">
        <v>0</v>
      </c>
      <c r="K1017" s="10">
        <v>1600</v>
      </c>
      <c r="L1017" s="11">
        <f t="shared" si="157"/>
        <v>17.568821052402676</v>
      </c>
      <c r="M1017" s="10">
        <f t="shared" si="149"/>
        <v>256.84227829374538</v>
      </c>
      <c r="N1017" s="8">
        <f t="shared" si="150"/>
        <v>46.772268640404292</v>
      </c>
      <c r="O1017" s="11">
        <f t="shared" si="151"/>
        <v>1.5682156087476657</v>
      </c>
      <c r="P1017" s="11">
        <f t="shared" si="158"/>
        <v>1.0640891094434608</v>
      </c>
      <c r="Q1017" s="11">
        <f t="shared" si="152"/>
        <v>3.4193548387096775</v>
      </c>
      <c r="R1017" s="12">
        <f t="shared" si="153"/>
        <v>4.8968814894348733E-2</v>
      </c>
      <c r="S1017" s="11">
        <f t="shared" si="154"/>
        <v>9.0883221773878606</v>
      </c>
      <c r="T1017" s="8">
        <f t="shared" si="155"/>
        <v>5.222043572119949</v>
      </c>
      <c r="U1017" s="13">
        <f t="shared" si="156"/>
        <v>7.5266648486291547</v>
      </c>
    </row>
    <row r="1018" spans="1:21">
      <c r="A1018" s="6" t="s">
        <v>1488</v>
      </c>
      <c r="B1018" s="6"/>
      <c r="C1018" s="8">
        <v>50.8</v>
      </c>
      <c r="D1018" s="8">
        <v>43</v>
      </c>
      <c r="E1018" s="8">
        <v>14.3</v>
      </c>
      <c r="F1018" s="8">
        <v>7</v>
      </c>
      <c r="G1018" s="9"/>
      <c r="H1018" s="9"/>
      <c r="I1018" s="10">
        <v>39000</v>
      </c>
      <c r="J1018" s="10">
        <v>15600</v>
      </c>
      <c r="K1018" s="10">
        <v>1265</v>
      </c>
      <c r="L1018" s="11">
        <f t="shared" si="157"/>
        <v>17.674916057595805</v>
      </c>
      <c r="M1018" s="10">
        <f t="shared" si="149"/>
        <v>218.98341385933674</v>
      </c>
      <c r="N1018" s="8">
        <f t="shared" si="150"/>
        <v>38.46562600952015</v>
      </c>
      <c r="O1018" s="11">
        <f t="shared" si="151"/>
        <v>1.6320453044697216</v>
      </c>
      <c r="P1018" s="11">
        <f t="shared" si="158"/>
        <v>1.0771670104285298</v>
      </c>
      <c r="Q1018" s="11">
        <f t="shared" si="152"/>
        <v>3.5524475524475521</v>
      </c>
      <c r="R1018" s="12">
        <f t="shared" si="153"/>
        <v>6.1070982988706606E-2</v>
      </c>
      <c r="S1018" s="11">
        <f t="shared" si="154"/>
        <v>8.7869676225646813</v>
      </c>
      <c r="T1018" s="8">
        <f t="shared" si="155"/>
        <v>4.4459753254060157</v>
      </c>
      <c r="U1018" s="13">
        <f t="shared" si="156"/>
        <v>6.6715533797344273</v>
      </c>
    </row>
    <row r="1019" spans="1:21">
      <c r="A1019" s="6" t="s">
        <v>1489</v>
      </c>
      <c r="B1019" s="6"/>
      <c r="C1019" s="8">
        <v>53.4</v>
      </c>
      <c r="D1019" s="8">
        <v>43.3</v>
      </c>
      <c r="E1019" s="8">
        <v>15</v>
      </c>
      <c r="F1019" s="8">
        <v>7</v>
      </c>
      <c r="G1019" s="9"/>
      <c r="H1019" s="9"/>
      <c r="I1019" s="10">
        <v>40600</v>
      </c>
      <c r="J1019" s="10">
        <v>0</v>
      </c>
      <c r="K1019" s="10">
        <v>1320</v>
      </c>
      <c r="L1019" s="11">
        <f t="shared" si="157"/>
        <v>17.956076852121875</v>
      </c>
      <c r="M1019" s="10">
        <f t="shared" si="149"/>
        <v>223.26175083256928</v>
      </c>
      <c r="N1019" s="8">
        <f t="shared" si="150"/>
        <v>36.774688454562472</v>
      </c>
      <c r="O1019" s="11">
        <f t="shared" si="151"/>
        <v>1.6891677331892774</v>
      </c>
      <c r="P1019" s="11">
        <f t="shared" si="158"/>
        <v>1.0816149006171814</v>
      </c>
      <c r="Q1019" s="11">
        <f t="shared" si="152"/>
        <v>3.56</v>
      </c>
      <c r="R1019" s="12">
        <f t="shared" si="153"/>
        <v>7.0270022175764682E-2</v>
      </c>
      <c r="S1019" s="11">
        <f t="shared" si="154"/>
        <v>8.8175665577300855</v>
      </c>
      <c r="T1019" s="8">
        <f t="shared" si="155"/>
        <v>4.2712093570410685</v>
      </c>
      <c r="U1019" s="13">
        <f t="shared" si="156"/>
        <v>6.2579655148082587</v>
      </c>
    </row>
    <row r="1020" spans="1:21">
      <c r="A1020" s="6" t="s">
        <v>1490</v>
      </c>
      <c r="B1020" s="6" t="s">
        <v>584</v>
      </c>
      <c r="C1020" s="8">
        <v>38.299999999999997</v>
      </c>
      <c r="D1020" s="8">
        <v>36.200000000000003</v>
      </c>
      <c r="E1020" s="8">
        <v>15</v>
      </c>
      <c r="F1020" s="8">
        <v>4</v>
      </c>
      <c r="G1020" s="9" t="s">
        <v>1491</v>
      </c>
      <c r="H1020" s="9" t="s">
        <v>18</v>
      </c>
      <c r="I1020" s="10">
        <v>7000</v>
      </c>
      <c r="J1020" s="10">
        <v>2000</v>
      </c>
      <c r="K1020" s="10">
        <v>600</v>
      </c>
      <c r="L1020" s="11">
        <f t="shared" si="157"/>
        <v>26.316723553550737</v>
      </c>
      <c r="M1020" s="10">
        <f t="shared" si="149"/>
        <v>65.875558477174621</v>
      </c>
      <c r="N1020" s="8">
        <f t="shared" si="150"/>
        <v>7.9759347051217588</v>
      </c>
      <c r="O1020" s="11">
        <f t="shared" si="151"/>
        <v>3.0331528667610637</v>
      </c>
      <c r="P1020" s="11">
        <f t="shared" si="158"/>
        <v>1.2909306353905863</v>
      </c>
      <c r="Q1020" s="11">
        <f t="shared" si="152"/>
        <v>2.5533333333333332</v>
      </c>
      <c r="R1020" s="12">
        <f t="shared" si="153"/>
        <v>1.2601121108067594</v>
      </c>
      <c r="S1020" s="11">
        <f t="shared" si="154"/>
        <v>8.06230240067935</v>
      </c>
      <c r="T1020" s="8">
        <f t="shared" si="155"/>
        <v>1.0086286771775399</v>
      </c>
      <c r="U1020" s="13">
        <f t="shared" si="156"/>
        <v>1.4777930444028631</v>
      </c>
    </row>
    <row r="1021" spans="1:21">
      <c r="A1021" s="6" t="s">
        <v>1492</v>
      </c>
      <c r="B1021" s="6" t="s">
        <v>1493</v>
      </c>
      <c r="C1021" s="8">
        <v>26.1</v>
      </c>
      <c r="D1021" s="8">
        <v>20.2</v>
      </c>
      <c r="E1021" s="8">
        <v>6.2</v>
      </c>
      <c r="F1021" s="8">
        <v>4.2</v>
      </c>
      <c r="G1021" s="9" t="s">
        <v>29</v>
      </c>
      <c r="H1021" s="9" t="s">
        <v>18</v>
      </c>
      <c r="I1021" s="10">
        <v>2277</v>
      </c>
      <c r="J1021" s="10">
        <v>0</v>
      </c>
      <c r="K1021" s="10">
        <v>233</v>
      </c>
      <c r="L1021" s="11">
        <f t="shared" si="157"/>
        <v>21.590763750217427</v>
      </c>
      <c r="M1021" s="10">
        <f t="shared" si="149"/>
        <v>123.32777716692227</v>
      </c>
      <c r="N1021" s="8">
        <f t="shared" si="150"/>
        <v>14.084410357951032</v>
      </c>
      <c r="O1021" s="11">
        <f t="shared" si="151"/>
        <v>1.8222606088357252</v>
      </c>
      <c r="P1021" s="11">
        <f t="shared" si="158"/>
        <v>1.2475036211945441</v>
      </c>
      <c r="Q1021" s="11">
        <f t="shared" si="152"/>
        <v>4.209677419354839</v>
      </c>
      <c r="R1021" s="12">
        <f t="shared" si="153"/>
        <v>9.3871090793662529E-2</v>
      </c>
      <c r="S1021" s="11">
        <f t="shared" si="154"/>
        <v>6.0225509545374543</v>
      </c>
      <c r="T1021" s="8">
        <f t="shared" si="155"/>
        <v>1.9083337823427311</v>
      </c>
      <c r="U1021" s="13">
        <f t="shared" si="156"/>
        <v>4.3489701776831993</v>
      </c>
    </row>
    <row r="1022" spans="1:21">
      <c r="A1022" s="6" t="s">
        <v>1494</v>
      </c>
      <c r="B1022" s="6" t="s">
        <v>310</v>
      </c>
      <c r="C1022" s="8">
        <v>69.900000000000006</v>
      </c>
      <c r="D1022" s="8">
        <v>58</v>
      </c>
      <c r="E1022" s="8">
        <v>16.399999999999999</v>
      </c>
      <c r="F1022" s="8">
        <v>8</v>
      </c>
      <c r="G1022" s="9" t="s">
        <v>157</v>
      </c>
      <c r="H1022" s="9" t="s">
        <v>18</v>
      </c>
      <c r="I1022" s="10">
        <v>76750</v>
      </c>
      <c r="J1022" s="10"/>
      <c r="K1022" s="10">
        <v>1147</v>
      </c>
      <c r="L1022" s="11">
        <f t="shared" si="157"/>
        <v>10.209796284771436</v>
      </c>
      <c r="M1022" s="10">
        <f t="shared" si="149"/>
        <v>175.60884444392377</v>
      </c>
      <c r="N1022" s="8">
        <f t="shared" si="150"/>
        <v>46.457256151215809</v>
      </c>
      <c r="O1022" s="11">
        <f t="shared" si="151"/>
        <v>1.4939409546557632</v>
      </c>
      <c r="P1022" s="11">
        <f t="shared" si="158"/>
        <v>0.88027440216020214</v>
      </c>
      <c r="Q1022" s="11">
        <f t="shared" si="152"/>
        <v>4.26219512195122</v>
      </c>
      <c r="R1022" s="12">
        <f t="shared" si="153"/>
        <v>4.524641845460655E-2</v>
      </c>
      <c r="S1022" s="11">
        <f t="shared" si="154"/>
        <v>10.205135961857637</v>
      </c>
      <c r="T1022" s="8">
        <f t="shared" si="155"/>
        <v>5.6247804683893037</v>
      </c>
      <c r="U1022" s="13">
        <f t="shared" si="156"/>
        <v>7.8815491591386584</v>
      </c>
    </row>
    <row r="1023" spans="1:21">
      <c r="A1023" s="6" t="s">
        <v>1495</v>
      </c>
      <c r="B1023" s="6" t="s">
        <v>561</v>
      </c>
      <c r="C1023" s="8">
        <v>36</v>
      </c>
      <c r="D1023" s="8">
        <v>30.3</v>
      </c>
      <c r="E1023" s="8">
        <v>11.9</v>
      </c>
      <c r="F1023" s="8" t="s">
        <v>1496</v>
      </c>
      <c r="G1023" s="9" t="s">
        <v>138</v>
      </c>
      <c r="H1023" s="9" t="s">
        <v>18</v>
      </c>
      <c r="I1023" s="10">
        <v>13750</v>
      </c>
      <c r="J1023" s="10">
        <v>6765</v>
      </c>
      <c r="K1023" s="10">
        <v>570</v>
      </c>
      <c r="L1023" s="11">
        <f t="shared" si="157"/>
        <v>15.947078107309082</v>
      </c>
      <c r="M1023" s="10">
        <f t="shared" si="149"/>
        <v>220.66161597230672</v>
      </c>
      <c r="N1023" s="8">
        <f t="shared" si="150"/>
        <v>24.52597090505185</v>
      </c>
      <c r="O1023" s="11">
        <f t="shared" si="151"/>
        <v>1.921820624811823</v>
      </c>
      <c r="P1023" s="11">
        <f t="shared" si="158"/>
        <v>1.0719726457097893</v>
      </c>
      <c r="Q1023" s="11">
        <f t="shared" si="152"/>
        <v>3.0252100840336134</v>
      </c>
      <c r="R1023" s="12">
        <f t="shared" si="153"/>
        <v>0.12032896670036124</v>
      </c>
      <c r="S1023" s="11">
        <f t="shared" si="154"/>
        <v>7.3760883942642668</v>
      </c>
      <c r="T1023" s="8">
        <f t="shared" si="155"/>
        <v>2.8109634017879372</v>
      </c>
      <c r="U1023" s="13">
        <f t="shared" si="156"/>
        <v>4.6239129172341098</v>
      </c>
    </row>
    <row r="1024" spans="1:21">
      <c r="A1024" s="6" t="s">
        <v>1497</v>
      </c>
      <c r="B1024" s="6" t="s">
        <v>91</v>
      </c>
      <c r="C1024" s="8">
        <v>31</v>
      </c>
      <c r="D1024" s="8">
        <v>25</v>
      </c>
      <c r="E1024" s="8">
        <v>9.5</v>
      </c>
      <c r="F1024" s="8">
        <v>4.7</v>
      </c>
      <c r="G1024" s="9" t="s">
        <v>1498</v>
      </c>
      <c r="H1024" s="9" t="s">
        <v>14</v>
      </c>
      <c r="I1024" s="10">
        <v>13600</v>
      </c>
      <c r="J1024" s="10">
        <v>4400</v>
      </c>
      <c r="K1024" s="10">
        <v>447</v>
      </c>
      <c r="L1024" s="11">
        <f t="shared" si="157"/>
        <v>12.597561082782811</v>
      </c>
      <c r="M1024" s="10">
        <f t="shared" si="149"/>
        <v>388.57142857142856</v>
      </c>
      <c r="N1024" s="8">
        <f t="shared" si="150"/>
        <v>39.094743012859574</v>
      </c>
      <c r="O1024" s="11">
        <f t="shared" si="151"/>
        <v>1.5398408466704814</v>
      </c>
      <c r="P1024" s="11">
        <f t="shared" si="158"/>
        <v>0.99133566057479972</v>
      </c>
      <c r="Q1024" s="11">
        <f t="shared" si="152"/>
        <v>3.263157894736842</v>
      </c>
      <c r="R1024" s="12">
        <f t="shared" si="153"/>
        <v>3.7603554477031981E-2</v>
      </c>
      <c r="S1024" s="11">
        <f t="shared" si="154"/>
        <v>6.7</v>
      </c>
      <c r="T1024" s="8">
        <f t="shared" si="155"/>
        <v>4.2972192305409838</v>
      </c>
      <c r="U1024" s="13">
        <f t="shared" si="156"/>
        <v>7.9114054797233369</v>
      </c>
    </row>
    <row r="1025" spans="1:21">
      <c r="A1025" s="6" t="s">
        <v>1499</v>
      </c>
      <c r="B1025" s="6" t="s">
        <v>91</v>
      </c>
      <c r="C1025" s="8">
        <v>38.6</v>
      </c>
      <c r="D1025" s="8">
        <v>31</v>
      </c>
      <c r="E1025" s="8">
        <v>12.1</v>
      </c>
      <c r="F1025" s="8">
        <v>5.3</v>
      </c>
      <c r="G1025" s="9" t="s">
        <v>1500</v>
      </c>
      <c r="H1025" s="9" t="s">
        <v>14</v>
      </c>
      <c r="I1025" s="10">
        <v>21000</v>
      </c>
      <c r="J1025" s="10">
        <v>7676</v>
      </c>
      <c r="K1025" s="10">
        <v>835</v>
      </c>
      <c r="L1025" s="11">
        <f t="shared" si="157"/>
        <v>17.619934427899203</v>
      </c>
      <c r="M1025" s="10">
        <f t="shared" si="149"/>
        <v>314.69235675203919</v>
      </c>
      <c r="N1025" s="8">
        <f t="shared" si="150"/>
        <v>35.238553914527316</v>
      </c>
      <c r="O1025" s="11">
        <f t="shared" si="151"/>
        <v>1.69709843179441</v>
      </c>
      <c r="P1025" s="11">
        <f t="shared" si="158"/>
        <v>1.0950143827108796</v>
      </c>
      <c r="Q1025" s="11">
        <f t="shared" si="152"/>
        <v>3.1900826446280992</v>
      </c>
      <c r="R1025" s="12">
        <f t="shared" si="153"/>
        <v>6.3227399605913115E-2</v>
      </c>
      <c r="S1025" s="11">
        <f t="shared" si="154"/>
        <v>7.4608042461922297</v>
      </c>
      <c r="T1025" s="8">
        <f t="shared" si="155"/>
        <v>3.9211487469128352</v>
      </c>
      <c r="U1025" s="13">
        <f t="shared" si="156"/>
        <v>6.396590784588887</v>
      </c>
    </row>
    <row r="1026" spans="1:21">
      <c r="A1026" s="6" t="s">
        <v>1501</v>
      </c>
      <c r="B1026" s="6" t="s">
        <v>800</v>
      </c>
      <c r="C1026" s="8">
        <v>43.9</v>
      </c>
      <c r="D1026" s="8">
        <v>31.9</v>
      </c>
      <c r="E1026" s="8">
        <v>12.5</v>
      </c>
      <c r="F1026" s="8">
        <v>5</v>
      </c>
      <c r="G1026" s="11" t="s">
        <v>60</v>
      </c>
      <c r="H1026" s="11" t="s">
        <v>18</v>
      </c>
      <c r="I1026" s="10">
        <v>24000</v>
      </c>
      <c r="J1026" s="10">
        <v>8500</v>
      </c>
      <c r="K1026" s="10">
        <v>818</v>
      </c>
      <c r="L1026" s="11">
        <f t="shared" si="157"/>
        <v>15.792412502144634</v>
      </c>
      <c r="M1026" s="10">
        <f t="shared" si="149"/>
        <v>330.05869196076878</v>
      </c>
      <c r="N1026" s="8">
        <f t="shared" si="150"/>
        <v>36.155903177074144</v>
      </c>
      <c r="O1026" s="11">
        <f t="shared" si="151"/>
        <v>1.6769509369047726</v>
      </c>
      <c r="P1026" s="11">
        <f t="shared" si="158"/>
        <v>1.0518337227864611</v>
      </c>
      <c r="Q1026" s="11">
        <f t="shared" si="152"/>
        <v>3.512</v>
      </c>
      <c r="R1026" s="12">
        <f t="shared" si="153"/>
        <v>5.9327014694456288E-2</v>
      </c>
      <c r="S1026" s="11">
        <f t="shared" si="154"/>
        <v>7.5683313880934149</v>
      </c>
      <c r="T1026" s="8">
        <f t="shared" si="155"/>
        <v>4.1360029179714513</v>
      </c>
      <c r="U1026" s="13">
        <f t="shared" si="156"/>
        <v>6.638252471405294</v>
      </c>
    </row>
    <row r="1027" spans="1:21">
      <c r="A1027" s="6" t="s">
        <v>1502</v>
      </c>
      <c r="B1027" s="6" t="s">
        <v>800</v>
      </c>
      <c r="C1027" s="8">
        <v>51.2</v>
      </c>
      <c r="D1027" s="8">
        <v>37.4</v>
      </c>
      <c r="E1027" s="8">
        <v>14</v>
      </c>
      <c r="F1027" s="8">
        <v>5.8</v>
      </c>
      <c r="G1027" s="11"/>
      <c r="H1027" s="11" t="s">
        <v>18</v>
      </c>
      <c r="I1027" s="10">
        <v>40012</v>
      </c>
      <c r="J1027" s="10">
        <v>15000</v>
      </c>
      <c r="K1027" s="10">
        <v>1128</v>
      </c>
      <c r="L1027" s="11">
        <f t="shared" si="157"/>
        <v>15.494096234894121</v>
      </c>
      <c r="M1027" s="10">
        <f t="shared" ref="M1027:M1100" si="159">(I1027/2240)/(0.01*D1027)^3</f>
        <v>341.45025012987054</v>
      </c>
      <c r="N1027" s="8">
        <f t="shared" ref="N1027:N1100" si="160">I1027/(0.65*(0.7*D1027+0.3*C1027)*E1027^1.33)</f>
        <v>44.305753185287912</v>
      </c>
      <c r="O1027" s="11">
        <f t="shared" ref="O1027:O1100" si="161">E1027/(I1027/(0.9*64))^0.333</f>
        <v>1.5842341327059362</v>
      </c>
      <c r="P1027" s="11">
        <f t="shared" si="158"/>
        <v>1.030206809210519</v>
      </c>
      <c r="Q1027" s="11">
        <f t="shared" ref="Q1027:Q1100" si="162">C1027/E1027</f>
        <v>3.6571428571428575</v>
      </c>
      <c r="R1027" s="12">
        <f t="shared" ref="R1027:R1100" si="163">(((2*3.14)/T1027)^2*((E1027/2)-1.5)*(10*3.14/180)/32.2)</f>
        <v>4.6400766449242729E-2</v>
      </c>
      <c r="S1027" s="11">
        <f t="shared" ref="S1027:S1100" si="164">1.34*(D1027^0.5)</f>
        <v>8.1948422803614704</v>
      </c>
      <c r="T1027" s="8">
        <f t="shared" ref="T1027:T1100" si="165">2*PI()*(((I1027^1.744/35.5)/(0.04*32.2*D1027*64*(0.82*E1027)^3))^0.5)</f>
        <v>5.0324451138220905</v>
      </c>
      <c r="U1027" s="13">
        <f t="shared" ref="U1027:U1100" si="166">T1027*(32.2/E1027)^0.5</f>
        <v>7.632080895427749</v>
      </c>
    </row>
    <row r="1028" spans="1:21">
      <c r="A1028" s="6" t="s">
        <v>1503</v>
      </c>
      <c r="B1028" s="6" t="s">
        <v>1504</v>
      </c>
      <c r="C1028" s="8">
        <v>51.4</v>
      </c>
      <c r="D1028" s="8">
        <v>37.5</v>
      </c>
      <c r="E1028" s="8">
        <v>14</v>
      </c>
      <c r="F1028" s="8">
        <v>8</v>
      </c>
      <c r="G1028" s="9"/>
      <c r="H1028" s="9" t="s">
        <v>18</v>
      </c>
      <c r="I1028" s="10">
        <v>39000</v>
      </c>
      <c r="J1028" s="10">
        <v>14600</v>
      </c>
      <c r="K1028" s="9">
        <v>1221</v>
      </c>
      <c r="L1028" s="11">
        <f t="shared" si="157"/>
        <v>17.060136368635952</v>
      </c>
      <c r="M1028" s="10">
        <f t="shared" si="159"/>
        <v>330.15873015873012</v>
      </c>
      <c r="N1028" s="8">
        <f t="shared" si="160"/>
        <v>43.050426907779304</v>
      </c>
      <c r="O1028" s="11">
        <f t="shared" si="161"/>
        <v>1.5978065917885385</v>
      </c>
      <c r="P1028" s="11">
        <f t="shared" si="158"/>
        <v>1.0645430163864729</v>
      </c>
      <c r="Q1028" s="11">
        <f t="shared" si="162"/>
        <v>3.6714285714285713</v>
      </c>
      <c r="R1028" s="12">
        <f t="shared" si="163"/>
        <v>4.8650572904926088E-2</v>
      </c>
      <c r="S1028" s="11">
        <f t="shared" si="164"/>
        <v>8.2057906383236467</v>
      </c>
      <c r="T1028" s="8">
        <f t="shared" si="165"/>
        <v>4.9147071480605016</v>
      </c>
      <c r="U1028" s="13">
        <f t="shared" si="166"/>
        <v>7.4535224295465214</v>
      </c>
    </row>
    <row r="1029" spans="1:21">
      <c r="A1029" s="6" t="s">
        <v>1505</v>
      </c>
      <c r="B1029" s="6" t="s">
        <v>795</v>
      </c>
      <c r="C1029" s="8">
        <v>61.3</v>
      </c>
      <c r="D1029" s="8">
        <v>44.1</v>
      </c>
      <c r="E1029" s="8">
        <v>15.5</v>
      </c>
      <c r="F1029" s="8" t="s">
        <v>1506</v>
      </c>
      <c r="G1029" s="9" t="s">
        <v>1507</v>
      </c>
      <c r="H1029" s="9" t="s">
        <v>18</v>
      </c>
      <c r="I1029" s="10">
        <v>63000</v>
      </c>
      <c r="J1029" s="10">
        <v>23000</v>
      </c>
      <c r="K1029" s="10">
        <v>1513</v>
      </c>
      <c r="L1029" s="11">
        <f t="shared" si="157"/>
        <v>15.360097935787524</v>
      </c>
      <c r="M1029" s="10">
        <f t="shared" si="159"/>
        <v>327.92668797508048</v>
      </c>
      <c r="N1029" s="8">
        <f t="shared" si="160"/>
        <v>51.379707405681621</v>
      </c>
      <c r="O1029" s="11">
        <f t="shared" si="161"/>
        <v>1.5078980590186033</v>
      </c>
      <c r="P1029" s="11">
        <f t="shared" si="158"/>
        <v>1.0141548608371456</v>
      </c>
      <c r="Q1029" s="11">
        <f t="shared" si="162"/>
        <v>3.9548387096774191</v>
      </c>
      <c r="R1029" s="12">
        <f t="shared" si="163"/>
        <v>3.8228772410280665E-2</v>
      </c>
      <c r="S1029" s="11">
        <f t="shared" si="164"/>
        <v>8.8986493357138201</v>
      </c>
      <c r="T1029" s="8">
        <f t="shared" si="165"/>
        <v>5.9102399324731811</v>
      </c>
      <c r="U1029" s="13">
        <f t="shared" si="166"/>
        <v>8.5185798495073239</v>
      </c>
    </row>
    <row r="1030" spans="1:21">
      <c r="A1030" s="6" t="s">
        <v>1508</v>
      </c>
      <c r="B1030" s="6"/>
      <c r="C1030" s="8">
        <v>24</v>
      </c>
      <c r="D1030" s="8">
        <v>18.5</v>
      </c>
      <c r="E1030" s="8">
        <v>8</v>
      </c>
      <c r="F1030" s="8">
        <v>3.4</v>
      </c>
      <c r="G1030" s="9"/>
      <c r="H1030" s="9" t="s">
        <v>18</v>
      </c>
      <c r="I1030" s="10">
        <v>3600</v>
      </c>
      <c r="J1030" s="10">
        <v>1200</v>
      </c>
      <c r="K1030" s="10">
        <v>240</v>
      </c>
      <c r="L1030" s="11">
        <f t="shared" ref="L1030:L1103" si="167">K1030/(I1030/64)^0.666</f>
        <v>16.391912943025609</v>
      </c>
      <c r="M1030" s="10">
        <f t="shared" si="159"/>
        <v>253.8278652230442</v>
      </c>
      <c r="N1030" s="8">
        <f t="shared" si="160"/>
        <v>17.298339283280146</v>
      </c>
      <c r="O1030" s="11">
        <f t="shared" si="161"/>
        <v>2.0186542535552801</v>
      </c>
      <c r="P1030" s="11">
        <f t="shared" si="158"/>
        <v>1.1235380093193654</v>
      </c>
      <c r="Q1030" s="11">
        <f t="shared" si="162"/>
        <v>3</v>
      </c>
      <c r="R1030" s="12">
        <f t="shared" si="163"/>
        <v>0.12981255741347347</v>
      </c>
      <c r="S1030" s="11">
        <f t="shared" si="164"/>
        <v>5.7635579289185603</v>
      </c>
      <c r="T1030" s="8">
        <f t="shared" si="165"/>
        <v>2.0284856078893707</v>
      </c>
      <c r="U1030" s="13">
        <f t="shared" si="166"/>
        <v>4.0696295030619929</v>
      </c>
    </row>
    <row r="1031" spans="1:21">
      <c r="A1031" s="6" t="s">
        <v>1509</v>
      </c>
      <c r="B1031" s="6"/>
      <c r="C1031" s="8">
        <v>30</v>
      </c>
      <c r="D1031" s="8">
        <v>23</v>
      </c>
      <c r="E1031" s="8">
        <v>8.4</v>
      </c>
      <c r="F1031" s="8">
        <v>3.4</v>
      </c>
      <c r="G1031" s="9"/>
      <c r="H1031" s="9" t="s">
        <v>18</v>
      </c>
      <c r="I1031" s="10">
        <v>6800</v>
      </c>
      <c r="J1031" s="10">
        <v>2400</v>
      </c>
      <c r="K1031" s="10">
        <v>341</v>
      </c>
      <c r="L1031" s="11">
        <f t="shared" si="167"/>
        <v>15.2482254947919</v>
      </c>
      <c r="M1031" s="10">
        <f t="shared" si="159"/>
        <v>249.50392748535262</v>
      </c>
      <c r="N1031" s="8">
        <f t="shared" si="160"/>
        <v>24.582745449307133</v>
      </c>
      <c r="O1031" s="11">
        <f t="shared" si="161"/>
        <v>1.7150409933089781</v>
      </c>
      <c r="P1031" s="11">
        <f t="shared" si="158"/>
        <v>1.0772909982323451</v>
      </c>
      <c r="Q1031" s="11">
        <f t="shared" si="162"/>
        <v>3.5714285714285712</v>
      </c>
      <c r="R1031" s="12">
        <f t="shared" si="163"/>
        <v>6.6551903850017469E-2</v>
      </c>
      <c r="S1031" s="11">
        <f t="shared" si="164"/>
        <v>6.4264142412390441</v>
      </c>
      <c r="T1031" s="8">
        <f t="shared" si="165"/>
        <v>2.9441634678523743</v>
      </c>
      <c r="U1031" s="13">
        <f t="shared" si="166"/>
        <v>5.7643482731505147</v>
      </c>
    </row>
    <row r="1032" spans="1:21">
      <c r="A1032" s="6" t="s">
        <v>1510</v>
      </c>
      <c r="B1032" s="6" t="s">
        <v>1511</v>
      </c>
      <c r="C1032" s="8">
        <v>32.1</v>
      </c>
      <c r="D1032" s="8">
        <v>25.3</v>
      </c>
      <c r="E1032" s="8">
        <v>10.6</v>
      </c>
      <c r="F1032" s="8">
        <v>5</v>
      </c>
      <c r="G1032" s="10"/>
      <c r="H1032" s="9" t="s">
        <v>18</v>
      </c>
      <c r="I1032" s="9">
        <v>13669</v>
      </c>
      <c r="J1032" s="9">
        <v>5512</v>
      </c>
      <c r="K1032" s="10">
        <v>405</v>
      </c>
      <c r="L1032" s="11">
        <f t="shared" si="167"/>
        <v>11.375492664209535</v>
      </c>
      <c r="M1032" s="10">
        <f t="shared" si="159"/>
        <v>376.81411419954981</v>
      </c>
      <c r="N1032" s="8">
        <f t="shared" si="160"/>
        <v>33.294161039822299</v>
      </c>
      <c r="O1032" s="11">
        <f t="shared" si="161"/>
        <v>1.71524521579885</v>
      </c>
      <c r="P1032" s="11">
        <f t="shared" si="158"/>
        <v>0.95807914719256226</v>
      </c>
      <c r="Q1032" s="11">
        <f t="shared" si="162"/>
        <v>3.0283018867924532</v>
      </c>
      <c r="R1032" s="12">
        <f t="shared" si="163"/>
        <v>6.1266546730738232E-2</v>
      </c>
      <c r="S1032" s="11">
        <f t="shared" si="164"/>
        <v>6.7400801182181809</v>
      </c>
      <c r="T1032" s="8">
        <f t="shared" si="165"/>
        <v>3.6403268306239536</v>
      </c>
      <c r="U1032" s="13">
        <f t="shared" si="166"/>
        <v>6.3447626430699149</v>
      </c>
    </row>
    <row r="1033" spans="1:21">
      <c r="A1033" s="6" t="s">
        <v>1512</v>
      </c>
      <c r="B1033" s="6" t="s">
        <v>1513</v>
      </c>
      <c r="C1033" s="8">
        <v>34.9</v>
      </c>
      <c r="D1033" s="8">
        <v>30.5</v>
      </c>
      <c r="E1033" s="8">
        <v>11.7</v>
      </c>
      <c r="F1033" s="8">
        <v>6</v>
      </c>
      <c r="G1033" s="11"/>
      <c r="H1033" s="11" t="s">
        <v>18</v>
      </c>
      <c r="I1033" s="10">
        <v>9600</v>
      </c>
      <c r="J1033" s="10">
        <v>4500</v>
      </c>
      <c r="K1033" s="10">
        <v>830</v>
      </c>
      <c r="L1033" s="11">
        <f t="shared" si="167"/>
        <v>29.498593815030084</v>
      </c>
      <c r="M1033" s="10">
        <f t="shared" si="159"/>
        <v>151.05103196176898</v>
      </c>
      <c r="N1033" s="8">
        <f t="shared" si="160"/>
        <v>17.618563861700061</v>
      </c>
      <c r="O1033" s="11">
        <f t="shared" si="161"/>
        <v>2.1296597755098792</v>
      </c>
      <c r="P1033" s="11">
        <f t="shared" si="158"/>
        <v>1.329040597778741</v>
      </c>
      <c r="Q1033" s="11">
        <f t="shared" si="162"/>
        <v>2.982905982905983</v>
      </c>
      <c r="R1033" s="12">
        <f t="shared" si="163"/>
        <v>0.21056792639697125</v>
      </c>
      <c r="S1033" s="11">
        <f t="shared" si="164"/>
        <v>7.400391881515465</v>
      </c>
      <c r="T1033" s="8">
        <f t="shared" si="165"/>
        <v>2.100916527877617</v>
      </c>
      <c r="U1033" s="13">
        <f t="shared" si="166"/>
        <v>3.4853291825907742</v>
      </c>
    </row>
    <row r="1034" spans="1:21">
      <c r="A1034" s="6" t="s">
        <v>1514</v>
      </c>
      <c r="B1034" s="6" t="s">
        <v>1515</v>
      </c>
      <c r="C1034" s="8">
        <v>46</v>
      </c>
      <c r="D1034" s="8">
        <v>36.700000000000003</v>
      </c>
      <c r="E1034" s="8">
        <v>13</v>
      </c>
      <c r="F1034" s="8">
        <v>7</v>
      </c>
      <c r="G1034" s="9" t="s">
        <v>1516</v>
      </c>
      <c r="H1034" s="9" t="s">
        <v>18</v>
      </c>
      <c r="I1034" s="10">
        <v>25000</v>
      </c>
      <c r="J1034" s="10">
        <v>10000</v>
      </c>
      <c r="K1034" s="10">
        <v>551</v>
      </c>
      <c r="L1034" s="11">
        <f t="shared" si="167"/>
        <v>10.352361184967798</v>
      </c>
      <c r="M1034" s="10">
        <f t="shared" si="159"/>
        <v>225.78433003919599</v>
      </c>
      <c r="N1034" s="8">
        <f t="shared" si="160"/>
        <v>32.13622502231113</v>
      </c>
      <c r="O1034" s="11">
        <f t="shared" si="161"/>
        <v>1.7204815368435495</v>
      </c>
      <c r="P1034" s="11">
        <f t="shared" si="158"/>
        <v>0.91279138211208499</v>
      </c>
      <c r="Q1034" s="11">
        <f t="shared" si="162"/>
        <v>3.5384615384615383</v>
      </c>
      <c r="R1034" s="12">
        <f t="shared" si="163"/>
        <v>7.5263657540331014E-2</v>
      </c>
      <c r="S1034" s="11">
        <f t="shared" si="164"/>
        <v>8.1177903397414752</v>
      </c>
      <c r="T1034" s="8">
        <f t="shared" si="165"/>
        <v>3.7674944544321329</v>
      </c>
      <c r="U1034" s="13">
        <f t="shared" si="166"/>
        <v>5.9293745016232231</v>
      </c>
    </row>
    <row r="1035" spans="1:21">
      <c r="A1035" s="6" t="s">
        <v>1517</v>
      </c>
      <c r="B1035" s="6" t="s">
        <v>970</v>
      </c>
      <c r="C1035" s="8">
        <v>51</v>
      </c>
      <c r="D1035" s="8">
        <v>37.5</v>
      </c>
      <c r="E1035" s="8">
        <v>13.2</v>
      </c>
      <c r="F1035" s="8">
        <v>7.4</v>
      </c>
      <c r="G1035" s="9"/>
      <c r="H1035" s="9"/>
      <c r="I1035" s="10">
        <v>30000</v>
      </c>
      <c r="J1035" s="10">
        <v>13000</v>
      </c>
      <c r="K1035" s="10">
        <v>1064</v>
      </c>
      <c r="L1035" s="11">
        <f t="shared" si="167"/>
        <v>17.70495123812761</v>
      </c>
      <c r="M1035" s="10">
        <f t="shared" si="159"/>
        <v>253.96825396825395</v>
      </c>
      <c r="N1035" s="8">
        <f t="shared" si="160"/>
        <v>35.914807372236119</v>
      </c>
      <c r="O1035" s="11">
        <f t="shared" si="161"/>
        <v>1.6440432575110704</v>
      </c>
      <c r="P1035" s="11">
        <f t="shared" si="158"/>
        <v>1.0857861542989116</v>
      </c>
      <c r="Q1035" s="11">
        <f t="shared" si="162"/>
        <v>3.8636363636363638</v>
      </c>
      <c r="R1035" s="12">
        <f t="shared" si="163"/>
        <v>5.9751709977294398E-2</v>
      </c>
      <c r="S1035" s="11">
        <f t="shared" si="164"/>
        <v>8.2057906383236467</v>
      </c>
      <c r="T1035" s="8">
        <f t="shared" si="165"/>
        <v>4.270416143297787</v>
      </c>
      <c r="U1035" s="13">
        <f t="shared" si="166"/>
        <v>6.6697747678421306</v>
      </c>
    </row>
    <row r="1036" spans="1:21">
      <c r="A1036" s="6" t="s">
        <v>1518</v>
      </c>
      <c r="B1036" s="6" t="s">
        <v>1519</v>
      </c>
      <c r="C1036" s="8">
        <v>19.600000000000001</v>
      </c>
      <c r="D1036" s="8">
        <v>16.7</v>
      </c>
      <c r="E1036" s="8">
        <v>7.2</v>
      </c>
      <c r="F1036" s="8">
        <v>3.8</v>
      </c>
      <c r="G1036" s="11"/>
      <c r="H1036" s="11" t="s">
        <v>18</v>
      </c>
      <c r="I1036" s="10">
        <v>2000</v>
      </c>
      <c r="J1036" s="10">
        <v>0</v>
      </c>
      <c r="K1036" s="10">
        <v>187</v>
      </c>
      <c r="L1036" s="11">
        <f t="shared" si="167"/>
        <v>18.891719650150947</v>
      </c>
      <c r="M1036" s="10">
        <f t="shared" si="159"/>
        <v>191.7046131890136</v>
      </c>
      <c r="N1036" s="8">
        <f t="shared" si="160"/>
        <v>12.67922349825861</v>
      </c>
      <c r="O1036" s="11">
        <f t="shared" si="161"/>
        <v>2.2095823638526038</v>
      </c>
      <c r="P1036" s="11">
        <f t="shared" si="158"/>
        <v>1.1976193573039353</v>
      </c>
      <c r="Q1036" s="11">
        <f t="shared" si="162"/>
        <v>2.7222222222222223</v>
      </c>
      <c r="R1036" s="12">
        <f t="shared" si="163"/>
        <v>0.20001543543113523</v>
      </c>
      <c r="S1036" s="11">
        <f t="shared" si="164"/>
        <v>5.4759948867762835</v>
      </c>
      <c r="T1036" s="8">
        <f t="shared" si="165"/>
        <v>1.4977460080940768</v>
      </c>
      <c r="U1036" s="13">
        <f t="shared" si="166"/>
        <v>3.1673777266000709</v>
      </c>
    </row>
    <row r="1037" spans="1:21">
      <c r="A1037" s="6" t="s">
        <v>1520</v>
      </c>
      <c r="B1037" s="6" t="s">
        <v>584</v>
      </c>
      <c r="C1037" s="8">
        <v>39</v>
      </c>
      <c r="D1037" s="8">
        <v>30</v>
      </c>
      <c r="E1037" s="8">
        <v>11.3</v>
      </c>
      <c r="F1037" s="8">
        <v>5.5</v>
      </c>
      <c r="G1037" s="9" t="s">
        <v>1516</v>
      </c>
      <c r="H1037" s="9" t="s">
        <v>14</v>
      </c>
      <c r="I1037" s="10">
        <v>20400</v>
      </c>
      <c r="J1037" s="10">
        <v>8400</v>
      </c>
      <c r="K1037" s="10">
        <v>719</v>
      </c>
      <c r="L1037" s="11">
        <f t="shared" si="167"/>
        <v>15.467889523688237</v>
      </c>
      <c r="M1037" s="10">
        <f t="shared" si="159"/>
        <v>337.30158730158735</v>
      </c>
      <c r="N1037" s="8">
        <f t="shared" si="160"/>
        <v>38.157044478830542</v>
      </c>
      <c r="O1037" s="11">
        <f t="shared" si="161"/>
        <v>1.6002663927871226</v>
      </c>
      <c r="P1037" s="11">
        <f t="shared" si="158"/>
        <v>1.0493883283984193</v>
      </c>
      <c r="Q1037" s="11">
        <f t="shared" si="162"/>
        <v>3.4513274336283182</v>
      </c>
      <c r="R1037" s="12">
        <f t="shared" si="163"/>
        <v>4.7811926052361418E-2</v>
      </c>
      <c r="S1037" s="11">
        <f t="shared" si="164"/>
        <v>7.3394822705692269</v>
      </c>
      <c r="T1037" s="8">
        <f t="shared" si="165"/>
        <v>4.3064182586327151</v>
      </c>
      <c r="U1037" s="13">
        <f t="shared" si="166"/>
        <v>7.2695063838264966</v>
      </c>
    </row>
    <row r="1038" spans="1:21">
      <c r="A1038" s="6" t="s">
        <v>1521</v>
      </c>
      <c r="B1038" s="6" t="s">
        <v>173</v>
      </c>
      <c r="C1038" s="8">
        <v>33.5</v>
      </c>
      <c r="D1038" s="8">
        <v>29</v>
      </c>
      <c r="E1038" s="8">
        <v>8.5</v>
      </c>
      <c r="F1038" s="8">
        <v>6</v>
      </c>
      <c r="G1038" s="9" t="s">
        <v>1522</v>
      </c>
      <c r="H1038" s="9" t="s">
        <v>94</v>
      </c>
      <c r="I1038" s="10">
        <v>12320</v>
      </c>
      <c r="J1038" s="10">
        <v>6616</v>
      </c>
      <c r="K1038" s="10">
        <v>535</v>
      </c>
      <c r="L1038" s="11">
        <f t="shared" si="167"/>
        <v>16.103597729935018</v>
      </c>
      <c r="M1038" s="10">
        <f t="shared" si="159"/>
        <v>225.51150108655543</v>
      </c>
      <c r="N1038" s="8">
        <f t="shared" si="160"/>
        <v>36.258637842457382</v>
      </c>
      <c r="O1038" s="11">
        <f t="shared" si="161"/>
        <v>1.4238565813746216</v>
      </c>
      <c r="P1038" s="11">
        <f t="shared" si="158"/>
        <v>1.0788030940460884</v>
      </c>
      <c r="Q1038" s="11">
        <f t="shared" si="162"/>
        <v>3.9411764705882355</v>
      </c>
      <c r="R1038" s="12">
        <f t="shared" si="163"/>
        <v>3.1411520817034695E-2</v>
      </c>
      <c r="S1038" s="11">
        <f t="shared" si="164"/>
        <v>7.2161208415602358</v>
      </c>
      <c r="T1038" s="8">
        <f t="shared" si="165"/>
        <v>4.3249604906667649</v>
      </c>
      <c r="U1038" s="13">
        <f t="shared" si="166"/>
        <v>8.4178390444528599</v>
      </c>
    </row>
    <row r="1039" spans="1:21">
      <c r="A1039" s="6" t="s">
        <v>1523</v>
      </c>
      <c r="B1039" s="6" t="s">
        <v>1413</v>
      </c>
      <c r="C1039" s="8">
        <v>110</v>
      </c>
      <c r="D1039" s="8">
        <v>77</v>
      </c>
      <c r="E1039" s="8">
        <v>21</v>
      </c>
      <c r="F1039" s="8">
        <v>11.6</v>
      </c>
      <c r="G1039" s="9"/>
      <c r="H1039" s="9" t="s">
        <v>18</v>
      </c>
      <c r="I1039" s="10">
        <v>153500</v>
      </c>
      <c r="J1039" s="10"/>
      <c r="K1039" s="10">
        <v>3827</v>
      </c>
      <c r="L1039" s="11">
        <f t="shared" si="167"/>
        <v>21.469708302194725</v>
      </c>
      <c r="M1039" s="10">
        <f t="shared" si="159"/>
        <v>150.10258998645378</v>
      </c>
      <c r="N1039" s="8">
        <f t="shared" si="160"/>
        <v>47.383112443620071</v>
      </c>
      <c r="O1039" s="11">
        <f t="shared" si="161"/>
        <v>1.5186786628597539</v>
      </c>
      <c r="P1039" s="11">
        <f t="shared" si="158"/>
        <v>1.1056503910708835</v>
      </c>
      <c r="Q1039" s="11">
        <f t="shared" si="162"/>
        <v>5.2380952380952381</v>
      </c>
      <c r="R1039" s="12">
        <f t="shared" si="163"/>
        <v>5.0576022728633041E-2</v>
      </c>
      <c r="S1039" s="11">
        <f t="shared" si="164"/>
        <v>11.758452279105445</v>
      </c>
      <c r="T1039" s="8">
        <f t="shared" si="165"/>
        <v>6.1660805992585939</v>
      </c>
      <c r="U1039" s="13">
        <f t="shared" si="166"/>
        <v>7.6353242629274281</v>
      </c>
    </row>
    <row r="1040" spans="1:21">
      <c r="A1040" s="6" t="s">
        <v>1524</v>
      </c>
      <c r="B1040" s="6" t="s">
        <v>1413</v>
      </c>
      <c r="C1040" s="8">
        <v>32.1</v>
      </c>
      <c r="D1040" s="8">
        <v>25.9</v>
      </c>
      <c r="E1040" s="8">
        <v>6.1</v>
      </c>
      <c r="F1040" s="8">
        <v>4.5</v>
      </c>
      <c r="G1040" s="9"/>
      <c r="H1040" s="9" t="s">
        <v>18</v>
      </c>
      <c r="I1040" s="10">
        <v>1900</v>
      </c>
      <c r="J1040" s="10"/>
      <c r="K1040" s="10">
        <v>417</v>
      </c>
      <c r="L1040" s="11">
        <f t="shared" si="167"/>
        <v>43.591520666861584</v>
      </c>
      <c r="M1040" s="10">
        <f t="shared" si="159"/>
        <v>48.820957232323444</v>
      </c>
      <c r="N1040" s="8">
        <f t="shared" si="160"/>
        <v>9.5045618676140329</v>
      </c>
      <c r="O1040" s="11">
        <f t="shared" si="161"/>
        <v>1.9042570532727237</v>
      </c>
      <c r="P1040" s="11">
        <f t="shared" ref="P1040:P1113" si="168">(1.88*D1040^0.5*K1040^0.333/I1040^0.25)/S1040</f>
        <v>1.5844186907760276</v>
      </c>
      <c r="Q1040" s="11">
        <f t="shared" si="162"/>
        <v>5.2622950819672134</v>
      </c>
      <c r="R1040" s="12">
        <f t="shared" si="163"/>
        <v>0.15226541007903943</v>
      </c>
      <c r="S1040" s="11">
        <f t="shared" si="164"/>
        <v>6.8195337083997165</v>
      </c>
      <c r="T1040" s="8">
        <f t="shared" si="165"/>
        <v>1.4747740942575926</v>
      </c>
      <c r="U1040" s="13">
        <f t="shared" si="166"/>
        <v>3.3883519824323405</v>
      </c>
    </row>
    <row r="1041" spans="1:21">
      <c r="A1041" s="6" t="s">
        <v>1525</v>
      </c>
      <c r="B1041" s="6" t="s">
        <v>1413</v>
      </c>
      <c r="C1041" s="8">
        <v>37</v>
      </c>
      <c r="D1041" s="8">
        <v>26.5</v>
      </c>
      <c r="E1041" s="8">
        <v>7</v>
      </c>
      <c r="F1041" s="8">
        <v>5.4</v>
      </c>
      <c r="G1041" s="9"/>
      <c r="H1041" s="9" t="s">
        <v>18</v>
      </c>
      <c r="I1041" s="10">
        <v>4500</v>
      </c>
      <c r="J1041" s="10"/>
      <c r="K1041" s="10">
        <v>486</v>
      </c>
      <c r="L1041" s="11">
        <f t="shared" si="167"/>
        <v>28.609653486387604</v>
      </c>
      <c r="M1041" s="10">
        <f t="shared" si="159"/>
        <v>107.95105067558164</v>
      </c>
      <c r="N1041" s="8">
        <f t="shared" si="160"/>
        <v>17.550684783676587</v>
      </c>
      <c r="O1041" s="11">
        <f t="shared" si="161"/>
        <v>1.6398305003874327</v>
      </c>
      <c r="P1041" s="11">
        <f t="shared" si="168"/>
        <v>1.3440016445158334</v>
      </c>
      <c r="Q1041" s="11">
        <f t="shared" si="162"/>
        <v>5.2857142857142856</v>
      </c>
      <c r="R1041" s="12">
        <f t="shared" si="163"/>
        <v>6.7529562309614863E-2</v>
      </c>
      <c r="S1041" s="11">
        <f t="shared" si="164"/>
        <v>6.8980721944612906</v>
      </c>
      <c r="T1041" s="8">
        <f t="shared" si="165"/>
        <v>2.5155230998583984</v>
      </c>
      <c r="U1041" s="13">
        <f t="shared" si="166"/>
        <v>5.3951959874723316</v>
      </c>
    </row>
    <row r="1042" spans="1:21">
      <c r="A1042" s="6" t="s">
        <v>1526</v>
      </c>
      <c r="B1042" s="6" t="s">
        <v>1413</v>
      </c>
      <c r="C1042" s="8">
        <v>46</v>
      </c>
      <c r="D1042" s="8">
        <v>33.9</v>
      </c>
      <c r="E1042" s="8">
        <v>8.3000000000000007</v>
      </c>
      <c r="F1042" s="8">
        <v>6.5</v>
      </c>
      <c r="G1042" s="9"/>
      <c r="H1042" s="9" t="s">
        <v>18</v>
      </c>
      <c r="I1042" s="10">
        <v>7000</v>
      </c>
      <c r="J1042" s="10"/>
      <c r="K1042" s="10">
        <v>719</v>
      </c>
      <c r="L1042" s="11">
        <f t="shared" si="167"/>
        <v>31.536207058338299</v>
      </c>
      <c r="M1042" s="10">
        <f t="shared" si="159"/>
        <v>80.214139152511081</v>
      </c>
      <c r="N1042" s="8">
        <f t="shared" si="160"/>
        <v>17.196190836446853</v>
      </c>
      <c r="O1042" s="11">
        <f t="shared" si="161"/>
        <v>1.6783445862744555</v>
      </c>
      <c r="P1042" s="11">
        <f t="shared" si="168"/>
        <v>1.3711004121668602</v>
      </c>
      <c r="Q1042" s="11">
        <f t="shared" si="162"/>
        <v>5.5421686746987948</v>
      </c>
      <c r="R1042" s="12">
        <f t="shared" si="163"/>
        <v>8.8298929160070955E-2</v>
      </c>
      <c r="S1042" s="11">
        <f t="shared" si="164"/>
        <v>7.8019766726131659</v>
      </c>
      <c r="T1042" s="8">
        <f t="shared" si="165"/>
        <v>2.5322436921740117</v>
      </c>
      <c r="U1042" s="13">
        <f t="shared" si="166"/>
        <v>4.9876318275668892</v>
      </c>
    </row>
    <row r="1043" spans="1:21">
      <c r="A1043" s="6" t="s">
        <v>1527</v>
      </c>
      <c r="B1043" s="6" t="s">
        <v>1413</v>
      </c>
      <c r="C1043" s="8">
        <v>58.7</v>
      </c>
      <c r="D1043" s="8">
        <v>42.4</v>
      </c>
      <c r="E1043" s="8">
        <v>10.5</v>
      </c>
      <c r="F1043" s="8">
        <v>7.1</v>
      </c>
      <c r="G1043" s="9"/>
      <c r="H1043" s="9" t="s">
        <v>18</v>
      </c>
      <c r="I1043" s="10">
        <v>17000</v>
      </c>
      <c r="J1043" s="10"/>
      <c r="K1043" s="10">
        <v>1190</v>
      </c>
      <c r="L1043" s="11">
        <f t="shared" si="167"/>
        <v>28.905723389776885</v>
      </c>
      <c r="M1043" s="10">
        <f t="shared" si="159"/>
        <v>99.564228596185359</v>
      </c>
      <c r="N1043" s="8">
        <f t="shared" si="160"/>
        <v>24.242895137813399</v>
      </c>
      <c r="O1043" s="11">
        <f t="shared" si="161"/>
        <v>1.5800487811951454</v>
      </c>
      <c r="P1043" s="11">
        <f t="shared" si="168"/>
        <v>1.2989665233881533</v>
      </c>
      <c r="Q1043" s="11">
        <f t="shared" si="162"/>
        <v>5.590476190476191</v>
      </c>
      <c r="R1043" s="12">
        <f t="shared" si="163"/>
        <v>6.7326908312636977E-2</v>
      </c>
      <c r="S1043" s="11">
        <f t="shared" si="164"/>
        <v>8.7254478395094424</v>
      </c>
      <c r="T1043" s="8">
        <f t="shared" si="165"/>
        <v>3.4497019746715627</v>
      </c>
      <c r="U1043" s="13">
        <f t="shared" si="166"/>
        <v>6.0410838478230735</v>
      </c>
    </row>
    <row r="1044" spans="1:21">
      <c r="A1044" s="6" t="s">
        <v>1528</v>
      </c>
      <c r="B1044" s="6" t="s">
        <v>317</v>
      </c>
      <c r="C1044" s="8">
        <v>37.700000000000003</v>
      </c>
      <c r="D1044" s="8">
        <v>26.6</v>
      </c>
      <c r="E1044" s="8">
        <v>12</v>
      </c>
      <c r="F1044" s="8">
        <v>4</v>
      </c>
      <c r="G1044" s="9"/>
      <c r="H1044" s="9" t="s">
        <v>18</v>
      </c>
      <c r="I1044" s="10">
        <v>22000</v>
      </c>
      <c r="J1044" s="10">
        <v>7500</v>
      </c>
      <c r="K1044" s="10">
        <v>655</v>
      </c>
      <c r="L1044" s="11">
        <f t="shared" si="167"/>
        <v>13.399964790972545</v>
      </c>
      <c r="M1044" s="10">
        <f t="shared" si="159"/>
        <v>521.83085254060484</v>
      </c>
      <c r="N1044" s="8">
        <f t="shared" si="160"/>
        <v>41.504152494950368</v>
      </c>
      <c r="O1044" s="11">
        <f t="shared" si="161"/>
        <v>1.6572009756639177</v>
      </c>
      <c r="P1044" s="11">
        <f t="shared" si="168"/>
        <v>0.99828773086878531</v>
      </c>
      <c r="Q1044" s="11">
        <f t="shared" si="162"/>
        <v>3.1416666666666671</v>
      </c>
      <c r="R1044" s="12">
        <f t="shared" si="163"/>
        <v>4.8259109344740501E-2</v>
      </c>
      <c r="S1044" s="11">
        <f t="shared" si="164"/>
        <v>6.911075169610009</v>
      </c>
      <c r="T1044" s="8">
        <f t="shared" si="165"/>
        <v>4.463513832949217</v>
      </c>
      <c r="U1044" s="13">
        <f t="shared" si="166"/>
        <v>7.3116298612160469</v>
      </c>
    </row>
    <row r="1045" spans="1:21">
      <c r="A1045" s="6" t="s">
        <v>1529</v>
      </c>
      <c r="B1045" s="6" t="s">
        <v>317</v>
      </c>
      <c r="C1045" s="8">
        <v>40</v>
      </c>
      <c r="D1045" s="8">
        <v>31.9</v>
      </c>
      <c r="E1045" s="8">
        <v>14.3</v>
      </c>
      <c r="F1045" s="8">
        <v>4.2</v>
      </c>
      <c r="G1045" s="10"/>
      <c r="H1045" s="10" t="s">
        <v>135</v>
      </c>
      <c r="I1045" s="9">
        <v>35840</v>
      </c>
      <c r="J1045" s="9">
        <v>15000</v>
      </c>
      <c r="K1045" s="10">
        <v>927</v>
      </c>
      <c r="L1045" s="11">
        <f t="shared" si="167"/>
        <v>13.702080294249907</v>
      </c>
      <c r="M1045" s="10">
        <f t="shared" si="159"/>
        <v>492.88764666141475</v>
      </c>
      <c r="N1045" s="8">
        <f t="shared" si="160"/>
        <v>46.685703884959494</v>
      </c>
      <c r="O1045" s="11">
        <f t="shared" si="161"/>
        <v>1.6786191762737697</v>
      </c>
      <c r="P1045" s="11">
        <f t="shared" si="168"/>
        <v>0.99197014634563807</v>
      </c>
      <c r="Q1045" s="11">
        <f t="shared" si="162"/>
        <v>2.7972027972027971</v>
      </c>
      <c r="R1045" s="12">
        <f t="shared" si="163"/>
        <v>5.2499602938497175E-2</v>
      </c>
      <c r="S1045" s="11">
        <f t="shared" si="164"/>
        <v>7.5683313880934149</v>
      </c>
      <c r="T1045" s="8">
        <f t="shared" si="165"/>
        <v>4.7951974415722614</v>
      </c>
      <c r="U1045" s="13">
        <f t="shared" si="166"/>
        <v>7.1955900238591131</v>
      </c>
    </row>
    <row r="1046" spans="1:21">
      <c r="A1046" s="6" t="s">
        <v>1530</v>
      </c>
      <c r="B1046" s="6"/>
      <c r="C1046" s="8">
        <v>36.799999999999997</v>
      </c>
      <c r="D1046" s="8">
        <v>32.1</v>
      </c>
      <c r="E1046" s="8">
        <v>13.8</v>
      </c>
      <c r="F1046" s="8">
        <v>4.0999999999999996</v>
      </c>
      <c r="G1046" s="9" t="s">
        <v>196</v>
      </c>
      <c r="H1046" s="9" t="s">
        <v>1531</v>
      </c>
      <c r="I1046" s="10">
        <v>35658</v>
      </c>
      <c r="J1046" s="10">
        <v>13193</v>
      </c>
      <c r="K1046" s="10">
        <v>1161</v>
      </c>
      <c r="L1046" s="11">
        <f t="shared" si="167"/>
        <v>17.21914302249137</v>
      </c>
      <c r="M1046" s="10">
        <f t="shared" si="159"/>
        <v>481.27562325023149</v>
      </c>
      <c r="N1046" s="8">
        <f t="shared" si="160"/>
        <v>49.8918963293955</v>
      </c>
      <c r="O1046" s="11">
        <f t="shared" si="161"/>
        <v>1.6226748267868458</v>
      </c>
      <c r="P1046" s="11">
        <f t="shared" si="168"/>
        <v>1.0705400883937235</v>
      </c>
      <c r="Q1046" s="11">
        <f t="shared" si="162"/>
        <v>2.6666666666666665</v>
      </c>
      <c r="R1046" s="12">
        <f t="shared" si="163"/>
        <v>4.5782641509279853E-2</v>
      </c>
      <c r="S1046" s="11">
        <f t="shared" si="164"/>
        <v>7.5920194941793993</v>
      </c>
      <c r="T1046" s="8">
        <f t="shared" si="165"/>
        <v>5.0200348957664103</v>
      </c>
      <c r="U1046" s="13">
        <f t="shared" si="166"/>
        <v>7.6682299670564422</v>
      </c>
    </row>
    <row r="1047" spans="1:21">
      <c r="A1047" s="6" t="s">
        <v>1532</v>
      </c>
      <c r="B1047" s="6" t="s">
        <v>173</v>
      </c>
      <c r="C1047" s="8">
        <v>42.1</v>
      </c>
      <c r="D1047" s="8">
        <v>31.2</v>
      </c>
      <c r="E1047" s="8">
        <v>12.5</v>
      </c>
      <c r="F1047" s="8">
        <v>6</v>
      </c>
      <c r="G1047" s="9"/>
      <c r="H1047" s="9" t="s">
        <v>18</v>
      </c>
      <c r="I1047" s="10">
        <v>24000</v>
      </c>
      <c r="J1047" s="14">
        <v>9840</v>
      </c>
      <c r="K1047" s="10">
        <v>900</v>
      </c>
      <c r="L1047" s="11">
        <f t="shared" si="167"/>
        <v>17.375514977909745</v>
      </c>
      <c r="M1047" s="10">
        <f t="shared" si="159"/>
        <v>352.77633280591857</v>
      </c>
      <c r="N1047" s="8">
        <f t="shared" si="160"/>
        <v>37.236279744303225</v>
      </c>
      <c r="O1047" s="11">
        <f t="shared" si="161"/>
        <v>1.6769509369047726</v>
      </c>
      <c r="P1047" s="11">
        <f t="shared" si="168"/>
        <v>1.0858328994178714</v>
      </c>
      <c r="Q1047" s="11">
        <f t="shared" si="162"/>
        <v>3.3680000000000003</v>
      </c>
      <c r="R1047" s="12">
        <f t="shared" si="163"/>
        <v>5.8025167977023062E-2</v>
      </c>
      <c r="S1047" s="11">
        <f t="shared" si="164"/>
        <v>7.4848326634601525</v>
      </c>
      <c r="T1047" s="8">
        <f t="shared" si="165"/>
        <v>4.1821430234698713</v>
      </c>
      <c r="U1047" s="13">
        <f t="shared" si="166"/>
        <v>6.7123069813827705</v>
      </c>
    </row>
    <row r="1048" spans="1:21">
      <c r="A1048" s="6" t="s">
        <v>1533</v>
      </c>
      <c r="B1048" s="6" t="s">
        <v>173</v>
      </c>
      <c r="C1048" s="8">
        <v>49.7</v>
      </c>
      <c r="D1048" s="8">
        <v>37.799999999999997</v>
      </c>
      <c r="E1048" s="8">
        <v>14.3</v>
      </c>
      <c r="F1048" s="8">
        <v>6.5</v>
      </c>
      <c r="G1048" s="9" t="s">
        <v>29</v>
      </c>
      <c r="H1048" s="9" t="s">
        <v>18</v>
      </c>
      <c r="I1048" s="10">
        <v>31220</v>
      </c>
      <c r="J1048" s="10">
        <v>12000</v>
      </c>
      <c r="K1048" s="10">
        <v>1051</v>
      </c>
      <c r="L1048" s="11">
        <f t="shared" si="167"/>
        <v>17.030455668774319</v>
      </c>
      <c r="M1048" s="10">
        <f t="shared" si="159"/>
        <v>258.05333782434087</v>
      </c>
      <c r="N1048" s="8">
        <f t="shared" si="160"/>
        <v>33.747149183875791</v>
      </c>
      <c r="O1048" s="11">
        <f t="shared" si="161"/>
        <v>1.7575616559086962</v>
      </c>
      <c r="P1048" s="11">
        <f t="shared" si="168"/>
        <v>1.0706278358404173</v>
      </c>
      <c r="Q1048" s="11">
        <f t="shared" si="162"/>
        <v>3.4755244755244754</v>
      </c>
      <c r="R1048" s="12">
        <f t="shared" si="163"/>
        <v>7.9137796544844333E-2</v>
      </c>
      <c r="S1048" s="11">
        <f t="shared" si="164"/>
        <v>8.2385484158315183</v>
      </c>
      <c r="T1048" s="8">
        <f t="shared" si="165"/>
        <v>3.9056428450338028</v>
      </c>
      <c r="U1048" s="13">
        <f t="shared" si="166"/>
        <v>5.8607398412498606</v>
      </c>
    </row>
    <row r="1049" spans="1:21">
      <c r="A1049" s="6" t="s">
        <v>1534</v>
      </c>
      <c r="B1049" s="6" t="s">
        <v>1535</v>
      </c>
      <c r="C1049" s="8">
        <v>61.5</v>
      </c>
      <c r="D1049" s="8">
        <v>53</v>
      </c>
      <c r="E1049" s="8">
        <v>17</v>
      </c>
      <c r="F1049" s="8">
        <v>6.5</v>
      </c>
      <c r="G1049" s="11"/>
      <c r="H1049" s="11" t="s">
        <v>279</v>
      </c>
      <c r="I1049" s="10">
        <v>84000</v>
      </c>
      <c r="J1049" s="10">
        <v>26000</v>
      </c>
      <c r="K1049" s="10">
        <v>1744</v>
      </c>
      <c r="L1049" s="11">
        <f t="shared" si="167"/>
        <v>14.618147468538714</v>
      </c>
      <c r="M1049" s="10">
        <f t="shared" si="159"/>
        <v>251.8857849096905</v>
      </c>
      <c r="N1049" s="8">
        <f t="shared" si="160"/>
        <v>53.726036242155274</v>
      </c>
      <c r="O1049" s="11">
        <f t="shared" si="161"/>
        <v>1.5027426278991458</v>
      </c>
      <c r="P1049" s="11">
        <f t="shared" si="168"/>
        <v>0.98950548842573638</v>
      </c>
      <c r="Q1049" s="11">
        <f t="shared" si="162"/>
        <v>3.6176470588235294</v>
      </c>
      <c r="R1049" s="12">
        <f t="shared" si="163"/>
        <v>4.1105900636586715E-2</v>
      </c>
      <c r="S1049" s="11">
        <f t="shared" si="164"/>
        <v>9.7553472516358948</v>
      </c>
      <c r="T1049" s="8">
        <f t="shared" si="165"/>
        <v>6.0319428110676281</v>
      </c>
      <c r="U1049" s="13">
        <f t="shared" si="166"/>
        <v>8.3015787203288749</v>
      </c>
    </row>
    <row r="1050" spans="1:21">
      <c r="A1050" s="6" t="s">
        <v>1536</v>
      </c>
      <c r="B1050" s="6" t="s">
        <v>144</v>
      </c>
      <c r="C1050" s="8">
        <v>24.9</v>
      </c>
      <c r="D1050" s="8">
        <v>20.9</v>
      </c>
      <c r="E1050" s="8">
        <v>6.6</v>
      </c>
      <c r="F1050" s="8">
        <v>1</v>
      </c>
      <c r="G1050" s="9" t="s">
        <v>1537</v>
      </c>
      <c r="H1050" s="9" t="s">
        <v>1538</v>
      </c>
      <c r="I1050" s="10">
        <v>4700</v>
      </c>
      <c r="J1050" s="10">
        <v>1000</v>
      </c>
      <c r="K1050" s="10">
        <v>349</v>
      </c>
      <c r="L1050" s="11">
        <f t="shared" si="167"/>
        <v>19.958326189249814</v>
      </c>
      <c r="M1050" s="10">
        <f t="shared" si="159"/>
        <v>229.83225664386572</v>
      </c>
      <c r="N1050" s="8">
        <f t="shared" si="160"/>
        <v>26.594926434596513</v>
      </c>
      <c r="O1050" s="11">
        <f t="shared" si="161"/>
        <v>1.5238984798494493</v>
      </c>
      <c r="P1050" s="11">
        <f t="shared" si="168"/>
        <v>1.19066463265464</v>
      </c>
      <c r="Q1050" s="11">
        <f t="shared" si="162"/>
        <v>3.7727272727272729</v>
      </c>
      <c r="R1050" s="12">
        <f t="shared" si="163"/>
        <v>3.7242472250691529E-2</v>
      </c>
      <c r="S1050" s="11">
        <f t="shared" si="164"/>
        <v>6.1260133855550789</v>
      </c>
      <c r="T1050" s="8">
        <f t="shared" si="165"/>
        <v>3.2134924249639805</v>
      </c>
      <c r="U1050" s="13">
        <f t="shared" si="166"/>
        <v>7.0979551131495713</v>
      </c>
    </row>
    <row r="1051" spans="1:21">
      <c r="A1051" s="6" t="s">
        <v>1539</v>
      </c>
      <c r="B1051" s="6" t="s">
        <v>1540</v>
      </c>
      <c r="C1051" s="8">
        <v>35</v>
      </c>
      <c r="D1051" s="8">
        <v>28.1</v>
      </c>
      <c r="E1051" s="8">
        <v>11.5</v>
      </c>
      <c r="F1051" s="8">
        <v>5.9</v>
      </c>
      <c r="G1051" s="9"/>
      <c r="H1051" s="9" t="s">
        <v>18</v>
      </c>
      <c r="I1051" s="10">
        <v>13200</v>
      </c>
      <c r="J1051" s="10">
        <v>5300</v>
      </c>
      <c r="K1051" s="10">
        <v>575</v>
      </c>
      <c r="L1051" s="11">
        <f t="shared" si="167"/>
        <v>16.530327928225439</v>
      </c>
      <c r="M1051" s="10">
        <f t="shared" si="159"/>
        <v>265.58708553211801</v>
      </c>
      <c r="N1051" s="8">
        <f t="shared" si="160"/>
        <v>26.143103165784748</v>
      </c>
      <c r="O1051" s="11">
        <f t="shared" si="161"/>
        <v>1.8826405481157589</v>
      </c>
      <c r="P1051" s="11">
        <f t="shared" si="168"/>
        <v>1.0861228746115383</v>
      </c>
      <c r="Q1051" s="11">
        <f t="shared" si="162"/>
        <v>3.0434782608695654</v>
      </c>
      <c r="R1051" s="12">
        <f t="shared" si="163"/>
        <v>0.10328432230064423</v>
      </c>
      <c r="S1051" s="11">
        <f t="shared" si="164"/>
        <v>7.1032640384544354</v>
      </c>
      <c r="T1051" s="8">
        <f t="shared" si="165"/>
        <v>2.9650876933572521</v>
      </c>
      <c r="U1051" s="13">
        <f t="shared" si="166"/>
        <v>4.9615406964002791</v>
      </c>
    </row>
    <row r="1052" spans="1:21">
      <c r="A1052" s="6" t="s">
        <v>1541</v>
      </c>
      <c r="B1052" s="6" t="s">
        <v>1540</v>
      </c>
      <c r="C1052" s="8">
        <v>39.1</v>
      </c>
      <c r="D1052" s="8">
        <v>31.3</v>
      </c>
      <c r="E1052" s="8">
        <v>12.5</v>
      </c>
      <c r="F1052" s="8">
        <v>6.8</v>
      </c>
      <c r="G1052" s="9"/>
      <c r="H1052" s="9" t="s">
        <v>18</v>
      </c>
      <c r="I1052" s="10">
        <v>17500</v>
      </c>
      <c r="J1052" s="10">
        <v>7300</v>
      </c>
      <c r="K1052" s="10">
        <v>714</v>
      </c>
      <c r="L1052" s="11">
        <f t="shared" si="167"/>
        <v>17.011818244160875</v>
      </c>
      <c r="M1052" s="10">
        <f t="shared" si="159"/>
        <v>254.77512169934957</v>
      </c>
      <c r="N1052" s="8">
        <f t="shared" si="160"/>
        <v>27.821362030268176</v>
      </c>
      <c r="O1052" s="11">
        <f t="shared" si="161"/>
        <v>1.86294069510169</v>
      </c>
      <c r="P1052" s="11">
        <f t="shared" si="168"/>
        <v>1.0878650973720692</v>
      </c>
      <c r="Q1052" s="11">
        <f t="shared" si="162"/>
        <v>3.1280000000000001</v>
      </c>
      <c r="R1052" s="12">
        <f t="shared" si="163"/>
        <v>0.10098019349299196</v>
      </c>
      <c r="S1052" s="11">
        <f t="shared" si="164"/>
        <v>7.4968179916548605</v>
      </c>
      <c r="T1052" s="8">
        <f t="shared" si="165"/>
        <v>3.1702169592183473</v>
      </c>
      <c r="U1052" s="13">
        <f t="shared" si="166"/>
        <v>5.0881735293223098</v>
      </c>
    </row>
    <row r="1053" spans="1:21">
      <c r="A1053" s="6" t="s">
        <v>1542</v>
      </c>
      <c r="B1053" s="6" t="s">
        <v>504</v>
      </c>
      <c r="C1053" s="8">
        <v>45.8</v>
      </c>
      <c r="D1053" s="8">
        <v>35</v>
      </c>
      <c r="E1053" s="8">
        <v>11</v>
      </c>
      <c r="F1053" s="8">
        <v>6.1</v>
      </c>
      <c r="G1053" s="9" t="s">
        <v>1543</v>
      </c>
      <c r="H1053" s="9" t="s">
        <v>18</v>
      </c>
      <c r="I1053" s="10">
        <v>27000</v>
      </c>
      <c r="J1053" s="10">
        <v>10000</v>
      </c>
      <c r="K1053" s="10">
        <v>1000</v>
      </c>
      <c r="L1053" s="11">
        <f t="shared" si="167"/>
        <v>17.849563317819406</v>
      </c>
      <c r="M1053" s="10">
        <f t="shared" si="159"/>
        <v>281.13286130778835</v>
      </c>
      <c r="N1053" s="8">
        <f t="shared" si="160"/>
        <v>44.758987389420433</v>
      </c>
      <c r="O1053" s="11">
        <f t="shared" si="161"/>
        <v>1.4189570125920168</v>
      </c>
      <c r="P1053" s="11">
        <f t="shared" si="168"/>
        <v>1.0919735271950382</v>
      </c>
      <c r="Q1053" s="11">
        <f t="shared" si="162"/>
        <v>4.1636363636363631</v>
      </c>
      <c r="R1053" s="12">
        <f t="shared" si="163"/>
        <v>3.0418252155522296E-2</v>
      </c>
      <c r="S1053" s="11">
        <f t="shared" si="164"/>
        <v>7.9275469093534863</v>
      </c>
      <c r="T1053" s="8">
        <f t="shared" si="165"/>
        <v>5.3005769929105568</v>
      </c>
      <c r="U1053" s="13">
        <f t="shared" si="166"/>
        <v>9.0689026595898863</v>
      </c>
    </row>
    <row r="1054" spans="1:21">
      <c r="A1054" s="6" t="s">
        <v>1544</v>
      </c>
      <c r="B1054" s="6" t="s">
        <v>12</v>
      </c>
      <c r="C1054" s="8">
        <v>50</v>
      </c>
      <c r="D1054" s="8">
        <v>48</v>
      </c>
      <c r="E1054" s="8">
        <v>13.5</v>
      </c>
      <c r="F1054" s="8">
        <v>6.6</v>
      </c>
      <c r="G1054" s="9" t="s">
        <v>29</v>
      </c>
      <c r="H1054" s="9" t="s">
        <v>18</v>
      </c>
      <c r="I1054" s="10">
        <v>21000</v>
      </c>
      <c r="J1054" s="10">
        <v>6930</v>
      </c>
      <c r="K1054" s="10">
        <v>1025</v>
      </c>
      <c r="L1054" s="11">
        <f t="shared" si="167"/>
        <v>21.629260824666684</v>
      </c>
      <c r="M1054" s="10">
        <f t="shared" si="159"/>
        <v>84.771050347222229</v>
      </c>
      <c r="N1054" s="8">
        <f t="shared" si="160"/>
        <v>20.860550099594406</v>
      </c>
      <c r="O1054" s="11">
        <f t="shared" si="161"/>
        <v>1.8934569280350857</v>
      </c>
      <c r="P1054" s="11">
        <f t="shared" si="168"/>
        <v>1.1723823575547054</v>
      </c>
      <c r="Q1054" s="11">
        <f t="shared" si="162"/>
        <v>3.7037037037037037</v>
      </c>
      <c r="R1054" s="12">
        <f t="shared" si="163"/>
        <v>0.15688375135485733</v>
      </c>
      <c r="S1054" s="11">
        <f t="shared" si="164"/>
        <v>9.2837923285691826</v>
      </c>
      <c r="T1054" s="8">
        <f t="shared" si="165"/>
        <v>2.6739356306436437</v>
      </c>
      <c r="U1054" s="13">
        <f t="shared" si="166"/>
        <v>4.1296381562390616</v>
      </c>
    </row>
    <row r="1055" spans="1:21">
      <c r="A1055" s="6" t="s">
        <v>1545</v>
      </c>
      <c r="B1055" s="6" t="s">
        <v>1546</v>
      </c>
      <c r="C1055" s="8">
        <v>46.8</v>
      </c>
      <c r="D1055" s="8">
        <v>37.799999999999997</v>
      </c>
      <c r="E1055" s="8">
        <v>14.3</v>
      </c>
      <c r="F1055" s="8">
        <v>6</v>
      </c>
      <c r="G1055" s="9"/>
      <c r="H1055" s="9"/>
      <c r="I1055" s="10">
        <v>32000</v>
      </c>
      <c r="J1055" s="10">
        <v>14500</v>
      </c>
      <c r="K1055" s="10">
        <v>1051</v>
      </c>
      <c r="L1055" s="11">
        <f t="shared" si="167"/>
        <v>16.752849736590033</v>
      </c>
      <c r="M1055" s="10">
        <f t="shared" si="159"/>
        <v>264.50053844903613</v>
      </c>
      <c r="N1055" s="8">
        <f t="shared" si="160"/>
        <v>35.333338059317889</v>
      </c>
      <c r="O1055" s="11">
        <f t="shared" si="161"/>
        <v>1.7431781824701056</v>
      </c>
      <c r="P1055" s="11">
        <f t="shared" si="168"/>
        <v>1.0640432003581606</v>
      </c>
      <c r="Q1055" s="11">
        <f t="shared" si="162"/>
        <v>3.2727272727272725</v>
      </c>
      <c r="R1055" s="12">
        <f t="shared" si="163"/>
        <v>7.580421716348347E-2</v>
      </c>
      <c r="S1055" s="11">
        <f t="shared" si="164"/>
        <v>8.2385484158315183</v>
      </c>
      <c r="T1055" s="8">
        <f t="shared" si="165"/>
        <v>3.9905965221913373</v>
      </c>
      <c r="U1055" s="13">
        <f t="shared" si="166"/>
        <v>5.9882198541780607</v>
      </c>
    </row>
    <row r="1056" spans="1:21">
      <c r="A1056" s="6" t="s">
        <v>1547</v>
      </c>
      <c r="B1056" s="6" t="s">
        <v>1548</v>
      </c>
      <c r="C1056" s="8">
        <v>23.3</v>
      </c>
      <c r="D1056" s="8">
        <v>18.399999999999999</v>
      </c>
      <c r="E1056" s="8">
        <v>7.1</v>
      </c>
      <c r="F1056" s="8">
        <v>3.4</v>
      </c>
      <c r="G1056" s="9" t="s">
        <v>47</v>
      </c>
      <c r="H1056" s="9" t="s">
        <v>14</v>
      </c>
      <c r="I1056" s="10">
        <v>4490</v>
      </c>
      <c r="J1056" s="10">
        <v>2000</v>
      </c>
      <c r="K1056" s="10">
        <v>263</v>
      </c>
      <c r="L1056" s="11">
        <f t="shared" si="167"/>
        <v>15.505134862650401</v>
      </c>
      <c r="M1056" s="10">
        <f t="shared" si="159"/>
        <v>321.76948368831381</v>
      </c>
      <c r="N1056" s="8">
        <f t="shared" si="160"/>
        <v>25.64256785739472</v>
      </c>
      <c r="O1056" s="11">
        <f t="shared" si="161"/>
        <v>1.6644892864367089</v>
      </c>
      <c r="P1056" s="11">
        <f t="shared" si="168"/>
        <v>1.0960660599759904</v>
      </c>
      <c r="Q1056" s="11">
        <f t="shared" si="162"/>
        <v>3.2816901408450705</v>
      </c>
      <c r="R1056" s="12">
        <f t="shared" si="163"/>
        <v>5.0344922976456173E-2</v>
      </c>
      <c r="S1056" s="11">
        <f t="shared" si="164"/>
        <v>5.7479596379932945</v>
      </c>
      <c r="T1056" s="8">
        <f t="shared" si="165"/>
        <v>2.9495744967459885</v>
      </c>
      <c r="U1056" s="13">
        <f t="shared" si="166"/>
        <v>6.2814243105568783</v>
      </c>
    </row>
    <row r="1057" spans="1:21">
      <c r="A1057" s="6" t="s">
        <v>1549</v>
      </c>
      <c r="B1057" s="6" t="s">
        <v>261</v>
      </c>
      <c r="C1057" s="8">
        <v>28</v>
      </c>
      <c r="D1057" s="8">
        <v>22</v>
      </c>
      <c r="E1057" s="8">
        <v>6.1</v>
      </c>
      <c r="F1057" s="8">
        <v>2.8</v>
      </c>
      <c r="G1057" s="9" t="s">
        <v>71</v>
      </c>
      <c r="H1057" s="9" t="s">
        <v>18</v>
      </c>
      <c r="I1057" s="10">
        <v>4000</v>
      </c>
      <c r="J1057" s="10">
        <v>2400</v>
      </c>
      <c r="K1057" s="10">
        <v>265</v>
      </c>
      <c r="L1057" s="11">
        <f t="shared" si="167"/>
        <v>16.872901934064981</v>
      </c>
      <c r="M1057" s="10">
        <f t="shared" si="159"/>
        <v>167.70419662981649</v>
      </c>
      <c r="N1057" s="8">
        <f t="shared" si="160"/>
        <v>23.338932989382183</v>
      </c>
      <c r="O1057" s="11">
        <f t="shared" si="161"/>
        <v>1.4861564985650837</v>
      </c>
      <c r="P1057" s="11">
        <f t="shared" si="168"/>
        <v>1.1310425125701886</v>
      </c>
      <c r="Q1057" s="11">
        <f t="shared" si="162"/>
        <v>4.5901639344262302</v>
      </c>
      <c r="R1057" s="12">
        <f t="shared" si="163"/>
        <v>3.5308382962542705E-2</v>
      </c>
      <c r="S1057" s="11">
        <f t="shared" si="164"/>
        <v>6.2851571181633963</v>
      </c>
      <c r="T1057" s="8">
        <f t="shared" si="165"/>
        <v>3.0625783936030153</v>
      </c>
      <c r="U1057" s="13">
        <f t="shared" si="166"/>
        <v>7.0363953447006411</v>
      </c>
    </row>
    <row r="1058" spans="1:21">
      <c r="A1058" s="6" t="s">
        <v>1550</v>
      </c>
      <c r="B1058" s="6" t="s">
        <v>1551</v>
      </c>
      <c r="C1058" s="8">
        <v>17.3</v>
      </c>
      <c r="D1058" s="8">
        <v>16.8</v>
      </c>
      <c r="E1058" s="8">
        <v>7.3</v>
      </c>
      <c r="F1058" s="8" t="s">
        <v>1552</v>
      </c>
      <c r="G1058" s="9" t="s">
        <v>127</v>
      </c>
      <c r="H1058" s="9" t="s">
        <v>128</v>
      </c>
      <c r="I1058" s="10">
        <v>1500</v>
      </c>
      <c r="J1058" s="10"/>
      <c r="K1058" s="10">
        <v>150</v>
      </c>
      <c r="L1058" s="11">
        <f t="shared" si="167"/>
        <v>18.353983764331058</v>
      </c>
      <c r="M1058" s="10">
        <f t="shared" si="159"/>
        <v>141.22623964551804</v>
      </c>
      <c r="N1058" s="8">
        <f t="shared" si="160"/>
        <v>9.6780708232813968</v>
      </c>
      <c r="O1058" s="11">
        <f t="shared" si="161"/>
        <v>2.4655008570472634</v>
      </c>
      <c r="P1058" s="11">
        <f t="shared" si="168"/>
        <v>1.1958277447662597</v>
      </c>
      <c r="Q1058" s="11">
        <f t="shared" si="162"/>
        <v>2.3698630136986303</v>
      </c>
      <c r="R1058" s="12">
        <f t="shared" si="163"/>
        <v>0.35460081991955406</v>
      </c>
      <c r="S1058" s="11">
        <f t="shared" si="164"/>
        <v>5.4923656105543452</v>
      </c>
      <c r="T1058" s="8">
        <f t="shared" si="165"/>
        <v>1.1381765711376444</v>
      </c>
      <c r="U1058" s="13">
        <f t="shared" si="166"/>
        <v>2.3904306429294624</v>
      </c>
    </row>
    <row r="1059" spans="1:21">
      <c r="A1059" s="6" t="s">
        <v>1553</v>
      </c>
      <c r="B1059" s="6" t="s">
        <v>542</v>
      </c>
      <c r="C1059" s="8">
        <v>59.9</v>
      </c>
      <c r="D1059" s="8">
        <v>59</v>
      </c>
      <c r="E1059" s="8">
        <v>13.4</v>
      </c>
      <c r="F1059" s="8">
        <v>6</v>
      </c>
      <c r="G1059" s="9" t="s">
        <v>29</v>
      </c>
      <c r="H1059" s="9" t="s">
        <v>1406</v>
      </c>
      <c r="I1059" s="10">
        <v>35000</v>
      </c>
      <c r="J1059" s="10">
        <v>10000</v>
      </c>
      <c r="K1059" s="10">
        <v>1205</v>
      </c>
      <c r="L1059" s="11">
        <f t="shared" si="167"/>
        <v>18.094791866581577</v>
      </c>
      <c r="M1059" s="10">
        <f t="shared" si="159"/>
        <v>76.078859084911315</v>
      </c>
      <c r="N1059" s="8">
        <f t="shared" si="160"/>
        <v>28.791903539328747</v>
      </c>
      <c r="O1059" s="11">
        <f t="shared" si="161"/>
        <v>1.585443707232506</v>
      </c>
      <c r="P1059" s="11">
        <f t="shared" si="168"/>
        <v>1.0889419442386243</v>
      </c>
      <c r="Q1059" s="11">
        <f t="shared" si="162"/>
        <v>4.4701492537313428</v>
      </c>
      <c r="R1059" s="12">
        <f t="shared" si="163"/>
        <v>7.6637556668968487E-2</v>
      </c>
      <c r="S1059" s="11">
        <f t="shared" si="164"/>
        <v>10.292735302143935</v>
      </c>
      <c r="T1059" s="8">
        <f t="shared" si="165"/>
        <v>3.8075106436882913</v>
      </c>
      <c r="U1059" s="13">
        <f t="shared" si="166"/>
        <v>5.9022372504873859</v>
      </c>
    </row>
    <row r="1060" spans="1:21">
      <c r="A1060" s="6" t="s">
        <v>1554</v>
      </c>
      <c r="B1060" s="6" t="s">
        <v>231</v>
      </c>
      <c r="C1060" s="8">
        <v>31.5</v>
      </c>
      <c r="D1060" s="8"/>
      <c r="E1060" s="8">
        <v>31</v>
      </c>
      <c r="F1060" s="8">
        <v>6.5</v>
      </c>
      <c r="G1060" s="9" t="s">
        <v>343</v>
      </c>
      <c r="H1060" s="9" t="s">
        <v>18</v>
      </c>
      <c r="I1060" s="10">
        <v>9105</v>
      </c>
      <c r="J1060" s="10">
        <v>2491</v>
      </c>
      <c r="K1060" s="10">
        <v>550</v>
      </c>
      <c r="L1060" s="11">
        <f t="shared" si="167"/>
        <v>20.248744729497076</v>
      </c>
      <c r="M1060" s="10" t="e">
        <f t="shared" si="159"/>
        <v>#DIV/0!</v>
      </c>
      <c r="N1060" s="8">
        <f t="shared" si="160"/>
        <v>15.396561184601104</v>
      </c>
      <c r="O1060" s="11">
        <f t="shared" si="161"/>
        <v>5.7430441825498004</v>
      </c>
      <c r="P1060" s="11" t="e">
        <f t="shared" si="168"/>
        <v>#DIV/0!</v>
      </c>
      <c r="Q1060" s="11">
        <f t="shared" si="162"/>
        <v>1.0161290322580645</v>
      </c>
      <c r="R1060" s="12" t="e">
        <f t="shared" si="163"/>
        <v>#DIV/0!</v>
      </c>
      <c r="S1060" s="11">
        <f t="shared" si="164"/>
        <v>0</v>
      </c>
      <c r="T1060" s="8" t="e">
        <f t="shared" si="165"/>
        <v>#DIV/0!</v>
      </c>
      <c r="U1060" s="13" t="e">
        <f t="shared" si="166"/>
        <v>#DIV/0!</v>
      </c>
    </row>
    <row r="1061" spans="1:21">
      <c r="A1061" s="6" t="s">
        <v>1555</v>
      </c>
      <c r="B1061" s="6" t="s">
        <v>874</v>
      </c>
      <c r="C1061" s="8">
        <v>28.5</v>
      </c>
      <c r="D1061" s="8">
        <v>23.2</v>
      </c>
      <c r="E1061" s="8">
        <v>9.9</v>
      </c>
      <c r="F1061" s="8">
        <v>3.5</v>
      </c>
      <c r="G1061" s="9"/>
      <c r="H1061" s="9" t="s">
        <v>18</v>
      </c>
      <c r="I1061" s="10">
        <v>5720</v>
      </c>
      <c r="J1061" s="10">
        <v>1760</v>
      </c>
      <c r="K1061" s="10">
        <v>352</v>
      </c>
      <c r="L1061" s="11">
        <f t="shared" si="167"/>
        <v>17.661710873237286</v>
      </c>
      <c r="M1061" s="10">
        <f t="shared" si="159"/>
        <v>204.49564133127936</v>
      </c>
      <c r="N1061" s="8">
        <f t="shared" si="160"/>
        <v>16.827179851773117</v>
      </c>
      <c r="O1061" s="11">
        <f t="shared" si="161"/>
        <v>2.1411298394891531</v>
      </c>
      <c r="P1061" s="11">
        <f t="shared" si="168"/>
        <v>1.1368489123940109</v>
      </c>
      <c r="Q1061" s="11">
        <f t="shared" si="162"/>
        <v>2.8787878787878789</v>
      </c>
      <c r="R1061" s="12">
        <f t="shared" si="163"/>
        <v>0.1898630961642554</v>
      </c>
      <c r="S1061" s="11">
        <f t="shared" si="164"/>
        <v>6.4542946942326713</v>
      </c>
      <c r="T1061" s="8">
        <f t="shared" si="165"/>
        <v>1.970377989644323</v>
      </c>
      <c r="U1061" s="13">
        <f t="shared" si="166"/>
        <v>3.5535291803269633</v>
      </c>
    </row>
    <row r="1062" spans="1:21">
      <c r="A1062" s="6" t="s">
        <v>1556</v>
      </c>
      <c r="B1062" s="6"/>
      <c r="C1062" s="8">
        <v>31.2</v>
      </c>
      <c r="D1062" s="8">
        <v>27</v>
      </c>
      <c r="E1062" s="8">
        <v>10</v>
      </c>
      <c r="F1062" s="8">
        <v>4.7</v>
      </c>
      <c r="G1062" s="9" t="s">
        <v>186</v>
      </c>
      <c r="H1062" s="9" t="s">
        <v>18</v>
      </c>
      <c r="I1062" s="10">
        <v>8929</v>
      </c>
      <c r="J1062" s="10">
        <v>2980</v>
      </c>
      <c r="K1062" s="10">
        <v>561</v>
      </c>
      <c r="L1062" s="11">
        <f t="shared" si="167"/>
        <v>20.923967839363975</v>
      </c>
      <c r="M1062" s="10">
        <f t="shared" si="159"/>
        <v>202.51794514483129</v>
      </c>
      <c r="N1062" s="8">
        <f t="shared" si="160"/>
        <v>22.736170050375033</v>
      </c>
      <c r="O1062" s="11">
        <f t="shared" si="161"/>
        <v>1.8646758532490848</v>
      </c>
      <c r="P1062" s="11">
        <f t="shared" si="168"/>
        <v>1.1878373526677457</v>
      </c>
      <c r="Q1062" s="11">
        <f t="shared" si="162"/>
        <v>3.12</v>
      </c>
      <c r="R1062" s="12">
        <f t="shared" si="163"/>
        <v>0.10625717233852462</v>
      </c>
      <c r="S1062" s="11">
        <f t="shared" si="164"/>
        <v>6.9628442464268874</v>
      </c>
      <c r="T1062" s="8">
        <f t="shared" si="165"/>
        <v>2.6528651484014723</v>
      </c>
      <c r="U1062" s="13">
        <f t="shared" si="166"/>
        <v>4.7603963128968783</v>
      </c>
    </row>
    <row r="1063" spans="1:21">
      <c r="A1063" s="6" t="s">
        <v>1557</v>
      </c>
      <c r="B1063" s="6" t="s">
        <v>956</v>
      </c>
      <c r="C1063" s="8">
        <v>36.1</v>
      </c>
      <c r="D1063" s="8">
        <v>30.2</v>
      </c>
      <c r="E1063" s="8">
        <v>12.5</v>
      </c>
      <c r="F1063" s="8">
        <v>6.8</v>
      </c>
      <c r="G1063" s="9"/>
      <c r="H1063" s="9" t="s">
        <v>18</v>
      </c>
      <c r="I1063" s="10">
        <v>12568</v>
      </c>
      <c r="J1063" s="10">
        <v>4189</v>
      </c>
      <c r="K1063" s="10">
        <v>574</v>
      </c>
      <c r="L1063" s="11">
        <f t="shared" si="167"/>
        <v>17.049689902033176</v>
      </c>
      <c r="M1063" s="10">
        <f t="shared" si="159"/>
        <v>203.70295299418603</v>
      </c>
      <c r="N1063" s="8">
        <f t="shared" si="160"/>
        <v>21.024218518788594</v>
      </c>
      <c r="O1063" s="11">
        <f t="shared" si="161"/>
        <v>2.0800561788988277</v>
      </c>
      <c r="P1063" s="11">
        <f t="shared" si="168"/>
        <v>1.0988898653303283</v>
      </c>
      <c r="Q1063" s="11">
        <f t="shared" si="162"/>
        <v>2.8879999999999999</v>
      </c>
      <c r="R1063" s="12">
        <f t="shared" si="163"/>
        <v>0.17355493083135626</v>
      </c>
      <c r="S1063" s="11">
        <f t="shared" si="164"/>
        <v>7.3639065719222705</v>
      </c>
      <c r="T1063" s="8">
        <f t="shared" si="165"/>
        <v>2.4181798932981109</v>
      </c>
      <c r="U1063" s="13">
        <f t="shared" si="166"/>
        <v>3.8811598955210354</v>
      </c>
    </row>
    <row r="1064" spans="1:21">
      <c r="A1064" s="6" t="s">
        <v>1558</v>
      </c>
      <c r="B1064" s="6" t="s">
        <v>1559</v>
      </c>
      <c r="C1064" s="8">
        <v>37.4</v>
      </c>
      <c r="D1064" s="8">
        <v>31</v>
      </c>
      <c r="E1064" s="8">
        <v>12.8</v>
      </c>
      <c r="F1064" s="8">
        <v>4</v>
      </c>
      <c r="G1064" s="9"/>
      <c r="H1064" s="9"/>
      <c r="I1064" s="10">
        <v>13230</v>
      </c>
      <c r="J1064" s="10">
        <v>4785</v>
      </c>
      <c r="K1064" s="10">
        <v>99</v>
      </c>
      <c r="L1064" s="11">
        <f t="shared" si="167"/>
        <v>2.8417914353838416</v>
      </c>
      <c r="M1064" s="10">
        <f t="shared" si="159"/>
        <v>198.25618475378468</v>
      </c>
      <c r="N1064" s="8">
        <f t="shared" si="160"/>
        <v>20.825594187557193</v>
      </c>
      <c r="O1064" s="11">
        <f t="shared" si="161"/>
        <v>2.0938772991833763</v>
      </c>
      <c r="P1064" s="11">
        <f t="shared" si="168"/>
        <v>0.60424019195109657</v>
      </c>
      <c r="Q1064" s="11">
        <f t="shared" si="162"/>
        <v>2.9218749999999996</v>
      </c>
      <c r="R1064" s="12">
        <f t="shared" si="163"/>
        <v>0.18043213323814622</v>
      </c>
      <c r="S1064" s="11">
        <f t="shared" si="164"/>
        <v>7.4608042461922297</v>
      </c>
      <c r="T1064" s="8">
        <f t="shared" si="165"/>
        <v>2.4088035219481565</v>
      </c>
      <c r="U1064" s="13">
        <f t="shared" si="166"/>
        <v>3.8205362834933854</v>
      </c>
    </row>
    <row r="1065" spans="1:21">
      <c r="A1065" s="6" t="s">
        <v>1560</v>
      </c>
      <c r="B1065" s="6" t="s">
        <v>940</v>
      </c>
      <c r="C1065" s="8">
        <v>39.299999999999997</v>
      </c>
      <c r="D1065" s="8">
        <v>32.200000000000003</v>
      </c>
      <c r="E1065" s="8">
        <v>12.8</v>
      </c>
      <c r="F1065" s="8">
        <v>6.4</v>
      </c>
      <c r="G1065" s="9"/>
      <c r="H1065" s="9" t="s">
        <v>18</v>
      </c>
      <c r="I1065" s="10">
        <v>14330</v>
      </c>
      <c r="J1065" s="10">
        <v>5402</v>
      </c>
      <c r="K1065" s="10">
        <v>683</v>
      </c>
      <c r="L1065" s="11">
        <f t="shared" si="167"/>
        <v>18.589880736003003</v>
      </c>
      <c r="M1065" s="10">
        <f t="shared" si="159"/>
        <v>191.61546480369483</v>
      </c>
      <c r="N1065" s="8">
        <f t="shared" si="160"/>
        <v>21.630659987853669</v>
      </c>
      <c r="O1065" s="11">
        <f t="shared" si="161"/>
        <v>2.0389222971157626</v>
      </c>
      <c r="P1065" s="11">
        <f t="shared" si="168"/>
        <v>1.1268175375282641</v>
      </c>
      <c r="Q1065" s="11">
        <f t="shared" si="162"/>
        <v>3.0703124999999996</v>
      </c>
      <c r="R1065" s="12">
        <f t="shared" si="163"/>
        <v>0.16304784903304895</v>
      </c>
      <c r="S1065" s="11">
        <f t="shared" si="164"/>
        <v>7.6038358740835541</v>
      </c>
      <c r="T1065" s="8">
        <f t="shared" si="165"/>
        <v>2.5339659947792934</v>
      </c>
      <c r="U1065" s="13">
        <f t="shared" si="166"/>
        <v>4.0190530012024208</v>
      </c>
    </row>
    <row r="1066" spans="1:21">
      <c r="A1066" s="6" t="s">
        <v>1561</v>
      </c>
      <c r="B1066" s="6" t="s">
        <v>956</v>
      </c>
      <c r="C1066" s="8">
        <v>40</v>
      </c>
      <c r="D1066" s="8">
        <v>33.299999999999997</v>
      </c>
      <c r="E1066" s="8">
        <v>13</v>
      </c>
      <c r="F1066" s="8">
        <v>6.5</v>
      </c>
      <c r="G1066" s="9" t="s">
        <v>1562</v>
      </c>
      <c r="H1066" s="9" t="s">
        <v>18</v>
      </c>
      <c r="I1066" s="10">
        <v>15875</v>
      </c>
      <c r="J1066" s="10">
        <v>5295</v>
      </c>
      <c r="K1066" s="10">
        <v>819</v>
      </c>
      <c r="L1066" s="11">
        <f t="shared" si="167"/>
        <v>20.822094713107205</v>
      </c>
      <c r="M1066" s="10">
        <f t="shared" si="159"/>
        <v>191.92564778691451</v>
      </c>
      <c r="N1066" s="8">
        <f t="shared" si="160"/>
        <v>22.82222597262043</v>
      </c>
      <c r="O1066" s="11">
        <f t="shared" si="161"/>
        <v>2.0013653010676351</v>
      </c>
      <c r="P1066" s="11">
        <f t="shared" si="168"/>
        <v>1.1668046647012387</v>
      </c>
      <c r="Q1066" s="11">
        <f t="shared" si="162"/>
        <v>3.0769230769230771</v>
      </c>
      <c r="R1066" s="12">
        <f t="shared" si="163"/>
        <v>0.15077388031554267</v>
      </c>
      <c r="S1066" s="11">
        <f t="shared" si="164"/>
        <v>7.7326243927918803</v>
      </c>
      <c r="T1066" s="8">
        <f t="shared" si="165"/>
        <v>2.6618417072648901</v>
      </c>
      <c r="U1066" s="13">
        <f t="shared" si="166"/>
        <v>4.1892712882022325</v>
      </c>
    </row>
    <row r="1067" spans="1:21">
      <c r="A1067" s="6" t="s">
        <v>1563</v>
      </c>
      <c r="B1067" s="6" t="s">
        <v>942</v>
      </c>
      <c r="C1067" s="8">
        <v>42.1</v>
      </c>
      <c r="D1067" s="8">
        <v>33.1</v>
      </c>
      <c r="E1067" s="8">
        <v>13.5</v>
      </c>
      <c r="F1067" s="8">
        <v>6.6</v>
      </c>
      <c r="G1067" s="9"/>
      <c r="H1067" s="9" t="s">
        <v>18</v>
      </c>
      <c r="I1067" s="10">
        <v>18920</v>
      </c>
      <c r="J1067" s="10">
        <v>6270</v>
      </c>
      <c r="K1067" s="10">
        <v>733</v>
      </c>
      <c r="L1067" s="11">
        <f t="shared" si="167"/>
        <v>16.580222845344615</v>
      </c>
      <c r="M1067" s="10">
        <f t="shared" si="159"/>
        <v>232.91053469691968</v>
      </c>
      <c r="N1067" s="8">
        <f t="shared" si="160"/>
        <v>25.51413426865955</v>
      </c>
      <c r="O1067" s="11">
        <f t="shared" si="161"/>
        <v>1.9603775414884368</v>
      </c>
      <c r="P1067" s="11">
        <f t="shared" si="168"/>
        <v>1.0762233030845894</v>
      </c>
      <c r="Q1067" s="11">
        <f t="shared" si="162"/>
        <v>3.1185185185185187</v>
      </c>
      <c r="R1067" s="12">
        <f t="shared" si="163"/>
        <v>0.12976713536080367</v>
      </c>
      <c r="S1067" s="11">
        <f t="shared" si="164"/>
        <v>7.7093683269123945</v>
      </c>
      <c r="T1067" s="8">
        <f t="shared" si="165"/>
        <v>2.9400693341823456</v>
      </c>
      <c r="U1067" s="13">
        <f t="shared" si="166"/>
        <v>4.5406562391725274</v>
      </c>
    </row>
    <row r="1068" spans="1:21">
      <c r="A1068" s="6" t="s">
        <v>1564</v>
      </c>
      <c r="B1068" s="6" t="s">
        <v>874</v>
      </c>
      <c r="C1068" s="8">
        <v>43.7</v>
      </c>
      <c r="D1068" s="8">
        <v>34.700000000000003</v>
      </c>
      <c r="E1068" s="8">
        <v>13.9</v>
      </c>
      <c r="F1068" s="8">
        <v>7</v>
      </c>
      <c r="G1068" s="9" t="s">
        <v>157</v>
      </c>
      <c r="H1068" s="9" t="s">
        <v>18</v>
      </c>
      <c r="I1068" s="10">
        <v>22050</v>
      </c>
      <c r="J1068" s="10">
        <v>9130</v>
      </c>
      <c r="K1068" s="10">
        <v>773</v>
      </c>
      <c r="L1068" s="11">
        <f t="shared" si="167"/>
        <v>15.790112822711075</v>
      </c>
      <c r="M1068" s="10">
        <f t="shared" si="159"/>
        <v>235.59829929321342</v>
      </c>
      <c r="N1068" s="8">
        <f t="shared" si="160"/>
        <v>27.378771084628603</v>
      </c>
      <c r="O1068" s="11">
        <f t="shared" si="161"/>
        <v>1.9181405454267335</v>
      </c>
      <c r="P1068" s="11">
        <f t="shared" si="168"/>
        <v>1.0543011346795301</v>
      </c>
      <c r="Q1068" s="11">
        <f t="shared" si="162"/>
        <v>3.1438848920863309</v>
      </c>
      <c r="R1068" s="12">
        <f t="shared" si="163"/>
        <v>0.11802998705210085</v>
      </c>
      <c r="S1068" s="11">
        <f t="shared" si="164"/>
        <v>7.8934985906124044</v>
      </c>
      <c r="T1068" s="8">
        <f t="shared" si="165"/>
        <v>3.1409596026608337</v>
      </c>
      <c r="U1068" s="13">
        <f t="shared" si="166"/>
        <v>4.7806052765586768</v>
      </c>
    </row>
    <row r="1069" spans="1:21">
      <c r="A1069" s="6" t="s">
        <v>1565</v>
      </c>
      <c r="B1069" s="6" t="s">
        <v>874</v>
      </c>
      <c r="C1069" s="8">
        <v>46.4</v>
      </c>
      <c r="D1069" s="8">
        <v>38.4</v>
      </c>
      <c r="E1069" s="8">
        <v>14.7</v>
      </c>
      <c r="F1069" s="8">
        <v>6.6</v>
      </c>
      <c r="G1069" s="9"/>
      <c r="H1069" s="9" t="s">
        <v>18</v>
      </c>
      <c r="I1069" s="10">
        <v>21208</v>
      </c>
      <c r="J1069" s="10">
        <v>8102</v>
      </c>
      <c r="K1069" s="10">
        <v>977</v>
      </c>
      <c r="L1069" s="11">
        <f t="shared" si="167"/>
        <v>20.481493235705834</v>
      </c>
      <c r="M1069" s="10">
        <f t="shared" si="159"/>
        <v>167.20837386196885</v>
      </c>
      <c r="N1069" s="8">
        <f t="shared" si="160"/>
        <v>22.407537906086841</v>
      </c>
      <c r="O1069" s="11">
        <f t="shared" si="161"/>
        <v>2.0550084723870339</v>
      </c>
      <c r="P1069" s="11">
        <f t="shared" si="168"/>
        <v>1.1509673710826951</v>
      </c>
      <c r="Q1069" s="11">
        <f t="shared" si="162"/>
        <v>3.1564625850340136</v>
      </c>
      <c r="R1069" s="12">
        <f t="shared" si="163"/>
        <v>0.17748030298916295</v>
      </c>
      <c r="S1069" s="11">
        <f t="shared" si="164"/>
        <v>8.303676294268703</v>
      </c>
      <c r="T1069" s="8">
        <f t="shared" si="165"/>
        <v>2.6537690923487065</v>
      </c>
      <c r="U1069" s="13">
        <f t="shared" si="166"/>
        <v>3.9276465641668374</v>
      </c>
    </row>
    <row r="1070" spans="1:21">
      <c r="A1070" s="6" t="s">
        <v>1566</v>
      </c>
      <c r="B1070" s="6" t="s">
        <v>1567</v>
      </c>
      <c r="C1070" s="8">
        <v>32.200000000000003</v>
      </c>
      <c r="D1070" s="8">
        <v>26</v>
      </c>
      <c r="E1070" s="8">
        <v>10.199999999999999</v>
      </c>
      <c r="F1070" s="8">
        <v>4.0999999999999996</v>
      </c>
      <c r="G1070" s="9" t="s">
        <v>1568</v>
      </c>
      <c r="H1070" s="9"/>
      <c r="I1070" s="10">
        <v>9500</v>
      </c>
      <c r="J1070" s="10">
        <v>0</v>
      </c>
      <c r="K1070" s="10">
        <v>411</v>
      </c>
      <c r="L1070" s="11">
        <f t="shared" si="167"/>
        <v>14.709359536518438</v>
      </c>
      <c r="M1070" s="10">
        <f t="shared" si="159"/>
        <v>241.29901163924833</v>
      </c>
      <c r="N1070" s="8">
        <f t="shared" si="160"/>
        <v>23.899615175000644</v>
      </c>
      <c r="O1070" s="11">
        <f t="shared" si="161"/>
        <v>1.8631117216443625</v>
      </c>
      <c r="P1070" s="11">
        <f t="shared" si="168"/>
        <v>1.0544633177174685</v>
      </c>
      <c r="Q1070" s="11">
        <f t="shared" si="162"/>
        <v>3.1568627450980395</v>
      </c>
      <c r="R1070" s="12">
        <f t="shared" si="163"/>
        <v>0.10024274845817725</v>
      </c>
      <c r="S1070" s="11">
        <f t="shared" si="164"/>
        <v>6.8326861482143313</v>
      </c>
      <c r="T1070" s="8">
        <f t="shared" si="165"/>
        <v>2.7700336633094786</v>
      </c>
      <c r="U1070" s="13">
        <f t="shared" si="166"/>
        <v>4.9216746030918888</v>
      </c>
    </row>
    <row r="1071" spans="1:21">
      <c r="A1071" s="6" t="s">
        <v>1569</v>
      </c>
      <c r="B1071" s="6" t="s">
        <v>1567</v>
      </c>
      <c r="C1071" s="8">
        <v>34.200000000000003</v>
      </c>
      <c r="D1071" s="8">
        <v>28.4</v>
      </c>
      <c r="E1071" s="8">
        <v>11.3</v>
      </c>
      <c r="F1071" s="8">
        <v>4.4000000000000004</v>
      </c>
      <c r="G1071" s="9" t="s">
        <v>1568</v>
      </c>
      <c r="H1071" s="9"/>
      <c r="I1071" s="10">
        <v>13000</v>
      </c>
      <c r="J1071" s="10">
        <v>0</v>
      </c>
      <c r="K1071" s="10">
        <v>470</v>
      </c>
      <c r="L1071" s="11">
        <f t="shared" si="167"/>
        <v>13.649836456496681</v>
      </c>
      <c r="M1071" s="10">
        <f t="shared" si="159"/>
        <v>253.36132047192905</v>
      </c>
      <c r="N1071" s="8">
        <f t="shared" si="160"/>
        <v>26.381070702653737</v>
      </c>
      <c r="O1071" s="11">
        <f t="shared" si="161"/>
        <v>1.8593279343765243</v>
      </c>
      <c r="P1071" s="11">
        <f t="shared" si="168"/>
        <v>1.0194731671867423</v>
      </c>
      <c r="Q1071" s="11">
        <f t="shared" si="162"/>
        <v>3.0265486725663719</v>
      </c>
      <c r="R1071" s="12">
        <f t="shared" si="163"/>
        <v>9.9314150017297487E-2</v>
      </c>
      <c r="S1071" s="11">
        <f t="shared" si="164"/>
        <v>7.1410811506381862</v>
      </c>
      <c r="T1071" s="8">
        <f t="shared" si="165"/>
        <v>2.9879874064455407</v>
      </c>
      <c r="U1071" s="13">
        <f t="shared" si="166"/>
        <v>5.0439117200022041</v>
      </c>
    </row>
    <row r="1072" spans="1:21">
      <c r="A1072" s="6" t="s">
        <v>1570</v>
      </c>
      <c r="B1072" s="6" t="s">
        <v>1567</v>
      </c>
      <c r="C1072" s="8">
        <v>37</v>
      </c>
      <c r="D1072" s="8">
        <v>28</v>
      </c>
      <c r="E1072" s="8">
        <v>11.3</v>
      </c>
      <c r="F1072" s="8">
        <v>5.2</v>
      </c>
      <c r="G1072" s="10"/>
      <c r="H1072" s="10" t="s">
        <v>18</v>
      </c>
      <c r="I1072" s="9">
        <v>13000</v>
      </c>
      <c r="J1072" s="9">
        <v>5500</v>
      </c>
      <c r="K1072" s="10">
        <v>550</v>
      </c>
      <c r="L1072" s="11">
        <f t="shared" si="167"/>
        <v>15.973212874623776</v>
      </c>
      <c r="M1072" s="10">
        <f t="shared" si="159"/>
        <v>264.37552061640974</v>
      </c>
      <c r="N1072" s="8">
        <f t="shared" si="160"/>
        <v>25.899852474852892</v>
      </c>
      <c r="O1072" s="11">
        <f t="shared" si="161"/>
        <v>1.8593279343765243</v>
      </c>
      <c r="P1072" s="11">
        <f t="shared" si="168"/>
        <v>1.074256495735006</v>
      </c>
      <c r="Q1072" s="11">
        <f t="shared" si="162"/>
        <v>3.2743362831858405</v>
      </c>
      <c r="R1072" s="12">
        <f t="shared" si="163"/>
        <v>9.7915359171983393E-2</v>
      </c>
      <c r="S1072" s="11">
        <f t="shared" si="164"/>
        <v>7.0906135136531034</v>
      </c>
      <c r="T1072" s="8">
        <f t="shared" si="165"/>
        <v>3.0092544891111146</v>
      </c>
      <c r="U1072" s="13">
        <f t="shared" si="166"/>
        <v>5.0798119005972593</v>
      </c>
    </row>
    <row r="1073" spans="1:21">
      <c r="A1073" s="6" t="s">
        <v>1571</v>
      </c>
      <c r="B1073" s="6" t="s">
        <v>1567</v>
      </c>
      <c r="C1073" s="8">
        <v>37</v>
      </c>
      <c r="D1073" s="8">
        <v>32</v>
      </c>
      <c r="E1073" s="8">
        <v>11.3</v>
      </c>
      <c r="F1073" s="8">
        <v>4.5999999999999996</v>
      </c>
      <c r="G1073" s="9" t="s">
        <v>1568</v>
      </c>
      <c r="H1073" s="9"/>
      <c r="I1073" s="10">
        <v>14500</v>
      </c>
      <c r="J1073" s="10">
        <v>0</v>
      </c>
      <c r="K1073" s="10">
        <v>535</v>
      </c>
      <c r="L1073" s="11">
        <f t="shared" si="167"/>
        <v>14.447694679692171</v>
      </c>
      <c r="M1073" s="10">
        <f t="shared" si="159"/>
        <v>197.54682268415175</v>
      </c>
      <c r="N1073" s="8">
        <f t="shared" si="160"/>
        <v>26.473752765053412</v>
      </c>
      <c r="O1073" s="11">
        <f t="shared" si="161"/>
        <v>1.7929310389242099</v>
      </c>
      <c r="P1073" s="11">
        <f t="shared" si="168"/>
        <v>1.0357450341270353</v>
      </c>
      <c r="Q1073" s="11">
        <f t="shared" si="162"/>
        <v>3.2743362831858405</v>
      </c>
      <c r="R1073" s="12">
        <f t="shared" si="163"/>
        <v>9.2498391113679912E-2</v>
      </c>
      <c r="S1073" s="11">
        <f t="shared" si="164"/>
        <v>7.5801846943197901</v>
      </c>
      <c r="T1073" s="8">
        <f t="shared" si="165"/>
        <v>3.0961161040378866</v>
      </c>
      <c r="U1073" s="13">
        <f t="shared" si="166"/>
        <v>5.2264398002337726</v>
      </c>
    </row>
    <row r="1074" spans="1:21">
      <c r="A1074" s="6" t="s">
        <v>1572</v>
      </c>
      <c r="B1074" s="6" t="s">
        <v>1573</v>
      </c>
      <c r="C1074" s="8">
        <v>40.299999999999997</v>
      </c>
      <c r="D1074" s="8">
        <v>35</v>
      </c>
      <c r="E1074" s="8">
        <v>13</v>
      </c>
      <c r="F1074" s="8">
        <v>6.5</v>
      </c>
      <c r="G1074" s="9"/>
      <c r="H1074" s="9" t="s">
        <v>18</v>
      </c>
      <c r="I1074" s="10">
        <v>17600</v>
      </c>
      <c r="J1074" s="10">
        <v>5830</v>
      </c>
      <c r="K1074" s="10">
        <v>480</v>
      </c>
      <c r="L1074" s="11">
        <f t="shared" si="167"/>
        <v>11.393198480777132</v>
      </c>
      <c r="M1074" s="10">
        <f t="shared" si="159"/>
        <v>183.25697625989167</v>
      </c>
      <c r="N1074" s="8">
        <f t="shared" si="160"/>
        <v>24.416996621925961</v>
      </c>
      <c r="O1074" s="11">
        <f t="shared" si="161"/>
        <v>1.933785595481446</v>
      </c>
      <c r="P1074" s="11">
        <f t="shared" si="168"/>
        <v>0.95176168179537279</v>
      </c>
      <c r="Q1074" s="11">
        <f t="shared" si="162"/>
        <v>3.0999999999999996</v>
      </c>
      <c r="R1074" s="12">
        <f t="shared" si="163"/>
        <v>0.13237945298798232</v>
      </c>
      <c r="S1074" s="11">
        <f t="shared" si="164"/>
        <v>7.9275469093534863</v>
      </c>
      <c r="T1074" s="8">
        <f t="shared" si="165"/>
        <v>2.8407629192927635</v>
      </c>
      <c r="U1074" s="13">
        <f t="shared" si="166"/>
        <v>4.4708618479838256</v>
      </c>
    </row>
    <row r="1075" spans="1:21">
      <c r="A1075" s="6" t="s">
        <v>1574</v>
      </c>
      <c r="B1075" s="6" t="s">
        <v>1575</v>
      </c>
      <c r="C1075" s="8">
        <v>43.3</v>
      </c>
      <c r="D1075" s="8">
        <v>42.2</v>
      </c>
      <c r="E1075" s="8">
        <v>12.2</v>
      </c>
      <c r="F1075" s="8"/>
      <c r="G1075" s="9" t="s">
        <v>157</v>
      </c>
      <c r="H1075" s="9" t="s">
        <v>18</v>
      </c>
      <c r="I1075" s="10">
        <v>20900</v>
      </c>
      <c r="J1075" s="10">
        <v>8380</v>
      </c>
      <c r="K1075" s="10">
        <v>1125</v>
      </c>
      <c r="L1075" s="11">
        <f t="shared" si="167"/>
        <v>23.815020438675372</v>
      </c>
      <c r="M1075" s="10">
        <f t="shared" si="159"/>
        <v>124.15405679019172</v>
      </c>
      <c r="N1075" s="8">
        <f t="shared" si="160"/>
        <v>27.144320341391893</v>
      </c>
      <c r="O1075" s="11">
        <f t="shared" si="161"/>
        <v>1.7138460361872985</v>
      </c>
      <c r="P1075" s="11">
        <f t="shared" si="168"/>
        <v>1.2107382677249696</v>
      </c>
      <c r="Q1075" s="11">
        <f t="shared" si="162"/>
        <v>3.5491803278688523</v>
      </c>
      <c r="R1075" s="12">
        <f t="shared" si="163"/>
        <v>8.9937584835042481E-2</v>
      </c>
      <c r="S1075" s="11">
        <f t="shared" si="164"/>
        <v>8.70484462813668</v>
      </c>
      <c r="T1075" s="8">
        <f t="shared" si="165"/>
        <v>3.3057391771371312</v>
      </c>
      <c r="U1075" s="13">
        <f t="shared" si="166"/>
        <v>5.3705233018350436</v>
      </c>
    </row>
    <row r="1076" spans="1:21">
      <c r="A1076" s="6" t="s">
        <v>1576</v>
      </c>
      <c r="B1076" s="6" t="s">
        <v>1577</v>
      </c>
      <c r="C1076" s="8">
        <v>32.5</v>
      </c>
      <c r="D1076" s="8">
        <v>26.3</v>
      </c>
      <c r="E1076" s="8">
        <v>10.3</v>
      </c>
      <c r="F1076" s="8">
        <v>3.9</v>
      </c>
      <c r="G1076" s="10"/>
      <c r="H1076" s="10" t="s">
        <v>967</v>
      </c>
      <c r="I1076" s="9">
        <v>10097</v>
      </c>
      <c r="J1076" s="9">
        <v>3638</v>
      </c>
      <c r="K1076" s="10">
        <v>560</v>
      </c>
      <c r="L1076" s="11">
        <f t="shared" si="167"/>
        <v>19.244728139239616</v>
      </c>
      <c r="M1076" s="10">
        <f t="shared" si="159"/>
        <v>247.78618686651396</v>
      </c>
      <c r="N1076" s="8">
        <f t="shared" si="160"/>
        <v>24.80691966850161</v>
      </c>
      <c r="O1076" s="11">
        <f t="shared" si="161"/>
        <v>1.8435794438965234</v>
      </c>
      <c r="P1076" s="11">
        <f t="shared" si="168"/>
        <v>1.1512021044171183</v>
      </c>
      <c r="Q1076" s="11">
        <f t="shared" si="162"/>
        <v>3.1553398058252426</v>
      </c>
      <c r="R1076" s="12">
        <f t="shared" si="163"/>
        <v>9.5186506323356498E-2</v>
      </c>
      <c r="S1076" s="11">
        <f t="shared" si="164"/>
        <v>6.8719924330575335</v>
      </c>
      <c r="T1076" s="8">
        <f t="shared" si="165"/>
        <v>2.8623254898574522</v>
      </c>
      <c r="U1076" s="13">
        <f t="shared" si="166"/>
        <v>5.0609068238266115</v>
      </c>
    </row>
    <row r="1077" spans="1:21">
      <c r="A1077" s="6" t="s">
        <v>1578</v>
      </c>
      <c r="B1077" s="6"/>
      <c r="C1077" s="8">
        <v>59.9</v>
      </c>
      <c r="D1077" s="8">
        <v>59</v>
      </c>
      <c r="E1077" s="8">
        <v>13.4</v>
      </c>
      <c r="F1077" s="8">
        <v>6</v>
      </c>
      <c r="G1077" s="9"/>
      <c r="H1077" s="9"/>
      <c r="I1077" s="10">
        <v>35000</v>
      </c>
      <c r="J1077" s="10">
        <v>10000</v>
      </c>
      <c r="K1077" s="10">
        <v>1044</v>
      </c>
      <c r="L1077" s="11">
        <f t="shared" si="167"/>
        <v>15.677147476108853</v>
      </c>
      <c r="M1077" s="10">
        <f t="shared" si="159"/>
        <v>76.078859084911315</v>
      </c>
      <c r="N1077" s="8">
        <f t="shared" si="160"/>
        <v>28.791903539328747</v>
      </c>
      <c r="O1077" s="11">
        <f t="shared" si="161"/>
        <v>1.585443707232506</v>
      </c>
      <c r="P1077" s="11">
        <f t="shared" si="168"/>
        <v>1.0381576435930164</v>
      </c>
      <c r="Q1077" s="11">
        <f t="shared" si="162"/>
        <v>4.4701492537313428</v>
      </c>
      <c r="R1077" s="12">
        <f t="shared" si="163"/>
        <v>7.6637556668968487E-2</v>
      </c>
      <c r="S1077" s="11">
        <f t="shared" si="164"/>
        <v>10.292735302143935</v>
      </c>
      <c r="T1077" s="8">
        <f t="shared" si="165"/>
        <v>3.8075106436882913</v>
      </c>
      <c r="U1077" s="13">
        <f t="shared" si="166"/>
        <v>5.9022372504873859</v>
      </c>
    </row>
    <row r="1078" spans="1:21">
      <c r="A1078" s="6" t="s">
        <v>1579</v>
      </c>
      <c r="B1078" s="6" t="s">
        <v>542</v>
      </c>
      <c r="C1078" s="8">
        <v>64</v>
      </c>
      <c r="D1078" s="8">
        <v>63</v>
      </c>
      <c r="E1078" s="8">
        <v>15.1</v>
      </c>
      <c r="F1078" s="8">
        <v>6.5</v>
      </c>
      <c r="G1078" s="9"/>
      <c r="H1078" s="9" t="s">
        <v>18</v>
      </c>
      <c r="I1078" s="10">
        <v>48800</v>
      </c>
      <c r="J1078" s="10">
        <v>14200</v>
      </c>
      <c r="K1078" s="9">
        <v>1776</v>
      </c>
      <c r="L1078" s="11">
        <f t="shared" si="167"/>
        <v>21.373282332990563</v>
      </c>
      <c r="M1078" s="10">
        <f t="shared" si="159"/>
        <v>87.126477365112493</v>
      </c>
      <c r="N1078" s="8">
        <f t="shared" si="160"/>
        <v>32.067375363808225</v>
      </c>
      <c r="O1078" s="11">
        <f t="shared" si="161"/>
        <v>1.5993880011331818</v>
      </c>
      <c r="P1078" s="11">
        <f t="shared" si="168"/>
        <v>1.1402828737125101</v>
      </c>
      <c r="Q1078" s="11">
        <f t="shared" si="162"/>
        <v>4.2384105960264904</v>
      </c>
      <c r="R1078" s="12">
        <f t="shared" si="163"/>
        <v>7.6304326896109886E-2</v>
      </c>
      <c r="S1078" s="11">
        <f t="shared" si="164"/>
        <v>10.635920270479655</v>
      </c>
      <c r="T1078" s="8">
        <f t="shared" si="165"/>
        <v>4.1158864407979951</v>
      </c>
      <c r="U1078" s="13">
        <f t="shared" si="166"/>
        <v>6.0103926684218134</v>
      </c>
    </row>
    <row r="1079" spans="1:21">
      <c r="A1079" s="6" t="s">
        <v>1580</v>
      </c>
      <c r="B1079" s="6" t="s">
        <v>823</v>
      </c>
      <c r="C1079" s="8">
        <v>33.5</v>
      </c>
      <c r="D1079" s="8">
        <v>28.6</v>
      </c>
      <c r="E1079" s="8">
        <v>11.7</v>
      </c>
      <c r="F1079" s="8">
        <v>4.5</v>
      </c>
      <c r="G1079" s="9" t="s">
        <v>18</v>
      </c>
      <c r="H1079" s="9" t="s">
        <v>18</v>
      </c>
      <c r="I1079" s="10">
        <v>11030</v>
      </c>
      <c r="J1079" s="10">
        <v>4100</v>
      </c>
      <c r="K1079" s="10">
        <v>575</v>
      </c>
      <c r="L1079" s="11">
        <f t="shared" si="167"/>
        <v>18.630667542455814</v>
      </c>
      <c r="M1079" s="10">
        <f t="shared" si="159"/>
        <v>210.48899508726387</v>
      </c>
      <c r="N1079" s="8">
        <f t="shared" si="160"/>
        <v>21.42108830761083</v>
      </c>
      <c r="O1079" s="11">
        <f t="shared" si="161"/>
        <v>2.0334284853092646</v>
      </c>
      <c r="P1079" s="11">
        <f t="shared" si="168"/>
        <v>1.1360006112859775</v>
      </c>
      <c r="Q1079" s="11">
        <f t="shared" si="162"/>
        <v>2.8632478632478633</v>
      </c>
      <c r="R1079" s="12">
        <f t="shared" si="163"/>
        <v>0.15498431597273493</v>
      </c>
      <c r="S1079" s="11">
        <f t="shared" si="164"/>
        <v>7.1661816890168231</v>
      </c>
      <c r="T1079" s="8">
        <f t="shared" si="165"/>
        <v>2.4488435066141396</v>
      </c>
      <c r="U1079" s="13">
        <f t="shared" si="166"/>
        <v>4.0625249142203748</v>
      </c>
    </row>
    <row r="1080" spans="1:21">
      <c r="A1080" s="6" t="s">
        <v>1581</v>
      </c>
      <c r="B1080" s="6" t="s">
        <v>177</v>
      </c>
      <c r="C1080" s="8">
        <v>46.6</v>
      </c>
      <c r="D1080" s="8">
        <v>39.1</v>
      </c>
      <c r="E1080" s="8">
        <v>13.1</v>
      </c>
      <c r="F1080" s="8">
        <v>5.8</v>
      </c>
      <c r="G1080" s="9" t="s">
        <v>1568</v>
      </c>
      <c r="H1080" s="9"/>
      <c r="I1080" s="10">
        <v>20950</v>
      </c>
      <c r="J1080" s="10">
        <v>7496</v>
      </c>
      <c r="K1080" s="10">
        <v>1017</v>
      </c>
      <c r="L1080" s="11">
        <f t="shared" si="167"/>
        <v>21.4945448553853</v>
      </c>
      <c r="M1080" s="10">
        <f t="shared" si="159"/>
        <v>156.46086854857273</v>
      </c>
      <c r="N1080" s="8">
        <f t="shared" si="160"/>
        <v>25.458003012937784</v>
      </c>
      <c r="O1080" s="11">
        <f t="shared" si="161"/>
        <v>1.8388135762051667</v>
      </c>
      <c r="P1080" s="11">
        <f t="shared" si="168"/>
        <v>1.1700244071752615</v>
      </c>
      <c r="Q1080" s="11">
        <f t="shared" si="162"/>
        <v>3.5572519083969469</v>
      </c>
      <c r="R1080" s="12">
        <f t="shared" si="163"/>
        <v>0.11278819541799266</v>
      </c>
      <c r="S1080" s="11">
        <f t="shared" si="164"/>
        <v>8.3790190356628269</v>
      </c>
      <c r="T1080" s="8">
        <f t="shared" si="165"/>
        <v>3.0929588668676633</v>
      </c>
      <c r="U1080" s="13">
        <f t="shared" si="166"/>
        <v>4.8491590880248294</v>
      </c>
    </row>
    <row r="1081" spans="1:21">
      <c r="A1081" s="6" t="s">
        <v>1582</v>
      </c>
      <c r="B1081" s="6" t="s">
        <v>1044</v>
      </c>
      <c r="C1081" s="8">
        <v>48</v>
      </c>
      <c r="D1081" s="8">
        <v>38</v>
      </c>
      <c r="E1081" s="8">
        <v>14.3</v>
      </c>
      <c r="F1081" s="8" t="s">
        <v>1583</v>
      </c>
      <c r="G1081" s="9" t="s">
        <v>60</v>
      </c>
      <c r="H1081" s="9" t="s">
        <v>38</v>
      </c>
      <c r="I1081" s="10">
        <v>48000</v>
      </c>
      <c r="J1081" s="10">
        <v>17000</v>
      </c>
      <c r="K1081" s="9">
        <v>1224</v>
      </c>
      <c r="L1081" s="11">
        <f t="shared" si="167"/>
        <v>14.89328898090621</v>
      </c>
      <c r="M1081" s="10">
        <f t="shared" si="159"/>
        <v>390.51923437402365</v>
      </c>
      <c r="N1081" s="8">
        <f t="shared" si="160"/>
        <v>52.353665539111255</v>
      </c>
      <c r="O1081" s="11">
        <f t="shared" si="161"/>
        <v>1.5230122356242841</v>
      </c>
      <c r="P1081" s="11">
        <f t="shared" si="168"/>
        <v>1.0115187877592304</v>
      </c>
      <c r="Q1081" s="11">
        <f t="shared" si="162"/>
        <v>3.3566433566433567</v>
      </c>
      <c r="R1081" s="12">
        <f t="shared" si="163"/>
        <v>3.7573530824581911E-2</v>
      </c>
      <c r="S1081" s="11">
        <f t="shared" si="164"/>
        <v>8.2603147639784282</v>
      </c>
      <c r="T1081" s="8">
        <f t="shared" si="165"/>
        <v>5.66817824965407</v>
      </c>
      <c r="U1081" s="13">
        <f t="shared" si="166"/>
        <v>8.5055698672739233</v>
      </c>
    </row>
    <row r="1082" spans="1:21">
      <c r="A1082" s="17" t="s">
        <v>1584</v>
      </c>
      <c r="B1082" s="17" t="s">
        <v>96</v>
      </c>
      <c r="C1082" s="8">
        <v>52.5</v>
      </c>
      <c r="D1082" s="8">
        <v>41.4</v>
      </c>
      <c r="E1082" s="8">
        <v>15.1</v>
      </c>
      <c r="F1082" s="8">
        <v>6.6</v>
      </c>
      <c r="G1082" s="9" t="s">
        <v>157</v>
      </c>
      <c r="H1082" s="7" t="s">
        <v>38</v>
      </c>
      <c r="I1082" s="9">
        <v>32360</v>
      </c>
      <c r="J1082" s="9">
        <v>12320</v>
      </c>
      <c r="K1082" s="9">
        <v>957</v>
      </c>
      <c r="L1082" s="11">
        <f t="shared" si="167"/>
        <v>15.141263966610126</v>
      </c>
      <c r="M1082" s="10">
        <f t="shared" si="159"/>
        <v>203.59141988990791</v>
      </c>
      <c r="N1082" s="8">
        <f t="shared" si="160"/>
        <v>30.092406390400871</v>
      </c>
      <c r="O1082" s="11">
        <f t="shared" si="161"/>
        <v>1.833854179745622</v>
      </c>
      <c r="P1082" s="11">
        <f t="shared" si="168"/>
        <v>1.0284770331611963</v>
      </c>
      <c r="Q1082" s="11">
        <f t="shared" si="162"/>
        <v>3.4768211920529803</v>
      </c>
      <c r="R1082" s="12">
        <f t="shared" si="163"/>
        <v>0.10264984084088595</v>
      </c>
      <c r="S1082" s="11">
        <f t="shared" si="164"/>
        <v>8.6219394569899421</v>
      </c>
      <c r="T1082" s="8">
        <f t="shared" si="165"/>
        <v>3.5486145306296635</v>
      </c>
      <c r="U1082" s="13">
        <f t="shared" si="166"/>
        <v>5.1820105011975075</v>
      </c>
    </row>
    <row r="1083" spans="1:21">
      <c r="A1083" s="6" t="s">
        <v>1585</v>
      </c>
      <c r="B1083" s="6" t="s">
        <v>225</v>
      </c>
      <c r="C1083" s="8">
        <v>36.5</v>
      </c>
      <c r="D1083" s="8">
        <v>29.7</v>
      </c>
      <c r="E1083" s="8">
        <v>11.9</v>
      </c>
      <c r="F1083" s="8">
        <v>6.7</v>
      </c>
      <c r="G1083" s="9"/>
      <c r="H1083" s="9" t="s">
        <v>18</v>
      </c>
      <c r="I1083" s="10">
        <v>14800</v>
      </c>
      <c r="J1083" s="10">
        <v>5600</v>
      </c>
      <c r="K1083" s="10">
        <v>624</v>
      </c>
      <c r="L1083" s="11">
        <f t="shared" si="167"/>
        <v>16.622875413387106</v>
      </c>
      <c r="M1083" s="10">
        <f t="shared" si="159"/>
        <v>252.19957426421618</v>
      </c>
      <c r="N1083" s="8">
        <f t="shared" si="160"/>
        <v>26.623428227820362</v>
      </c>
      <c r="O1083" s="11">
        <f t="shared" si="161"/>
        <v>1.875298892524986</v>
      </c>
      <c r="P1083" s="11">
        <f t="shared" si="168"/>
        <v>1.0846361884813942</v>
      </c>
      <c r="Q1083" s="11">
        <f t="shared" si="162"/>
        <v>3.0672268907563023</v>
      </c>
      <c r="R1083" s="12">
        <f t="shared" si="163"/>
        <v>0.10374029582095892</v>
      </c>
      <c r="S1083" s="11">
        <f t="shared" si="164"/>
        <v>7.3026926540831498</v>
      </c>
      <c r="T1083" s="8">
        <f t="shared" si="165"/>
        <v>3.0273772558666416</v>
      </c>
      <c r="U1083" s="13">
        <f t="shared" si="166"/>
        <v>4.9799043238481016</v>
      </c>
    </row>
    <row r="1084" spans="1:21">
      <c r="A1084" s="6" t="s">
        <v>1586</v>
      </c>
      <c r="B1084" s="6" t="s">
        <v>225</v>
      </c>
      <c r="C1084" s="8">
        <v>40.200000000000003</v>
      </c>
      <c r="D1084" s="8">
        <v>32.4</v>
      </c>
      <c r="E1084" s="8">
        <v>12.9</v>
      </c>
      <c r="F1084" s="8">
        <v>7.1</v>
      </c>
      <c r="G1084" s="9"/>
      <c r="H1084" s="9" t="s">
        <v>18</v>
      </c>
      <c r="I1084" s="10">
        <v>18700</v>
      </c>
      <c r="J1084" s="10">
        <v>6990</v>
      </c>
      <c r="K1084" s="10">
        <v>830</v>
      </c>
      <c r="L1084" s="11">
        <f t="shared" si="167"/>
        <v>18.921146359521515</v>
      </c>
      <c r="M1084" s="10">
        <f t="shared" si="159"/>
        <v>245.44746870167285</v>
      </c>
      <c r="N1084" s="8">
        <f t="shared" si="160"/>
        <v>27.60667617865348</v>
      </c>
      <c r="O1084" s="11">
        <f t="shared" si="161"/>
        <v>1.8805597747815217</v>
      </c>
      <c r="P1084" s="11">
        <f t="shared" si="168"/>
        <v>1.1249822081253686</v>
      </c>
      <c r="Q1084" s="11">
        <f t="shared" si="162"/>
        <v>3.1162790697674421</v>
      </c>
      <c r="R1084" s="12">
        <f t="shared" si="163"/>
        <v>0.10664835166827931</v>
      </c>
      <c r="S1084" s="11">
        <f t="shared" si="164"/>
        <v>7.6274137163261315</v>
      </c>
      <c r="T1084" s="8">
        <f t="shared" si="165"/>
        <v>3.1490953098410559</v>
      </c>
      <c r="U1084" s="13">
        <f t="shared" si="166"/>
        <v>4.9752955652836084</v>
      </c>
    </row>
    <row r="1085" spans="1:21">
      <c r="A1085" s="6" t="s">
        <v>1587</v>
      </c>
      <c r="B1085" s="6" t="s">
        <v>635</v>
      </c>
      <c r="C1085" s="8">
        <v>42.9</v>
      </c>
      <c r="D1085" s="8">
        <v>34.1</v>
      </c>
      <c r="E1085" s="8">
        <v>13.1</v>
      </c>
      <c r="F1085" s="8">
        <v>8.1</v>
      </c>
      <c r="G1085" s="9"/>
      <c r="H1085" s="9" t="s">
        <v>18</v>
      </c>
      <c r="I1085" s="10">
        <v>23400</v>
      </c>
      <c r="J1085" s="10">
        <v>9000</v>
      </c>
      <c r="K1085" s="10">
        <v>891</v>
      </c>
      <c r="L1085" s="11">
        <f t="shared" si="167"/>
        <v>17.494269222387608</v>
      </c>
      <c r="M1085" s="10">
        <f t="shared" si="159"/>
        <v>263.45394254222441</v>
      </c>
      <c r="N1085" s="8">
        <f t="shared" si="160"/>
        <v>32.003135151205676</v>
      </c>
      <c r="O1085" s="11">
        <f t="shared" si="161"/>
        <v>1.7723239329901346</v>
      </c>
      <c r="P1085" s="11">
        <f t="shared" si="168"/>
        <v>1.0890764373486237</v>
      </c>
      <c r="Q1085" s="11">
        <f t="shared" si="162"/>
        <v>3.2748091603053435</v>
      </c>
      <c r="R1085" s="12">
        <f t="shared" si="163"/>
        <v>8.1109879837061763E-2</v>
      </c>
      <c r="S1085" s="11">
        <f t="shared" si="164"/>
        <v>7.824957507871849</v>
      </c>
      <c r="T1085" s="8">
        <f t="shared" si="165"/>
        <v>3.6472798677507798</v>
      </c>
      <c r="U1085" s="13">
        <f t="shared" si="166"/>
        <v>5.7182268108159819</v>
      </c>
    </row>
    <row r="1086" spans="1:21">
      <c r="A1086" s="6" t="s">
        <v>1588</v>
      </c>
      <c r="B1086" s="6" t="s">
        <v>225</v>
      </c>
      <c r="C1086" s="8">
        <v>43.1</v>
      </c>
      <c r="D1086" s="8">
        <v>34.700000000000003</v>
      </c>
      <c r="E1086" s="8">
        <v>13.6</v>
      </c>
      <c r="F1086" s="8">
        <v>8.1999999999999993</v>
      </c>
      <c r="G1086" s="9" t="s">
        <v>29</v>
      </c>
      <c r="H1086" s="9" t="s">
        <v>18</v>
      </c>
      <c r="I1086" s="10">
        <v>24500</v>
      </c>
      <c r="J1086" s="10">
        <v>7700</v>
      </c>
      <c r="K1086" s="10">
        <v>890</v>
      </c>
      <c r="L1086" s="11">
        <f t="shared" si="167"/>
        <v>16.948109338485949</v>
      </c>
      <c r="M1086" s="10">
        <f t="shared" si="159"/>
        <v>261.77588810357048</v>
      </c>
      <c r="N1086" s="8">
        <f t="shared" si="160"/>
        <v>31.468034004254303</v>
      </c>
      <c r="O1086" s="11">
        <f t="shared" si="161"/>
        <v>1.8120379511437799</v>
      </c>
      <c r="P1086" s="11">
        <f t="shared" si="168"/>
        <v>1.0762381979866911</v>
      </c>
      <c r="Q1086" s="11">
        <f t="shared" si="162"/>
        <v>3.1691176470588238</v>
      </c>
      <c r="R1086" s="12">
        <f t="shared" si="163"/>
        <v>8.9462903214474462E-2</v>
      </c>
      <c r="S1086" s="11">
        <f t="shared" si="164"/>
        <v>7.8934985906124044</v>
      </c>
      <c r="T1086" s="8">
        <f t="shared" si="165"/>
        <v>3.5577605926438443</v>
      </c>
      <c r="U1086" s="13">
        <f t="shared" si="166"/>
        <v>5.4743832985547689</v>
      </c>
    </row>
    <row r="1087" spans="1:21">
      <c r="A1087" s="6" t="s">
        <v>1589</v>
      </c>
      <c r="B1087" s="6" t="s">
        <v>225</v>
      </c>
      <c r="C1087" s="8">
        <v>45.1</v>
      </c>
      <c r="D1087" s="8">
        <v>34.700000000000003</v>
      </c>
      <c r="E1087" s="8">
        <v>13.7</v>
      </c>
      <c r="F1087" s="8">
        <v>7.2</v>
      </c>
      <c r="G1087" s="9"/>
      <c r="H1087" s="9" t="s">
        <v>18</v>
      </c>
      <c r="I1087" s="10">
        <v>27300</v>
      </c>
      <c r="J1087" s="10">
        <v>8400</v>
      </c>
      <c r="K1087" s="10">
        <v>890</v>
      </c>
      <c r="L1087" s="11">
        <f t="shared" si="167"/>
        <v>15.769631550988981</v>
      </c>
      <c r="M1087" s="10">
        <f t="shared" si="159"/>
        <v>291.69313245826424</v>
      </c>
      <c r="N1087" s="8">
        <f t="shared" si="160"/>
        <v>34.173496119696658</v>
      </c>
      <c r="O1087" s="11">
        <f t="shared" si="161"/>
        <v>1.7607556581876418</v>
      </c>
      <c r="P1087" s="11">
        <f t="shared" si="168"/>
        <v>1.0475126139237101</v>
      </c>
      <c r="Q1087" s="11">
        <f t="shared" si="162"/>
        <v>3.2919708029197081</v>
      </c>
      <c r="R1087" s="12">
        <f t="shared" si="163"/>
        <v>7.6437041811972264E-2</v>
      </c>
      <c r="S1087" s="11">
        <f t="shared" si="164"/>
        <v>7.8934985906124044</v>
      </c>
      <c r="T1087" s="8">
        <f t="shared" si="165"/>
        <v>3.86709850520529</v>
      </c>
      <c r="U1087" s="13">
        <f t="shared" si="166"/>
        <v>5.928610066772424</v>
      </c>
    </row>
    <row r="1088" spans="1:21">
      <c r="A1088" s="6" t="s">
        <v>1590</v>
      </c>
      <c r="B1088" s="6" t="s">
        <v>225</v>
      </c>
      <c r="C1088" s="8">
        <v>47.1</v>
      </c>
      <c r="D1088" s="8">
        <v>37.9</v>
      </c>
      <c r="E1088" s="8">
        <v>14.5</v>
      </c>
      <c r="F1088" s="8">
        <v>8.9</v>
      </c>
      <c r="G1088" s="9"/>
      <c r="H1088" s="9" t="s">
        <v>18</v>
      </c>
      <c r="I1088" s="10">
        <v>31300</v>
      </c>
      <c r="J1088" s="10">
        <v>11400</v>
      </c>
      <c r="K1088" s="10">
        <v>1013</v>
      </c>
      <c r="L1088" s="11">
        <f t="shared" si="167"/>
        <v>16.386748157249546</v>
      </c>
      <c r="M1088" s="10">
        <f t="shared" si="159"/>
        <v>256.67211503881896</v>
      </c>
      <c r="N1088" s="8">
        <f t="shared" si="160"/>
        <v>33.794355134386329</v>
      </c>
      <c r="O1088" s="11">
        <f t="shared" si="161"/>
        <v>1.7806248287346917</v>
      </c>
      <c r="P1088" s="11">
        <f t="shared" si="168"/>
        <v>1.0569024674718728</v>
      </c>
      <c r="Q1088" s="11">
        <f t="shared" si="162"/>
        <v>3.2482758620689656</v>
      </c>
      <c r="R1088" s="12">
        <f t="shared" si="163"/>
        <v>8.3812405578487903E-2</v>
      </c>
      <c r="S1088" s="11">
        <f t="shared" si="164"/>
        <v>8.249438768789064</v>
      </c>
      <c r="T1088" s="8">
        <f t="shared" si="165"/>
        <v>3.8286004738349408</v>
      </c>
      <c r="U1088" s="13">
        <f t="shared" si="166"/>
        <v>5.7053722241991887</v>
      </c>
    </row>
    <row r="1089" spans="1:21">
      <c r="A1089" s="6" t="s">
        <v>1591</v>
      </c>
      <c r="B1089" s="6"/>
      <c r="C1089" s="8">
        <v>47.6</v>
      </c>
      <c r="D1089" s="8">
        <v>36.5</v>
      </c>
      <c r="E1089" s="8">
        <v>13.7</v>
      </c>
      <c r="F1089" s="8">
        <v>7.8</v>
      </c>
      <c r="G1089" s="9"/>
      <c r="H1089" s="9"/>
      <c r="I1089" s="10">
        <v>32400</v>
      </c>
      <c r="J1089" s="10">
        <v>15500</v>
      </c>
      <c r="K1089" s="10">
        <v>1043</v>
      </c>
      <c r="L1089" s="11">
        <f t="shared" si="167"/>
        <v>16.488349871560043</v>
      </c>
      <c r="M1089" s="10">
        <f t="shared" si="159"/>
        <v>297.45303088113303</v>
      </c>
      <c r="N1089" s="8">
        <f t="shared" si="160"/>
        <v>38.5108401118678</v>
      </c>
      <c r="O1089" s="11">
        <f t="shared" si="161"/>
        <v>1.6631436644187636</v>
      </c>
      <c r="P1089" s="11">
        <f t="shared" si="168"/>
        <v>1.0580482496170087</v>
      </c>
      <c r="Q1089" s="11">
        <f t="shared" si="162"/>
        <v>3.4744525547445257</v>
      </c>
      <c r="R1089" s="12">
        <f t="shared" si="163"/>
        <v>5.9640931712064589E-2</v>
      </c>
      <c r="S1089" s="11">
        <f t="shared" si="164"/>
        <v>8.0956408023083632</v>
      </c>
      <c r="T1089" s="8">
        <f t="shared" si="165"/>
        <v>4.3778911644480152</v>
      </c>
      <c r="U1089" s="13">
        <f t="shared" si="166"/>
        <v>6.7117011872969359</v>
      </c>
    </row>
    <row r="1090" spans="1:21">
      <c r="A1090" s="6" t="s">
        <v>1592</v>
      </c>
      <c r="B1090" s="6" t="s">
        <v>225</v>
      </c>
      <c r="C1090" s="8">
        <v>48.5</v>
      </c>
      <c r="D1090" s="8">
        <v>41</v>
      </c>
      <c r="E1090" s="8">
        <v>14.1</v>
      </c>
      <c r="F1090" s="8">
        <v>7.8</v>
      </c>
      <c r="G1090" s="9" t="s">
        <v>157</v>
      </c>
      <c r="H1090" s="9" t="s">
        <v>18</v>
      </c>
      <c r="I1090" s="10">
        <v>30900</v>
      </c>
      <c r="J1090" s="10">
        <v>12100</v>
      </c>
      <c r="K1090" s="10">
        <v>1142</v>
      </c>
      <c r="L1090" s="11">
        <f t="shared" si="167"/>
        <v>18.632435190274652</v>
      </c>
      <c r="M1090" s="10">
        <f t="shared" si="159"/>
        <v>200.1515192342371</v>
      </c>
      <c r="N1090" s="8">
        <f t="shared" si="160"/>
        <v>32.553492686004851</v>
      </c>
      <c r="O1090" s="11">
        <f t="shared" si="161"/>
        <v>1.7389361101670813</v>
      </c>
      <c r="P1090" s="11">
        <f t="shared" si="168"/>
        <v>1.1034845162212998</v>
      </c>
      <c r="Q1090" s="11">
        <f t="shared" si="162"/>
        <v>3.4397163120567376</v>
      </c>
      <c r="R1090" s="12">
        <f t="shared" si="163"/>
        <v>8.229494492779886E-2</v>
      </c>
      <c r="S1090" s="11">
        <f t="shared" si="164"/>
        <v>8.5801864781600177</v>
      </c>
      <c r="T1090" s="8">
        <f t="shared" si="165"/>
        <v>3.7959474492759164</v>
      </c>
      <c r="U1090" s="13">
        <f t="shared" si="166"/>
        <v>5.7363886915694069</v>
      </c>
    </row>
    <row r="1091" spans="1:21">
      <c r="A1091" s="6" t="s">
        <v>1593</v>
      </c>
      <c r="B1091" s="6"/>
      <c r="C1091" s="8">
        <v>51.3</v>
      </c>
      <c r="D1091" s="8">
        <v>42.4</v>
      </c>
      <c r="E1091" s="8">
        <v>14.7</v>
      </c>
      <c r="F1091" s="8">
        <v>5.9</v>
      </c>
      <c r="G1091" s="9"/>
      <c r="H1091" s="9"/>
      <c r="I1091" s="10">
        <v>39600</v>
      </c>
      <c r="J1091" s="10">
        <v>16500</v>
      </c>
      <c r="K1091" s="10">
        <v>1183</v>
      </c>
      <c r="L1091" s="11">
        <f t="shared" si="167"/>
        <v>16.36197080761433</v>
      </c>
      <c r="M1091" s="10">
        <f t="shared" si="159"/>
        <v>231.92608543582</v>
      </c>
      <c r="N1091" s="8">
        <f t="shared" si="160"/>
        <v>37.875835004078894</v>
      </c>
      <c r="O1091" s="11">
        <f t="shared" si="161"/>
        <v>1.669189041424777</v>
      </c>
      <c r="P1091" s="11">
        <f t="shared" si="168"/>
        <v>1.0493809462200383</v>
      </c>
      <c r="Q1091" s="11">
        <f t="shared" si="162"/>
        <v>3.489795918367347</v>
      </c>
      <c r="R1091" s="12">
        <f t="shared" si="163"/>
        <v>6.5950773257095641E-2</v>
      </c>
      <c r="S1091" s="11">
        <f t="shared" si="164"/>
        <v>8.7254478395094424</v>
      </c>
      <c r="T1091" s="8">
        <f t="shared" si="165"/>
        <v>4.3533969279566014</v>
      </c>
      <c r="U1091" s="13">
        <f t="shared" si="166"/>
        <v>6.4431395089503312</v>
      </c>
    </row>
    <row r="1092" spans="1:21">
      <c r="A1092" s="6" t="s">
        <v>1594</v>
      </c>
      <c r="B1092" s="6"/>
      <c r="C1092" s="8">
        <v>51.3</v>
      </c>
      <c r="D1092" s="8">
        <v>42.4</v>
      </c>
      <c r="E1092" s="8">
        <v>14.7</v>
      </c>
      <c r="F1092" s="8">
        <v>8.9</v>
      </c>
      <c r="G1092" s="9"/>
      <c r="H1092" s="9"/>
      <c r="I1092" s="10">
        <v>39600</v>
      </c>
      <c r="J1092" s="10">
        <v>16500</v>
      </c>
      <c r="K1092" s="10">
        <v>1291</v>
      </c>
      <c r="L1092" s="11">
        <f t="shared" si="167"/>
        <v>17.855709478131953</v>
      </c>
      <c r="M1092" s="10">
        <f t="shared" si="159"/>
        <v>231.92608543582</v>
      </c>
      <c r="N1092" s="8">
        <f t="shared" si="160"/>
        <v>37.875835004078894</v>
      </c>
      <c r="O1092" s="11">
        <f t="shared" si="161"/>
        <v>1.669189041424777</v>
      </c>
      <c r="P1092" s="11">
        <f t="shared" si="168"/>
        <v>1.080358002193738</v>
      </c>
      <c r="Q1092" s="11">
        <f t="shared" si="162"/>
        <v>3.489795918367347</v>
      </c>
      <c r="R1092" s="12">
        <f t="shared" si="163"/>
        <v>6.5950773257095641E-2</v>
      </c>
      <c r="S1092" s="11">
        <f t="shared" si="164"/>
        <v>8.7254478395094424</v>
      </c>
      <c r="T1092" s="8">
        <f t="shared" si="165"/>
        <v>4.3533969279566014</v>
      </c>
      <c r="U1092" s="13">
        <f t="shared" si="166"/>
        <v>6.4431395089503312</v>
      </c>
    </row>
    <row r="1093" spans="1:21">
      <c r="A1093" s="6" t="s">
        <v>1595</v>
      </c>
      <c r="B1093" s="6" t="s">
        <v>225</v>
      </c>
      <c r="C1093" s="8">
        <v>55</v>
      </c>
      <c r="D1093" s="8">
        <v>42.8</v>
      </c>
      <c r="E1093" s="8">
        <v>15.8</v>
      </c>
      <c r="F1093" s="8">
        <v>7.3</v>
      </c>
      <c r="G1093" s="9" t="s">
        <v>1507</v>
      </c>
      <c r="H1093" s="9" t="s">
        <v>18</v>
      </c>
      <c r="I1093" s="10">
        <v>52000</v>
      </c>
      <c r="J1093" s="10">
        <v>19900</v>
      </c>
      <c r="K1093" s="10">
        <v>1350</v>
      </c>
      <c r="L1093" s="11">
        <f t="shared" si="167"/>
        <v>15.573685648490724</v>
      </c>
      <c r="M1093" s="10">
        <f t="shared" si="159"/>
        <v>296.09018972045419</v>
      </c>
      <c r="N1093" s="8">
        <f t="shared" si="160"/>
        <v>43.832562010224557</v>
      </c>
      <c r="O1093" s="11">
        <f t="shared" si="161"/>
        <v>1.6385083559325757</v>
      </c>
      <c r="P1093" s="11">
        <f t="shared" si="168"/>
        <v>1.0243617653235799</v>
      </c>
      <c r="Q1093" s="11">
        <f t="shared" si="162"/>
        <v>3.481012658227848</v>
      </c>
      <c r="R1093" s="12">
        <f t="shared" si="163"/>
        <v>5.6235652914312949E-2</v>
      </c>
      <c r="S1093" s="11">
        <f t="shared" si="164"/>
        <v>8.7665089973147232</v>
      </c>
      <c r="T1093" s="8">
        <f t="shared" si="165"/>
        <v>4.9311066489380737</v>
      </c>
      <c r="U1093" s="13">
        <f t="shared" si="166"/>
        <v>7.0395320058912416</v>
      </c>
    </row>
    <row r="1094" spans="1:21">
      <c r="A1094" s="6" t="s">
        <v>1596</v>
      </c>
      <c r="B1094" s="6" t="s">
        <v>225</v>
      </c>
      <c r="C1094" s="8">
        <v>56.3</v>
      </c>
      <c r="D1094" s="8">
        <v>47.6</v>
      </c>
      <c r="E1094" s="8">
        <v>15.5</v>
      </c>
      <c r="F1094" s="8">
        <v>8.8000000000000007</v>
      </c>
      <c r="G1094" s="9" t="s">
        <v>157</v>
      </c>
      <c r="H1094" s="9" t="s">
        <v>18</v>
      </c>
      <c r="I1094" s="10">
        <v>45200</v>
      </c>
      <c r="J1094" s="10">
        <v>16300</v>
      </c>
      <c r="K1094" s="10">
        <v>1491</v>
      </c>
      <c r="L1094" s="11">
        <f t="shared" si="167"/>
        <v>18.883013713717716</v>
      </c>
      <c r="M1094" s="10">
        <f t="shared" si="159"/>
        <v>187.09817801847095</v>
      </c>
      <c r="N1094" s="8">
        <f t="shared" si="160"/>
        <v>36.165435419977435</v>
      </c>
      <c r="O1094" s="11">
        <f t="shared" si="161"/>
        <v>1.6841907833047072</v>
      </c>
      <c r="P1094" s="11">
        <f t="shared" si="168"/>
        <v>1.0965703464209686</v>
      </c>
      <c r="Q1094" s="11">
        <f t="shared" si="162"/>
        <v>3.6322580645161286</v>
      </c>
      <c r="R1094" s="12">
        <f t="shared" si="163"/>
        <v>7.3628712026635748E-2</v>
      </c>
      <c r="S1094" s="11">
        <f t="shared" si="164"/>
        <v>9.2450289345139431</v>
      </c>
      <c r="T1094" s="8">
        <f t="shared" si="165"/>
        <v>4.2586964560493614</v>
      </c>
      <c r="U1094" s="13">
        <f t="shared" si="166"/>
        <v>6.1381680321207437</v>
      </c>
    </row>
    <row r="1095" spans="1:21">
      <c r="A1095" s="6" t="s">
        <v>1597</v>
      </c>
      <c r="B1095" s="6"/>
      <c r="C1095" s="8">
        <v>57.3</v>
      </c>
      <c r="D1095" s="8">
        <v>45.7</v>
      </c>
      <c r="E1095" s="8">
        <v>15.7</v>
      </c>
      <c r="F1095" s="8">
        <v>6.8</v>
      </c>
      <c r="G1095" s="9"/>
      <c r="H1095" s="9"/>
      <c r="I1095" s="10">
        <v>49500</v>
      </c>
      <c r="J1095" s="10">
        <v>18900</v>
      </c>
      <c r="K1095" s="10">
        <v>1426</v>
      </c>
      <c r="L1095" s="11">
        <f t="shared" si="167"/>
        <v>16.999193822960695</v>
      </c>
      <c r="M1095" s="10">
        <f t="shared" si="159"/>
        <v>231.53069764918871</v>
      </c>
      <c r="N1095" s="8">
        <f t="shared" si="160"/>
        <v>39.751798304031503</v>
      </c>
      <c r="O1095" s="11">
        <f t="shared" si="161"/>
        <v>1.6550716824167295</v>
      </c>
      <c r="P1095" s="11">
        <f t="shared" si="168"/>
        <v>1.0561450141527369</v>
      </c>
      <c r="Q1095" s="11">
        <f t="shared" si="162"/>
        <v>3.6496815286624202</v>
      </c>
      <c r="R1095" s="12">
        <f t="shared" si="163"/>
        <v>6.3697734292152752E-2</v>
      </c>
      <c r="S1095" s="11">
        <f t="shared" si="164"/>
        <v>9.058637866699387</v>
      </c>
      <c r="T1095" s="8">
        <f t="shared" si="165"/>
        <v>4.6151428661760265</v>
      </c>
      <c r="U1095" s="13">
        <f t="shared" si="166"/>
        <v>6.6094186141206066</v>
      </c>
    </row>
    <row r="1096" spans="1:21">
      <c r="A1096" s="6" t="s">
        <v>1598</v>
      </c>
      <c r="B1096" s="6" t="s">
        <v>225</v>
      </c>
      <c r="C1096" s="8">
        <v>57.4</v>
      </c>
      <c r="D1096" s="8">
        <v>44.5</v>
      </c>
      <c r="E1096" s="8">
        <v>15.1</v>
      </c>
      <c r="F1096" s="8">
        <v>7.3</v>
      </c>
      <c r="G1096" s="9" t="s">
        <v>119</v>
      </c>
      <c r="H1096" s="9" t="s">
        <v>18</v>
      </c>
      <c r="I1096" s="10">
        <v>52500</v>
      </c>
      <c r="J1096" s="10">
        <v>20300</v>
      </c>
      <c r="K1096" s="10">
        <v>1709</v>
      </c>
      <c r="L1096" s="11">
        <f t="shared" si="167"/>
        <v>19.589882419656451</v>
      </c>
      <c r="M1096" s="10">
        <f t="shared" si="159"/>
        <v>265.96914190553059</v>
      </c>
      <c r="N1096" s="8">
        <f t="shared" si="160"/>
        <v>45.147168673246043</v>
      </c>
      <c r="O1096" s="11">
        <f t="shared" si="161"/>
        <v>1.5609341645824986</v>
      </c>
      <c r="P1096" s="11">
        <f t="shared" si="168"/>
        <v>1.1053920376054012</v>
      </c>
      <c r="Q1096" s="11">
        <f t="shared" si="162"/>
        <v>3.8013245033112582</v>
      </c>
      <c r="R1096" s="12">
        <f t="shared" si="163"/>
        <v>4.744767886197282E-2</v>
      </c>
      <c r="S1096" s="11">
        <f t="shared" si="164"/>
        <v>8.9389149229646438</v>
      </c>
      <c r="T1096" s="8">
        <f t="shared" si="165"/>
        <v>5.2195189766300558</v>
      </c>
      <c r="U1096" s="13">
        <f t="shared" si="166"/>
        <v>7.622017526738051</v>
      </c>
    </row>
    <row r="1097" spans="1:21">
      <c r="A1097" s="6" t="s">
        <v>1599</v>
      </c>
      <c r="B1097" s="6"/>
      <c r="C1097" s="8">
        <v>57.3</v>
      </c>
      <c r="D1097" s="8">
        <v>45.7</v>
      </c>
      <c r="E1097" s="8">
        <v>15.7</v>
      </c>
      <c r="F1097" s="8">
        <v>9.1</v>
      </c>
      <c r="G1097" s="9"/>
      <c r="H1097" s="9"/>
      <c r="I1097" s="10">
        <v>49500</v>
      </c>
      <c r="J1097" s="10">
        <v>18900</v>
      </c>
      <c r="K1097" s="10">
        <v>1426</v>
      </c>
      <c r="L1097" s="11">
        <f t="shared" si="167"/>
        <v>16.999193822960695</v>
      </c>
      <c r="M1097" s="10">
        <f t="shared" si="159"/>
        <v>231.53069764918871</v>
      </c>
      <c r="N1097" s="8">
        <f t="shared" si="160"/>
        <v>39.751798304031503</v>
      </c>
      <c r="O1097" s="11">
        <f t="shared" si="161"/>
        <v>1.6550716824167295</v>
      </c>
      <c r="P1097" s="11">
        <f t="shared" si="168"/>
        <v>1.0561450141527369</v>
      </c>
      <c r="Q1097" s="11">
        <f t="shared" si="162"/>
        <v>3.6496815286624202</v>
      </c>
      <c r="R1097" s="12">
        <f t="shared" si="163"/>
        <v>6.3697734292152752E-2</v>
      </c>
      <c r="S1097" s="11">
        <f t="shared" si="164"/>
        <v>9.058637866699387</v>
      </c>
      <c r="T1097" s="8">
        <f t="shared" si="165"/>
        <v>4.6151428661760265</v>
      </c>
      <c r="U1097" s="13">
        <f t="shared" si="166"/>
        <v>6.6094186141206066</v>
      </c>
    </row>
    <row r="1098" spans="1:21">
      <c r="A1098" s="6" t="s">
        <v>1600</v>
      </c>
      <c r="B1098" s="6" t="s">
        <v>225</v>
      </c>
      <c r="C1098" s="8">
        <v>58.5</v>
      </c>
      <c r="D1098" s="8">
        <v>44.4</v>
      </c>
      <c r="E1098" s="8">
        <v>15.9</v>
      </c>
      <c r="F1098" s="8">
        <v>7.3</v>
      </c>
      <c r="G1098" s="9" t="s">
        <v>1507</v>
      </c>
      <c r="H1098" s="9" t="s">
        <v>18</v>
      </c>
      <c r="I1098" s="10">
        <v>52000</v>
      </c>
      <c r="J1098" s="10">
        <v>20300</v>
      </c>
      <c r="K1098" s="10">
        <v>1349</v>
      </c>
      <c r="L1098" s="11">
        <f t="shared" si="167"/>
        <v>15.562149585047397</v>
      </c>
      <c r="M1098" s="10">
        <f t="shared" si="159"/>
        <v>265.22008808349204</v>
      </c>
      <c r="N1098" s="8">
        <f t="shared" si="160"/>
        <v>41.526711632247668</v>
      </c>
      <c r="O1098" s="11">
        <f t="shared" si="161"/>
        <v>1.648878661982782</v>
      </c>
      <c r="P1098" s="11">
        <f t="shared" si="168"/>
        <v>1.0241090269754551</v>
      </c>
      <c r="Q1098" s="11">
        <f t="shared" si="162"/>
        <v>3.6792452830188678</v>
      </c>
      <c r="R1098" s="12">
        <f t="shared" si="163"/>
        <v>5.9917101434931688E-2</v>
      </c>
      <c r="S1098" s="11">
        <f t="shared" si="164"/>
        <v>8.9288655494413174</v>
      </c>
      <c r="T1098" s="8">
        <f t="shared" si="165"/>
        <v>4.7958405878552339</v>
      </c>
      <c r="U1098" s="13">
        <f t="shared" si="166"/>
        <v>6.8248657442995881</v>
      </c>
    </row>
    <row r="1099" spans="1:21">
      <c r="A1099" s="6" t="s">
        <v>1601</v>
      </c>
      <c r="B1099" s="6" t="s">
        <v>225</v>
      </c>
      <c r="C1099" s="8">
        <v>62.6</v>
      </c>
      <c r="D1099" s="8">
        <v>52.1</v>
      </c>
      <c r="E1099" s="8">
        <v>17.5</v>
      </c>
      <c r="F1099" s="8" t="s">
        <v>1602</v>
      </c>
      <c r="G1099" s="9" t="s">
        <v>1507</v>
      </c>
      <c r="H1099" s="9" t="s">
        <v>14</v>
      </c>
      <c r="I1099" s="10">
        <v>62800</v>
      </c>
      <c r="J1099" s="10">
        <v>24700</v>
      </c>
      <c r="K1099" s="10">
        <v>2048</v>
      </c>
      <c r="L1099" s="11">
        <f t="shared" si="167"/>
        <v>20.835536717901228</v>
      </c>
      <c r="M1099" s="10">
        <f t="shared" si="159"/>
        <v>198.24327126704034</v>
      </c>
      <c r="N1099" s="8">
        <f t="shared" si="160"/>
        <v>38.857369755309506</v>
      </c>
      <c r="O1099" s="11">
        <f t="shared" si="161"/>
        <v>1.7042691172682578</v>
      </c>
      <c r="P1099" s="11">
        <f t="shared" si="168"/>
        <v>1.1226283725356681</v>
      </c>
      <c r="Q1099" s="11">
        <f t="shared" si="162"/>
        <v>3.5771428571428574</v>
      </c>
      <c r="R1099" s="12">
        <f t="shared" si="163"/>
        <v>7.5818436880008E-2</v>
      </c>
      <c r="S1099" s="11">
        <f t="shared" si="164"/>
        <v>9.6721641838835648</v>
      </c>
      <c r="T1099" s="8">
        <f t="shared" si="165"/>
        <v>4.5200357463687224</v>
      </c>
      <c r="U1099" s="13">
        <f t="shared" si="166"/>
        <v>6.1312747934789176</v>
      </c>
    </row>
    <row r="1100" spans="1:21">
      <c r="A1100" s="6" t="s">
        <v>1603</v>
      </c>
      <c r="B1100" s="6" t="s">
        <v>225</v>
      </c>
      <c r="C1100" s="8">
        <v>67.5</v>
      </c>
      <c r="D1100" s="8">
        <v>54.6</v>
      </c>
      <c r="E1100" s="8">
        <v>17.7</v>
      </c>
      <c r="F1100" s="8" t="s">
        <v>1604</v>
      </c>
      <c r="G1100" s="9" t="s">
        <v>1507</v>
      </c>
      <c r="H1100" s="9" t="s">
        <v>18</v>
      </c>
      <c r="I1100" s="10">
        <v>88200</v>
      </c>
      <c r="J1100" s="10">
        <v>35300</v>
      </c>
      <c r="K1100" s="10">
        <v>2155</v>
      </c>
      <c r="L1100" s="11">
        <f t="shared" si="167"/>
        <v>17.485620944840502</v>
      </c>
      <c r="M1100" s="10">
        <f t="shared" si="159"/>
        <v>241.90377106691554</v>
      </c>
      <c r="N1100" s="8">
        <f t="shared" si="160"/>
        <v>50.79461704346901</v>
      </c>
      <c r="O1100" s="11">
        <f t="shared" si="161"/>
        <v>1.5394050768296863</v>
      </c>
      <c r="P1100" s="11">
        <f t="shared" si="168"/>
        <v>1.0488752727257062</v>
      </c>
      <c r="Q1100" s="11">
        <f t="shared" si="162"/>
        <v>3.8135593220338984</v>
      </c>
      <c r="R1100" s="12">
        <f t="shared" si="163"/>
        <v>4.6092380420651856E-2</v>
      </c>
      <c r="S1100" s="11">
        <f t="shared" si="164"/>
        <v>9.9015029162243859</v>
      </c>
      <c r="T1100" s="8">
        <f t="shared" si="165"/>
        <v>5.8369957902770313</v>
      </c>
      <c r="U1100" s="13">
        <f t="shared" si="166"/>
        <v>7.8728265383921228</v>
      </c>
    </row>
    <row r="1101" spans="1:21">
      <c r="A1101" s="6" t="s">
        <v>1605</v>
      </c>
      <c r="B1101" s="6" t="s">
        <v>225</v>
      </c>
      <c r="C1101" s="8">
        <v>77</v>
      </c>
      <c r="D1101" s="8">
        <v>60.3</v>
      </c>
      <c r="E1101" s="8">
        <v>19.5</v>
      </c>
      <c r="F1101" s="8">
        <v>11.1</v>
      </c>
      <c r="G1101" s="9" t="s">
        <v>157</v>
      </c>
      <c r="H1101" s="9" t="s">
        <v>18</v>
      </c>
      <c r="I1101" s="10">
        <v>112400</v>
      </c>
      <c r="J1101" s="10">
        <v>39700</v>
      </c>
      <c r="K1101" s="10">
        <v>2625</v>
      </c>
      <c r="L1101" s="11">
        <f t="shared" si="167"/>
        <v>18.123196827149226</v>
      </c>
      <c r="M1101" s="10">
        <f t="shared" ref="M1101:M1164" si="169">(I1101/2240)/(0.01*D1101)^3</f>
        <v>228.85813604998063</v>
      </c>
      <c r="N1101" s="8">
        <f t="shared" ref="N1101:N1164" si="170">I1101/(0.65*(0.7*D1101+0.3*C1101)*E1101^1.33)</f>
        <v>50.94801144722215</v>
      </c>
      <c r="O1101" s="11">
        <f t="shared" ref="O1101:O1164" si="171">E1101/(I1101/(0.9*64))^0.333</f>
        <v>1.564408318938288</v>
      </c>
      <c r="P1101" s="11">
        <f t="shared" si="168"/>
        <v>1.0542206831991359</v>
      </c>
      <c r="Q1101" s="11">
        <f t="shared" ref="Q1101:Q1164" si="172">C1101/E1101</f>
        <v>3.9487179487179489</v>
      </c>
      <c r="R1101" s="12">
        <f t="shared" ref="R1101:R1164" si="173">(((2*3.14)/T1101)^2*((E1101/2)-1.5)*(10*3.14/180)/32.2)</f>
        <v>5.0057046009505772E-2</v>
      </c>
      <c r="S1101" s="11">
        <f t="shared" ref="S1101:S1164" si="174">1.34*(D1101^0.5)</f>
        <v>10.405512000858007</v>
      </c>
      <c r="T1101" s="8">
        <f t="shared" ref="T1101:T1164" si="175">2*PI()*(((I1101^1.744/35.5)/(0.04*32.2*D1101*64*(0.82*E1101)^3))^0.5)</f>
        <v>5.93409705362415</v>
      </c>
      <c r="U1101" s="13">
        <f t="shared" ref="U1101:U1164" si="176">T1101*(32.2/E1101)^0.5</f>
        <v>7.625446443448082</v>
      </c>
    </row>
    <row r="1102" spans="1:21">
      <c r="A1102" s="6" t="s">
        <v>1606</v>
      </c>
      <c r="B1102" s="6" t="s">
        <v>225</v>
      </c>
      <c r="C1102" s="8">
        <v>80.3</v>
      </c>
      <c r="D1102" s="8">
        <v>68.900000000000006</v>
      </c>
      <c r="E1102" s="8">
        <v>19.399999999999999</v>
      </c>
      <c r="F1102" s="8">
        <v>12.4</v>
      </c>
      <c r="G1102" s="9" t="s">
        <v>29</v>
      </c>
      <c r="H1102" s="9" t="s">
        <v>1607</v>
      </c>
      <c r="I1102" s="10">
        <v>88200</v>
      </c>
      <c r="J1102" s="10">
        <v>26500</v>
      </c>
      <c r="K1102" s="10">
        <v>3055</v>
      </c>
      <c r="L1102" s="11">
        <f t="shared" si="167"/>
        <v>24.78820045776693</v>
      </c>
      <c r="M1102" s="10">
        <f t="shared" si="169"/>
        <v>120.38237330686165</v>
      </c>
      <c r="N1102" s="8">
        <f t="shared" si="170"/>
        <v>36.351347161478664</v>
      </c>
      <c r="O1102" s="11">
        <f t="shared" si="171"/>
        <v>1.6872575418359272</v>
      </c>
      <c r="P1102" s="11">
        <f t="shared" si="168"/>
        <v>1.1781338630332825</v>
      </c>
      <c r="Q1102" s="11">
        <f t="shared" si="172"/>
        <v>4.1391752577319592</v>
      </c>
      <c r="R1102" s="12">
        <f t="shared" si="173"/>
        <v>8.5441255395862808E-2</v>
      </c>
      <c r="S1102" s="11">
        <f t="shared" si="174"/>
        <v>11.122807199623665</v>
      </c>
      <c r="T1102" s="8">
        <f t="shared" si="175"/>
        <v>4.5282812733273961</v>
      </c>
      <c r="U1102" s="13">
        <f t="shared" si="176"/>
        <v>5.8339199547689509</v>
      </c>
    </row>
    <row r="1103" spans="1:21">
      <c r="A1103" s="6" t="s">
        <v>1608</v>
      </c>
      <c r="B1103" s="6" t="s">
        <v>1609</v>
      </c>
      <c r="C1103" s="8">
        <v>52.5</v>
      </c>
      <c r="D1103" s="8">
        <v>41</v>
      </c>
      <c r="E1103" s="8">
        <v>10</v>
      </c>
      <c r="F1103" s="8"/>
      <c r="G1103" s="11"/>
      <c r="H1103" s="11" t="s">
        <v>18</v>
      </c>
      <c r="I1103" s="10">
        <v>18000</v>
      </c>
      <c r="J1103" s="10"/>
      <c r="K1103" s="10">
        <v>800</v>
      </c>
      <c r="L1103" s="11">
        <f t="shared" si="167"/>
        <v>18.706578522152892</v>
      </c>
      <c r="M1103" s="10">
        <f t="shared" si="169"/>
        <v>116.59311800052647</v>
      </c>
      <c r="N1103" s="8">
        <f t="shared" si="170"/>
        <v>29.139854782969845</v>
      </c>
      <c r="O1103" s="11">
        <f t="shared" si="171"/>
        <v>1.4764370766854165</v>
      </c>
      <c r="P1103" s="11">
        <f t="shared" si="168"/>
        <v>1.121925167196439</v>
      </c>
      <c r="Q1103" s="11">
        <f t="shared" si="172"/>
        <v>5.25</v>
      </c>
      <c r="R1103" s="12">
        <f t="shared" si="173"/>
        <v>4.7509802103028131E-2</v>
      </c>
      <c r="S1103" s="11">
        <f t="shared" si="174"/>
        <v>8.5801864781600177</v>
      </c>
      <c r="T1103" s="8">
        <f t="shared" si="175"/>
        <v>3.9673698706325538</v>
      </c>
      <c r="U1103" s="13">
        <f t="shared" si="176"/>
        <v>7.1191907042231666</v>
      </c>
    </row>
    <row r="1104" spans="1:21">
      <c r="A1104" s="6" t="s">
        <v>1610</v>
      </c>
      <c r="B1104" s="6" t="s">
        <v>1611</v>
      </c>
      <c r="C1104" s="8">
        <v>46.4</v>
      </c>
      <c r="D1104" s="8">
        <v>39</v>
      </c>
      <c r="E1104" s="8">
        <v>13.6</v>
      </c>
      <c r="F1104" s="8">
        <v>7.5</v>
      </c>
      <c r="G1104" s="9" t="s">
        <v>188</v>
      </c>
      <c r="H1104" s="9" t="s">
        <v>1612</v>
      </c>
      <c r="I1104" s="10">
        <v>27400</v>
      </c>
      <c r="J1104" s="10">
        <v>11500</v>
      </c>
      <c r="K1104" s="10">
        <v>1185</v>
      </c>
      <c r="L1104" s="11">
        <f t="shared" ref="L1104:L1167" si="177">K1104/(I1104/64)^0.666</f>
        <v>20.945577460882422</v>
      </c>
      <c r="M1104" s="10">
        <f t="shared" si="169"/>
        <v>206.20952573615295</v>
      </c>
      <c r="N1104" s="8">
        <f t="shared" si="170"/>
        <v>31.777700722346651</v>
      </c>
      <c r="O1104" s="11">
        <f t="shared" si="171"/>
        <v>1.7457765594864272</v>
      </c>
      <c r="P1104" s="11">
        <f t="shared" si="168"/>
        <v>1.1512340357685811</v>
      </c>
      <c r="Q1104" s="11">
        <f t="shared" si="172"/>
        <v>3.4117647058823528</v>
      </c>
      <c r="R1104" s="12">
        <f t="shared" si="173"/>
        <v>8.2726907424808399E-2</v>
      </c>
      <c r="S1104" s="11">
        <f t="shared" si="174"/>
        <v>8.3682973178538536</v>
      </c>
      <c r="T1104" s="8">
        <f t="shared" si="175"/>
        <v>3.6997707915725773</v>
      </c>
      <c r="U1104" s="13">
        <f t="shared" si="176"/>
        <v>5.6928966698162622</v>
      </c>
    </row>
    <row r="1105" spans="1:21">
      <c r="A1105" s="6" t="s">
        <v>1613</v>
      </c>
      <c r="B1105" s="6" t="s">
        <v>1611</v>
      </c>
      <c r="C1105" s="8">
        <v>36.700000000000003</v>
      </c>
      <c r="D1105" s="8">
        <v>29.7</v>
      </c>
      <c r="E1105" s="8">
        <v>12.1</v>
      </c>
      <c r="F1105" s="8">
        <v>6.7</v>
      </c>
      <c r="G1105" s="9" t="s">
        <v>157</v>
      </c>
      <c r="H1105" s="9" t="s">
        <v>18</v>
      </c>
      <c r="I1105" s="10">
        <v>15290</v>
      </c>
      <c r="J1105" s="10">
        <v>6050</v>
      </c>
      <c r="K1105" s="10">
        <v>598</v>
      </c>
      <c r="L1105" s="11">
        <f t="shared" si="177"/>
        <v>15.588404309779497</v>
      </c>
      <c r="M1105" s="10">
        <f t="shared" si="169"/>
        <v>260.5494250337747</v>
      </c>
      <c r="N1105" s="8">
        <f t="shared" si="170"/>
        <v>26.851123758119087</v>
      </c>
      <c r="O1105" s="11">
        <f t="shared" si="171"/>
        <v>1.8862461426341877</v>
      </c>
      <c r="P1105" s="11">
        <f t="shared" si="168"/>
        <v>1.0607002563548158</v>
      </c>
      <c r="Q1105" s="11">
        <f t="shared" si="172"/>
        <v>3.0330578512396698</v>
      </c>
      <c r="R1105" s="12">
        <f t="shared" si="173"/>
        <v>0.10535226367518556</v>
      </c>
      <c r="S1105" s="11">
        <f t="shared" si="174"/>
        <v>7.3026926540831498</v>
      </c>
      <c r="T1105" s="8">
        <f t="shared" si="175"/>
        <v>3.0376941295459567</v>
      </c>
      <c r="U1105" s="13">
        <f t="shared" si="176"/>
        <v>4.9554065733292019</v>
      </c>
    </row>
    <row r="1106" spans="1:21">
      <c r="A1106" s="6" t="s">
        <v>1614</v>
      </c>
      <c r="B1106" s="6" t="s">
        <v>1611</v>
      </c>
      <c r="C1106" s="8">
        <v>39</v>
      </c>
      <c r="D1106" s="8">
        <v>31.5</v>
      </c>
      <c r="E1106" s="8">
        <v>12.6</v>
      </c>
      <c r="F1106" s="8">
        <v>7.3</v>
      </c>
      <c r="G1106" s="9" t="s">
        <v>1615</v>
      </c>
      <c r="H1106" s="9" t="s">
        <v>18</v>
      </c>
      <c r="I1106" s="10">
        <v>16800</v>
      </c>
      <c r="J1106" s="10">
        <v>7000</v>
      </c>
      <c r="K1106" s="10">
        <v>759</v>
      </c>
      <c r="L1106" s="11">
        <f t="shared" si="177"/>
        <v>18.582393692520146</v>
      </c>
      <c r="M1106" s="10">
        <f t="shared" si="169"/>
        <v>239.95488848096556</v>
      </c>
      <c r="N1106" s="8">
        <f t="shared" si="170"/>
        <v>26.340821960077566</v>
      </c>
      <c r="O1106" s="11">
        <f t="shared" si="171"/>
        <v>1.9035454086985977</v>
      </c>
      <c r="P1106" s="11">
        <f t="shared" si="168"/>
        <v>1.1216212838021578</v>
      </c>
      <c r="Q1106" s="11">
        <f t="shared" si="172"/>
        <v>3.0952380952380953</v>
      </c>
      <c r="R1106" s="12">
        <f t="shared" si="173"/>
        <v>0.11294073466348115</v>
      </c>
      <c r="S1106" s="11">
        <f t="shared" si="174"/>
        <v>7.520731347415623</v>
      </c>
      <c r="T1106" s="8">
        <f t="shared" si="175"/>
        <v>3.0133917424448278</v>
      </c>
      <c r="U1106" s="13">
        <f t="shared" si="176"/>
        <v>4.8172397035023833</v>
      </c>
    </row>
    <row r="1107" spans="1:21">
      <c r="A1107" s="6" t="s">
        <v>1616</v>
      </c>
      <c r="B1107" s="6" t="s">
        <v>1617</v>
      </c>
      <c r="C1107" s="8">
        <v>45.4</v>
      </c>
      <c r="D1107" s="8">
        <v>39</v>
      </c>
      <c r="E1107" s="8">
        <v>13.7</v>
      </c>
      <c r="F1107" s="8">
        <v>7.5</v>
      </c>
      <c r="G1107" s="9" t="s">
        <v>157</v>
      </c>
      <c r="H1107" s="9" t="s">
        <v>18</v>
      </c>
      <c r="I1107" s="10">
        <v>26500</v>
      </c>
      <c r="J1107" s="10">
        <v>10900</v>
      </c>
      <c r="K1107" s="10">
        <v>1377</v>
      </c>
      <c r="L1107" s="11">
        <f t="shared" si="177"/>
        <v>24.88674230863467</v>
      </c>
      <c r="M1107" s="10">
        <f t="shared" si="169"/>
        <v>199.43622014627931</v>
      </c>
      <c r="N1107" s="8">
        <f t="shared" si="170"/>
        <v>30.659039004045763</v>
      </c>
      <c r="O1107" s="11">
        <f t="shared" si="171"/>
        <v>1.7782809582858252</v>
      </c>
      <c r="P1107" s="11">
        <f t="shared" si="168"/>
        <v>1.2204123237855673</v>
      </c>
      <c r="Q1107" s="11">
        <f t="shared" si="172"/>
        <v>3.3138686131386863</v>
      </c>
      <c r="R1107" s="12">
        <f t="shared" si="173"/>
        <v>9.0482763373574693E-2</v>
      </c>
      <c r="S1107" s="11">
        <f t="shared" si="174"/>
        <v>8.3682973178538536</v>
      </c>
      <c r="T1107" s="8">
        <f t="shared" si="175"/>
        <v>3.5543013177888483</v>
      </c>
      <c r="U1107" s="13">
        <f t="shared" si="176"/>
        <v>5.4490638251447434</v>
      </c>
    </row>
    <row r="1108" spans="1:21">
      <c r="A1108" s="6" t="s">
        <v>1618</v>
      </c>
      <c r="B1108" s="6" t="s">
        <v>1619</v>
      </c>
      <c r="C1108" s="8">
        <v>36</v>
      </c>
      <c r="D1108" s="8">
        <v>33.299999999999997</v>
      </c>
      <c r="E1108" s="8">
        <v>11.2</v>
      </c>
      <c r="F1108" s="8">
        <v>7.3</v>
      </c>
      <c r="G1108" s="9" t="s">
        <v>119</v>
      </c>
      <c r="H1108" s="9" t="s">
        <v>18</v>
      </c>
      <c r="I1108" s="10">
        <v>9500</v>
      </c>
      <c r="J1108" s="10">
        <v>0</v>
      </c>
      <c r="K1108" s="10">
        <v>743</v>
      </c>
      <c r="L1108" s="11">
        <f t="shared" si="177"/>
        <v>26.591372592781507</v>
      </c>
      <c r="M1108" s="10">
        <f t="shared" si="169"/>
        <v>114.85314355752365</v>
      </c>
      <c r="N1108" s="8">
        <f t="shared" si="170"/>
        <v>17.237272966222623</v>
      </c>
      <c r="O1108" s="11">
        <f t="shared" si="171"/>
        <v>2.0457697335702805</v>
      </c>
      <c r="P1108" s="11">
        <f t="shared" si="168"/>
        <v>1.2842850425334125</v>
      </c>
      <c r="Q1108" s="11">
        <f t="shared" si="172"/>
        <v>3.2142857142857144</v>
      </c>
      <c r="R1108" s="12">
        <f t="shared" si="173"/>
        <v>0.19357923081396805</v>
      </c>
      <c r="S1108" s="11">
        <f t="shared" si="174"/>
        <v>7.7326243927918803</v>
      </c>
      <c r="T1108" s="8">
        <f t="shared" si="175"/>
        <v>2.127271040092404</v>
      </c>
      <c r="U1108" s="13">
        <f t="shared" si="176"/>
        <v>3.6069635393631971</v>
      </c>
    </row>
    <row r="1109" spans="1:21">
      <c r="A1109" s="6" t="s">
        <v>1620</v>
      </c>
      <c r="B1109" s="6" t="s">
        <v>1621</v>
      </c>
      <c r="C1109" s="8">
        <v>41</v>
      </c>
      <c r="D1109" s="8">
        <v>38.200000000000003</v>
      </c>
      <c r="E1109" s="8">
        <v>12.2</v>
      </c>
      <c r="F1109" s="8">
        <v>8.5</v>
      </c>
      <c r="G1109" s="9" t="s">
        <v>119</v>
      </c>
      <c r="H1109" s="9" t="s">
        <v>18</v>
      </c>
      <c r="I1109" s="10">
        <v>14300</v>
      </c>
      <c r="J1109" s="10">
        <v>0</v>
      </c>
      <c r="K1109" s="10">
        <v>970</v>
      </c>
      <c r="L1109" s="11">
        <f t="shared" si="177"/>
        <v>26.43831641813258</v>
      </c>
      <c r="M1109" s="10">
        <f t="shared" si="169"/>
        <v>114.5243750104689</v>
      </c>
      <c r="N1109" s="8">
        <f t="shared" si="170"/>
        <v>20.232721194931194</v>
      </c>
      <c r="O1109" s="11">
        <f t="shared" si="171"/>
        <v>1.9447044911821816</v>
      </c>
      <c r="P1109" s="11">
        <f t="shared" si="168"/>
        <v>1.267109155848005</v>
      </c>
      <c r="Q1109" s="11">
        <f t="shared" si="172"/>
        <v>3.3606557377049184</v>
      </c>
      <c r="R1109" s="12">
        <f t="shared" si="173"/>
        <v>0.15780516240507081</v>
      </c>
      <c r="S1109" s="11">
        <f t="shared" si="174"/>
        <v>8.2820239072342705</v>
      </c>
      <c r="T1109" s="8">
        <f t="shared" si="175"/>
        <v>2.4956207730420452</v>
      </c>
      <c r="U1109" s="13">
        <f t="shared" si="176"/>
        <v>4.0544001798027827</v>
      </c>
    </row>
    <row r="1110" spans="1:21">
      <c r="A1110" s="6" t="s">
        <v>1622</v>
      </c>
      <c r="B1110" s="6" t="s">
        <v>1621</v>
      </c>
      <c r="C1110" s="8">
        <v>46.6</v>
      </c>
      <c r="D1110" s="8">
        <v>40.299999999999997</v>
      </c>
      <c r="E1110" s="8">
        <v>13.4</v>
      </c>
      <c r="F1110" s="8">
        <v>9.1999999999999993</v>
      </c>
      <c r="G1110" s="9" t="s">
        <v>119</v>
      </c>
      <c r="H1110" s="9" t="s">
        <v>18</v>
      </c>
      <c r="I1110" s="10">
        <v>19750</v>
      </c>
      <c r="J1110" s="10">
        <v>0</v>
      </c>
      <c r="K1110" s="10">
        <v>1130</v>
      </c>
      <c r="L1110" s="11">
        <f t="shared" si="177"/>
        <v>24.839715512073941</v>
      </c>
      <c r="M1110" s="10">
        <f t="shared" si="169"/>
        <v>134.71127394179891</v>
      </c>
      <c r="N1110" s="8">
        <f t="shared" si="170"/>
        <v>22.824161734213451</v>
      </c>
      <c r="O1110" s="11">
        <f t="shared" si="171"/>
        <v>1.9182342500932859</v>
      </c>
      <c r="P1110" s="11">
        <f t="shared" si="168"/>
        <v>1.2298054054227971</v>
      </c>
      <c r="Q1110" s="11">
        <f t="shared" si="172"/>
        <v>3.4776119402985075</v>
      </c>
      <c r="R1110" s="12">
        <f t="shared" si="173"/>
        <v>0.14199738016734903</v>
      </c>
      <c r="S1110" s="11">
        <f t="shared" si="174"/>
        <v>8.5066256529836792</v>
      </c>
      <c r="T1110" s="8">
        <f t="shared" si="175"/>
        <v>2.7971888299675478</v>
      </c>
      <c r="U1110" s="13">
        <f t="shared" si="176"/>
        <v>4.3360803564002541</v>
      </c>
    </row>
    <row r="1111" spans="1:21">
      <c r="A1111" s="6" t="s">
        <v>1623</v>
      </c>
      <c r="B1111" s="6" t="s">
        <v>160</v>
      </c>
      <c r="C1111" s="8">
        <v>29.5</v>
      </c>
      <c r="D1111" s="8">
        <v>27.5</v>
      </c>
      <c r="E1111" s="8">
        <v>10.8</v>
      </c>
      <c r="F1111" s="8">
        <v>5.3</v>
      </c>
      <c r="G1111" s="9" t="s">
        <v>510</v>
      </c>
      <c r="H1111" s="9" t="s">
        <v>14</v>
      </c>
      <c r="I1111" s="10">
        <v>17800</v>
      </c>
      <c r="J1111" s="10">
        <v>6400</v>
      </c>
      <c r="K1111" s="10">
        <v>740</v>
      </c>
      <c r="L1111" s="11">
        <f t="shared" si="177"/>
        <v>17.432828627341081</v>
      </c>
      <c r="M1111" s="10">
        <f t="shared" si="169"/>
        <v>382.0972416013737</v>
      </c>
      <c r="N1111" s="8">
        <f t="shared" si="170"/>
        <v>41.147810488014954</v>
      </c>
      <c r="O1111" s="11">
        <f t="shared" si="171"/>
        <v>1.600495958047681</v>
      </c>
      <c r="P1111" s="11">
        <f t="shared" si="168"/>
        <v>1.0962313377180628</v>
      </c>
      <c r="Q1111" s="11">
        <f t="shared" si="172"/>
        <v>2.7314814814814814</v>
      </c>
      <c r="R1111" s="12">
        <f t="shared" si="173"/>
        <v>4.5610270985842159E-2</v>
      </c>
      <c r="S1111" s="11">
        <f t="shared" si="174"/>
        <v>7.0270192827400155</v>
      </c>
      <c r="T1111" s="8">
        <f t="shared" si="175"/>
        <v>4.2742631511916755</v>
      </c>
      <c r="U1111" s="13">
        <f t="shared" si="176"/>
        <v>7.3803560628589189</v>
      </c>
    </row>
    <row r="1112" spans="1:21">
      <c r="A1112" s="6" t="s">
        <v>1624</v>
      </c>
      <c r="B1112" s="6" t="s">
        <v>12</v>
      </c>
      <c r="C1112" s="8">
        <v>42.8</v>
      </c>
      <c r="D1112" s="8">
        <v>39</v>
      </c>
      <c r="E1112" s="8">
        <v>13.1</v>
      </c>
      <c r="F1112" s="8">
        <v>5.0999999999999996</v>
      </c>
      <c r="G1112" s="11"/>
      <c r="H1112" s="11" t="s">
        <v>14</v>
      </c>
      <c r="I1112" s="10">
        <v>29617</v>
      </c>
      <c r="J1112" s="10">
        <v>9270</v>
      </c>
      <c r="K1112" s="10">
        <v>1055</v>
      </c>
      <c r="L1112" s="11">
        <f t="shared" si="177"/>
        <v>17.706061680524481</v>
      </c>
      <c r="M1112" s="10">
        <f t="shared" si="169"/>
        <v>222.89443517254168</v>
      </c>
      <c r="N1112" s="8">
        <f t="shared" si="170"/>
        <v>37.074859793744899</v>
      </c>
      <c r="O1112" s="11">
        <f t="shared" si="171"/>
        <v>1.6385843697985729</v>
      </c>
      <c r="P1112" s="11">
        <f t="shared" si="168"/>
        <v>1.086202639039799</v>
      </c>
      <c r="Q1112" s="11">
        <f t="shared" si="172"/>
        <v>3.2671755725190836</v>
      </c>
      <c r="R1112" s="12">
        <f t="shared" si="173"/>
        <v>6.1507605951829171E-2</v>
      </c>
      <c r="S1112" s="11">
        <f t="shared" si="174"/>
        <v>8.3682973178538536</v>
      </c>
      <c r="T1112" s="8">
        <f t="shared" si="175"/>
        <v>4.1883364052034802</v>
      </c>
      <c r="U1112" s="13">
        <f t="shared" si="176"/>
        <v>6.566498429888977</v>
      </c>
    </row>
    <row r="1113" spans="1:21">
      <c r="A1113" s="6" t="s">
        <v>1625</v>
      </c>
      <c r="B1113" s="6" t="s">
        <v>12</v>
      </c>
      <c r="C1113" s="8">
        <v>44</v>
      </c>
      <c r="D1113" s="8">
        <v>39.4</v>
      </c>
      <c r="E1113" s="8">
        <v>13.7</v>
      </c>
      <c r="F1113" s="8">
        <v>4.0999999999999996</v>
      </c>
      <c r="G1113" s="9" t="s">
        <v>29</v>
      </c>
      <c r="H1113" s="9" t="s">
        <v>18</v>
      </c>
      <c r="I1113" s="10">
        <v>25920</v>
      </c>
      <c r="J1113" s="10">
        <v>9270</v>
      </c>
      <c r="K1113" s="10">
        <v>912</v>
      </c>
      <c r="L1113" s="11">
        <f t="shared" si="177"/>
        <v>16.727452020689981</v>
      </c>
      <c r="M1113" s="10">
        <f t="shared" si="169"/>
        <v>189.19005932458379</v>
      </c>
      <c r="N1113" s="8">
        <f t="shared" si="170"/>
        <v>30.090961484172524</v>
      </c>
      <c r="O1113" s="11">
        <f t="shared" si="171"/>
        <v>1.7914339486317867</v>
      </c>
      <c r="P1113" s="11">
        <f t="shared" si="168"/>
        <v>1.0698492406489992</v>
      </c>
      <c r="Q1113" s="11">
        <f t="shared" si="172"/>
        <v>3.2116788321167884</v>
      </c>
      <c r="R1113" s="12">
        <f t="shared" si="173"/>
        <v>9.5007707629348723E-2</v>
      </c>
      <c r="S1113" s="11">
        <f t="shared" si="174"/>
        <v>8.4111021869907159</v>
      </c>
      <c r="T1113" s="8">
        <f t="shared" si="175"/>
        <v>3.4686282005354632</v>
      </c>
      <c r="U1113" s="13">
        <f t="shared" si="176"/>
        <v>5.3177192253843533</v>
      </c>
    </row>
    <row r="1114" spans="1:21">
      <c r="A1114" s="6" t="s">
        <v>1626</v>
      </c>
      <c r="B1114" s="6" t="s">
        <v>12</v>
      </c>
      <c r="C1114" s="8">
        <v>60.9</v>
      </c>
      <c r="D1114" s="8">
        <v>58.9</v>
      </c>
      <c r="E1114" s="8">
        <v>16.7</v>
      </c>
      <c r="F1114" s="8">
        <v>6.5</v>
      </c>
      <c r="G1114" s="9" t="s">
        <v>1627</v>
      </c>
      <c r="H1114" s="9" t="s">
        <v>14</v>
      </c>
      <c r="I1114" s="10">
        <v>46000</v>
      </c>
      <c r="J1114" s="10">
        <v>15000</v>
      </c>
      <c r="K1114" s="10">
        <v>1755</v>
      </c>
      <c r="L1114" s="11">
        <f t="shared" si="177"/>
        <v>21.968290738036114</v>
      </c>
      <c r="M1114" s="10">
        <f t="shared" si="169"/>
        <v>100.49950645723592</v>
      </c>
      <c r="N1114" s="8">
        <f t="shared" si="170"/>
        <v>28.126429395377517</v>
      </c>
      <c r="O1114" s="11">
        <f t="shared" si="171"/>
        <v>1.8040094167152865</v>
      </c>
      <c r="P1114" s="11">
        <f t="shared" ref="P1114:P1177" si="178">(1.88*D1114^0.5*K1114^0.333/I1114^0.25)/S1114</f>
        <v>1.152677654713369</v>
      </c>
      <c r="Q1114" s="11">
        <f t="shared" si="172"/>
        <v>3.6467065868263475</v>
      </c>
      <c r="R1114" s="12">
        <f t="shared" si="173"/>
        <v>0.12112455388727546</v>
      </c>
      <c r="S1114" s="11">
        <f t="shared" si="174"/>
        <v>10.284008945931543</v>
      </c>
      <c r="T1114" s="8">
        <f t="shared" si="175"/>
        <v>3.4760776542848313</v>
      </c>
      <c r="U1114" s="13">
        <f t="shared" si="176"/>
        <v>4.826798511550737</v>
      </c>
    </row>
    <row r="1115" spans="1:21">
      <c r="A1115" s="6" t="s">
        <v>1628</v>
      </c>
      <c r="B1115" s="6" t="s">
        <v>1629</v>
      </c>
      <c r="C1115" s="8">
        <v>22.5</v>
      </c>
      <c r="D1115" s="8">
        <v>19.899999999999999</v>
      </c>
      <c r="E1115" s="8">
        <v>7.9</v>
      </c>
      <c r="F1115" s="8">
        <v>3.5</v>
      </c>
      <c r="G1115" s="9"/>
      <c r="H1115" s="9" t="s">
        <v>18</v>
      </c>
      <c r="I1115" s="10">
        <v>2900</v>
      </c>
      <c r="J1115" s="10">
        <v>1250</v>
      </c>
      <c r="K1115" s="10">
        <v>222</v>
      </c>
      <c r="L1115" s="11">
        <f t="shared" si="177"/>
        <v>17.511033163431314</v>
      </c>
      <c r="M1115" s="10">
        <f t="shared" si="169"/>
        <v>164.28229086936889</v>
      </c>
      <c r="N1115" s="8">
        <f t="shared" si="170"/>
        <v>13.80670594708138</v>
      </c>
      <c r="O1115" s="11">
        <f t="shared" si="171"/>
        <v>2.1422455283385742</v>
      </c>
      <c r="P1115" s="11">
        <f t="shared" si="178"/>
        <v>1.1555509313062171</v>
      </c>
      <c r="Q1115" s="11">
        <f t="shared" si="172"/>
        <v>2.8481012658227849</v>
      </c>
      <c r="R1115" s="12">
        <f t="shared" si="173"/>
        <v>0.19213429694937575</v>
      </c>
      <c r="S1115" s="11">
        <f t="shared" si="174"/>
        <v>5.9776617502163845</v>
      </c>
      <c r="T1115" s="8">
        <f t="shared" si="175"/>
        <v>1.6505963247982491</v>
      </c>
      <c r="U1115" s="13">
        <f t="shared" si="176"/>
        <v>3.3323857140608508</v>
      </c>
    </row>
    <row r="1116" spans="1:21">
      <c r="A1116" s="6" t="s">
        <v>1630</v>
      </c>
      <c r="B1116" s="6"/>
      <c r="C1116" s="8">
        <v>54</v>
      </c>
      <c r="D1116" s="8">
        <v>37.5</v>
      </c>
      <c r="E1116" s="8">
        <v>14</v>
      </c>
      <c r="F1116" s="8">
        <v>8</v>
      </c>
      <c r="G1116" s="9"/>
      <c r="H1116" s="9"/>
      <c r="I1116" s="10">
        <v>44000</v>
      </c>
      <c r="J1116" s="10">
        <v>19800</v>
      </c>
      <c r="K1116" s="10">
        <v>1250</v>
      </c>
      <c r="L1116" s="11">
        <f t="shared" si="177"/>
        <v>16.117081169955615</v>
      </c>
      <c r="M1116" s="10">
        <f t="shared" si="169"/>
        <v>372.48677248677245</v>
      </c>
      <c r="N1116" s="8">
        <f t="shared" si="170"/>
        <v>47.677265396318575</v>
      </c>
      <c r="O1116" s="11">
        <f t="shared" si="171"/>
        <v>1.5348960957211473</v>
      </c>
      <c r="P1116" s="11">
        <f t="shared" si="178"/>
        <v>1.0410244174720522</v>
      </c>
      <c r="Q1116" s="11">
        <f t="shared" si="172"/>
        <v>3.8571428571428572</v>
      </c>
      <c r="R1116" s="12">
        <f t="shared" si="173"/>
        <v>3.94205941500766E-2</v>
      </c>
      <c r="S1116" s="11">
        <f t="shared" si="174"/>
        <v>8.2057906383236467</v>
      </c>
      <c r="T1116" s="8">
        <f t="shared" si="175"/>
        <v>5.4598415755650329</v>
      </c>
      <c r="U1116" s="13">
        <f t="shared" si="176"/>
        <v>8.2802597223527634</v>
      </c>
    </row>
    <row r="1117" spans="1:21">
      <c r="A1117" s="6" t="s">
        <v>1631</v>
      </c>
      <c r="B1117" s="6" t="s">
        <v>1632</v>
      </c>
      <c r="C1117" s="8">
        <v>26.5</v>
      </c>
      <c r="D1117" s="8">
        <v>21.8</v>
      </c>
      <c r="E1117" s="8">
        <v>8.9</v>
      </c>
      <c r="F1117" s="8">
        <v>5</v>
      </c>
      <c r="G1117" s="11"/>
      <c r="H1117" s="11" t="s">
        <v>18</v>
      </c>
      <c r="I1117" s="10">
        <v>3900</v>
      </c>
      <c r="J1117" s="10"/>
      <c r="K1117" s="10">
        <v>362</v>
      </c>
      <c r="L1117" s="11">
        <f t="shared" si="177"/>
        <v>23.440960601292208</v>
      </c>
      <c r="M1117" s="10">
        <f t="shared" si="169"/>
        <v>168.05332434364684</v>
      </c>
      <c r="N1117" s="8">
        <f t="shared" si="170"/>
        <v>14.118462384621212</v>
      </c>
      <c r="O1117" s="11">
        <f t="shared" si="171"/>
        <v>2.1866847666556182</v>
      </c>
      <c r="P1117" s="11">
        <f t="shared" si="178"/>
        <v>1.2628066293207372</v>
      </c>
      <c r="Q1117" s="11">
        <f t="shared" si="172"/>
        <v>2.9775280898876404</v>
      </c>
      <c r="R1117" s="12">
        <f t="shared" si="173"/>
        <v>0.21615158481394936</v>
      </c>
      <c r="S1117" s="11">
        <f t="shared" si="174"/>
        <v>6.2565229960418121</v>
      </c>
      <c r="T1117" s="8">
        <f t="shared" si="175"/>
        <v>1.7076233130551559</v>
      </c>
      <c r="U1117" s="13">
        <f t="shared" si="176"/>
        <v>3.2480672146197551</v>
      </c>
    </row>
    <row r="1118" spans="1:21">
      <c r="A1118" s="6" t="s">
        <v>1633</v>
      </c>
      <c r="B1118" s="6" t="s">
        <v>331</v>
      </c>
      <c r="C1118" s="8">
        <v>30</v>
      </c>
      <c r="D1118" s="8">
        <v>25.3</v>
      </c>
      <c r="E1118" s="8">
        <v>10.1</v>
      </c>
      <c r="F1118" s="8">
        <v>5.2</v>
      </c>
      <c r="G1118" s="9" t="s">
        <v>157</v>
      </c>
      <c r="H1118" s="9" t="s">
        <v>18</v>
      </c>
      <c r="I1118" s="10">
        <v>7950</v>
      </c>
      <c r="J1118" s="10">
        <v>3830</v>
      </c>
      <c r="K1118" s="10">
        <v>441</v>
      </c>
      <c r="L1118" s="11">
        <f t="shared" si="177"/>
        <v>17.770921336260045</v>
      </c>
      <c r="M1118" s="10">
        <f t="shared" si="169"/>
        <v>219.15811016800211</v>
      </c>
      <c r="N1118" s="8">
        <f t="shared" si="170"/>
        <v>21.136469966767645</v>
      </c>
      <c r="O1118" s="11">
        <f t="shared" si="171"/>
        <v>1.9575812963933537</v>
      </c>
      <c r="P1118" s="11">
        <f t="shared" si="178"/>
        <v>1.1286500860519963</v>
      </c>
      <c r="Q1118" s="11">
        <f t="shared" si="172"/>
        <v>2.9702970297029703</v>
      </c>
      <c r="R1118" s="12">
        <f t="shared" si="173"/>
        <v>0.12740876101759105</v>
      </c>
      <c r="S1118" s="11">
        <f t="shared" si="174"/>
        <v>6.7400801182181809</v>
      </c>
      <c r="T1118" s="8">
        <f t="shared" si="175"/>
        <v>2.4399156332375207</v>
      </c>
      <c r="U1118" s="13">
        <f t="shared" si="176"/>
        <v>4.3565435383279247</v>
      </c>
    </row>
    <row r="1119" spans="1:21">
      <c r="A1119" s="6" t="s">
        <v>1634</v>
      </c>
      <c r="B1119" s="6" t="s">
        <v>331</v>
      </c>
      <c r="C1119" s="8">
        <v>31.3</v>
      </c>
      <c r="D1119" s="8">
        <v>26</v>
      </c>
      <c r="E1119" s="8">
        <v>10.9</v>
      </c>
      <c r="F1119" s="8">
        <v>6</v>
      </c>
      <c r="G1119" s="9"/>
      <c r="H1119" s="9" t="s">
        <v>18</v>
      </c>
      <c r="I1119" s="10">
        <v>9030</v>
      </c>
      <c r="J1119" s="10">
        <v>3600</v>
      </c>
      <c r="K1119" s="10">
        <v>506</v>
      </c>
      <c r="L1119" s="11">
        <f t="shared" si="177"/>
        <v>18.731749348297306</v>
      </c>
      <c r="M1119" s="10">
        <f t="shared" si="169"/>
        <v>229.36106053709602</v>
      </c>
      <c r="N1119" s="8">
        <f t="shared" si="170"/>
        <v>21.001264802319085</v>
      </c>
      <c r="O1119" s="11">
        <f t="shared" si="171"/>
        <v>2.0248980589355416</v>
      </c>
      <c r="P1119" s="11">
        <f t="shared" si="178"/>
        <v>1.1444932494596463</v>
      </c>
      <c r="Q1119" s="11">
        <f t="shared" si="172"/>
        <v>2.8715596330275228</v>
      </c>
      <c r="R1119" s="12">
        <f t="shared" si="173"/>
        <v>0.14664155933647888</v>
      </c>
      <c r="S1119" s="11">
        <f t="shared" si="174"/>
        <v>6.8326861482143313</v>
      </c>
      <c r="T1119" s="8">
        <f t="shared" si="175"/>
        <v>2.399000243937468</v>
      </c>
      <c r="U1119" s="13">
        <f t="shared" si="176"/>
        <v>4.1233004270457796</v>
      </c>
    </row>
    <row r="1120" spans="1:21">
      <c r="A1120" s="6" t="s">
        <v>1635</v>
      </c>
      <c r="B1120" s="6" t="s">
        <v>173</v>
      </c>
      <c r="C1120" s="8">
        <v>34.4</v>
      </c>
      <c r="D1120" s="8">
        <v>29.9</v>
      </c>
      <c r="E1120" s="8">
        <v>10.9</v>
      </c>
      <c r="F1120" s="8">
        <v>6.2</v>
      </c>
      <c r="G1120" s="11"/>
      <c r="H1120" s="11" t="s">
        <v>18</v>
      </c>
      <c r="I1120" s="10">
        <v>11000</v>
      </c>
      <c r="J1120" s="10">
        <v>4400</v>
      </c>
      <c r="K1120" s="10">
        <v>536</v>
      </c>
      <c r="L1120" s="11">
        <f t="shared" si="177"/>
        <v>17.398552743539117</v>
      </c>
      <c r="M1120" s="10">
        <f t="shared" si="169"/>
        <v>183.70928286827487</v>
      </c>
      <c r="N1120" s="8">
        <f t="shared" si="170"/>
        <v>22.586662608569906</v>
      </c>
      <c r="O1120" s="11">
        <f t="shared" si="171"/>
        <v>1.8961095288344527</v>
      </c>
      <c r="P1120" s="11">
        <f t="shared" si="178"/>
        <v>1.1104953761298739</v>
      </c>
      <c r="Q1120" s="11">
        <f t="shared" si="172"/>
        <v>3.1559633027522933</v>
      </c>
      <c r="R1120" s="12">
        <f t="shared" si="173"/>
        <v>0.11953236274523323</v>
      </c>
      <c r="S1120" s="11">
        <f t="shared" si="174"/>
        <v>7.3272395893678812</v>
      </c>
      <c r="T1120" s="8">
        <f t="shared" si="175"/>
        <v>2.6571500212648087</v>
      </c>
      <c r="U1120" s="13">
        <f t="shared" si="176"/>
        <v>4.5669973752997546</v>
      </c>
    </row>
    <row r="1121" spans="1:21">
      <c r="A1121" s="6" t="s">
        <v>1636</v>
      </c>
      <c r="B1121" s="6" t="s">
        <v>331</v>
      </c>
      <c r="C1121" s="8">
        <v>35.200000000000003</v>
      </c>
      <c r="D1121" s="8">
        <v>30</v>
      </c>
      <c r="E1121" s="8">
        <v>11.9</v>
      </c>
      <c r="F1121" s="8">
        <v>6.5</v>
      </c>
      <c r="G1121" s="9"/>
      <c r="H1121" s="9" t="s">
        <v>18</v>
      </c>
      <c r="I1121" s="10">
        <v>12877</v>
      </c>
      <c r="J1121" s="10">
        <v>4500</v>
      </c>
      <c r="K1121" s="9">
        <v>615</v>
      </c>
      <c r="L1121" s="11">
        <f t="shared" si="177"/>
        <v>17.974399541432486</v>
      </c>
      <c r="M1121" s="10">
        <f t="shared" si="169"/>
        <v>212.9133597883598</v>
      </c>
      <c r="N1121" s="8">
        <f t="shared" si="170"/>
        <v>23.296296541750724</v>
      </c>
      <c r="O1121" s="11">
        <f t="shared" si="171"/>
        <v>1.9642617272915268</v>
      </c>
      <c r="P1121" s="11">
        <f t="shared" si="178"/>
        <v>1.1176216098761431</v>
      </c>
      <c r="Q1121" s="11">
        <f t="shared" si="172"/>
        <v>2.9579831932773111</v>
      </c>
      <c r="R1121" s="12">
        <f t="shared" si="173"/>
        <v>0.13357706286653764</v>
      </c>
      <c r="S1121" s="11">
        <f t="shared" si="174"/>
        <v>7.3394822705692269</v>
      </c>
      <c r="T1121" s="8">
        <f t="shared" si="175"/>
        <v>2.6679294433453014</v>
      </c>
      <c r="U1121" s="13">
        <f t="shared" si="176"/>
        <v>4.3886282573109829</v>
      </c>
    </row>
    <row r="1122" spans="1:21">
      <c r="A1122" s="6" t="s">
        <v>1637</v>
      </c>
      <c r="B1122" s="6" t="s">
        <v>173</v>
      </c>
      <c r="C1122" s="8">
        <v>37.299999999999997</v>
      </c>
      <c r="D1122" s="8">
        <v>29.5</v>
      </c>
      <c r="E1122" s="8">
        <v>11.8</v>
      </c>
      <c r="F1122" s="8">
        <v>4.2</v>
      </c>
      <c r="G1122" s="9" t="s">
        <v>60</v>
      </c>
      <c r="H1122" s="9" t="s">
        <v>18</v>
      </c>
      <c r="I1122" s="10">
        <v>15500</v>
      </c>
      <c r="J1122" s="10">
        <v>7500</v>
      </c>
      <c r="K1122" s="10">
        <v>625</v>
      </c>
      <c r="L1122" s="11">
        <f t="shared" si="177"/>
        <v>16.144885488884348</v>
      </c>
      <c r="M1122" s="10">
        <f t="shared" si="169"/>
        <v>269.53652932940008</v>
      </c>
      <c r="N1122" s="8">
        <f t="shared" si="170"/>
        <v>28.108794001400028</v>
      </c>
      <c r="O1122" s="11">
        <f t="shared" si="171"/>
        <v>1.8311429058905695</v>
      </c>
      <c r="P1122" s="11">
        <f t="shared" si="178"/>
        <v>1.0727491328159919</v>
      </c>
      <c r="Q1122" s="11">
        <f t="shared" si="172"/>
        <v>3.1610169491525419</v>
      </c>
      <c r="R1122" s="12">
        <f t="shared" si="173"/>
        <v>9.1645005584811728E-2</v>
      </c>
      <c r="S1122" s="11">
        <f t="shared" si="174"/>
        <v>7.278062929104145</v>
      </c>
      <c r="T1122" s="8">
        <f t="shared" si="175"/>
        <v>3.2028176755718736</v>
      </c>
      <c r="U1122" s="13">
        <f t="shared" si="176"/>
        <v>5.2907732463861565</v>
      </c>
    </row>
    <row r="1123" spans="1:21">
      <c r="A1123" s="6" t="s">
        <v>1638</v>
      </c>
      <c r="B1123" s="6"/>
      <c r="C1123" s="8">
        <v>37</v>
      </c>
      <c r="D1123" s="8">
        <v>32.5</v>
      </c>
      <c r="E1123" s="8">
        <v>12.7</v>
      </c>
      <c r="F1123" s="8">
        <v>7.3</v>
      </c>
      <c r="G1123" s="9" t="s">
        <v>157</v>
      </c>
      <c r="H1123" s="9" t="s">
        <v>18</v>
      </c>
      <c r="I1123" s="10">
        <v>15950</v>
      </c>
      <c r="J1123" s="10"/>
      <c r="K1123" s="10">
        <v>720</v>
      </c>
      <c r="L1123" s="11">
        <f t="shared" si="177"/>
        <v>18.247767603632489</v>
      </c>
      <c r="M1123" s="10">
        <f t="shared" si="169"/>
        <v>207.42571038429023</v>
      </c>
      <c r="N1123" s="8">
        <f t="shared" si="170"/>
        <v>24.673440301086426</v>
      </c>
      <c r="O1123" s="11">
        <f t="shared" si="171"/>
        <v>1.9521136535962269</v>
      </c>
      <c r="P1123" s="11">
        <f t="shared" si="178"/>
        <v>1.1164893900927957</v>
      </c>
      <c r="Q1123" s="11">
        <f t="shared" si="172"/>
        <v>2.9133858267716537</v>
      </c>
      <c r="R1123" s="12">
        <f t="shared" si="173"/>
        <v>0.13199217729376725</v>
      </c>
      <c r="S1123" s="11">
        <f t="shared" si="174"/>
        <v>7.6391753481642244</v>
      </c>
      <c r="T1123" s="8">
        <f t="shared" si="175"/>
        <v>2.8019285227764148</v>
      </c>
      <c r="U1123" s="13">
        <f t="shared" si="176"/>
        <v>4.4615229117146571</v>
      </c>
    </row>
    <row r="1124" spans="1:21">
      <c r="A1124" s="6" t="s">
        <v>1639</v>
      </c>
      <c r="B1124" s="6" t="s">
        <v>331</v>
      </c>
      <c r="C1124" s="8">
        <v>38</v>
      </c>
      <c r="D1124" s="8">
        <v>31</v>
      </c>
      <c r="E1124" s="8">
        <v>12.4</v>
      </c>
      <c r="F1124" s="8">
        <v>6.9</v>
      </c>
      <c r="G1124" s="9"/>
      <c r="H1124" s="9" t="s">
        <v>18</v>
      </c>
      <c r="I1124" s="10">
        <v>16000</v>
      </c>
      <c r="J1124" s="10">
        <v>6500</v>
      </c>
      <c r="K1124" s="10">
        <v>672</v>
      </c>
      <c r="L1124" s="11">
        <f t="shared" si="177"/>
        <v>16.995784950536201</v>
      </c>
      <c r="M1124" s="10">
        <f t="shared" si="169"/>
        <v>239.76560514441081</v>
      </c>
      <c r="N1124" s="8">
        <f t="shared" si="170"/>
        <v>26.12930094891998</v>
      </c>
      <c r="O1124" s="11">
        <f t="shared" si="171"/>
        <v>1.9040152299277329</v>
      </c>
      <c r="P1124" s="11">
        <f t="shared" si="178"/>
        <v>1.0902774334631595</v>
      </c>
      <c r="Q1124" s="11">
        <f t="shared" si="172"/>
        <v>3.064516129032258</v>
      </c>
      <c r="R1124" s="12">
        <f t="shared" si="173"/>
        <v>0.11294471834859748</v>
      </c>
      <c r="S1124" s="11">
        <f t="shared" si="174"/>
        <v>7.4608042461922297</v>
      </c>
      <c r="T1124" s="8">
        <f t="shared" si="175"/>
        <v>2.9817844458619187</v>
      </c>
      <c r="U1124" s="13">
        <f t="shared" si="176"/>
        <v>4.8049994050804159</v>
      </c>
    </row>
    <row r="1125" spans="1:21">
      <c r="A1125" s="6" t="s">
        <v>1640</v>
      </c>
      <c r="B1125" s="6" t="s">
        <v>331</v>
      </c>
      <c r="C1125" s="8">
        <v>41.2</v>
      </c>
      <c r="D1125" s="8">
        <v>35.799999999999997</v>
      </c>
      <c r="E1125" s="8">
        <v>13.5</v>
      </c>
      <c r="F1125" s="8">
        <v>7</v>
      </c>
      <c r="G1125" s="9" t="s">
        <v>29</v>
      </c>
      <c r="H1125" s="9" t="s">
        <v>18</v>
      </c>
      <c r="I1125" s="10">
        <v>19000</v>
      </c>
      <c r="J1125" s="10">
        <v>6400</v>
      </c>
      <c r="K1125" s="10">
        <v>810</v>
      </c>
      <c r="L1125" s="11">
        <f t="shared" si="177"/>
        <v>18.270523166513339</v>
      </c>
      <c r="M1125" s="10">
        <f t="shared" si="169"/>
        <v>184.86576942406668</v>
      </c>
      <c r="N1125" s="8">
        <f t="shared" si="170"/>
        <v>24.512778959514232</v>
      </c>
      <c r="O1125" s="11">
        <f t="shared" si="171"/>
        <v>1.9576250170727634</v>
      </c>
      <c r="P1125" s="11">
        <f t="shared" si="178"/>
        <v>1.1114505931366219</v>
      </c>
      <c r="Q1125" s="11">
        <f t="shared" si="172"/>
        <v>3.0518518518518523</v>
      </c>
      <c r="R1125" s="12">
        <f t="shared" si="173"/>
        <v>0.13932335522592096</v>
      </c>
      <c r="S1125" s="11">
        <f t="shared" si="174"/>
        <v>8.0176355616852533</v>
      </c>
      <c r="T1125" s="8">
        <f t="shared" si="175"/>
        <v>2.8374483754532678</v>
      </c>
      <c r="U1125" s="13">
        <f t="shared" si="176"/>
        <v>4.3821679711900163</v>
      </c>
    </row>
    <row r="1126" spans="1:21">
      <c r="A1126" s="6" t="s">
        <v>1641</v>
      </c>
      <c r="B1126" s="6" t="s">
        <v>331</v>
      </c>
      <c r="C1126" s="8">
        <v>42</v>
      </c>
      <c r="D1126" s="8">
        <v>32</v>
      </c>
      <c r="E1126" s="8">
        <v>12.3</v>
      </c>
      <c r="F1126" s="8">
        <v>5</v>
      </c>
      <c r="G1126" s="9" t="s">
        <v>1642</v>
      </c>
      <c r="H1126" s="9" t="s">
        <v>18</v>
      </c>
      <c r="I1126" s="10">
        <v>22000</v>
      </c>
      <c r="J1126" s="10">
        <v>9200</v>
      </c>
      <c r="K1126" s="10">
        <v>759</v>
      </c>
      <c r="L1126" s="11">
        <f t="shared" si="177"/>
        <v>15.527592788317804</v>
      </c>
      <c r="M1126" s="10">
        <f t="shared" si="169"/>
        <v>299.7262137276785</v>
      </c>
      <c r="N1126" s="8">
        <f t="shared" si="170"/>
        <v>34.34531323862695</v>
      </c>
      <c r="O1126" s="11">
        <f t="shared" si="171"/>
        <v>1.6986310000555156</v>
      </c>
      <c r="P1126" s="11">
        <f t="shared" si="178"/>
        <v>1.0484986896975321</v>
      </c>
      <c r="Q1126" s="11">
        <f t="shared" si="172"/>
        <v>3.4146341463414633</v>
      </c>
      <c r="R1126" s="12">
        <f t="shared" si="173"/>
        <v>6.4604040306776106E-2</v>
      </c>
      <c r="S1126" s="11">
        <f t="shared" si="174"/>
        <v>7.5801846943197901</v>
      </c>
      <c r="T1126" s="8">
        <f t="shared" si="175"/>
        <v>3.9215424100611411</v>
      </c>
      <c r="U1126" s="13">
        <f t="shared" si="176"/>
        <v>6.345009785816015</v>
      </c>
    </row>
    <row r="1127" spans="1:21">
      <c r="A1127" s="6" t="s">
        <v>1643</v>
      </c>
      <c r="B1127" s="6" t="s">
        <v>331</v>
      </c>
      <c r="C1127" s="8">
        <v>46.1</v>
      </c>
      <c r="D1127" s="8">
        <v>39.6</v>
      </c>
      <c r="E1127" s="8">
        <v>14.3</v>
      </c>
      <c r="F1127" s="8">
        <v>8.9</v>
      </c>
      <c r="G1127" s="9"/>
      <c r="H1127" s="9" t="s">
        <v>18</v>
      </c>
      <c r="I1127" s="10">
        <v>24000</v>
      </c>
      <c r="J1127" s="10">
        <v>8500</v>
      </c>
      <c r="K1127" s="9">
        <v>1014</v>
      </c>
      <c r="L1127" s="11">
        <f t="shared" si="177"/>
        <v>19.576413541778312</v>
      </c>
      <c r="M1127" s="10">
        <f t="shared" si="169"/>
        <v>172.53518171791814</v>
      </c>
      <c r="N1127" s="8">
        <f t="shared" si="170"/>
        <v>25.830328364663796</v>
      </c>
      <c r="O1127" s="11">
        <f t="shared" si="171"/>
        <v>1.9184318718190598</v>
      </c>
      <c r="P1127" s="11">
        <f t="shared" si="178"/>
        <v>1.129824217477152</v>
      </c>
      <c r="Q1127" s="11">
        <f t="shared" si="172"/>
        <v>3.2237762237762237</v>
      </c>
      <c r="R1127" s="12">
        <f t="shared" si="173"/>
        <v>0.13115652752164975</v>
      </c>
      <c r="S1127" s="11">
        <f t="shared" si="174"/>
        <v>8.4324231392880193</v>
      </c>
      <c r="T1127" s="8">
        <f t="shared" si="175"/>
        <v>3.0338181721065189</v>
      </c>
      <c r="U1127" s="13">
        <f t="shared" si="176"/>
        <v>4.5524948741744504</v>
      </c>
    </row>
    <row r="1128" spans="1:21">
      <c r="A1128" s="6" t="s">
        <v>1644</v>
      </c>
      <c r="B1128" s="6" t="s">
        <v>331</v>
      </c>
      <c r="C1128" s="8">
        <v>46.1</v>
      </c>
      <c r="D1128" s="8">
        <v>39.6</v>
      </c>
      <c r="E1128" s="8">
        <v>14.3</v>
      </c>
      <c r="F1128" s="8">
        <v>8.9</v>
      </c>
      <c r="G1128" s="9" t="s">
        <v>29</v>
      </c>
      <c r="H1128" s="9" t="s">
        <v>18</v>
      </c>
      <c r="I1128" s="10">
        <v>24000</v>
      </c>
      <c r="J1128" s="10">
        <v>8500</v>
      </c>
      <c r="K1128" s="10">
        <v>1014</v>
      </c>
      <c r="L1128" s="11">
        <f t="shared" si="177"/>
        <v>19.576413541778312</v>
      </c>
      <c r="M1128" s="10">
        <f t="shared" si="169"/>
        <v>172.53518171791814</v>
      </c>
      <c r="N1128" s="8">
        <f t="shared" si="170"/>
        <v>25.830328364663796</v>
      </c>
      <c r="O1128" s="11">
        <f t="shared" si="171"/>
        <v>1.9184318718190598</v>
      </c>
      <c r="P1128" s="11">
        <f t="shared" si="178"/>
        <v>1.129824217477152</v>
      </c>
      <c r="Q1128" s="11">
        <f t="shared" si="172"/>
        <v>3.2237762237762237</v>
      </c>
      <c r="R1128" s="12">
        <f t="shared" si="173"/>
        <v>0.13115652752164975</v>
      </c>
      <c r="S1128" s="11">
        <f t="shared" si="174"/>
        <v>8.4324231392880193</v>
      </c>
      <c r="T1128" s="8">
        <f t="shared" si="175"/>
        <v>3.0338181721065189</v>
      </c>
      <c r="U1128" s="13">
        <f t="shared" si="176"/>
        <v>4.5524948741744504</v>
      </c>
    </row>
    <row r="1129" spans="1:21">
      <c r="A1129" s="6" t="s">
        <v>1645</v>
      </c>
      <c r="B1129" s="6" t="s">
        <v>173</v>
      </c>
      <c r="C1129" s="8">
        <v>33</v>
      </c>
      <c r="D1129" s="8">
        <v>27</v>
      </c>
      <c r="E1129" s="8">
        <v>9.1999999999999993</v>
      </c>
      <c r="F1129" s="8">
        <v>5</v>
      </c>
      <c r="G1129" s="9" t="s">
        <v>29</v>
      </c>
      <c r="H1129" s="9" t="s">
        <v>18</v>
      </c>
      <c r="I1129" s="10">
        <v>7100</v>
      </c>
      <c r="J1129" s="10">
        <v>3340</v>
      </c>
      <c r="K1129" s="10">
        <v>486</v>
      </c>
      <c r="L1129" s="11">
        <f t="shared" si="177"/>
        <v>21.116117584331647</v>
      </c>
      <c r="M1129" s="10">
        <f t="shared" si="169"/>
        <v>161.0345403212344</v>
      </c>
      <c r="N1129" s="8">
        <f t="shared" si="170"/>
        <v>19.820504014836569</v>
      </c>
      <c r="O1129" s="11">
        <f t="shared" si="171"/>
        <v>1.8515672231482934</v>
      </c>
      <c r="P1129" s="11">
        <f t="shared" si="178"/>
        <v>1.1991909473624691</v>
      </c>
      <c r="Q1129" s="11">
        <f t="shared" si="172"/>
        <v>3.5869565217391308</v>
      </c>
      <c r="R1129" s="12">
        <f t="shared" si="173"/>
        <v>0.10930019810682513</v>
      </c>
      <c r="S1129" s="11">
        <f t="shared" si="174"/>
        <v>6.9628442464268874</v>
      </c>
      <c r="T1129" s="8">
        <f t="shared" si="175"/>
        <v>2.4616746407447319</v>
      </c>
      <c r="U1129" s="13">
        <f t="shared" si="176"/>
        <v>4.6053715516883074</v>
      </c>
    </row>
    <row r="1130" spans="1:21">
      <c r="A1130" s="6" t="s">
        <v>1646</v>
      </c>
      <c r="B1130" s="6" t="s">
        <v>26</v>
      </c>
      <c r="C1130" s="8">
        <v>39.9</v>
      </c>
      <c r="D1130" s="8">
        <v>34.5</v>
      </c>
      <c r="E1130" s="8">
        <v>12.9</v>
      </c>
      <c r="F1130" s="8">
        <v>6</v>
      </c>
      <c r="G1130" s="9"/>
      <c r="H1130" s="9" t="s">
        <v>14</v>
      </c>
      <c r="I1130" s="10">
        <v>29000</v>
      </c>
      <c r="J1130" s="10">
        <v>10000</v>
      </c>
      <c r="K1130" s="10">
        <v>865</v>
      </c>
      <c r="L1130" s="11">
        <f t="shared" si="177"/>
        <v>14.722274247500875</v>
      </c>
      <c r="M1130" s="10">
        <f t="shared" si="169"/>
        <v>315.27729399020586</v>
      </c>
      <c r="N1130" s="8">
        <f t="shared" si="170"/>
        <v>41.17679923568236</v>
      </c>
      <c r="O1130" s="11">
        <f t="shared" si="171"/>
        <v>1.6249195504256417</v>
      </c>
      <c r="P1130" s="11">
        <f t="shared" si="178"/>
        <v>1.022068291977887</v>
      </c>
      <c r="Q1130" s="11">
        <f t="shared" si="172"/>
        <v>3.0930232558139532</v>
      </c>
      <c r="R1130" s="12">
        <f t="shared" si="173"/>
        <v>5.2832101484600207E-2</v>
      </c>
      <c r="S1130" s="11">
        <f t="shared" si="174"/>
        <v>7.8707178833953897</v>
      </c>
      <c r="T1130" s="8">
        <f t="shared" si="175"/>
        <v>4.4741849841105292</v>
      </c>
      <c r="U1130" s="13">
        <f t="shared" si="176"/>
        <v>7.0688215247531438</v>
      </c>
    </row>
    <row r="1131" spans="1:21">
      <c r="A1131" s="6" t="s">
        <v>1647</v>
      </c>
      <c r="B1131" s="6" t="s">
        <v>592</v>
      </c>
      <c r="C1131" s="8">
        <v>43.9</v>
      </c>
      <c r="D1131" s="8">
        <v>35.299999999999997</v>
      </c>
      <c r="E1131" s="8">
        <v>13.7</v>
      </c>
      <c r="F1131" s="8">
        <v>6.3</v>
      </c>
      <c r="G1131" s="9" t="s">
        <v>157</v>
      </c>
      <c r="H1131" s="9" t="s">
        <v>14</v>
      </c>
      <c r="I1131" s="10">
        <v>23000</v>
      </c>
      <c r="J1131" s="10">
        <v>9600</v>
      </c>
      <c r="K1131" s="10">
        <v>859</v>
      </c>
      <c r="L1131" s="11">
        <f t="shared" si="177"/>
        <v>17.060756624832496</v>
      </c>
      <c r="M1131" s="10">
        <f t="shared" si="169"/>
        <v>233.42947943108581</v>
      </c>
      <c r="N1131" s="8">
        <f t="shared" si="170"/>
        <v>28.745254277706874</v>
      </c>
      <c r="O1131" s="11">
        <f t="shared" si="171"/>
        <v>1.8641715887429546</v>
      </c>
      <c r="P1131" s="11">
        <f t="shared" si="178"/>
        <v>1.0805399178726895</v>
      </c>
      <c r="Q1131" s="11">
        <f t="shared" si="172"/>
        <v>3.2043795620437958</v>
      </c>
      <c r="R1131" s="12">
        <f t="shared" si="173"/>
        <v>0.10484878739843156</v>
      </c>
      <c r="S1131" s="11">
        <f t="shared" si="174"/>
        <v>7.9614496167469397</v>
      </c>
      <c r="T1131" s="8">
        <f t="shared" si="175"/>
        <v>3.3018357413984547</v>
      </c>
      <c r="U1131" s="13">
        <f t="shared" si="176"/>
        <v>5.0620113733680769</v>
      </c>
    </row>
    <row r="1132" spans="1:21">
      <c r="A1132" s="6" t="s">
        <v>1648</v>
      </c>
      <c r="B1132" s="6" t="s">
        <v>592</v>
      </c>
      <c r="C1132" s="8">
        <v>44</v>
      </c>
      <c r="D1132" s="8">
        <v>35.299999999999997</v>
      </c>
      <c r="E1132" s="8">
        <v>13.7</v>
      </c>
      <c r="F1132" s="8">
        <v>6.2</v>
      </c>
      <c r="G1132" s="9" t="s">
        <v>29</v>
      </c>
      <c r="H1132" s="9" t="s">
        <v>18</v>
      </c>
      <c r="I1132" s="10">
        <v>29000</v>
      </c>
      <c r="J1132" s="10">
        <v>9600</v>
      </c>
      <c r="K1132" s="10">
        <v>859</v>
      </c>
      <c r="L1132" s="11">
        <f t="shared" si="177"/>
        <v>14.620154426130927</v>
      </c>
      <c r="M1132" s="10">
        <f t="shared" si="169"/>
        <v>294.32412623919515</v>
      </c>
      <c r="N1132" s="8">
        <f t="shared" si="170"/>
        <v>36.215334635975999</v>
      </c>
      <c r="O1132" s="11">
        <f t="shared" si="171"/>
        <v>1.7256897551032007</v>
      </c>
      <c r="P1132" s="11">
        <f t="shared" si="178"/>
        <v>1.0197020090858895</v>
      </c>
      <c r="Q1132" s="11">
        <f t="shared" si="172"/>
        <v>3.2116788321167884</v>
      </c>
      <c r="R1132" s="12">
        <f t="shared" si="173"/>
        <v>6.9983337448006014E-2</v>
      </c>
      <c r="S1132" s="11">
        <f t="shared" si="174"/>
        <v>7.9614496167469397</v>
      </c>
      <c r="T1132" s="8">
        <f t="shared" si="175"/>
        <v>4.0414745238449727</v>
      </c>
      <c r="U1132" s="13">
        <f t="shared" si="176"/>
        <v>6.1959441980647521</v>
      </c>
    </row>
    <row r="1133" spans="1:21">
      <c r="A1133" s="6" t="s">
        <v>1649</v>
      </c>
      <c r="B1133" s="6" t="s">
        <v>592</v>
      </c>
      <c r="C1133" s="8">
        <v>48.9</v>
      </c>
      <c r="D1133" s="8">
        <v>40.799999999999997</v>
      </c>
      <c r="E1133" s="8">
        <v>15</v>
      </c>
      <c r="F1133" s="8">
        <v>6.8</v>
      </c>
      <c r="G1133" s="9" t="s">
        <v>157</v>
      </c>
      <c r="H1133" s="9" t="s">
        <v>14</v>
      </c>
      <c r="I1133" s="10">
        <v>32500</v>
      </c>
      <c r="J1133" s="10">
        <v>13000</v>
      </c>
      <c r="K1133" s="9">
        <v>1064</v>
      </c>
      <c r="L1133" s="11">
        <f t="shared" si="177"/>
        <v>16.785843596482426</v>
      </c>
      <c r="M1133" s="10">
        <f t="shared" si="169"/>
        <v>213.62636630007643</v>
      </c>
      <c r="N1133" s="8">
        <f t="shared" si="170"/>
        <v>31.548839905036573</v>
      </c>
      <c r="O1133" s="11">
        <f t="shared" si="171"/>
        <v>1.8190925148028283</v>
      </c>
      <c r="P1133" s="11">
        <f t="shared" si="178"/>
        <v>1.0642747847029603</v>
      </c>
      <c r="Q1133" s="11">
        <f t="shared" si="172"/>
        <v>3.26</v>
      </c>
      <c r="R1133" s="12">
        <f t="shared" si="173"/>
        <v>9.7608396511290774E-2</v>
      </c>
      <c r="S1133" s="11">
        <f t="shared" si="174"/>
        <v>8.5592336105518232</v>
      </c>
      <c r="T1133" s="8">
        <f t="shared" si="175"/>
        <v>3.6240344331195518</v>
      </c>
      <c r="U1133" s="13">
        <f t="shared" si="176"/>
        <v>5.3097567014722635</v>
      </c>
    </row>
    <row r="1134" spans="1:21">
      <c r="A1134" s="6" t="s">
        <v>1650</v>
      </c>
      <c r="B1134" s="6"/>
      <c r="C1134" s="8">
        <v>50.1</v>
      </c>
      <c r="D1134" s="8">
        <v>41.1</v>
      </c>
      <c r="E1134" s="8">
        <v>15</v>
      </c>
      <c r="F1134" s="8">
        <v>7</v>
      </c>
      <c r="G1134" s="9" t="s">
        <v>29</v>
      </c>
      <c r="H1134" s="9" t="s">
        <v>18</v>
      </c>
      <c r="I1134" s="10">
        <v>40000</v>
      </c>
      <c r="J1134" s="10">
        <v>0</v>
      </c>
      <c r="K1134" s="10">
        <v>1064</v>
      </c>
      <c r="L1134" s="11">
        <f t="shared" si="177"/>
        <v>14.617918506615913</v>
      </c>
      <c r="M1134" s="10">
        <f t="shared" si="169"/>
        <v>257.20920518328728</v>
      </c>
      <c r="N1134" s="8">
        <f t="shared" si="170"/>
        <v>38.324028074316288</v>
      </c>
      <c r="O1134" s="11">
        <f t="shared" si="171"/>
        <v>1.697563266282879</v>
      </c>
      <c r="P1134" s="11">
        <f t="shared" si="178"/>
        <v>1.0104378711363495</v>
      </c>
      <c r="Q1134" s="11">
        <f t="shared" si="172"/>
        <v>3.3400000000000003</v>
      </c>
      <c r="R1134" s="12">
        <f t="shared" si="173"/>
        <v>6.8454309455496257E-2</v>
      </c>
      <c r="S1134" s="11">
        <f t="shared" si="174"/>
        <v>8.5906437477059896</v>
      </c>
      <c r="T1134" s="8">
        <f t="shared" si="175"/>
        <v>4.3274843670238017</v>
      </c>
      <c r="U1134" s="13">
        <f t="shared" si="176"/>
        <v>6.3404168868621449</v>
      </c>
    </row>
    <row r="1135" spans="1:21">
      <c r="A1135" s="6" t="s">
        <v>1651</v>
      </c>
      <c r="B1135" s="6"/>
      <c r="C1135" s="8">
        <v>50.1</v>
      </c>
      <c r="D1135" s="8">
        <v>40.799999999999997</v>
      </c>
      <c r="E1135" s="8">
        <v>15</v>
      </c>
      <c r="F1135" s="8">
        <v>6.8</v>
      </c>
      <c r="G1135" s="9" t="s">
        <v>29</v>
      </c>
      <c r="H1135" s="9" t="s">
        <v>18</v>
      </c>
      <c r="I1135" s="10">
        <v>32500</v>
      </c>
      <c r="J1135" s="10">
        <v>13000</v>
      </c>
      <c r="K1135" s="10">
        <v>1064</v>
      </c>
      <c r="L1135" s="11">
        <f t="shared" si="177"/>
        <v>16.785843596482426</v>
      </c>
      <c r="M1135" s="10">
        <f t="shared" si="169"/>
        <v>213.62636630007643</v>
      </c>
      <c r="N1135" s="8">
        <f t="shared" si="170"/>
        <v>31.28828513637832</v>
      </c>
      <c r="O1135" s="11">
        <f t="shared" si="171"/>
        <v>1.8190925148028283</v>
      </c>
      <c r="P1135" s="11">
        <f t="shared" si="178"/>
        <v>1.0642747847029603</v>
      </c>
      <c r="Q1135" s="11">
        <f t="shared" si="172"/>
        <v>3.3400000000000003</v>
      </c>
      <c r="R1135" s="12">
        <f t="shared" si="173"/>
        <v>9.7608396511290774E-2</v>
      </c>
      <c r="S1135" s="11">
        <f t="shared" si="174"/>
        <v>8.5592336105518232</v>
      </c>
      <c r="T1135" s="8">
        <f t="shared" si="175"/>
        <v>3.6240344331195518</v>
      </c>
      <c r="U1135" s="13">
        <f t="shared" si="176"/>
        <v>5.3097567014722635</v>
      </c>
    </row>
    <row r="1136" spans="1:21">
      <c r="A1136" s="6" t="s">
        <v>1652</v>
      </c>
      <c r="B1136" s="6" t="s">
        <v>592</v>
      </c>
      <c r="C1136" s="8">
        <v>55</v>
      </c>
      <c r="D1136" s="8">
        <v>46.8</v>
      </c>
      <c r="E1136" s="8">
        <v>16.5</v>
      </c>
      <c r="F1136" s="8">
        <v>7.5</v>
      </c>
      <c r="G1136" s="9" t="s">
        <v>29</v>
      </c>
      <c r="H1136" s="9" t="s">
        <v>18</v>
      </c>
      <c r="I1136" s="10">
        <v>48500</v>
      </c>
      <c r="J1136" s="10">
        <v>17750</v>
      </c>
      <c r="K1136" s="10">
        <v>1389</v>
      </c>
      <c r="L1136" s="11">
        <f t="shared" si="177"/>
        <v>16.784720374425316</v>
      </c>
      <c r="M1136" s="10">
        <f t="shared" si="169"/>
        <v>211.23027334675376</v>
      </c>
      <c r="N1136" s="8">
        <f t="shared" si="170"/>
        <v>36.39823533718851</v>
      </c>
      <c r="O1136" s="11">
        <f t="shared" si="171"/>
        <v>1.7512680811645922</v>
      </c>
      <c r="P1136" s="11">
        <f t="shared" si="178"/>
        <v>1.0522948963786447</v>
      </c>
      <c r="Q1136" s="11">
        <f t="shared" si="172"/>
        <v>3.3333333333333335</v>
      </c>
      <c r="R1136" s="12">
        <f t="shared" si="173"/>
        <v>8.3405451114878279E-2</v>
      </c>
      <c r="S1136" s="11">
        <f t="shared" si="174"/>
        <v>9.1670104177970693</v>
      </c>
      <c r="T1136" s="8">
        <f t="shared" si="175"/>
        <v>4.1582916671315973</v>
      </c>
      <c r="U1136" s="13">
        <f t="shared" si="176"/>
        <v>5.8089937832261542</v>
      </c>
    </row>
    <row r="1137" spans="1:21">
      <c r="A1137" s="6" t="s">
        <v>1653</v>
      </c>
      <c r="B1137" s="6" t="s">
        <v>592</v>
      </c>
      <c r="C1137" s="8">
        <v>58</v>
      </c>
      <c r="D1137" s="8">
        <v>47.9</v>
      </c>
      <c r="E1137" s="8">
        <v>16.5</v>
      </c>
      <c r="F1137" s="8">
        <v>6.3</v>
      </c>
      <c r="G1137" s="9" t="s">
        <v>1654</v>
      </c>
      <c r="H1137" s="9" t="s">
        <v>14</v>
      </c>
      <c r="I1137" s="10">
        <v>65000</v>
      </c>
      <c r="J1137" s="10">
        <v>19600</v>
      </c>
      <c r="K1137" s="10">
        <v>1411</v>
      </c>
      <c r="L1137" s="11">
        <f t="shared" si="177"/>
        <v>14.029512517927676</v>
      </c>
      <c r="M1137" s="10">
        <f t="shared" si="169"/>
        <v>264.03335734458648</v>
      </c>
      <c r="N1137" s="8">
        <f t="shared" si="170"/>
        <v>47.181601480966961</v>
      </c>
      <c r="O1137" s="11">
        <f t="shared" si="171"/>
        <v>1.588563148018016</v>
      </c>
      <c r="P1137" s="11">
        <f t="shared" si="178"/>
        <v>0.98314416797459714</v>
      </c>
      <c r="Q1137" s="11">
        <f t="shared" si="172"/>
        <v>3.5151515151515151</v>
      </c>
      <c r="R1137" s="12">
        <f t="shared" si="173"/>
        <v>5.1226748882196166E-2</v>
      </c>
      <c r="S1137" s="11">
        <f t="shared" si="174"/>
        <v>9.2741166695270767</v>
      </c>
      <c r="T1137" s="8">
        <f t="shared" si="175"/>
        <v>5.305957520711484</v>
      </c>
      <c r="U1137" s="13">
        <f t="shared" si="176"/>
        <v>7.4122444309291007</v>
      </c>
    </row>
    <row r="1138" spans="1:21">
      <c r="A1138" s="6" t="s">
        <v>1655</v>
      </c>
      <c r="B1138" s="6"/>
      <c r="C1138" s="8">
        <v>58</v>
      </c>
      <c r="D1138" s="8">
        <v>47.1</v>
      </c>
      <c r="E1138" s="8">
        <v>16.5</v>
      </c>
      <c r="F1138" s="8">
        <v>7.8</v>
      </c>
      <c r="G1138" s="9" t="s">
        <v>29</v>
      </c>
      <c r="H1138" s="9" t="s">
        <v>18</v>
      </c>
      <c r="I1138" s="10">
        <v>63000</v>
      </c>
      <c r="J1138" s="10">
        <v>19600</v>
      </c>
      <c r="K1138" s="10">
        <v>1528</v>
      </c>
      <c r="L1138" s="11">
        <f t="shared" si="177"/>
        <v>15.512379144668431</v>
      </c>
      <c r="M1138" s="10">
        <f t="shared" si="169"/>
        <v>269.17195557258725</v>
      </c>
      <c r="N1138" s="8">
        <f t="shared" si="170"/>
        <v>46.238272077645661</v>
      </c>
      <c r="O1138" s="11">
        <f t="shared" si="171"/>
        <v>1.605181804761739</v>
      </c>
      <c r="P1138" s="11">
        <f t="shared" si="178"/>
        <v>1.0174919700437051</v>
      </c>
      <c r="Q1138" s="11">
        <f t="shared" si="172"/>
        <v>3.5151515151515151</v>
      </c>
      <c r="R1138" s="12">
        <f t="shared" si="173"/>
        <v>5.3192838211649079E-2</v>
      </c>
      <c r="S1138" s="11">
        <f t="shared" si="174"/>
        <v>9.1963449261105907</v>
      </c>
      <c r="T1138" s="8">
        <f t="shared" si="175"/>
        <v>5.2069760966319141</v>
      </c>
      <c r="U1138" s="13">
        <f t="shared" si="176"/>
        <v>7.2739707062459749</v>
      </c>
    </row>
    <row r="1139" spans="1:21">
      <c r="A1139" s="6" t="s">
        <v>1656</v>
      </c>
      <c r="B1139" s="6" t="s">
        <v>1657</v>
      </c>
      <c r="C1139" s="8">
        <v>72</v>
      </c>
      <c r="D1139" s="8">
        <v>60</v>
      </c>
      <c r="E1139" s="8">
        <v>20</v>
      </c>
      <c r="F1139" s="8">
        <v>8.5</v>
      </c>
      <c r="G1139" s="9" t="s">
        <v>119</v>
      </c>
      <c r="H1139" s="9" t="s">
        <v>18</v>
      </c>
      <c r="I1139" s="10">
        <v>96100</v>
      </c>
      <c r="J1139" s="10">
        <v>25000</v>
      </c>
      <c r="K1139" s="10">
        <v>2748</v>
      </c>
      <c r="L1139" s="11">
        <f t="shared" si="177"/>
        <v>21.059051898281695</v>
      </c>
      <c r="M1139" s="10">
        <f t="shared" si="169"/>
        <v>198.6193783068783</v>
      </c>
      <c r="N1139" s="8">
        <f t="shared" si="170"/>
        <v>43.249692212473008</v>
      </c>
      <c r="O1139" s="11">
        <f t="shared" si="171"/>
        <v>1.690455701554946</v>
      </c>
      <c r="P1139" s="11">
        <f t="shared" si="178"/>
        <v>1.1131784097318951</v>
      </c>
      <c r="Q1139" s="11">
        <f t="shared" si="172"/>
        <v>3.6</v>
      </c>
      <c r="R1139" s="12">
        <f t="shared" si="173"/>
        <v>7.2764097017902013E-2</v>
      </c>
      <c r="S1139" s="11">
        <f t="shared" si="174"/>
        <v>10.379595367835877</v>
      </c>
      <c r="T1139" s="8">
        <f t="shared" si="175"/>
        <v>4.9958704745429525</v>
      </c>
      <c r="U1139" s="13">
        <f t="shared" si="176"/>
        <v>6.3390489898280604</v>
      </c>
    </row>
    <row r="1140" spans="1:21">
      <c r="A1140" s="6" t="s">
        <v>1658</v>
      </c>
      <c r="B1140" s="6"/>
      <c r="C1140" s="8">
        <v>50.6</v>
      </c>
      <c r="D1140" s="8">
        <v>42.1</v>
      </c>
      <c r="E1140" s="8">
        <v>15.4</v>
      </c>
      <c r="F1140" s="8">
        <v>6.3</v>
      </c>
      <c r="G1140" s="9"/>
      <c r="H1140" s="9"/>
      <c r="I1140" s="10">
        <v>44000</v>
      </c>
      <c r="J1140" s="10">
        <v>14000</v>
      </c>
      <c r="K1140" s="10">
        <v>1240</v>
      </c>
      <c r="L1140" s="11">
        <f t="shared" si="177"/>
        <v>15.988144520595968</v>
      </c>
      <c r="M1140" s="10">
        <f t="shared" si="169"/>
        <v>263.24393293044648</v>
      </c>
      <c r="N1140" s="8">
        <f t="shared" si="170"/>
        <v>39.931469972828964</v>
      </c>
      <c r="O1140" s="11">
        <f t="shared" si="171"/>
        <v>1.688385705293262</v>
      </c>
      <c r="P1140" s="11">
        <f t="shared" si="178"/>
        <v>1.0382436962206247</v>
      </c>
      <c r="Q1140" s="11">
        <f t="shared" si="172"/>
        <v>3.2857142857142856</v>
      </c>
      <c r="R1140" s="12">
        <f t="shared" si="173"/>
        <v>6.6401983023542041E-2</v>
      </c>
      <c r="S1140" s="11">
        <f t="shared" si="174"/>
        <v>8.6945247138644675</v>
      </c>
      <c r="T1140" s="8">
        <f t="shared" si="175"/>
        <v>4.466482116836862</v>
      </c>
      <c r="U1140" s="13">
        <f t="shared" si="176"/>
        <v>6.458522470352575</v>
      </c>
    </row>
    <row r="1141" spans="1:21">
      <c r="A1141" s="6" t="s">
        <v>1659</v>
      </c>
      <c r="B1141" s="6" t="s">
        <v>26</v>
      </c>
      <c r="C1141" s="8">
        <v>36.700000000000003</v>
      </c>
      <c r="D1141" s="8">
        <v>31</v>
      </c>
      <c r="E1141" s="8">
        <v>11.5</v>
      </c>
      <c r="F1141" s="8">
        <v>5.7</v>
      </c>
      <c r="G1141" s="9"/>
      <c r="H1141" s="9" t="s">
        <v>14</v>
      </c>
      <c r="I1141" s="10">
        <v>24000</v>
      </c>
      <c r="J1141" s="10">
        <v>7340</v>
      </c>
      <c r="K1141" s="10">
        <v>861</v>
      </c>
      <c r="L1141" s="11">
        <f t="shared" si="177"/>
        <v>16.622575995533655</v>
      </c>
      <c r="M1141" s="10">
        <f t="shared" si="169"/>
        <v>359.64840771661619</v>
      </c>
      <c r="N1141" s="8">
        <f t="shared" si="170"/>
        <v>43.841884467453696</v>
      </c>
      <c r="O1141" s="11">
        <f t="shared" si="171"/>
        <v>1.5427948619523908</v>
      </c>
      <c r="P1141" s="11">
        <f t="shared" si="178"/>
        <v>1.0699322786835999</v>
      </c>
      <c r="Q1141" s="11">
        <f t="shared" si="172"/>
        <v>3.1913043478260872</v>
      </c>
      <c r="R1141" s="12">
        <f t="shared" si="173"/>
        <v>4.0168194255890292E-2</v>
      </c>
      <c r="S1141" s="11">
        <f t="shared" si="174"/>
        <v>7.4608042461922297</v>
      </c>
      <c r="T1141" s="8">
        <f t="shared" si="175"/>
        <v>4.754595665189969</v>
      </c>
      <c r="U1141" s="13">
        <f t="shared" si="176"/>
        <v>7.9559602707932804</v>
      </c>
    </row>
    <row r="1142" spans="1:21">
      <c r="A1142" s="6" t="s">
        <v>1660</v>
      </c>
      <c r="B1142" s="6" t="s">
        <v>1661</v>
      </c>
      <c r="C1142" s="8">
        <v>41.8</v>
      </c>
      <c r="D1142" s="8">
        <v>33</v>
      </c>
      <c r="E1142" s="8">
        <v>12.5</v>
      </c>
      <c r="F1142" s="8">
        <v>5.9</v>
      </c>
      <c r="G1142" s="9"/>
      <c r="H1142" s="9" t="s">
        <v>14</v>
      </c>
      <c r="I1142" s="10">
        <v>29157</v>
      </c>
      <c r="J1142" s="10">
        <v>11800</v>
      </c>
      <c r="K1142" s="10">
        <v>942</v>
      </c>
      <c r="L1142" s="11">
        <f t="shared" si="177"/>
        <v>15.975263716135331</v>
      </c>
      <c r="M1142" s="10">
        <f t="shared" si="169"/>
        <v>362.20379712115243</v>
      </c>
      <c r="N1142" s="8">
        <f t="shared" si="170"/>
        <v>43.752358360404109</v>
      </c>
      <c r="O1142" s="11">
        <f t="shared" si="171"/>
        <v>1.571706087670621</v>
      </c>
      <c r="P1142" s="11">
        <f t="shared" si="178"/>
        <v>1.0500894429149961</v>
      </c>
      <c r="Q1142" s="11">
        <f t="shared" si="172"/>
        <v>3.3439999999999999</v>
      </c>
      <c r="R1142" s="12">
        <f t="shared" si="173"/>
        <v>4.3707166285677258E-2</v>
      </c>
      <c r="S1142" s="11">
        <f t="shared" si="174"/>
        <v>7.6977139463609587</v>
      </c>
      <c r="T1142" s="8">
        <f t="shared" si="175"/>
        <v>4.8187096525727444</v>
      </c>
      <c r="U1142" s="13">
        <f t="shared" si="176"/>
        <v>7.7339914633968263</v>
      </c>
    </row>
    <row r="1143" spans="1:21">
      <c r="A1143" s="6" t="s">
        <v>1662</v>
      </c>
      <c r="B1143" s="6" t="s">
        <v>26</v>
      </c>
      <c r="C1143" s="8">
        <v>47</v>
      </c>
      <c r="D1143" s="8">
        <v>40.200000000000003</v>
      </c>
      <c r="E1143" s="8">
        <v>14.5</v>
      </c>
      <c r="F1143" s="8">
        <v>6</v>
      </c>
      <c r="G1143" s="11"/>
      <c r="H1143" s="11" t="s">
        <v>14</v>
      </c>
      <c r="I1143" s="10">
        <v>35000</v>
      </c>
      <c r="J1143" s="10">
        <v>11675</v>
      </c>
      <c r="K1143" s="10">
        <v>995</v>
      </c>
      <c r="L1143" s="11">
        <f t="shared" si="177"/>
        <v>14.941342661617155</v>
      </c>
      <c r="M1143" s="10">
        <f t="shared" si="169"/>
        <v>240.51483381587147</v>
      </c>
      <c r="N1143" s="8">
        <f t="shared" si="170"/>
        <v>36.375697967906788</v>
      </c>
      <c r="O1143" s="11">
        <f t="shared" si="171"/>
        <v>1.7155920712590551</v>
      </c>
      <c r="P1143" s="11">
        <f t="shared" si="178"/>
        <v>1.0216711400591798</v>
      </c>
      <c r="Q1143" s="11">
        <f t="shared" si="172"/>
        <v>3.2413793103448274</v>
      </c>
      <c r="R1143" s="12">
        <f t="shared" si="173"/>
        <v>7.3159344296032006E-2</v>
      </c>
      <c r="S1143" s="11">
        <f t="shared" si="174"/>
        <v>8.4960649715029852</v>
      </c>
      <c r="T1143" s="8">
        <f t="shared" si="175"/>
        <v>4.0978805936243203</v>
      </c>
      <c r="U1143" s="13">
        <f t="shared" si="176"/>
        <v>6.1066528818376353</v>
      </c>
    </row>
    <row r="1144" spans="1:21">
      <c r="A1144" s="6" t="s">
        <v>1663</v>
      </c>
      <c r="B1144" s="6" t="s">
        <v>26</v>
      </c>
      <c r="C1144" s="8">
        <v>48.1</v>
      </c>
      <c r="D1144" s="8">
        <v>40.200000000000003</v>
      </c>
      <c r="E1144" s="8">
        <v>14.5</v>
      </c>
      <c r="F1144" s="8">
        <v>6</v>
      </c>
      <c r="G1144" s="9"/>
      <c r="H1144" s="9" t="s">
        <v>14</v>
      </c>
      <c r="I1144" s="10">
        <v>35000</v>
      </c>
      <c r="J1144" s="10">
        <v>11675</v>
      </c>
      <c r="K1144" s="10">
        <v>1048</v>
      </c>
      <c r="L1144" s="11">
        <f t="shared" si="177"/>
        <v>15.737213175251032</v>
      </c>
      <c r="M1144" s="10">
        <f t="shared" si="169"/>
        <v>240.51483381587147</v>
      </c>
      <c r="N1144" s="8">
        <f t="shared" si="170"/>
        <v>36.093715813116809</v>
      </c>
      <c r="O1144" s="11">
        <f t="shared" si="171"/>
        <v>1.7155920712590551</v>
      </c>
      <c r="P1144" s="11">
        <f t="shared" si="178"/>
        <v>1.039480500670777</v>
      </c>
      <c r="Q1144" s="11">
        <f t="shared" si="172"/>
        <v>3.317241379310345</v>
      </c>
      <c r="R1144" s="12">
        <f t="shared" si="173"/>
        <v>7.3159344296032006E-2</v>
      </c>
      <c r="S1144" s="11">
        <f t="shared" si="174"/>
        <v>8.4960649715029852</v>
      </c>
      <c r="T1144" s="8">
        <f t="shared" si="175"/>
        <v>4.0978805936243203</v>
      </c>
      <c r="U1144" s="13">
        <f t="shared" si="176"/>
        <v>6.1066528818376353</v>
      </c>
    </row>
    <row r="1145" spans="1:21">
      <c r="A1145" s="6" t="s">
        <v>1664</v>
      </c>
      <c r="B1145" s="6" t="s">
        <v>26</v>
      </c>
      <c r="C1145" s="8">
        <v>52.5</v>
      </c>
      <c r="D1145" s="8">
        <v>42.1</v>
      </c>
      <c r="E1145" s="8">
        <v>15</v>
      </c>
      <c r="F1145" s="8">
        <v>6.5</v>
      </c>
      <c r="G1145" s="9"/>
      <c r="H1145" s="9" t="s">
        <v>14</v>
      </c>
      <c r="I1145" s="10">
        <v>38570</v>
      </c>
      <c r="J1145" s="10">
        <v>14800</v>
      </c>
      <c r="K1145" s="10">
        <v>1156</v>
      </c>
      <c r="L1145" s="11">
        <f t="shared" si="177"/>
        <v>16.271644124560048</v>
      </c>
      <c r="M1145" s="10">
        <f t="shared" si="169"/>
        <v>230.75723848016639</v>
      </c>
      <c r="N1145" s="8">
        <f t="shared" si="170"/>
        <v>35.793515044115111</v>
      </c>
      <c r="O1145" s="11">
        <f t="shared" si="171"/>
        <v>1.7182676603965454</v>
      </c>
      <c r="P1145" s="11">
        <f t="shared" si="178"/>
        <v>1.0482276226214484</v>
      </c>
      <c r="Q1145" s="11">
        <f t="shared" si="172"/>
        <v>3.5</v>
      </c>
      <c r="R1145" s="12">
        <f t="shared" si="173"/>
        <v>7.471612197981109E-2</v>
      </c>
      <c r="S1145" s="11">
        <f t="shared" si="174"/>
        <v>8.6945247138644675</v>
      </c>
      <c r="T1145" s="8">
        <f t="shared" si="175"/>
        <v>4.142177863001125</v>
      </c>
      <c r="U1145" s="13">
        <f t="shared" si="176"/>
        <v>6.0689149269004012</v>
      </c>
    </row>
    <row r="1146" spans="1:21">
      <c r="A1146" s="6" t="s">
        <v>1665</v>
      </c>
      <c r="B1146" s="6" t="s">
        <v>26</v>
      </c>
      <c r="C1146" s="8">
        <v>55</v>
      </c>
      <c r="D1146" s="8">
        <v>46</v>
      </c>
      <c r="E1146" s="8">
        <v>16.100000000000001</v>
      </c>
      <c r="F1146" s="8">
        <v>7.2</v>
      </c>
      <c r="G1146" s="9"/>
      <c r="H1146" s="9" t="s">
        <v>14</v>
      </c>
      <c r="I1146" s="10">
        <v>48400</v>
      </c>
      <c r="J1146" s="10">
        <v>17600</v>
      </c>
      <c r="K1146" s="10">
        <v>1635</v>
      </c>
      <c r="L1146" s="11">
        <f t="shared" si="177"/>
        <v>19.784569686274775</v>
      </c>
      <c r="M1146" s="10">
        <f t="shared" si="169"/>
        <v>221.98511195387994</v>
      </c>
      <c r="N1146" s="8">
        <f t="shared" si="170"/>
        <v>37.959862327667601</v>
      </c>
      <c r="O1146" s="11">
        <f t="shared" si="171"/>
        <v>1.70998797985356</v>
      </c>
      <c r="P1146" s="11">
        <f t="shared" si="178"/>
        <v>1.1115861412867416</v>
      </c>
      <c r="Q1146" s="11">
        <f t="shared" si="172"/>
        <v>3.4161490683229809</v>
      </c>
      <c r="R1146" s="12">
        <f t="shared" si="173"/>
        <v>7.4170809394256673E-2</v>
      </c>
      <c r="S1146" s="11">
        <f t="shared" si="174"/>
        <v>9.0883221773878606</v>
      </c>
      <c r="T1146" s="8">
        <f t="shared" si="175"/>
        <v>4.3437459820803728</v>
      </c>
      <c r="U1146" s="13">
        <f t="shared" si="176"/>
        <v>6.1429844793617026</v>
      </c>
    </row>
    <row r="1147" spans="1:21">
      <c r="A1147" s="6" t="s">
        <v>1666</v>
      </c>
      <c r="B1147" s="6" t="s">
        <v>26</v>
      </c>
      <c r="C1147" s="8">
        <v>57.5</v>
      </c>
      <c r="D1147" s="8">
        <v>45.9</v>
      </c>
      <c r="E1147" s="8">
        <v>16.100000000000001</v>
      </c>
      <c r="F1147" s="8">
        <v>7.2</v>
      </c>
      <c r="G1147" s="9"/>
      <c r="H1147" s="9" t="s">
        <v>14</v>
      </c>
      <c r="I1147" s="10">
        <v>49500</v>
      </c>
      <c r="J1147" s="10">
        <v>17600</v>
      </c>
      <c r="K1147" s="10">
        <v>1635</v>
      </c>
      <c r="L1147" s="11">
        <f t="shared" si="177"/>
        <v>19.49066051931328</v>
      </c>
      <c r="M1147" s="10">
        <f t="shared" si="169"/>
        <v>228.51732098803987</v>
      </c>
      <c r="N1147" s="8">
        <f t="shared" si="170"/>
        <v>38.287970051862892</v>
      </c>
      <c r="O1147" s="11">
        <f t="shared" si="171"/>
        <v>1.6972391138158822</v>
      </c>
      <c r="P1147" s="11">
        <f t="shared" si="178"/>
        <v>1.1053585229337384</v>
      </c>
      <c r="Q1147" s="11">
        <f t="shared" si="172"/>
        <v>3.5714285714285712</v>
      </c>
      <c r="R1147" s="12">
        <f t="shared" si="173"/>
        <v>7.1165042971452513E-2</v>
      </c>
      <c r="S1147" s="11">
        <f t="shared" si="174"/>
        <v>9.078438191671518</v>
      </c>
      <c r="T1147" s="8">
        <f t="shared" si="175"/>
        <v>4.4345297357359827</v>
      </c>
      <c r="U1147" s="13">
        <f t="shared" si="176"/>
        <v>6.2713720950246046</v>
      </c>
    </row>
    <row r="1148" spans="1:21">
      <c r="A1148" s="6" t="s">
        <v>1667</v>
      </c>
      <c r="B1148" s="6" t="s">
        <v>26</v>
      </c>
      <c r="C1148" s="8">
        <v>64.900000000000006</v>
      </c>
      <c r="D1148" s="8">
        <v>52.1</v>
      </c>
      <c r="E1148" s="8">
        <v>17.8</v>
      </c>
      <c r="F1148" s="8">
        <v>7.5</v>
      </c>
      <c r="G1148" s="9"/>
      <c r="H1148" s="9" t="s">
        <v>14</v>
      </c>
      <c r="I1148" s="10">
        <v>74000</v>
      </c>
      <c r="J1148" s="10">
        <v>30000</v>
      </c>
      <c r="K1148" s="10">
        <v>1909</v>
      </c>
      <c r="L1148" s="11">
        <f t="shared" si="177"/>
        <v>17.410589087537605</v>
      </c>
      <c r="M1148" s="10">
        <f t="shared" si="169"/>
        <v>233.59875913632141</v>
      </c>
      <c r="N1148" s="8">
        <f t="shared" si="170"/>
        <v>44.211708504606307</v>
      </c>
      <c r="O1148" s="11">
        <f t="shared" si="171"/>
        <v>1.6412945470342979</v>
      </c>
      <c r="P1148" s="11">
        <f t="shared" si="178"/>
        <v>1.0525760769849419</v>
      </c>
      <c r="Q1148" s="11">
        <f t="shared" si="172"/>
        <v>3.6460674157303372</v>
      </c>
      <c r="R1148" s="12">
        <f t="shared" si="173"/>
        <v>6.1166819638153541E-2</v>
      </c>
      <c r="S1148" s="11">
        <f t="shared" si="174"/>
        <v>9.6721641838835648</v>
      </c>
      <c r="T1148" s="8">
        <f t="shared" si="175"/>
        <v>5.0841480565025599</v>
      </c>
      <c r="U1148" s="13">
        <f t="shared" si="176"/>
        <v>6.8381106490505745</v>
      </c>
    </row>
    <row r="1149" spans="1:21">
      <c r="A1149" s="6" t="s">
        <v>1668</v>
      </c>
      <c r="B1149" s="6" t="s">
        <v>481</v>
      </c>
      <c r="C1149" s="8">
        <v>40</v>
      </c>
      <c r="D1149" s="8">
        <v>33.5</v>
      </c>
      <c r="E1149" s="8">
        <v>11.5</v>
      </c>
      <c r="F1149" s="8">
        <v>8.3000000000000007</v>
      </c>
      <c r="G1149" s="9" t="s">
        <v>29</v>
      </c>
      <c r="H1149" s="9" t="s">
        <v>18</v>
      </c>
      <c r="I1149" s="10">
        <v>11260</v>
      </c>
      <c r="J1149" s="10">
        <v>6750</v>
      </c>
      <c r="K1149" s="10">
        <v>904</v>
      </c>
      <c r="L1149" s="11">
        <f t="shared" si="177"/>
        <v>28.890810459752302</v>
      </c>
      <c r="M1149" s="10">
        <f t="shared" si="169"/>
        <v>133.70755616311084</v>
      </c>
      <c r="N1149" s="8">
        <f t="shared" si="170"/>
        <v>18.979320804979334</v>
      </c>
      <c r="O1149" s="11">
        <f t="shared" si="171"/>
        <v>1.9849804935222224</v>
      </c>
      <c r="P1149" s="11">
        <f t="shared" si="178"/>
        <v>1.3139309437612461</v>
      </c>
      <c r="Q1149" s="11">
        <f t="shared" si="172"/>
        <v>3.4782608695652173</v>
      </c>
      <c r="R1149" s="12">
        <f t="shared" si="173"/>
        <v>0.16246913727497456</v>
      </c>
      <c r="S1149" s="11">
        <f t="shared" si="174"/>
        <v>7.7558107248694519</v>
      </c>
      <c r="T1149" s="8">
        <f t="shared" si="175"/>
        <v>2.3641188578093164</v>
      </c>
      <c r="U1149" s="13">
        <f t="shared" si="176"/>
        <v>3.9559274926089021</v>
      </c>
    </row>
    <row r="1150" spans="1:21">
      <c r="A1150" s="6" t="s">
        <v>1669</v>
      </c>
      <c r="B1150" s="6" t="s">
        <v>481</v>
      </c>
      <c r="C1150" s="8">
        <v>43.6</v>
      </c>
      <c r="D1150" s="8">
        <v>38.4</v>
      </c>
      <c r="E1150" s="8">
        <v>12.7</v>
      </c>
      <c r="F1150" s="8">
        <v>9.4</v>
      </c>
      <c r="G1150" s="9" t="s">
        <v>29</v>
      </c>
      <c r="H1150" s="9" t="s">
        <v>917</v>
      </c>
      <c r="I1150" s="10">
        <v>13500</v>
      </c>
      <c r="J1150" s="10">
        <v>8300</v>
      </c>
      <c r="K1150" s="10">
        <v>1006</v>
      </c>
      <c r="L1150" s="11">
        <f t="shared" si="177"/>
        <v>28.491253284413151</v>
      </c>
      <c r="M1150" s="10">
        <f t="shared" si="169"/>
        <v>106.43686567034041</v>
      </c>
      <c r="N1150" s="8">
        <f t="shared" si="170"/>
        <v>17.690331995928481</v>
      </c>
      <c r="O1150" s="11">
        <f t="shared" si="171"/>
        <v>2.0635892795574811</v>
      </c>
      <c r="P1150" s="11">
        <f t="shared" si="178"/>
        <v>1.3011720816547503</v>
      </c>
      <c r="Q1150" s="11">
        <f t="shared" si="172"/>
        <v>3.4330708661417324</v>
      </c>
      <c r="R1150" s="12">
        <f t="shared" si="173"/>
        <v>0.20859726159209718</v>
      </c>
      <c r="S1150" s="11">
        <f t="shared" si="174"/>
        <v>8.303676294268703</v>
      </c>
      <c r="T1150" s="8">
        <f t="shared" si="175"/>
        <v>2.2288294998707054</v>
      </c>
      <c r="U1150" s="13">
        <f t="shared" si="176"/>
        <v>3.5489748575474889</v>
      </c>
    </row>
    <row r="1151" spans="1:21">
      <c r="A1151" s="6" t="s">
        <v>1670</v>
      </c>
      <c r="B1151" s="6" t="s">
        <v>37</v>
      </c>
      <c r="C1151" s="8">
        <v>51.1</v>
      </c>
      <c r="D1151" s="8">
        <v>40.799999999999997</v>
      </c>
      <c r="E1151" s="8">
        <v>15.2</v>
      </c>
      <c r="F1151" s="8">
        <v>6</v>
      </c>
      <c r="G1151" s="9" t="s">
        <v>71</v>
      </c>
      <c r="H1151" s="9"/>
      <c r="I1151" s="10">
        <v>50000</v>
      </c>
      <c r="J1151" s="10">
        <v>21000</v>
      </c>
      <c r="K1151" s="10">
        <v>1302</v>
      </c>
      <c r="L1151" s="11">
        <f t="shared" si="177"/>
        <v>15.417459775568281</v>
      </c>
      <c r="M1151" s="10">
        <f t="shared" si="169"/>
        <v>328.65594815396372</v>
      </c>
      <c r="N1151" s="8">
        <f t="shared" si="170"/>
        <v>46.972004615294821</v>
      </c>
      <c r="O1151" s="11">
        <f t="shared" si="171"/>
        <v>1.5970086317371734</v>
      </c>
      <c r="P1151" s="11">
        <f t="shared" si="178"/>
        <v>1.0220590957688613</v>
      </c>
      <c r="Q1151" s="11">
        <f t="shared" si="172"/>
        <v>3.361842105263158</v>
      </c>
      <c r="R1151" s="12">
        <f t="shared" si="173"/>
        <v>4.8712861712051234E-2</v>
      </c>
      <c r="S1151" s="11">
        <f t="shared" si="174"/>
        <v>8.5592336105518232</v>
      </c>
      <c r="T1151" s="8">
        <f t="shared" si="175"/>
        <v>5.1725342504340652</v>
      </c>
      <c r="U1151" s="13">
        <f t="shared" si="176"/>
        <v>7.5285184134082641</v>
      </c>
    </row>
    <row r="1152" spans="1:21">
      <c r="A1152" s="6" t="s">
        <v>1671</v>
      </c>
      <c r="B1152" s="6" t="s">
        <v>37</v>
      </c>
      <c r="C1152" s="8">
        <v>51.9</v>
      </c>
      <c r="D1152" s="8">
        <v>40.799999999999997</v>
      </c>
      <c r="E1152" s="8">
        <v>15.2</v>
      </c>
      <c r="F1152" s="8">
        <v>5.9</v>
      </c>
      <c r="G1152" s="9"/>
      <c r="H1152" s="9"/>
      <c r="I1152" s="10">
        <v>49400</v>
      </c>
      <c r="J1152" s="10">
        <v>21000</v>
      </c>
      <c r="K1152" s="10">
        <v>1302</v>
      </c>
      <c r="L1152" s="11">
        <f t="shared" si="177"/>
        <v>15.541921065238755</v>
      </c>
      <c r="M1152" s="10">
        <f t="shared" si="169"/>
        <v>324.71207677611613</v>
      </c>
      <c r="N1152" s="8">
        <f t="shared" si="170"/>
        <v>46.155949856662282</v>
      </c>
      <c r="O1152" s="11">
        <f t="shared" si="171"/>
        <v>1.603441799760011</v>
      </c>
      <c r="P1152" s="11">
        <f t="shared" si="178"/>
        <v>1.0251484783915188</v>
      </c>
      <c r="Q1152" s="11">
        <f t="shared" si="172"/>
        <v>3.4144736842105265</v>
      </c>
      <c r="R1152" s="12">
        <f t="shared" si="173"/>
        <v>4.9749363908103104E-2</v>
      </c>
      <c r="S1152" s="11">
        <f t="shared" si="174"/>
        <v>8.5592336105518232</v>
      </c>
      <c r="T1152" s="8">
        <f t="shared" si="175"/>
        <v>5.1183670949689342</v>
      </c>
      <c r="U1152" s="13">
        <f t="shared" si="176"/>
        <v>7.4496792201661961</v>
      </c>
    </row>
    <row r="1153" spans="1:21">
      <c r="A1153" s="6" t="s">
        <v>1672</v>
      </c>
      <c r="B1153" s="6" t="s">
        <v>23</v>
      </c>
      <c r="C1153" s="8">
        <v>76.3</v>
      </c>
      <c r="D1153" s="8">
        <v>53.1</v>
      </c>
      <c r="E1153" s="8">
        <v>16.100000000000001</v>
      </c>
      <c r="F1153" s="8">
        <v>11</v>
      </c>
      <c r="G1153" s="9" t="s">
        <v>29</v>
      </c>
      <c r="H1153" s="9" t="s">
        <v>18</v>
      </c>
      <c r="I1153" s="10">
        <v>52900</v>
      </c>
      <c r="J1153" s="10">
        <v>0</v>
      </c>
      <c r="K1153" s="10">
        <v>2239</v>
      </c>
      <c r="L1153" s="11">
        <f t="shared" si="177"/>
        <v>25.535741816083913</v>
      </c>
      <c r="M1153" s="10">
        <f t="shared" si="169"/>
        <v>157.73355459893426</v>
      </c>
      <c r="N1153" s="8">
        <f t="shared" si="170"/>
        <v>33.641749477934979</v>
      </c>
      <c r="O1153" s="11">
        <f t="shared" si="171"/>
        <v>1.6601060191589776</v>
      </c>
      <c r="P1153" s="11">
        <f t="shared" si="178"/>
        <v>1.2071386242206252</v>
      </c>
      <c r="Q1153" s="11">
        <f t="shared" si="172"/>
        <v>4.7391304347826084</v>
      </c>
      <c r="R1153" s="12">
        <f t="shared" si="173"/>
        <v>7.3321835172685493E-2</v>
      </c>
      <c r="S1153" s="11">
        <f t="shared" si="174"/>
        <v>9.7645460723988613</v>
      </c>
      <c r="T1153" s="8">
        <f t="shared" si="175"/>
        <v>4.3688211517282269</v>
      </c>
      <c r="U1153" s="13">
        <f t="shared" si="176"/>
        <v>6.1784461243565039</v>
      </c>
    </row>
    <row r="1154" spans="1:21">
      <c r="A1154" s="6" t="s">
        <v>1673</v>
      </c>
      <c r="B1154" s="6" t="s">
        <v>1385</v>
      </c>
      <c r="C1154" s="8">
        <v>35.4</v>
      </c>
      <c r="D1154" s="8">
        <v>30</v>
      </c>
      <c r="E1154" s="8">
        <v>11.5</v>
      </c>
      <c r="F1154" s="8">
        <v>6</v>
      </c>
      <c r="G1154" s="9" t="s">
        <v>29</v>
      </c>
      <c r="H1154" s="9" t="s">
        <v>18</v>
      </c>
      <c r="I1154" s="10">
        <v>9800</v>
      </c>
      <c r="J1154" s="10">
        <v>4450</v>
      </c>
      <c r="K1154" s="10">
        <v>702</v>
      </c>
      <c r="L1154" s="11">
        <f t="shared" si="177"/>
        <v>24.609138381520015</v>
      </c>
      <c r="M1154" s="10">
        <f t="shared" si="169"/>
        <v>162.03703703703704</v>
      </c>
      <c r="N1154" s="8">
        <f t="shared" si="170"/>
        <v>18.519221485765897</v>
      </c>
      <c r="O1154" s="11">
        <f t="shared" si="171"/>
        <v>2.0789318082691239</v>
      </c>
      <c r="P1154" s="11">
        <f t="shared" si="178"/>
        <v>1.2504801158568373</v>
      </c>
      <c r="Q1154" s="11">
        <f t="shared" si="172"/>
        <v>3.0782608695652174</v>
      </c>
      <c r="R1154" s="12">
        <f t="shared" si="173"/>
        <v>0.18536681977310113</v>
      </c>
      <c r="S1154" s="11">
        <f t="shared" si="174"/>
        <v>7.3394822705692269</v>
      </c>
      <c r="T1154" s="8">
        <f t="shared" si="175"/>
        <v>2.2132921560014771</v>
      </c>
      <c r="U1154" s="13">
        <f t="shared" si="176"/>
        <v>3.7035461479357141</v>
      </c>
    </row>
    <row r="1155" spans="1:21">
      <c r="A1155" s="6" t="s">
        <v>1674</v>
      </c>
      <c r="B1155" s="6" t="s">
        <v>1675</v>
      </c>
      <c r="C1155" s="8">
        <v>26</v>
      </c>
      <c r="D1155" s="8">
        <v>20.2</v>
      </c>
      <c r="E1155" s="8">
        <v>7.5</v>
      </c>
      <c r="F1155" s="8">
        <v>4</v>
      </c>
      <c r="G1155" s="9" t="s">
        <v>29</v>
      </c>
      <c r="H1155" s="9" t="s">
        <v>18</v>
      </c>
      <c r="I1155" s="10">
        <v>3650</v>
      </c>
      <c r="J1155" s="10">
        <v>1530</v>
      </c>
      <c r="K1155" s="10">
        <v>308</v>
      </c>
      <c r="L1155" s="11">
        <f t="shared" si="177"/>
        <v>20.843926421313753</v>
      </c>
      <c r="M1155" s="10">
        <f t="shared" si="169"/>
        <v>197.69274776428031</v>
      </c>
      <c r="N1155" s="8">
        <f t="shared" si="170"/>
        <v>17.551385462017674</v>
      </c>
      <c r="O1155" s="11">
        <f t="shared" si="171"/>
        <v>1.8838157627067103</v>
      </c>
      <c r="P1155" s="11">
        <f t="shared" si="178"/>
        <v>1.2166543784426118</v>
      </c>
      <c r="Q1155" s="11">
        <f t="shared" si="172"/>
        <v>3.4666666666666668</v>
      </c>
      <c r="R1155" s="12">
        <f t="shared" si="173"/>
        <v>0.10261373399408907</v>
      </c>
      <c r="S1155" s="11">
        <f t="shared" si="174"/>
        <v>6.0225509545374543</v>
      </c>
      <c r="T1155" s="8">
        <f t="shared" si="175"/>
        <v>2.1644561546683776</v>
      </c>
      <c r="U1155" s="13">
        <f t="shared" si="176"/>
        <v>4.4848311502146077</v>
      </c>
    </row>
    <row r="1156" spans="1:21">
      <c r="A1156" s="6" t="s">
        <v>1676</v>
      </c>
      <c r="B1156" s="6" t="s">
        <v>173</v>
      </c>
      <c r="C1156" s="8">
        <v>58.3</v>
      </c>
      <c r="D1156" s="8">
        <v>44</v>
      </c>
      <c r="E1156" s="8">
        <v>14.9</v>
      </c>
      <c r="F1156" s="8">
        <v>9</v>
      </c>
      <c r="G1156" s="9" t="s">
        <v>1677</v>
      </c>
      <c r="H1156" s="9" t="s">
        <v>38</v>
      </c>
      <c r="I1156" s="10">
        <v>50000</v>
      </c>
      <c r="J1156" s="10">
        <v>20800</v>
      </c>
      <c r="K1156" s="10">
        <v>1368</v>
      </c>
      <c r="L1156" s="11">
        <f t="shared" si="177"/>
        <v>16.198989994606304</v>
      </c>
      <c r="M1156" s="10">
        <f t="shared" si="169"/>
        <v>262.03780723408823</v>
      </c>
      <c r="N1156" s="8">
        <f t="shared" si="170"/>
        <v>43.839107635016312</v>
      </c>
      <c r="O1156" s="11">
        <f t="shared" si="171"/>
        <v>1.5654887245318345</v>
      </c>
      <c r="P1156" s="11">
        <f t="shared" si="178"/>
        <v>1.039027925946246</v>
      </c>
      <c r="Q1156" s="11">
        <f t="shared" si="172"/>
        <v>3.9127516778523486</v>
      </c>
      <c r="R1156" s="12">
        <f t="shared" si="173"/>
        <v>4.8267113665563528E-2</v>
      </c>
      <c r="S1156" s="11">
        <f t="shared" si="174"/>
        <v>8.8885544381524717</v>
      </c>
      <c r="T1156" s="8">
        <f t="shared" si="175"/>
        <v>5.1320762189752687</v>
      </c>
      <c r="U1156" s="13">
        <f t="shared" si="176"/>
        <v>7.5444554663129049</v>
      </c>
    </row>
    <row r="1157" spans="1:21">
      <c r="A1157" s="6" t="s">
        <v>1678</v>
      </c>
      <c r="B1157" s="6" t="s">
        <v>317</v>
      </c>
      <c r="C1157" s="8">
        <v>29.1</v>
      </c>
      <c r="D1157" s="8">
        <v>23.8</v>
      </c>
      <c r="E1157" s="8">
        <v>10.3</v>
      </c>
      <c r="F1157" s="8">
        <v>4</v>
      </c>
      <c r="G1157" s="9" t="s">
        <v>47</v>
      </c>
      <c r="H1157" s="9"/>
      <c r="I1157" s="10">
        <v>9000</v>
      </c>
      <c r="J1157" s="10">
        <v>3000</v>
      </c>
      <c r="K1157" s="10">
        <v>474</v>
      </c>
      <c r="L1157" s="11">
        <f t="shared" si="177"/>
        <v>17.586065770844687</v>
      </c>
      <c r="M1157" s="10">
        <f t="shared" si="169"/>
        <v>298.03249595862633</v>
      </c>
      <c r="N1157" s="8">
        <f t="shared" si="170"/>
        <v>24.524092360757006</v>
      </c>
      <c r="O1157" s="11">
        <f t="shared" si="171"/>
        <v>1.9155573374578134</v>
      </c>
      <c r="P1157" s="11">
        <f t="shared" si="178"/>
        <v>1.1207961006127289</v>
      </c>
      <c r="Q1157" s="11">
        <f t="shared" si="172"/>
        <v>2.825242718446602</v>
      </c>
      <c r="R1157" s="12">
        <f t="shared" si="173"/>
        <v>0.10527109210245031</v>
      </c>
      <c r="S1157" s="11">
        <f t="shared" si="174"/>
        <v>6.5372226518606515</v>
      </c>
      <c r="T1157" s="8">
        <f t="shared" si="175"/>
        <v>2.7217745406929099</v>
      </c>
      <c r="U1157" s="13">
        <f t="shared" si="176"/>
        <v>4.8123972604514265</v>
      </c>
    </row>
    <row r="1158" spans="1:21">
      <c r="A1158" s="6" t="s">
        <v>1679</v>
      </c>
      <c r="B1158" s="6" t="s">
        <v>274</v>
      </c>
      <c r="C1158" s="8">
        <v>44</v>
      </c>
      <c r="D1158" s="8">
        <v>37.5</v>
      </c>
      <c r="E1158" s="8">
        <v>13.9</v>
      </c>
      <c r="F1158" s="8">
        <v>5.3</v>
      </c>
      <c r="G1158" s="11"/>
      <c r="H1158" s="11" t="s">
        <v>14</v>
      </c>
      <c r="I1158" s="10">
        <v>31000</v>
      </c>
      <c r="J1158" s="10">
        <v>11000</v>
      </c>
      <c r="K1158" s="10">
        <v>1055</v>
      </c>
      <c r="L1158" s="11">
        <f t="shared" si="177"/>
        <v>17.175976380646247</v>
      </c>
      <c r="M1158" s="10">
        <f t="shared" si="169"/>
        <v>262.43386243386243</v>
      </c>
      <c r="N1158" s="8">
        <f t="shared" si="170"/>
        <v>36.491494093120998</v>
      </c>
      <c r="O1158" s="11">
        <f t="shared" si="171"/>
        <v>1.712426906978102</v>
      </c>
      <c r="P1158" s="11">
        <f t="shared" si="178"/>
        <v>1.0738798574957815</v>
      </c>
      <c r="Q1158" s="11">
        <f t="shared" si="172"/>
        <v>3.1654676258992804</v>
      </c>
      <c r="R1158" s="12">
        <f t="shared" si="173"/>
        <v>7.041479933116003E-2</v>
      </c>
      <c r="S1158" s="11">
        <f t="shared" si="174"/>
        <v>8.2057906383236467</v>
      </c>
      <c r="T1158" s="8">
        <f t="shared" si="175"/>
        <v>4.0665541295382139</v>
      </c>
      <c r="U1158" s="13">
        <f t="shared" si="176"/>
        <v>6.1893792306698101</v>
      </c>
    </row>
    <row r="1159" spans="1:21">
      <c r="A1159" s="17" t="s">
        <v>1680</v>
      </c>
      <c r="B1159" s="17" t="s">
        <v>81</v>
      </c>
      <c r="C1159" s="8">
        <v>35.9</v>
      </c>
      <c r="D1159" s="8">
        <v>29.5</v>
      </c>
      <c r="E1159" s="8">
        <v>12.7</v>
      </c>
      <c r="F1159" s="8">
        <v>5.3</v>
      </c>
      <c r="G1159" s="9" t="s">
        <v>1681</v>
      </c>
      <c r="H1159" s="7" t="s">
        <v>18</v>
      </c>
      <c r="I1159" s="9">
        <v>13448</v>
      </c>
      <c r="J1159" s="9">
        <v>5291</v>
      </c>
      <c r="K1159" s="9">
        <v>527</v>
      </c>
      <c r="L1159" s="11">
        <f t="shared" si="177"/>
        <v>14.963750192531871</v>
      </c>
      <c r="M1159" s="10">
        <f t="shared" si="169"/>
        <v>233.85337073688856</v>
      </c>
      <c r="N1159" s="8">
        <f t="shared" si="170"/>
        <v>22.411927773917533</v>
      </c>
      <c r="O1159" s="11">
        <f t="shared" si="171"/>
        <v>2.0662429924318513</v>
      </c>
      <c r="P1159" s="11">
        <f t="shared" si="178"/>
        <v>1.0501505415226093</v>
      </c>
      <c r="Q1159" s="11">
        <f t="shared" si="172"/>
        <v>2.826771653543307</v>
      </c>
      <c r="R1159" s="12">
        <f t="shared" si="173"/>
        <v>0.16133272046707825</v>
      </c>
      <c r="S1159" s="11">
        <f t="shared" si="174"/>
        <v>7.278062929104145</v>
      </c>
      <c r="T1159" s="8">
        <f t="shared" si="175"/>
        <v>2.5343694224025124</v>
      </c>
      <c r="U1159" s="13">
        <f t="shared" si="176"/>
        <v>4.0354873983700568</v>
      </c>
    </row>
    <row r="1160" spans="1:21">
      <c r="A1160" s="17" t="s">
        <v>1682</v>
      </c>
      <c r="B1160" s="17" t="s">
        <v>81</v>
      </c>
      <c r="C1160" s="8">
        <v>39</v>
      </c>
      <c r="D1160" s="8">
        <v>29.5</v>
      </c>
      <c r="E1160" s="8">
        <v>12.7</v>
      </c>
      <c r="F1160" s="8">
        <v>5.3</v>
      </c>
      <c r="G1160" s="9" t="s">
        <v>1681</v>
      </c>
      <c r="H1160" s="7" t="s">
        <v>18</v>
      </c>
      <c r="I1160" s="9">
        <v>14500</v>
      </c>
      <c r="J1160" s="9">
        <v>6000</v>
      </c>
      <c r="K1160" s="9">
        <v>527</v>
      </c>
      <c r="L1160" s="11">
        <f t="shared" si="177"/>
        <v>14.2316543854164</v>
      </c>
      <c r="M1160" s="10">
        <f t="shared" si="169"/>
        <v>252.14707582427749</v>
      </c>
      <c r="N1160" s="8">
        <f t="shared" si="170"/>
        <v>23.470449745448242</v>
      </c>
      <c r="O1160" s="11">
        <f t="shared" si="171"/>
        <v>2.0150640879944657</v>
      </c>
      <c r="P1160" s="11">
        <f t="shared" si="178"/>
        <v>1.030561669121784</v>
      </c>
      <c r="Q1160" s="11">
        <f t="shared" si="172"/>
        <v>3.0708661417322838</v>
      </c>
      <c r="R1160" s="12">
        <f t="shared" si="173"/>
        <v>0.14147369312569946</v>
      </c>
      <c r="S1160" s="11">
        <f t="shared" si="174"/>
        <v>7.278062929104145</v>
      </c>
      <c r="T1160" s="8">
        <f t="shared" si="175"/>
        <v>2.706408216512397</v>
      </c>
      <c r="U1160" s="13">
        <f t="shared" si="176"/>
        <v>4.3094255147016058</v>
      </c>
    </row>
    <row r="1161" spans="1:21">
      <c r="A1161" s="6" t="s">
        <v>1683</v>
      </c>
      <c r="B1161" s="6" t="s">
        <v>1684</v>
      </c>
      <c r="C1161" s="8">
        <v>35</v>
      </c>
      <c r="D1161" s="8">
        <v>30.5</v>
      </c>
      <c r="E1161" s="8">
        <v>7</v>
      </c>
      <c r="F1161" s="8">
        <v>5.2</v>
      </c>
      <c r="G1161" s="9" t="s">
        <v>29</v>
      </c>
      <c r="H1161" s="9" t="s">
        <v>18</v>
      </c>
      <c r="I1161" s="10">
        <v>4400</v>
      </c>
      <c r="J1161" s="10">
        <v>2900</v>
      </c>
      <c r="K1161" s="10">
        <v>446</v>
      </c>
      <c r="L1161" s="11">
        <f t="shared" si="177"/>
        <v>26.650860672132985</v>
      </c>
      <c r="M1161" s="10">
        <f t="shared" si="169"/>
        <v>69.23172298247745</v>
      </c>
      <c r="N1161" s="8">
        <f t="shared" si="170"/>
        <v>15.975317194337677</v>
      </c>
      <c r="O1161" s="11">
        <f t="shared" si="171"/>
        <v>1.6521481397841198</v>
      </c>
      <c r="P1161" s="11">
        <f t="shared" si="178"/>
        <v>1.3134646525903515</v>
      </c>
      <c r="Q1161" s="11">
        <f t="shared" si="172"/>
        <v>5</v>
      </c>
      <c r="R1161" s="12">
        <f t="shared" si="173"/>
        <v>8.0829344441111922E-2</v>
      </c>
      <c r="S1161" s="11">
        <f t="shared" si="174"/>
        <v>7.400391881515465</v>
      </c>
      <c r="T1161" s="8">
        <f t="shared" si="175"/>
        <v>2.299274108915764</v>
      </c>
      <c r="U1161" s="13">
        <f t="shared" si="176"/>
        <v>4.9313935726607498</v>
      </c>
    </row>
    <row r="1162" spans="1:21">
      <c r="A1162" s="6" t="s">
        <v>1685</v>
      </c>
      <c r="B1162" s="6" t="s">
        <v>1686</v>
      </c>
      <c r="C1162" s="8">
        <v>34.799999999999997</v>
      </c>
      <c r="D1162" s="8">
        <v>25.9</v>
      </c>
      <c r="E1162" s="8">
        <v>10.5</v>
      </c>
      <c r="F1162" s="8">
        <v>5.5</v>
      </c>
      <c r="G1162" s="10"/>
      <c r="H1162" s="10" t="s">
        <v>590</v>
      </c>
      <c r="I1162" s="9">
        <v>19467</v>
      </c>
      <c r="J1162" s="9">
        <v>8400</v>
      </c>
      <c r="K1162" s="10">
        <v>674</v>
      </c>
      <c r="L1162" s="11">
        <f t="shared" si="177"/>
        <v>14.959001508568331</v>
      </c>
      <c r="M1162" s="10">
        <f t="shared" si="169"/>
        <v>500.20924970612663</v>
      </c>
      <c r="N1162" s="8">
        <f t="shared" si="170"/>
        <v>45.95086213622907</v>
      </c>
      <c r="O1162" s="11">
        <f t="shared" si="171"/>
        <v>1.5103354268017326</v>
      </c>
      <c r="P1162" s="11">
        <f t="shared" si="178"/>
        <v>1.0391351586618072</v>
      </c>
      <c r="Q1162" s="11">
        <f t="shared" si="172"/>
        <v>3.3142857142857141</v>
      </c>
      <c r="R1162" s="12">
        <f t="shared" si="173"/>
        <v>3.24704264078007E-2</v>
      </c>
      <c r="S1162" s="11">
        <f t="shared" si="174"/>
        <v>6.8195337083997165</v>
      </c>
      <c r="T1162" s="8">
        <f t="shared" si="175"/>
        <v>4.9674318466653533</v>
      </c>
      <c r="U1162" s="13">
        <f t="shared" si="176"/>
        <v>8.6989173309410468</v>
      </c>
    </row>
    <row r="1163" spans="1:21">
      <c r="A1163" s="6" t="s">
        <v>1687</v>
      </c>
      <c r="B1163" s="6"/>
      <c r="C1163" s="8">
        <v>46.3</v>
      </c>
      <c r="D1163" s="8">
        <v>33.799999999999997</v>
      </c>
      <c r="E1163" s="8">
        <v>12</v>
      </c>
      <c r="F1163" s="8">
        <v>7</v>
      </c>
      <c r="G1163" s="9"/>
      <c r="H1163" s="9"/>
      <c r="I1163" s="10">
        <v>36000</v>
      </c>
      <c r="J1163" s="10">
        <v>0</v>
      </c>
      <c r="K1163" s="10">
        <v>1087</v>
      </c>
      <c r="L1163" s="11">
        <f t="shared" si="177"/>
        <v>16.019462540974214</v>
      </c>
      <c r="M1163" s="10">
        <f t="shared" si="169"/>
        <v>416.20220966451586</v>
      </c>
      <c r="N1163" s="8">
        <f t="shared" si="170"/>
        <v>54.133754061565348</v>
      </c>
      <c r="O1163" s="11">
        <f t="shared" si="171"/>
        <v>1.4065436042547073</v>
      </c>
      <c r="P1163" s="11">
        <f t="shared" si="178"/>
        <v>1.0448209300515563</v>
      </c>
      <c r="Q1163" s="11">
        <f t="shared" si="172"/>
        <v>3.8583333333333329</v>
      </c>
      <c r="R1163" s="12">
        <f t="shared" si="173"/>
        <v>2.5978134446391243E-2</v>
      </c>
      <c r="S1163" s="11">
        <f t="shared" si="174"/>
        <v>7.7904608336092673</v>
      </c>
      <c r="T1163" s="8">
        <f t="shared" si="175"/>
        <v>6.0836266851438614</v>
      </c>
      <c r="U1163" s="13">
        <f t="shared" si="176"/>
        <v>9.9655177961436205</v>
      </c>
    </row>
    <row r="1164" spans="1:21">
      <c r="A1164" s="6" t="s">
        <v>1688</v>
      </c>
      <c r="B1164" s="6" t="s">
        <v>635</v>
      </c>
      <c r="C1164" s="8">
        <v>47.3</v>
      </c>
      <c r="D1164" s="8">
        <v>37.9</v>
      </c>
      <c r="E1164" s="8">
        <v>14.8</v>
      </c>
      <c r="F1164" s="8">
        <v>6.5</v>
      </c>
      <c r="G1164" s="9" t="s">
        <v>1689</v>
      </c>
      <c r="H1164" s="9" t="s">
        <v>18</v>
      </c>
      <c r="I1164" s="10">
        <v>35840</v>
      </c>
      <c r="J1164" s="10">
        <v>11200</v>
      </c>
      <c r="K1164" s="10">
        <v>1170</v>
      </c>
      <c r="L1164" s="11">
        <f t="shared" si="177"/>
        <v>17.293887750024155</v>
      </c>
      <c r="M1164" s="10">
        <f t="shared" si="169"/>
        <v>293.90187230004062</v>
      </c>
      <c r="N1164" s="8">
        <f t="shared" si="170"/>
        <v>37.600947912423315</v>
      </c>
      <c r="O1164" s="11">
        <f t="shared" si="171"/>
        <v>1.7373121544651602</v>
      </c>
      <c r="P1164" s="11">
        <f t="shared" si="178"/>
        <v>1.0719312759751902</v>
      </c>
      <c r="Q1164" s="11">
        <f t="shared" si="172"/>
        <v>3.1959459459459456</v>
      </c>
      <c r="R1164" s="12">
        <f t="shared" si="173"/>
        <v>7.2207971259172291E-2</v>
      </c>
      <c r="S1164" s="11">
        <f t="shared" si="174"/>
        <v>8.249438768789064</v>
      </c>
      <c r="T1164" s="8">
        <f t="shared" si="175"/>
        <v>4.1782431854837103</v>
      </c>
      <c r="U1164" s="13">
        <f t="shared" si="176"/>
        <v>6.1629804728473259</v>
      </c>
    </row>
    <row r="1165" spans="1:21">
      <c r="A1165" s="6" t="s">
        <v>1690</v>
      </c>
      <c r="B1165" s="6" t="s">
        <v>1691</v>
      </c>
      <c r="C1165" s="8">
        <v>41</v>
      </c>
      <c r="D1165" s="8">
        <v>36</v>
      </c>
      <c r="E1165" s="8">
        <v>12.6</v>
      </c>
      <c r="F1165" s="8">
        <v>8.5</v>
      </c>
      <c r="G1165" s="9" t="s">
        <v>29</v>
      </c>
      <c r="H1165" s="9" t="s">
        <v>18</v>
      </c>
      <c r="I1165" s="10">
        <v>12350</v>
      </c>
      <c r="J1165" s="10">
        <v>0</v>
      </c>
      <c r="K1165" s="10">
        <v>958</v>
      </c>
      <c r="L1165" s="11">
        <f t="shared" si="177"/>
        <v>28.789304817844997</v>
      </c>
      <c r="M1165" s="10">
        <f t="shared" ref="M1165:M1228" si="179">(I1165/2240)/(0.01*D1165)^3</f>
        <v>118.17114320007839</v>
      </c>
      <c r="N1165" s="8">
        <f t="shared" ref="N1165:N1228" si="180">I1165/(0.65*(0.7*D1165+0.3*C1165)*E1165^1.33)</f>
        <v>17.427275957515604</v>
      </c>
      <c r="O1165" s="11">
        <f t="shared" ref="O1165:O1228" si="181">E1165/(I1165/(0.9*64))^0.333</f>
        <v>2.1089492804270202</v>
      </c>
      <c r="P1165" s="11">
        <f t="shared" si="178"/>
        <v>1.3089740172643893</v>
      </c>
      <c r="Q1165" s="11">
        <f t="shared" ref="Q1165:Q1228" si="182">C1165/E1165</f>
        <v>3.253968253968254</v>
      </c>
      <c r="R1165" s="12">
        <f t="shared" ref="R1165:R1228" si="183">(((2*3.14)/T1165)^2*((E1165/2)-1.5)*(10*3.14/180)/32.2)</f>
        <v>0.2207571449457312</v>
      </c>
      <c r="S1165" s="11">
        <f t="shared" ref="S1165:S1228" si="184">1.34*(D1165^0.5)</f>
        <v>8.0400000000000009</v>
      </c>
      <c r="T1165" s="8">
        <f t="shared" ref="T1165:T1228" si="185">2*PI()*(((I1165^1.744/35.5)/(0.04*32.2*D1165*64*(0.82*E1165)^3))^0.5)</f>
        <v>2.155378337609561</v>
      </c>
      <c r="U1165" s="13">
        <f t="shared" ref="U1165:U1228" si="186">T1165*(32.2/E1165)^0.5</f>
        <v>3.4456104587244325</v>
      </c>
    </row>
    <row r="1166" spans="1:21">
      <c r="A1166" s="6" t="s">
        <v>1692</v>
      </c>
      <c r="B1166" s="6" t="s">
        <v>53</v>
      </c>
      <c r="C1166" s="8">
        <v>28.5</v>
      </c>
      <c r="D1166" s="8">
        <v>21.5</v>
      </c>
      <c r="E1166" s="8">
        <v>8.1999999999999993</v>
      </c>
      <c r="F1166" s="8">
        <v>4</v>
      </c>
      <c r="G1166" s="9" t="s">
        <v>47</v>
      </c>
      <c r="H1166" s="9" t="s">
        <v>18</v>
      </c>
      <c r="I1166" s="10">
        <v>6930</v>
      </c>
      <c r="J1166" s="10">
        <v>3019</v>
      </c>
      <c r="K1166" s="10">
        <v>371</v>
      </c>
      <c r="L1166" s="11">
        <f t="shared" si="177"/>
        <v>16.381793156228103</v>
      </c>
      <c r="M1166" s="10">
        <f t="shared" si="179"/>
        <v>311.29334524004179</v>
      </c>
      <c r="N1166" s="8">
        <f t="shared" si="180"/>
        <v>27.512841823280375</v>
      </c>
      <c r="O1166" s="11">
        <f t="shared" si="181"/>
        <v>1.6636822083777059</v>
      </c>
      <c r="P1166" s="11">
        <f t="shared" si="178"/>
        <v>1.1027352416408793</v>
      </c>
      <c r="Q1166" s="11">
        <f t="shared" si="182"/>
        <v>3.4756097560975614</v>
      </c>
      <c r="R1166" s="12">
        <f t="shared" si="183"/>
        <v>5.3918918566942288E-2</v>
      </c>
      <c r="S1166" s="11">
        <f t="shared" si="184"/>
        <v>6.2133243919821224</v>
      </c>
      <c r="T1166" s="8">
        <f t="shared" si="185"/>
        <v>3.2097881309546779</v>
      </c>
      <c r="U1166" s="13">
        <f t="shared" si="186"/>
        <v>6.3605896243489983</v>
      </c>
    </row>
    <row r="1167" spans="1:21">
      <c r="A1167" s="6" t="s">
        <v>1693</v>
      </c>
      <c r="B1167" s="6" t="s">
        <v>1694</v>
      </c>
      <c r="C1167" s="8">
        <v>43.7</v>
      </c>
      <c r="D1167" s="8">
        <v>36.200000000000003</v>
      </c>
      <c r="E1167" s="8">
        <v>13.3</v>
      </c>
      <c r="F1167" s="8">
        <v>6.6</v>
      </c>
      <c r="G1167" s="9" t="s">
        <v>988</v>
      </c>
      <c r="H1167" s="9" t="s">
        <v>901</v>
      </c>
      <c r="I1167" s="10">
        <v>29320</v>
      </c>
      <c r="J1167" s="10">
        <v>11728</v>
      </c>
      <c r="K1167" s="10">
        <v>910</v>
      </c>
      <c r="L1167" s="11">
        <f t="shared" si="177"/>
        <v>15.37538692350029</v>
      </c>
      <c r="M1167" s="10">
        <f t="shared" si="179"/>
        <v>275.92448207867994</v>
      </c>
      <c r="N1167" s="8">
        <f t="shared" si="180"/>
        <v>37.55187120361532</v>
      </c>
      <c r="O1167" s="11">
        <f t="shared" si="181"/>
        <v>1.6691936630427318</v>
      </c>
      <c r="P1167" s="11">
        <f t="shared" si="178"/>
        <v>1.0366277799487593</v>
      </c>
      <c r="Q1167" s="11">
        <f t="shared" si="182"/>
        <v>3.2857142857142856</v>
      </c>
      <c r="R1167" s="12">
        <f t="shared" si="183"/>
        <v>6.2010228985535473E-2</v>
      </c>
      <c r="S1167" s="11">
        <f t="shared" si="184"/>
        <v>8.06230240067935</v>
      </c>
      <c r="T1167" s="8">
        <f t="shared" si="185"/>
        <v>4.2124254344817764</v>
      </c>
      <c r="U1167" s="13">
        <f t="shared" si="186"/>
        <v>6.5544211269918025</v>
      </c>
    </row>
    <row r="1168" spans="1:21">
      <c r="A1168" s="6" t="s">
        <v>1695</v>
      </c>
      <c r="B1168" s="6" t="s">
        <v>1696</v>
      </c>
      <c r="C1168" s="8">
        <v>53</v>
      </c>
      <c r="D1168" s="8">
        <v>48.4</v>
      </c>
      <c r="E1168" s="8">
        <v>14.2</v>
      </c>
      <c r="F1168" s="8">
        <v>6.3</v>
      </c>
      <c r="G1168" s="9" t="s">
        <v>1516</v>
      </c>
      <c r="H1168" s="9" t="s">
        <v>18</v>
      </c>
      <c r="I1168" s="10">
        <v>48000</v>
      </c>
      <c r="J1168" s="10"/>
      <c r="K1168" s="10">
        <v>1378</v>
      </c>
      <c r="L1168" s="11">
        <f t="shared" ref="L1168:L1231" si="187">K1168/(I1168/64)^0.666</f>
        <v>16.767117823275129</v>
      </c>
      <c r="M1168" s="10">
        <f t="shared" si="179"/>
        <v>188.9979676519344</v>
      </c>
      <c r="N1168" s="8">
        <f t="shared" si="180"/>
        <v>43.524069030279726</v>
      </c>
      <c r="O1168" s="11">
        <f t="shared" si="181"/>
        <v>1.512361800410128</v>
      </c>
      <c r="P1168" s="11">
        <f t="shared" si="178"/>
        <v>1.0522349698861946</v>
      </c>
      <c r="Q1168" s="11">
        <f t="shared" si="182"/>
        <v>3.7323943661971835</v>
      </c>
      <c r="R1168" s="12">
        <f t="shared" si="183"/>
        <v>4.6445139652272545E-2</v>
      </c>
      <c r="S1168" s="11">
        <f t="shared" si="184"/>
        <v>9.322394542176383</v>
      </c>
      <c r="T1168" s="8">
        <f t="shared" si="185"/>
        <v>5.0755622234896096</v>
      </c>
      <c r="U1168" s="13">
        <f t="shared" si="186"/>
        <v>7.6430714582286798</v>
      </c>
    </row>
    <row r="1169" spans="1:21">
      <c r="A1169" s="6" t="s">
        <v>1697</v>
      </c>
      <c r="B1169" s="6" t="s">
        <v>1698</v>
      </c>
      <c r="C1169" s="8">
        <v>30.6</v>
      </c>
      <c r="D1169" s="8">
        <v>27.5</v>
      </c>
      <c r="E1169" s="8">
        <v>9.8000000000000007</v>
      </c>
      <c r="F1169" s="8">
        <v>4.9000000000000004</v>
      </c>
      <c r="G1169" s="9" t="s">
        <v>1699</v>
      </c>
      <c r="H1169" s="9" t="s">
        <v>18</v>
      </c>
      <c r="I1169" s="10">
        <v>12500</v>
      </c>
      <c r="J1169" s="10"/>
      <c r="K1169" s="10">
        <v>736</v>
      </c>
      <c r="L1169" s="11">
        <f t="shared" si="187"/>
        <v>21.94075704152581</v>
      </c>
      <c r="M1169" s="10">
        <f t="shared" si="179"/>
        <v>268.32671460770626</v>
      </c>
      <c r="N1169" s="8">
        <f t="shared" si="180"/>
        <v>32.50043067447367</v>
      </c>
      <c r="O1169" s="11">
        <f t="shared" si="181"/>
        <v>1.6337128625223303</v>
      </c>
      <c r="P1169" s="11">
        <f t="shared" si="178"/>
        <v>1.1953521301914143</v>
      </c>
      <c r="Q1169" s="11">
        <f t="shared" si="182"/>
        <v>3.1224489795918369</v>
      </c>
      <c r="R1169" s="12">
        <f t="shared" si="183"/>
        <v>5.5030738946870932E-2</v>
      </c>
      <c r="S1169" s="11">
        <f t="shared" si="184"/>
        <v>7.0270192827400155</v>
      </c>
      <c r="T1169" s="8">
        <f t="shared" si="185"/>
        <v>3.633264919853779</v>
      </c>
      <c r="U1169" s="13">
        <f t="shared" si="186"/>
        <v>6.5858519515085412</v>
      </c>
    </row>
    <row r="1170" spans="1:21">
      <c r="A1170" s="6" t="s">
        <v>1700</v>
      </c>
      <c r="B1170" s="6" t="s">
        <v>257</v>
      </c>
      <c r="C1170" s="8">
        <v>45.1</v>
      </c>
      <c r="D1170" s="8">
        <v>38.299999999999997</v>
      </c>
      <c r="E1170" s="8">
        <v>13.9</v>
      </c>
      <c r="F1170" s="8">
        <v>9</v>
      </c>
      <c r="G1170" s="9" t="s">
        <v>29</v>
      </c>
      <c r="H1170" s="9" t="s">
        <v>18</v>
      </c>
      <c r="I1170" s="10">
        <v>18500</v>
      </c>
      <c r="J1170" s="10">
        <v>8500</v>
      </c>
      <c r="K1170" s="10">
        <v>1081</v>
      </c>
      <c r="L1170" s="11">
        <f t="shared" si="187"/>
        <v>24.820194788373911</v>
      </c>
      <c r="M1170" s="10">
        <f t="shared" si="179"/>
        <v>147.00340291931758</v>
      </c>
      <c r="N1170" s="8">
        <f t="shared" si="180"/>
        <v>21.296723556633165</v>
      </c>
      <c r="O1170" s="11">
        <f t="shared" si="181"/>
        <v>2.0336082809238945</v>
      </c>
      <c r="P1170" s="11">
        <f t="shared" si="178"/>
        <v>1.2317542654890949</v>
      </c>
      <c r="Q1170" s="11">
        <f t="shared" si="182"/>
        <v>3.2446043165467624</v>
      </c>
      <c r="R1170" s="12">
        <f t="shared" si="183"/>
        <v>0.1769370376715384</v>
      </c>
      <c r="S1170" s="11">
        <f t="shared" si="184"/>
        <v>8.2928571674664688</v>
      </c>
      <c r="T1170" s="8">
        <f t="shared" si="185"/>
        <v>2.5653649368694307</v>
      </c>
      <c r="U1170" s="13">
        <f t="shared" si="186"/>
        <v>3.9045383274293912</v>
      </c>
    </row>
    <row r="1171" spans="1:21">
      <c r="A1171" s="6" t="s">
        <v>1701</v>
      </c>
      <c r="B1171" s="6" t="s">
        <v>1609</v>
      </c>
      <c r="C1171" s="8">
        <v>36.200000000000003</v>
      </c>
      <c r="D1171" s="8">
        <v>27.2</v>
      </c>
      <c r="E1171" s="8">
        <v>6.4</v>
      </c>
      <c r="F1171" s="8">
        <v>4.5</v>
      </c>
      <c r="G1171" s="9" t="s">
        <v>29</v>
      </c>
      <c r="H1171" s="9" t="s">
        <v>18</v>
      </c>
      <c r="I1171" s="10">
        <v>4600</v>
      </c>
      <c r="J1171" s="10">
        <v>2400</v>
      </c>
      <c r="K1171" s="10">
        <v>235</v>
      </c>
      <c r="L1171" s="11">
        <f t="shared" si="187"/>
        <v>13.632861074001742</v>
      </c>
      <c r="M1171" s="10">
        <f t="shared" si="179"/>
        <v>102.04767190180567</v>
      </c>
      <c r="N1171" s="8">
        <f t="shared" si="180"/>
        <v>20.042593639815884</v>
      </c>
      <c r="O1171" s="11">
        <f t="shared" si="181"/>
        <v>1.4883405112624433</v>
      </c>
      <c r="P1171" s="11">
        <f t="shared" si="178"/>
        <v>1.0493713215483913</v>
      </c>
      <c r="Q1171" s="11">
        <f t="shared" si="182"/>
        <v>5.65625</v>
      </c>
      <c r="R1171" s="12">
        <f t="shared" si="183"/>
        <v>4.3334586628689942E-2</v>
      </c>
      <c r="S1171" s="11">
        <f t="shared" si="184"/>
        <v>6.98858497837724</v>
      </c>
      <c r="T1171" s="8">
        <f t="shared" si="185"/>
        <v>2.8951256093325473</v>
      </c>
      <c r="U1171" s="13">
        <f t="shared" si="186"/>
        <v>6.4938964596186342</v>
      </c>
    </row>
    <row r="1172" spans="1:21">
      <c r="A1172" s="6" t="s">
        <v>1702</v>
      </c>
      <c r="B1172" s="6" t="s">
        <v>225</v>
      </c>
      <c r="C1172" s="8">
        <v>78.900000000000006</v>
      </c>
      <c r="D1172" s="8">
        <v>73</v>
      </c>
      <c r="E1172" s="8">
        <v>19.5</v>
      </c>
      <c r="F1172" s="8"/>
      <c r="G1172" s="9"/>
      <c r="H1172" s="9" t="s">
        <v>18</v>
      </c>
      <c r="I1172" s="10">
        <v>64374</v>
      </c>
      <c r="J1172" s="10"/>
      <c r="K1172" s="9">
        <v>6456</v>
      </c>
      <c r="L1172" s="11">
        <f t="shared" si="187"/>
        <v>64.606794565708739</v>
      </c>
      <c r="M1172" s="10">
        <f t="shared" si="179"/>
        <v>73.874388155640645</v>
      </c>
      <c r="N1172" s="8">
        <f t="shared" si="180"/>
        <v>25.487293802808587</v>
      </c>
      <c r="O1172" s="11">
        <f t="shared" si="181"/>
        <v>1.8834526359902666</v>
      </c>
      <c r="P1172" s="11">
        <f t="shared" si="178"/>
        <v>1.6352843470976359</v>
      </c>
      <c r="Q1172" s="11">
        <f t="shared" si="182"/>
        <v>4.0461538461538469</v>
      </c>
      <c r="R1172" s="12">
        <f t="shared" si="183"/>
        <v>0.16018288360510757</v>
      </c>
      <c r="S1172" s="11">
        <f t="shared" si="184"/>
        <v>11.448965018725492</v>
      </c>
      <c r="T1172" s="8">
        <f t="shared" si="185"/>
        <v>3.3172576162172067</v>
      </c>
      <c r="U1172" s="13">
        <f t="shared" si="186"/>
        <v>4.2627496758138994</v>
      </c>
    </row>
    <row r="1173" spans="1:21">
      <c r="A1173" s="6" t="s">
        <v>1703</v>
      </c>
      <c r="B1173" s="6" t="s">
        <v>1704</v>
      </c>
      <c r="C1173" s="8">
        <v>67.900000000000006</v>
      </c>
      <c r="D1173" s="8">
        <v>46.9</v>
      </c>
      <c r="E1173" s="8">
        <v>12</v>
      </c>
      <c r="F1173" s="8">
        <v>8.8000000000000007</v>
      </c>
      <c r="G1173" s="9" t="s">
        <v>1705</v>
      </c>
      <c r="H1173" s="9" t="s">
        <v>18</v>
      </c>
      <c r="I1173" s="10">
        <v>65000</v>
      </c>
      <c r="J1173" s="10"/>
      <c r="K1173" s="10">
        <v>1930</v>
      </c>
      <c r="L1173" s="11">
        <f t="shared" si="187"/>
        <v>19.189907271155505</v>
      </c>
      <c r="M1173" s="10">
        <f t="shared" si="179"/>
        <v>281.28515341731253</v>
      </c>
      <c r="N1173" s="8">
        <f t="shared" si="180"/>
        <v>68.98859660910901</v>
      </c>
      <c r="O1173" s="11">
        <f t="shared" si="181"/>
        <v>1.1553186531040116</v>
      </c>
      <c r="P1173" s="11">
        <f t="shared" si="178"/>
        <v>1.0912274837729343</v>
      </c>
      <c r="Q1173" s="11">
        <f t="shared" si="182"/>
        <v>5.6583333333333341</v>
      </c>
      <c r="R1173" s="12">
        <f t="shared" si="183"/>
        <v>1.2862777873370259E-2</v>
      </c>
      <c r="S1173" s="11">
        <f t="shared" si="184"/>
        <v>9.1767990061894675</v>
      </c>
      <c r="T1173" s="8">
        <f t="shared" si="185"/>
        <v>8.6456798851941876</v>
      </c>
      <c r="U1173" s="13">
        <f t="shared" si="186"/>
        <v>14.162387209928907</v>
      </c>
    </row>
    <row r="1174" spans="1:21">
      <c r="A1174" s="6" t="s">
        <v>1706</v>
      </c>
      <c r="B1174" s="6" t="s">
        <v>173</v>
      </c>
      <c r="C1174" s="8">
        <v>70</v>
      </c>
      <c r="D1174" s="8">
        <v>45</v>
      </c>
      <c r="E1174" s="8">
        <v>12</v>
      </c>
      <c r="F1174" s="8">
        <v>8.9</v>
      </c>
      <c r="G1174" s="9" t="s">
        <v>1707</v>
      </c>
      <c r="H1174" s="9" t="s">
        <v>18</v>
      </c>
      <c r="I1174" s="10">
        <v>70000</v>
      </c>
      <c r="J1174" s="10"/>
      <c r="K1174" s="10">
        <v>1916</v>
      </c>
      <c r="L1174" s="11">
        <f t="shared" si="187"/>
        <v>18.133267688021679</v>
      </c>
      <c r="M1174" s="10">
        <f t="shared" si="179"/>
        <v>342.93552812071329</v>
      </c>
      <c r="N1174" s="8">
        <f t="shared" si="180"/>
        <v>75.286017222658458</v>
      </c>
      <c r="O1174" s="11">
        <f t="shared" si="181"/>
        <v>1.1271566709569494</v>
      </c>
      <c r="P1174" s="11">
        <f t="shared" si="178"/>
        <v>1.0686026429400053</v>
      </c>
      <c r="Q1174" s="11">
        <f t="shared" si="182"/>
        <v>5.833333333333333</v>
      </c>
      <c r="R1174" s="12">
        <f t="shared" si="183"/>
        <v>1.0845369505224843E-2</v>
      </c>
      <c r="S1174" s="11">
        <f t="shared" si="184"/>
        <v>8.9889932695491552</v>
      </c>
      <c r="T1174" s="8">
        <f t="shared" si="185"/>
        <v>9.4155210724986436</v>
      </c>
      <c r="U1174" s="13">
        <f t="shared" si="186"/>
        <v>15.423455064572501</v>
      </c>
    </row>
    <row r="1175" spans="1:21">
      <c r="A1175" s="6" t="s">
        <v>1708</v>
      </c>
      <c r="B1175" s="6" t="s">
        <v>173</v>
      </c>
      <c r="C1175" s="8">
        <v>69.599999999999994</v>
      </c>
      <c r="D1175" s="8">
        <v>45.1</v>
      </c>
      <c r="E1175" s="8">
        <v>11.9</v>
      </c>
      <c r="F1175" s="8">
        <v>8.9</v>
      </c>
      <c r="G1175" s="9" t="s">
        <v>1709</v>
      </c>
      <c r="H1175" s="9" t="s">
        <v>18</v>
      </c>
      <c r="I1175" s="10">
        <v>56800</v>
      </c>
      <c r="J1175" s="10"/>
      <c r="K1175" s="10">
        <v>1985</v>
      </c>
      <c r="L1175" s="11">
        <f t="shared" si="187"/>
        <v>21.591379070225127</v>
      </c>
      <c r="M1175" s="10">
        <f t="shared" si="179"/>
        <v>276.42078230361068</v>
      </c>
      <c r="N1175" s="8">
        <f t="shared" si="180"/>
        <v>61.831819698062304</v>
      </c>
      <c r="O1175" s="11">
        <f t="shared" si="181"/>
        <v>1.1983112941357992</v>
      </c>
      <c r="P1175" s="11">
        <f t="shared" si="178"/>
        <v>1.1392530951747264</v>
      </c>
      <c r="Q1175" s="11">
        <f t="shared" si="182"/>
        <v>5.848739495798319</v>
      </c>
      <c r="R1175" s="12">
        <f t="shared" si="183"/>
        <v>1.5091086513010466E-2</v>
      </c>
      <c r="S1175" s="11">
        <f t="shared" si="184"/>
        <v>8.9989754972441176</v>
      </c>
      <c r="T1175" s="8">
        <f t="shared" si="185"/>
        <v>7.9374322330147447</v>
      </c>
      <c r="U1175" s="13">
        <f t="shared" si="186"/>
        <v>13.056731869423361</v>
      </c>
    </row>
    <row r="1176" spans="1:21">
      <c r="A1176" s="6" t="s">
        <v>1710</v>
      </c>
      <c r="B1176" s="6" t="s">
        <v>1327</v>
      </c>
      <c r="C1176" s="8">
        <v>69</v>
      </c>
      <c r="D1176" s="8">
        <v>45.5</v>
      </c>
      <c r="E1176" s="8">
        <v>11.8</v>
      </c>
      <c r="F1176" s="8">
        <v>9</v>
      </c>
      <c r="G1176" s="9" t="s">
        <v>1709</v>
      </c>
      <c r="H1176" s="9" t="s">
        <v>18</v>
      </c>
      <c r="I1176" s="10">
        <v>58000</v>
      </c>
      <c r="J1176" s="10"/>
      <c r="K1176" s="10">
        <v>1870</v>
      </c>
      <c r="L1176" s="11">
        <f t="shared" si="187"/>
        <v>20.059237734610818</v>
      </c>
      <c r="M1176" s="10">
        <f t="shared" si="179"/>
        <v>274.88167291848691</v>
      </c>
      <c r="N1176" s="8">
        <f t="shared" si="180"/>
        <v>63.729255772708576</v>
      </c>
      <c r="O1176" s="11">
        <f t="shared" si="181"/>
        <v>1.1799977316005663</v>
      </c>
      <c r="P1176" s="11">
        <f t="shared" si="178"/>
        <v>1.111013426759442</v>
      </c>
      <c r="Q1176" s="11">
        <f t="shared" si="182"/>
        <v>5.8474576271186436</v>
      </c>
      <c r="R1176" s="12">
        <f t="shared" si="183"/>
        <v>1.4152013804570525E-2</v>
      </c>
      <c r="S1176" s="11">
        <f t="shared" si="184"/>
        <v>9.0387941673654684</v>
      </c>
      <c r="T1176" s="8">
        <f t="shared" si="185"/>
        <v>8.150373211419506</v>
      </c>
      <c r="U1176" s="13">
        <f t="shared" si="186"/>
        <v>13.463700061334652</v>
      </c>
    </row>
    <row r="1177" spans="1:21">
      <c r="A1177" s="6" t="s">
        <v>1711</v>
      </c>
      <c r="B1177" s="6" t="s">
        <v>472</v>
      </c>
      <c r="C1177" s="8">
        <v>65.5</v>
      </c>
      <c r="D1177" s="8">
        <v>46.7</v>
      </c>
      <c r="E1177" s="8">
        <v>12</v>
      </c>
      <c r="F1177" s="8">
        <v>9</v>
      </c>
      <c r="G1177" s="9" t="s">
        <v>1709</v>
      </c>
      <c r="H1177" s="9" t="s">
        <v>18</v>
      </c>
      <c r="I1177" s="10">
        <v>60000</v>
      </c>
      <c r="J1177" s="10"/>
      <c r="K1177" s="10">
        <v>1920</v>
      </c>
      <c r="L1177" s="11">
        <f t="shared" si="187"/>
        <v>20.135775413658241</v>
      </c>
      <c r="M1177" s="10">
        <f t="shared" si="179"/>
        <v>262.99808750175282</v>
      </c>
      <c r="N1177" s="8">
        <f t="shared" si="180"/>
        <v>64.728138613290625</v>
      </c>
      <c r="O1177" s="11">
        <f t="shared" si="181"/>
        <v>1.1865268399041524</v>
      </c>
      <c r="P1177" s="11">
        <f t="shared" si="178"/>
        <v>1.1113594519403691</v>
      </c>
      <c r="Q1177" s="11">
        <f t="shared" si="182"/>
        <v>5.458333333333333</v>
      </c>
      <c r="R1177" s="12">
        <f t="shared" si="183"/>
        <v>1.472664849956818E-2</v>
      </c>
      <c r="S1177" s="11">
        <f t="shared" si="184"/>
        <v>9.1572113659126604</v>
      </c>
      <c r="T1177" s="8">
        <f t="shared" si="185"/>
        <v>8.0800598141276225</v>
      </c>
      <c r="U1177" s="13">
        <f t="shared" si="186"/>
        <v>13.235851579819549</v>
      </c>
    </row>
    <row r="1178" spans="1:21">
      <c r="A1178" s="6" t="s">
        <v>1712</v>
      </c>
      <c r="B1178" s="6" t="s">
        <v>37</v>
      </c>
      <c r="C1178" s="8">
        <v>67.3</v>
      </c>
      <c r="D1178" s="8">
        <v>45.5</v>
      </c>
      <c r="E1178" s="8">
        <v>13.3</v>
      </c>
      <c r="F1178" s="8">
        <v>9</v>
      </c>
      <c r="G1178" s="9" t="s">
        <v>1713</v>
      </c>
      <c r="H1178" s="9" t="s">
        <v>18</v>
      </c>
      <c r="I1178" s="10">
        <v>59500</v>
      </c>
      <c r="J1178" s="10"/>
      <c r="K1178" s="10">
        <v>1800</v>
      </c>
      <c r="L1178" s="11">
        <f t="shared" si="187"/>
        <v>18.982791105230373</v>
      </c>
      <c r="M1178" s="10">
        <f t="shared" si="179"/>
        <v>281.99068170086161</v>
      </c>
      <c r="N1178" s="8">
        <f t="shared" si="180"/>
        <v>56.304569042054879</v>
      </c>
      <c r="O1178" s="11">
        <f t="shared" si="181"/>
        <v>1.3187369603296852</v>
      </c>
      <c r="P1178" s="11">
        <f t="shared" ref="P1178:P1241" si="188">(1.88*D1178^0.5*K1178^0.333/I1178^0.25)/S1178</f>
        <v>1.0900076693411145</v>
      </c>
      <c r="Q1178" s="11">
        <f t="shared" si="182"/>
        <v>5.0601503759398492</v>
      </c>
      <c r="R1178" s="12">
        <f t="shared" si="183"/>
        <v>2.2685195670627139E-2</v>
      </c>
      <c r="S1178" s="11">
        <f t="shared" si="184"/>
        <v>9.0387941673654684</v>
      </c>
      <c r="T1178" s="8">
        <f t="shared" si="185"/>
        <v>6.964543079639574</v>
      </c>
      <c r="U1178" s="13">
        <f t="shared" si="186"/>
        <v>10.836642454811779</v>
      </c>
    </row>
    <row r="1179" spans="1:21">
      <c r="A1179" s="6" t="s">
        <v>1714</v>
      </c>
      <c r="B1179" s="6" t="s">
        <v>1715</v>
      </c>
      <c r="C1179" s="8">
        <v>67.900000000000006</v>
      </c>
      <c r="D1179" s="8">
        <v>46</v>
      </c>
      <c r="E1179" s="8">
        <v>12.5</v>
      </c>
      <c r="F1179" s="8">
        <v>9</v>
      </c>
      <c r="G1179" s="9" t="s">
        <v>1716</v>
      </c>
      <c r="H1179" s="9" t="s">
        <v>18</v>
      </c>
      <c r="I1179" s="10">
        <v>60000</v>
      </c>
      <c r="J1179" s="10"/>
      <c r="K1179" s="10">
        <v>1850</v>
      </c>
      <c r="L1179" s="11">
        <f t="shared" si="187"/>
        <v>19.40165860170195</v>
      </c>
      <c r="M1179" s="10">
        <f t="shared" si="179"/>
        <v>275.18815531472717</v>
      </c>
      <c r="N1179" s="8">
        <f t="shared" si="180"/>
        <v>61.039307722376464</v>
      </c>
      <c r="O1179" s="11">
        <f t="shared" si="181"/>
        <v>1.235965458233492</v>
      </c>
      <c r="P1179" s="11">
        <f t="shared" si="188"/>
        <v>1.0976993925164609</v>
      </c>
      <c r="Q1179" s="11">
        <f t="shared" si="182"/>
        <v>5.4320000000000004</v>
      </c>
      <c r="R1179" s="12">
        <f t="shared" si="183"/>
        <v>1.7306620434070805E-2</v>
      </c>
      <c r="S1179" s="11">
        <f t="shared" si="184"/>
        <v>9.0883221773878606</v>
      </c>
      <c r="T1179" s="8">
        <f t="shared" si="185"/>
        <v>7.6577458696697196</v>
      </c>
      <c r="U1179" s="13">
        <f t="shared" si="186"/>
        <v>12.29062248090986</v>
      </c>
    </row>
    <row r="1180" spans="1:21">
      <c r="A1180" s="6" t="s">
        <v>1717</v>
      </c>
      <c r="B1180" s="6" t="s">
        <v>173</v>
      </c>
      <c r="C1180" s="8">
        <v>64.5</v>
      </c>
      <c r="D1180" s="8">
        <v>46</v>
      </c>
      <c r="E1180" s="8">
        <v>12.9</v>
      </c>
      <c r="F1180" s="8">
        <v>9</v>
      </c>
      <c r="G1180" s="9" t="s">
        <v>1718</v>
      </c>
      <c r="H1180" s="9" t="s">
        <v>18</v>
      </c>
      <c r="I1180" s="10">
        <v>60000</v>
      </c>
      <c r="J1180" s="10"/>
      <c r="K1180" s="10">
        <v>1750</v>
      </c>
      <c r="L1180" s="11">
        <f t="shared" si="187"/>
        <v>18.35292029890725</v>
      </c>
      <c r="M1180" s="10">
        <f t="shared" si="179"/>
        <v>275.18815531472717</v>
      </c>
      <c r="N1180" s="8">
        <f t="shared" si="180"/>
        <v>59.693206664818753</v>
      </c>
      <c r="O1180" s="11">
        <f t="shared" si="181"/>
        <v>1.275516352896964</v>
      </c>
      <c r="P1180" s="11">
        <f t="shared" si="188"/>
        <v>1.0775735148005963</v>
      </c>
      <c r="Q1180" s="11">
        <f t="shared" si="182"/>
        <v>5</v>
      </c>
      <c r="R1180" s="12">
        <f t="shared" si="183"/>
        <v>1.9822706470192544E-2</v>
      </c>
      <c r="S1180" s="11">
        <f t="shared" si="184"/>
        <v>9.0883221773878606</v>
      </c>
      <c r="T1180" s="8">
        <f t="shared" si="185"/>
        <v>7.3043471211699531</v>
      </c>
      <c r="U1180" s="13">
        <f t="shared" si="186"/>
        <v>11.540230530870534</v>
      </c>
    </row>
    <row r="1181" spans="1:21">
      <c r="A1181" s="6" t="s">
        <v>1719</v>
      </c>
      <c r="B1181" s="6" t="s">
        <v>504</v>
      </c>
      <c r="C1181" s="8">
        <v>62.5</v>
      </c>
      <c r="D1181" s="8">
        <v>50</v>
      </c>
      <c r="E1181" s="8">
        <v>12.5</v>
      </c>
      <c r="F1181" s="8">
        <v>10.8</v>
      </c>
      <c r="G1181" s="9" t="s">
        <v>1720</v>
      </c>
      <c r="H1181" s="9" t="s">
        <v>18</v>
      </c>
      <c r="I1181" s="10">
        <v>70500</v>
      </c>
      <c r="J1181" s="10"/>
      <c r="K1181" s="10">
        <v>1750</v>
      </c>
      <c r="L1181" s="11">
        <f t="shared" si="187"/>
        <v>16.483899553691948</v>
      </c>
      <c r="M1181" s="10">
        <f t="shared" si="179"/>
        <v>251.78571428571428</v>
      </c>
      <c r="N1181" s="8">
        <f t="shared" si="180"/>
        <v>70.146656338311871</v>
      </c>
      <c r="O1181" s="11">
        <f t="shared" si="181"/>
        <v>1.1713420222994235</v>
      </c>
      <c r="P1181" s="11">
        <f t="shared" si="188"/>
        <v>1.034993069916945</v>
      </c>
      <c r="Q1181" s="11">
        <f t="shared" si="182"/>
        <v>5</v>
      </c>
      <c r="R1181" s="12">
        <f t="shared" si="183"/>
        <v>1.4199674927003242E-2</v>
      </c>
      <c r="S1181" s="11">
        <f t="shared" si="184"/>
        <v>9.4752308678997377</v>
      </c>
      <c r="T1181" s="8">
        <f t="shared" si="185"/>
        <v>8.4541097813671247</v>
      </c>
      <c r="U1181" s="13">
        <f t="shared" si="186"/>
        <v>13.568780356957998</v>
      </c>
    </row>
    <row r="1182" spans="1:21">
      <c r="A1182" s="6" t="s">
        <v>1721</v>
      </c>
      <c r="B1182" s="6" t="s">
        <v>173</v>
      </c>
      <c r="C1182" s="8">
        <v>64.5</v>
      </c>
      <c r="D1182" s="8">
        <v>47.9</v>
      </c>
      <c r="E1182" s="8">
        <v>12</v>
      </c>
      <c r="F1182" s="8">
        <v>9.1</v>
      </c>
      <c r="G1182" s="9" t="s">
        <v>1720</v>
      </c>
      <c r="H1182" s="9" t="s">
        <v>18</v>
      </c>
      <c r="I1182" s="10">
        <v>76000</v>
      </c>
      <c r="J1182" s="10"/>
      <c r="K1182" s="10">
        <v>1750</v>
      </c>
      <c r="L1182" s="11">
        <f t="shared" si="187"/>
        <v>15.6794945646014</v>
      </c>
      <c r="M1182" s="10">
        <f t="shared" si="179"/>
        <v>308.71592551059342</v>
      </c>
      <c r="N1182" s="8">
        <f t="shared" si="180"/>
        <v>81.151720531231703</v>
      </c>
      <c r="O1182" s="11">
        <f t="shared" si="181"/>
        <v>1.0967079882079636</v>
      </c>
      <c r="P1182" s="11">
        <f t="shared" si="188"/>
        <v>1.0157371177914505</v>
      </c>
      <c r="Q1182" s="11">
        <f t="shared" si="182"/>
        <v>5.375</v>
      </c>
      <c r="R1182" s="12">
        <f t="shared" si="183"/>
        <v>1.0001829102339146E-2</v>
      </c>
      <c r="S1182" s="11">
        <f t="shared" si="184"/>
        <v>9.2741166695270767</v>
      </c>
      <c r="T1182" s="8">
        <f t="shared" si="185"/>
        <v>9.8045309419501159</v>
      </c>
      <c r="U1182" s="13">
        <f t="shared" si="186"/>
        <v>16.060687586804836</v>
      </c>
    </row>
    <row r="1183" spans="1:21">
      <c r="A1183" s="6" t="s">
        <v>1722</v>
      </c>
      <c r="B1183" s="6" t="s">
        <v>1723</v>
      </c>
      <c r="C1183" s="8">
        <v>33</v>
      </c>
      <c r="D1183" s="8">
        <v>31.5</v>
      </c>
      <c r="E1183" s="8">
        <v>8.5</v>
      </c>
      <c r="F1183" s="8">
        <v>3.7</v>
      </c>
      <c r="G1183" s="9" t="s">
        <v>412</v>
      </c>
      <c r="H1183" s="9" t="s">
        <v>18</v>
      </c>
      <c r="I1183" s="10">
        <v>14800</v>
      </c>
      <c r="J1183" s="10">
        <v>9900</v>
      </c>
      <c r="K1183" s="10">
        <v>475</v>
      </c>
      <c r="L1183" s="11">
        <f t="shared" si="187"/>
        <v>12.653631123972557</v>
      </c>
      <c r="M1183" s="10">
        <f t="shared" si="179"/>
        <v>211.38883032846965</v>
      </c>
      <c r="N1183" s="8">
        <f t="shared" si="180"/>
        <v>41.376173571923985</v>
      </c>
      <c r="O1183" s="11">
        <f t="shared" si="181"/>
        <v>1.3394992089464186</v>
      </c>
      <c r="P1183" s="11">
        <f t="shared" si="188"/>
        <v>0.99043640255983734</v>
      </c>
      <c r="Q1183" s="11">
        <f t="shared" si="182"/>
        <v>3.8823529411764706</v>
      </c>
      <c r="R1183" s="12">
        <f t="shared" si="183"/>
        <v>2.4779364399640499E-2</v>
      </c>
      <c r="S1183" s="11">
        <f t="shared" si="184"/>
        <v>7.520731347415623</v>
      </c>
      <c r="T1183" s="8">
        <f t="shared" si="185"/>
        <v>4.8694683242884862</v>
      </c>
      <c r="U1183" s="13">
        <f t="shared" si="186"/>
        <v>9.4776358476289122</v>
      </c>
    </row>
    <row r="1184" spans="1:21">
      <c r="A1184" s="6" t="s">
        <v>1724</v>
      </c>
      <c r="B1184" s="6"/>
      <c r="C1184" s="8">
        <v>46.6</v>
      </c>
      <c r="D1184" s="8">
        <v>35.799999999999997</v>
      </c>
      <c r="E1184" s="8">
        <v>13.4</v>
      </c>
      <c r="F1184" s="8">
        <v>5.3</v>
      </c>
      <c r="G1184" s="9"/>
      <c r="H1184" s="9"/>
      <c r="I1184" s="10">
        <v>40000</v>
      </c>
      <c r="J1184" s="10">
        <v>12000</v>
      </c>
      <c r="K1184" s="10">
        <v>1010</v>
      </c>
      <c r="L1184" s="11">
        <f t="shared" si="187"/>
        <v>13.876031665114731</v>
      </c>
      <c r="M1184" s="10">
        <f t="shared" si="179"/>
        <v>389.19109352435089</v>
      </c>
      <c r="N1184" s="8">
        <f t="shared" si="180"/>
        <v>49.95597549110115</v>
      </c>
      <c r="O1184" s="11">
        <f t="shared" si="181"/>
        <v>1.5164898512127052</v>
      </c>
      <c r="P1184" s="11">
        <f t="shared" si="188"/>
        <v>0.99306361621650951</v>
      </c>
      <c r="Q1184" s="11">
        <f t="shared" si="182"/>
        <v>3.4776119402985075</v>
      </c>
      <c r="R1184" s="12">
        <f t="shared" si="183"/>
        <v>3.6841279914085694E-2</v>
      </c>
      <c r="S1184" s="11">
        <f t="shared" si="184"/>
        <v>8.0176355616852533</v>
      </c>
      <c r="T1184" s="8">
        <f t="shared" si="185"/>
        <v>5.4915456269125009</v>
      </c>
      <c r="U1184" s="13">
        <f t="shared" si="186"/>
        <v>8.5127549717146813</v>
      </c>
    </row>
    <row r="1185" spans="1:21">
      <c r="A1185" s="6" t="s">
        <v>1725</v>
      </c>
      <c r="B1185" s="6" t="s">
        <v>325</v>
      </c>
      <c r="C1185" s="8">
        <v>46.6</v>
      </c>
      <c r="D1185" s="8">
        <v>36</v>
      </c>
      <c r="E1185" s="8">
        <v>13.4</v>
      </c>
      <c r="F1185" s="8">
        <v>5.5</v>
      </c>
      <c r="G1185" s="9" t="s">
        <v>97</v>
      </c>
      <c r="H1185" s="9" t="s">
        <v>38</v>
      </c>
      <c r="I1185" s="10">
        <v>40000</v>
      </c>
      <c r="J1185" s="10">
        <v>12000</v>
      </c>
      <c r="K1185" s="10">
        <v>1200</v>
      </c>
      <c r="L1185" s="11">
        <f t="shared" si="187"/>
        <v>16.486374255581858</v>
      </c>
      <c r="M1185" s="10">
        <f t="shared" si="179"/>
        <v>382.74054477758187</v>
      </c>
      <c r="N1185" s="8">
        <f t="shared" si="180"/>
        <v>49.777470218800104</v>
      </c>
      <c r="O1185" s="11">
        <f t="shared" si="181"/>
        <v>1.5164898512127052</v>
      </c>
      <c r="P1185" s="11">
        <f t="shared" si="188"/>
        <v>1.0517327750317675</v>
      </c>
      <c r="Q1185" s="11">
        <f t="shared" si="182"/>
        <v>3.4776119402985075</v>
      </c>
      <c r="R1185" s="12">
        <f t="shared" si="183"/>
        <v>3.7047097120309652E-2</v>
      </c>
      <c r="S1185" s="11">
        <f t="shared" si="184"/>
        <v>8.0400000000000009</v>
      </c>
      <c r="T1185" s="8">
        <f t="shared" si="185"/>
        <v>5.4762700879292039</v>
      </c>
      <c r="U1185" s="13">
        <f t="shared" si="186"/>
        <v>8.4890754961607655</v>
      </c>
    </row>
    <row r="1186" spans="1:21">
      <c r="A1186" s="6" t="s">
        <v>1726</v>
      </c>
      <c r="B1186" s="6" t="s">
        <v>346</v>
      </c>
      <c r="C1186" s="8">
        <v>52</v>
      </c>
      <c r="D1186" s="8">
        <v>41</v>
      </c>
      <c r="E1186" s="8">
        <v>13.1</v>
      </c>
      <c r="F1186" s="8">
        <v>5</v>
      </c>
      <c r="G1186" s="9" t="s">
        <v>47</v>
      </c>
      <c r="H1186" s="9"/>
      <c r="I1186" s="10">
        <v>50000</v>
      </c>
      <c r="J1186" s="10">
        <v>19600</v>
      </c>
      <c r="K1186" s="10">
        <v>1273</v>
      </c>
      <c r="L1186" s="11">
        <f t="shared" si="187"/>
        <v>15.074060133869756</v>
      </c>
      <c r="M1186" s="10">
        <f t="shared" si="179"/>
        <v>323.86977222368466</v>
      </c>
      <c r="N1186" s="8">
        <f t="shared" si="180"/>
        <v>56.712931713419422</v>
      </c>
      <c r="O1186" s="11">
        <f t="shared" si="181"/>
        <v>1.3763692812998007</v>
      </c>
      <c r="P1186" s="11">
        <f t="shared" si="188"/>
        <v>1.0144214135965639</v>
      </c>
      <c r="Q1186" s="11">
        <f t="shared" si="182"/>
        <v>3.9694656488549618</v>
      </c>
      <c r="R1186" s="12">
        <f t="shared" si="183"/>
        <v>2.5942510637803416E-2</v>
      </c>
      <c r="S1186" s="11">
        <f t="shared" si="184"/>
        <v>8.5801864781600177</v>
      </c>
      <c r="T1186" s="8">
        <f t="shared" si="185"/>
        <v>6.4491127040197407</v>
      </c>
      <c r="U1186" s="13">
        <f t="shared" si="186"/>
        <v>10.110956797192918</v>
      </c>
    </row>
    <row r="1187" spans="1:21">
      <c r="A1187" s="6" t="s">
        <v>1727</v>
      </c>
      <c r="B1187" s="6" t="s">
        <v>26</v>
      </c>
      <c r="C1187" s="8">
        <v>32.1</v>
      </c>
      <c r="D1187" s="8">
        <v>26</v>
      </c>
      <c r="E1187" s="8">
        <v>10.4</v>
      </c>
      <c r="F1187" s="8">
        <v>5.2</v>
      </c>
      <c r="G1187" s="9" t="s">
        <v>157</v>
      </c>
      <c r="H1187" s="9" t="s">
        <v>14</v>
      </c>
      <c r="I1187" s="10">
        <v>11800</v>
      </c>
      <c r="J1187" s="10">
        <v>4700</v>
      </c>
      <c r="K1187" s="10">
        <v>519</v>
      </c>
      <c r="L1187" s="11">
        <f t="shared" si="187"/>
        <v>16.077177390423135</v>
      </c>
      <c r="M1187" s="10">
        <f t="shared" si="179"/>
        <v>299.71877235190846</v>
      </c>
      <c r="N1187" s="8">
        <f t="shared" si="180"/>
        <v>28.960169744178419</v>
      </c>
      <c r="O1187" s="11">
        <f t="shared" si="181"/>
        <v>1.7673286501045293</v>
      </c>
      <c r="P1187" s="11">
        <f t="shared" si="188"/>
        <v>1.0795264290604123</v>
      </c>
      <c r="Q1187" s="11">
        <f t="shared" si="182"/>
        <v>3.0865384615384617</v>
      </c>
      <c r="R1187" s="12">
        <f t="shared" si="183"/>
        <v>7.4823744513815432E-2</v>
      </c>
      <c r="S1187" s="11">
        <f t="shared" si="184"/>
        <v>6.8326861482143313</v>
      </c>
      <c r="T1187" s="8">
        <f t="shared" si="185"/>
        <v>3.2504345243916686</v>
      </c>
      <c r="U1187" s="13">
        <f t="shared" si="186"/>
        <v>5.719429201237797</v>
      </c>
    </row>
    <row r="1188" spans="1:21">
      <c r="A1188" s="6" t="s">
        <v>1728</v>
      </c>
      <c r="B1188" s="6" t="s">
        <v>26</v>
      </c>
      <c r="C1188" s="8">
        <v>39.299999999999997</v>
      </c>
      <c r="D1188" s="8">
        <v>32</v>
      </c>
      <c r="E1188" s="8">
        <v>11.5</v>
      </c>
      <c r="F1188" s="8">
        <v>5.9</v>
      </c>
      <c r="G1188" s="9"/>
      <c r="H1188" s="9" t="s">
        <v>14</v>
      </c>
      <c r="I1188" s="10">
        <v>18500</v>
      </c>
      <c r="J1188" s="10">
        <v>7000</v>
      </c>
      <c r="K1188" s="10">
        <v>735</v>
      </c>
      <c r="L1188" s="11">
        <f t="shared" si="187"/>
        <v>16.875895623917508</v>
      </c>
      <c r="M1188" s="10">
        <f t="shared" si="179"/>
        <v>252.04249790736603</v>
      </c>
      <c r="N1188" s="8">
        <f t="shared" si="180"/>
        <v>32.331893776460703</v>
      </c>
      <c r="O1188" s="11">
        <f t="shared" si="181"/>
        <v>1.68248167126797</v>
      </c>
      <c r="P1188" s="11">
        <f t="shared" si="188"/>
        <v>1.0832627333670748</v>
      </c>
      <c r="Q1188" s="11">
        <f t="shared" si="182"/>
        <v>3.4173913043478259</v>
      </c>
      <c r="R1188" s="12">
        <f t="shared" si="183"/>
        <v>6.5284713767216063E-2</v>
      </c>
      <c r="S1188" s="11">
        <f t="shared" si="184"/>
        <v>7.5801846943197901</v>
      </c>
      <c r="T1188" s="8">
        <f t="shared" si="185"/>
        <v>3.7294860946473238</v>
      </c>
      <c r="U1188" s="13">
        <f t="shared" si="186"/>
        <v>6.2406238698121914</v>
      </c>
    </row>
    <row r="1189" spans="1:21">
      <c r="A1189" s="6" t="s">
        <v>1729</v>
      </c>
      <c r="B1189" s="6" t="s">
        <v>26</v>
      </c>
      <c r="C1189" s="8">
        <v>39.1</v>
      </c>
      <c r="D1189" s="8">
        <v>34</v>
      </c>
      <c r="E1189" s="8">
        <v>12.3</v>
      </c>
      <c r="F1189" s="8">
        <v>6</v>
      </c>
      <c r="G1189" s="9"/>
      <c r="H1189" s="9"/>
      <c r="I1189" s="10">
        <v>22500</v>
      </c>
      <c r="J1189" s="10">
        <v>7700</v>
      </c>
      <c r="K1189" s="10">
        <v>772</v>
      </c>
      <c r="L1189" s="11">
        <f t="shared" si="187"/>
        <v>15.558925666639313</v>
      </c>
      <c r="M1189" s="10">
        <f t="shared" si="179"/>
        <v>255.56286528452205</v>
      </c>
      <c r="N1189" s="8">
        <f t="shared" si="180"/>
        <v>34.601916658673495</v>
      </c>
      <c r="O1189" s="11">
        <f t="shared" si="181"/>
        <v>1.6859668063171434</v>
      </c>
      <c r="P1189" s="11">
        <f t="shared" si="188"/>
        <v>1.0485375365832392</v>
      </c>
      <c r="Q1189" s="11">
        <f t="shared" si="182"/>
        <v>3.178861788617886</v>
      </c>
      <c r="R1189" s="12">
        <f t="shared" si="183"/>
        <v>6.6003575413555629E-2</v>
      </c>
      <c r="S1189" s="11">
        <f t="shared" si="184"/>
        <v>7.8134755390927033</v>
      </c>
      <c r="T1189" s="8">
        <f t="shared" si="185"/>
        <v>3.879743595283474</v>
      </c>
      <c r="U1189" s="13">
        <f t="shared" si="186"/>
        <v>6.277379792036176</v>
      </c>
    </row>
    <row r="1190" spans="1:21">
      <c r="A1190" s="6" t="s">
        <v>1730</v>
      </c>
      <c r="B1190" s="6" t="s">
        <v>26</v>
      </c>
      <c r="C1190" s="8">
        <v>42</v>
      </c>
      <c r="D1190" s="8">
        <v>34.5</v>
      </c>
      <c r="E1190" s="8">
        <v>12.8</v>
      </c>
      <c r="F1190" s="8">
        <v>6</v>
      </c>
      <c r="G1190" s="9"/>
      <c r="H1190" s="9" t="s">
        <v>14</v>
      </c>
      <c r="I1190" s="10">
        <v>24600</v>
      </c>
      <c r="J1190" s="10">
        <v>9500</v>
      </c>
      <c r="K1190" s="9">
        <v>849</v>
      </c>
      <c r="L1190" s="11">
        <f t="shared" si="187"/>
        <v>16.123553819216681</v>
      </c>
      <c r="M1190" s="10">
        <f t="shared" si="179"/>
        <v>267.44211835031257</v>
      </c>
      <c r="N1190" s="8">
        <f t="shared" si="180"/>
        <v>34.687671478648959</v>
      </c>
      <c r="O1190" s="11">
        <f t="shared" si="181"/>
        <v>1.7031357530564772</v>
      </c>
      <c r="P1190" s="11">
        <f t="shared" si="188"/>
        <v>1.0583895299589059</v>
      </c>
      <c r="Q1190" s="11">
        <f t="shared" si="182"/>
        <v>3.28125</v>
      </c>
      <c r="R1190" s="12">
        <f t="shared" si="183"/>
        <v>6.8073930433778101E-2</v>
      </c>
      <c r="S1190" s="11">
        <f t="shared" si="184"/>
        <v>7.8707178833953897</v>
      </c>
      <c r="T1190" s="8">
        <f t="shared" si="185"/>
        <v>3.9216416478069225</v>
      </c>
      <c r="U1190" s="13">
        <f t="shared" si="186"/>
        <v>6.2200067667567955</v>
      </c>
    </row>
    <row r="1191" spans="1:21">
      <c r="A1191" s="6" t="s">
        <v>1731</v>
      </c>
      <c r="B1191" s="6" t="s">
        <v>26</v>
      </c>
      <c r="C1191" s="8">
        <v>42</v>
      </c>
      <c r="D1191" s="8">
        <v>34.5</v>
      </c>
      <c r="E1191" s="8">
        <v>12.8</v>
      </c>
      <c r="F1191" s="8">
        <v>6</v>
      </c>
      <c r="G1191" s="9" t="s">
        <v>29</v>
      </c>
      <c r="H1191" s="9" t="s">
        <v>18</v>
      </c>
      <c r="I1191" s="10">
        <v>25000</v>
      </c>
      <c r="J1191" s="10">
        <v>9500</v>
      </c>
      <c r="K1191" s="10">
        <v>793</v>
      </c>
      <c r="L1191" s="11">
        <f t="shared" si="187"/>
        <v>14.899133248057103</v>
      </c>
      <c r="M1191" s="10">
        <f t="shared" si="179"/>
        <v>271.790770681212</v>
      </c>
      <c r="N1191" s="8">
        <f t="shared" si="180"/>
        <v>35.251698657163573</v>
      </c>
      <c r="O1191" s="11">
        <f t="shared" si="181"/>
        <v>1.6940125901228795</v>
      </c>
      <c r="P1191" s="11">
        <f t="shared" si="188"/>
        <v>1.0304478563421295</v>
      </c>
      <c r="Q1191" s="11">
        <f t="shared" si="182"/>
        <v>3.28125</v>
      </c>
      <c r="R1191" s="12">
        <f t="shared" si="183"/>
        <v>6.618571702562534E-2</v>
      </c>
      <c r="S1191" s="11">
        <f t="shared" si="184"/>
        <v>7.8707178833953897</v>
      </c>
      <c r="T1191" s="8">
        <f t="shared" si="185"/>
        <v>3.9771885487039493</v>
      </c>
      <c r="U1191" s="13">
        <f t="shared" si="186"/>
        <v>6.3081081616522443</v>
      </c>
    </row>
    <row r="1192" spans="1:21">
      <c r="A1192" s="6" t="s">
        <v>1732</v>
      </c>
      <c r="B1192" s="6" t="s">
        <v>26</v>
      </c>
      <c r="C1192" s="8">
        <v>50.7</v>
      </c>
      <c r="D1192" s="8">
        <v>40.299999999999997</v>
      </c>
      <c r="E1192" s="8">
        <v>13.9</v>
      </c>
      <c r="F1192" s="8">
        <v>6.3</v>
      </c>
      <c r="G1192" s="9"/>
      <c r="H1192" s="9" t="s">
        <v>14</v>
      </c>
      <c r="I1192" s="10">
        <v>35500</v>
      </c>
      <c r="J1192" s="10">
        <v>11000</v>
      </c>
      <c r="K1192" s="10">
        <v>1035</v>
      </c>
      <c r="L1192" s="11">
        <f t="shared" si="187"/>
        <v>15.39586624223945</v>
      </c>
      <c r="M1192" s="10">
        <f t="shared" si="179"/>
        <v>242.13925189538537</v>
      </c>
      <c r="N1192" s="8">
        <f t="shared" si="180"/>
        <v>37.967805225824009</v>
      </c>
      <c r="O1192" s="11">
        <f t="shared" si="181"/>
        <v>1.6368521216761487</v>
      </c>
      <c r="P1192" s="11">
        <f t="shared" si="188"/>
        <v>1.0315044338936248</v>
      </c>
      <c r="Q1192" s="11">
        <f t="shared" si="182"/>
        <v>3.6474820143884892</v>
      </c>
      <c r="R1192" s="12">
        <f t="shared" si="183"/>
        <v>5.9741245232963675E-2</v>
      </c>
      <c r="S1192" s="11">
        <f t="shared" si="184"/>
        <v>8.5066256529836792</v>
      </c>
      <c r="T1192" s="8">
        <f t="shared" si="185"/>
        <v>4.4149053284061157</v>
      </c>
      <c r="U1192" s="13">
        <f t="shared" si="186"/>
        <v>6.7195769377631018</v>
      </c>
    </row>
    <row r="1193" spans="1:21">
      <c r="A1193" s="6" t="s">
        <v>1733</v>
      </c>
      <c r="B1193" s="6" t="s">
        <v>1734</v>
      </c>
      <c r="C1193" s="8">
        <v>34</v>
      </c>
      <c r="D1193" s="8">
        <v>26.3</v>
      </c>
      <c r="E1193" s="8">
        <v>10.9</v>
      </c>
      <c r="F1193" s="8">
        <v>5.9</v>
      </c>
      <c r="G1193" s="9" t="s">
        <v>1735</v>
      </c>
      <c r="H1193" s="9" t="s">
        <v>1736</v>
      </c>
      <c r="I1193" s="10">
        <v>9900</v>
      </c>
      <c r="J1193" s="10"/>
      <c r="K1193" s="10">
        <v>711</v>
      </c>
      <c r="L1193" s="11">
        <f t="shared" si="187"/>
        <v>24.756681180266291</v>
      </c>
      <c r="M1193" s="10">
        <f t="shared" si="179"/>
        <v>242.95169357021769</v>
      </c>
      <c r="N1193" s="8">
        <f t="shared" si="180"/>
        <v>22.203770914576321</v>
      </c>
      <c r="O1193" s="11">
        <f t="shared" si="181"/>
        <v>1.9638154168683042</v>
      </c>
      <c r="P1193" s="11">
        <f t="shared" si="188"/>
        <v>1.2526127538673637</v>
      </c>
      <c r="Q1193" s="11">
        <f t="shared" si="182"/>
        <v>3.1192660550458715</v>
      </c>
      <c r="R1193" s="12">
        <f t="shared" si="183"/>
        <v>0.12634880181838024</v>
      </c>
      <c r="S1193" s="11">
        <f t="shared" si="184"/>
        <v>6.8719924330575335</v>
      </c>
      <c r="T1193" s="8">
        <f t="shared" si="185"/>
        <v>2.5844805210432691</v>
      </c>
      <c r="U1193" s="13">
        <f t="shared" si="186"/>
        <v>4.442096103591302</v>
      </c>
    </row>
    <row r="1194" spans="1:21">
      <c r="A1194" s="17" t="s">
        <v>1737</v>
      </c>
      <c r="B1194" s="17" t="s">
        <v>43</v>
      </c>
      <c r="C1194" s="8">
        <v>41</v>
      </c>
      <c r="D1194" s="8">
        <v>38.1</v>
      </c>
      <c r="E1194" s="8">
        <v>13.2</v>
      </c>
      <c r="F1194" s="8">
        <v>6.3</v>
      </c>
      <c r="G1194" s="9" t="s">
        <v>1738</v>
      </c>
      <c r="H1194" s="7" t="s">
        <v>203</v>
      </c>
      <c r="I1194" s="9">
        <v>15430</v>
      </c>
      <c r="J1194" s="9">
        <v>6830</v>
      </c>
      <c r="K1194" s="9">
        <v>813</v>
      </c>
      <c r="L1194" s="11">
        <f t="shared" si="187"/>
        <v>21.064672021060957</v>
      </c>
      <c r="M1194" s="10">
        <f t="shared" si="179"/>
        <v>124.54978457430144</v>
      </c>
      <c r="N1194" s="8">
        <f t="shared" si="180"/>
        <v>19.695129245284594</v>
      </c>
      <c r="O1194" s="11">
        <f t="shared" si="181"/>
        <v>2.0514869790333434</v>
      </c>
      <c r="P1194" s="11">
        <f t="shared" si="188"/>
        <v>1.1722539938995953</v>
      </c>
      <c r="Q1194" s="11">
        <f t="shared" si="182"/>
        <v>3.1060606060606064</v>
      </c>
      <c r="R1194" s="12">
        <f t="shared" si="183"/>
        <v>0.19356790049860598</v>
      </c>
      <c r="S1194" s="11">
        <f t="shared" si="184"/>
        <v>8.2711764580378766</v>
      </c>
      <c r="T1194" s="8">
        <f t="shared" si="185"/>
        <v>2.3726227898466266</v>
      </c>
      <c r="U1194" s="13">
        <f t="shared" si="186"/>
        <v>3.7056949688995973</v>
      </c>
    </row>
    <row r="1195" spans="1:21">
      <c r="A1195" s="6" t="s">
        <v>1739</v>
      </c>
      <c r="B1195" s="6" t="s">
        <v>43</v>
      </c>
      <c r="C1195" s="8">
        <v>44.3</v>
      </c>
      <c r="D1195" s="8">
        <v>34.799999999999997</v>
      </c>
      <c r="E1195" s="8">
        <v>12.9</v>
      </c>
      <c r="F1195" s="8">
        <v>7.1</v>
      </c>
      <c r="G1195" s="9" t="s">
        <v>44</v>
      </c>
      <c r="H1195" s="9" t="s">
        <v>1740</v>
      </c>
      <c r="I1195" s="10">
        <v>37000</v>
      </c>
      <c r="J1195" s="10">
        <v>14300</v>
      </c>
      <c r="K1195" s="10">
        <v>1227</v>
      </c>
      <c r="L1195" s="11">
        <f t="shared" si="187"/>
        <v>17.755711389814145</v>
      </c>
      <c r="M1195" s="10">
        <f t="shared" si="179"/>
        <v>391.93673811226813</v>
      </c>
      <c r="N1195" s="8">
        <f t="shared" si="180"/>
        <v>50.400990585277583</v>
      </c>
      <c r="O1195" s="11">
        <f t="shared" si="181"/>
        <v>1.4983015305648759</v>
      </c>
      <c r="P1195" s="11">
        <f t="shared" si="188"/>
        <v>1.0804081690701801</v>
      </c>
      <c r="Q1195" s="11">
        <f t="shared" si="182"/>
        <v>3.4341085271317828</v>
      </c>
      <c r="R1195" s="12">
        <f t="shared" si="183"/>
        <v>3.4844668427918293E-2</v>
      </c>
      <c r="S1195" s="11">
        <f t="shared" si="184"/>
        <v>7.904864325211407</v>
      </c>
      <c r="T1195" s="8">
        <f t="shared" si="185"/>
        <v>5.5092782936100209</v>
      </c>
      <c r="U1195" s="13">
        <f t="shared" si="186"/>
        <v>8.7041785545368775</v>
      </c>
    </row>
    <row r="1196" spans="1:21">
      <c r="A1196" s="6" t="s">
        <v>1741</v>
      </c>
      <c r="B1196" s="6" t="s">
        <v>1734</v>
      </c>
      <c r="C1196" s="8">
        <v>77</v>
      </c>
      <c r="D1196" s="8">
        <v>76.8</v>
      </c>
      <c r="E1196" s="8">
        <v>19.3</v>
      </c>
      <c r="F1196" s="8">
        <v>9.9</v>
      </c>
      <c r="G1196" s="9" t="s">
        <v>1742</v>
      </c>
      <c r="H1196" s="9" t="s">
        <v>737</v>
      </c>
      <c r="I1196" s="10">
        <v>110000</v>
      </c>
      <c r="J1196" s="10">
        <v>37400</v>
      </c>
      <c r="K1196" s="10">
        <v>3057</v>
      </c>
      <c r="L1196" s="11">
        <f t="shared" si="187"/>
        <v>21.411336312315679</v>
      </c>
      <c r="M1196" s="10">
        <f t="shared" si="179"/>
        <v>108.40791873830966</v>
      </c>
      <c r="N1196" s="8">
        <f t="shared" si="180"/>
        <v>42.952428879949686</v>
      </c>
      <c r="O1196" s="11">
        <f t="shared" si="181"/>
        <v>1.5595317894525649</v>
      </c>
      <c r="P1196" s="11">
        <f t="shared" si="188"/>
        <v>1.1150857367198541</v>
      </c>
      <c r="Q1196" s="11">
        <f t="shared" si="182"/>
        <v>3.9896373056994818</v>
      </c>
      <c r="R1196" s="12">
        <f t="shared" si="183"/>
        <v>6.3405726366401599E-2</v>
      </c>
      <c r="S1196" s="11">
        <f t="shared" si="184"/>
        <v>11.74317163291076</v>
      </c>
      <c r="T1196" s="8">
        <f t="shared" si="185"/>
        <v>5.2405255496260796</v>
      </c>
      <c r="U1196" s="13">
        <f t="shared" si="186"/>
        <v>6.7689939202705673</v>
      </c>
    </row>
    <row r="1197" spans="1:21">
      <c r="A1197" s="6" t="s">
        <v>1743</v>
      </c>
      <c r="B1197" s="6" t="s">
        <v>43</v>
      </c>
      <c r="C1197" s="8">
        <v>31.2</v>
      </c>
      <c r="D1197" s="8">
        <v>24</v>
      </c>
      <c r="E1197" s="8">
        <v>10.5</v>
      </c>
      <c r="F1197" s="8">
        <v>4.9000000000000004</v>
      </c>
      <c r="G1197" s="10"/>
      <c r="H1197" s="9" t="s">
        <v>18</v>
      </c>
      <c r="I1197" s="9">
        <v>8000</v>
      </c>
      <c r="J1197" s="18">
        <v>2560</v>
      </c>
      <c r="K1197" s="10">
        <v>540</v>
      </c>
      <c r="L1197" s="11">
        <f t="shared" si="187"/>
        <v>21.6696397385235</v>
      </c>
      <c r="M1197" s="10">
        <f t="shared" si="179"/>
        <v>258.34986772486775</v>
      </c>
      <c r="N1197" s="8">
        <f t="shared" si="180"/>
        <v>20.623250783723613</v>
      </c>
      <c r="O1197" s="11">
        <f t="shared" si="181"/>
        <v>2.0308648380549061</v>
      </c>
      <c r="P1197" s="11">
        <f t="shared" si="188"/>
        <v>1.2055012809015431</v>
      </c>
      <c r="Q1197" s="11">
        <f t="shared" si="182"/>
        <v>2.9714285714285715</v>
      </c>
      <c r="R1197" s="12">
        <f t="shared" si="183"/>
        <v>0.14188877478740716</v>
      </c>
      <c r="S1197" s="11">
        <f t="shared" si="184"/>
        <v>6.5646325106589174</v>
      </c>
      <c r="T1197" s="8">
        <f t="shared" si="185"/>
        <v>2.3763034249050721</v>
      </c>
      <c r="U1197" s="13">
        <f t="shared" si="186"/>
        <v>4.1613589646645996</v>
      </c>
    </row>
    <row r="1198" spans="1:21">
      <c r="A1198" s="17" t="s">
        <v>1744</v>
      </c>
      <c r="B1198" s="17" t="s">
        <v>1661</v>
      </c>
      <c r="C1198" s="8">
        <v>36</v>
      </c>
      <c r="D1198" s="8">
        <v>28</v>
      </c>
      <c r="E1198" s="8">
        <v>11</v>
      </c>
      <c r="F1198" s="8">
        <v>5</v>
      </c>
      <c r="G1198" s="9" t="s">
        <v>117</v>
      </c>
      <c r="H1198" s="7" t="s">
        <v>14</v>
      </c>
      <c r="I1198" s="9">
        <v>18000</v>
      </c>
      <c r="J1198" s="9">
        <v>7600</v>
      </c>
      <c r="K1198" s="9">
        <v>700</v>
      </c>
      <c r="L1198" s="11">
        <f t="shared" si="187"/>
        <v>16.368256206883778</v>
      </c>
      <c r="M1198" s="10">
        <f t="shared" si="179"/>
        <v>366.05841316118278</v>
      </c>
      <c r="N1198" s="8">
        <f t="shared" si="180"/>
        <v>37.534729775689421</v>
      </c>
      <c r="O1198" s="11">
        <f t="shared" si="181"/>
        <v>1.6240807843539582</v>
      </c>
      <c r="P1198" s="11">
        <f t="shared" si="188"/>
        <v>1.0731305830109861</v>
      </c>
      <c r="Q1198" s="11">
        <f t="shared" si="182"/>
        <v>3.2727272727272729</v>
      </c>
      <c r="R1198" s="12">
        <f t="shared" si="183"/>
        <v>4.9354572955418868E-2</v>
      </c>
      <c r="S1198" s="11">
        <f t="shared" si="184"/>
        <v>7.0906135136531034</v>
      </c>
      <c r="T1198" s="8">
        <f t="shared" si="185"/>
        <v>4.1612765184787355</v>
      </c>
      <c r="U1198" s="13">
        <f t="shared" si="186"/>
        <v>7.1196422080454722</v>
      </c>
    </row>
    <row r="1199" spans="1:21">
      <c r="A1199" s="6" t="s">
        <v>1744</v>
      </c>
      <c r="B1199" s="6" t="s">
        <v>481</v>
      </c>
      <c r="C1199" s="8">
        <v>35.9</v>
      </c>
      <c r="D1199" s="8">
        <v>32</v>
      </c>
      <c r="E1199" s="8">
        <v>11.8</v>
      </c>
      <c r="F1199" s="8">
        <v>5.7</v>
      </c>
      <c r="G1199" s="11"/>
      <c r="H1199" s="11" t="s">
        <v>18</v>
      </c>
      <c r="I1199" s="10">
        <v>20494</v>
      </c>
      <c r="J1199" s="10">
        <v>8198</v>
      </c>
      <c r="K1199" s="10">
        <v>730</v>
      </c>
      <c r="L1199" s="11">
        <f t="shared" si="187"/>
        <v>15.656522965361203</v>
      </c>
      <c r="M1199" s="10">
        <f t="shared" si="179"/>
        <v>279.2085920061383</v>
      </c>
      <c r="N1199" s="8">
        <f t="shared" si="180"/>
        <v>35.675070004158044</v>
      </c>
      <c r="O1199" s="11">
        <f t="shared" si="181"/>
        <v>1.6685183702865856</v>
      </c>
      <c r="P1199" s="11">
        <f t="shared" si="188"/>
        <v>1.0534959742117238</v>
      </c>
      <c r="Q1199" s="11">
        <f t="shared" si="182"/>
        <v>3.0423728813559321</v>
      </c>
      <c r="R1199" s="12">
        <f t="shared" si="183"/>
        <v>6.1079887093364031E-2</v>
      </c>
      <c r="S1199" s="11">
        <f t="shared" si="184"/>
        <v>7.5801846943197901</v>
      </c>
      <c r="T1199" s="8">
        <f t="shared" si="185"/>
        <v>3.9231734083585765</v>
      </c>
      <c r="U1199" s="13">
        <f t="shared" si="186"/>
        <v>6.4807375918365331</v>
      </c>
    </row>
    <row r="1200" spans="1:21">
      <c r="A1200" s="6" t="s">
        <v>1745</v>
      </c>
      <c r="B1200" s="6" t="s">
        <v>1746</v>
      </c>
      <c r="C1200" s="8">
        <v>38</v>
      </c>
      <c r="D1200" s="8">
        <v>30.4</v>
      </c>
      <c r="E1200" s="8">
        <v>12</v>
      </c>
      <c r="F1200" s="8">
        <v>5.6</v>
      </c>
      <c r="G1200" s="9" t="s">
        <v>196</v>
      </c>
      <c r="H1200" s="9" t="s">
        <v>14</v>
      </c>
      <c r="I1200" s="10">
        <v>23379</v>
      </c>
      <c r="J1200" s="10">
        <v>8297</v>
      </c>
      <c r="K1200" s="10">
        <v>760</v>
      </c>
      <c r="L1200" s="11">
        <f t="shared" si="187"/>
        <v>14.931085588031358</v>
      </c>
      <c r="M1200" s="10">
        <f t="shared" si="179"/>
        <v>371.49858318808185</v>
      </c>
      <c r="N1200" s="8">
        <f t="shared" si="180"/>
        <v>40.394242579143182</v>
      </c>
      <c r="O1200" s="11">
        <f t="shared" si="181"/>
        <v>1.6239883073668848</v>
      </c>
      <c r="P1200" s="11">
        <f t="shared" si="188"/>
        <v>1.0331359986456528</v>
      </c>
      <c r="Q1200" s="11">
        <f t="shared" si="182"/>
        <v>3.1666666666666665</v>
      </c>
      <c r="R1200" s="12">
        <f t="shared" si="183"/>
        <v>4.9604831778778231E-2</v>
      </c>
      <c r="S1200" s="11">
        <f t="shared" si="184"/>
        <v>7.3882501311203592</v>
      </c>
      <c r="T1200" s="8">
        <f t="shared" si="185"/>
        <v>4.4025525211141074</v>
      </c>
      <c r="U1200" s="13">
        <f t="shared" si="186"/>
        <v>7.2117698485277959</v>
      </c>
    </row>
    <row r="1201" spans="1:21">
      <c r="A1201" s="6" t="s">
        <v>1747</v>
      </c>
      <c r="B1201" s="6" t="s">
        <v>1661</v>
      </c>
      <c r="C1201" s="8">
        <v>43</v>
      </c>
      <c r="D1201" s="8">
        <v>35.5</v>
      </c>
      <c r="E1201" s="8">
        <v>13.5</v>
      </c>
      <c r="F1201" s="8">
        <v>6</v>
      </c>
      <c r="G1201" s="9" t="s">
        <v>1748</v>
      </c>
      <c r="H1201" s="9" t="s">
        <v>14</v>
      </c>
      <c r="I1201" s="10">
        <v>32830</v>
      </c>
      <c r="J1201" s="10">
        <v>11000</v>
      </c>
      <c r="K1201" s="10">
        <v>1300</v>
      </c>
      <c r="L1201" s="11">
        <f t="shared" si="187"/>
        <v>20.371490562843263</v>
      </c>
      <c r="M1201" s="10">
        <f t="shared" si="179"/>
        <v>327.59540779691042</v>
      </c>
      <c r="N1201" s="8">
        <f t="shared" si="180"/>
        <v>41.985241734224729</v>
      </c>
      <c r="O1201" s="11">
        <f t="shared" si="181"/>
        <v>1.6316847385841013</v>
      </c>
      <c r="P1201" s="11">
        <f t="shared" si="188"/>
        <v>1.1348238812903468</v>
      </c>
      <c r="Q1201" s="11">
        <f t="shared" si="182"/>
        <v>3.1851851851851851</v>
      </c>
      <c r="R1201" s="12">
        <f t="shared" si="183"/>
        <v>5.3227872965203413E-2</v>
      </c>
      <c r="S1201" s="11">
        <f t="shared" si="184"/>
        <v>7.9839714428346999</v>
      </c>
      <c r="T1201" s="8">
        <f t="shared" si="185"/>
        <v>4.5906097550110925</v>
      </c>
      <c r="U1201" s="13">
        <f t="shared" si="186"/>
        <v>7.0897582527571092</v>
      </c>
    </row>
    <row r="1202" spans="1:21">
      <c r="A1202" s="6" t="s">
        <v>1749</v>
      </c>
      <c r="B1202" s="6" t="s">
        <v>150</v>
      </c>
      <c r="C1202" s="8">
        <v>70</v>
      </c>
      <c r="D1202" s="8">
        <v>60</v>
      </c>
      <c r="E1202" s="8">
        <v>16.2</v>
      </c>
      <c r="F1202" s="8">
        <v>6.5</v>
      </c>
      <c r="G1202" s="9"/>
      <c r="H1202" s="9" t="s">
        <v>1750</v>
      </c>
      <c r="I1202" s="10">
        <v>86000</v>
      </c>
      <c r="J1202" s="10">
        <v>30000</v>
      </c>
      <c r="K1202" s="9">
        <v>2700</v>
      </c>
      <c r="L1202" s="11">
        <f t="shared" si="187"/>
        <v>22.279408592912336</v>
      </c>
      <c r="M1202" s="10">
        <f t="shared" si="179"/>
        <v>177.74470899470901</v>
      </c>
      <c r="N1202" s="8">
        <f t="shared" si="180"/>
        <v>51.711790559633386</v>
      </c>
      <c r="O1202" s="11">
        <f t="shared" si="181"/>
        <v>1.4208483172195399</v>
      </c>
      <c r="P1202" s="11">
        <f t="shared" si="188"/>
        <v>1.1378174017022427</v>
      </c>
      <c r="Q1202" s="11">
        <f t="shared" si="182"/>
        <v>4.3209876543209882</v>
      </c>
      <c r="R1202" s="12">
        <f t="shared" si="183"/>
        <v>3.6441940930475078E-2</v>
      </c>
      <c r="S1202" s="11">
        <f t="shared" si="184"/>
        <v>10.379595367835877</v>
      </c>
      <c r="T1202" s="8">
        <f t="shared" si="185"/>
        <v>6.2205888449133671</v>
      </c>
      <c r="U1202" s="13">
        <f t="shared" si="186"/>
        <v>8.7700471006598413</v>
      </c>
    </row>
    <row r="1203" spans="1:21">
      <c r="A1203" s="6" t="s">
        <v>1751</v>
      </c>
      <c r="B1203" s="6" t="s">
        <v>1018</v>
      </c>
      <c r="C1203" s="8">
        <v>24.6</v>
      </c>
      <c r="D1203" s="8">
        <v>21.3</v>
      </c>
      <c r="E1203" s="8">
        <v>7.9</v>
      </c>
      <c r="F1203" s="8">
        <v>4.5</v>
      </c>
      <c r="G1203" s="9" t="s">
        <v>138</v>
      </c>
      <c r="H1203" s="9" t="s">
        <v>18</v>
      </c>
      <c r="I1203" s="10">
        <v>2200</v>
      </c>
      <c r="J1203" s="10">
        <v>600</v>
      </c>
      <c r="K1203" s="10">
        <v>231</v>
      </c>
      <c r="L1203" s="11">
        <f t="shared" si="187"/>
        <v>21.901524061155225</v>
      </c>
      <c r="M1203" s="10">
        <f t="shared" si="179"/>
        <v>101.63325903831222</v>
      </c>
      <c r="N1203" s="8">
        <f t="shared" si="180"/>
        <v>9.7175151029287061</v>
      </c>
      <c r="O1203" s="11">
        <f t="shared" si="181"/>
        <v>2.3486647275246559</v>
      </c>
      <c r="P1203" s="11">
        <f t="shared" si="188"/>
        <v>1.2546718956152838</v>
      </c>
      <c r="Q1203" s="11">
        <f t="shared" si="182"/>
        <v>3.1139240506329116</v>
      </c>
      <c r="R1203" s="12">
        <f t="shared" si="183"/>
        <v>0.33294184018242062</v>
      </c>
      <c r="S1203" s="11">
        <f t="shared" si="184"/>
        <v>6.1843576869388786</v>
      </c>
      <c r="T1203" s="8">
        <f t="shared" si="185"/>
        <v>1.2538891192823847</v>
      </c>
      <c r="U1203" s="13">
        <f t="shared" si="186"/>
        <v>2.5314743073983808</v>
      </c>
    </row>
    <row r="1204" spans="1:21">
      <c r="A1204" s="6" t="s">
        <v>1752</v>
      </c>
      <c r="B1204" s="6" t="s">
        <v>1018</v>
      </c>
      <c r="C1204" s="8">
        <v>21</v>
      </c>
      <c r="D1204" s="8">
        <v>18.5</v>
      </c>
      <c r="E1204" s="8">
        <v>6.9</v>
      </c>
      <c r="F1204" s="8">
        <v>5.5</v>
      </c>
      <c r="G1204" s="9" t="s">
        <v>138</v>
      </c>
      <c r="H1204" s="9" t="s">
        <v>18</v>
      </c>
      <c r="I1204" s="10">
        <v>1200</v>
      </c>
      <c r="J1204" s="10">
        <v>400</v>
      </c>
      <c r="K1204" s="10">
        <v>175</v>
      </c>
      <c r="L1204" s="11">
        <f t="shared" si="187"/>
        <v>24.84386733630398</v>
      </c>
      <c r="M1204" s="10">
        <f t="shared" si="179"/>
        <v>84.609288407681404</v>
      </c>
      <c r="N1204" s="8">
        <f t="shared" si="180"/>
        <v>7.3479782966089049</v>
      </c>
      <c r="O1204" s="11">
        <f t="shared" si="181"/>
        <v>2.510165884330255</v>
      </c>
      <c r="P1204" s="11">
        <f t="shared" si="188"/>
        <v>1.3310347979040109</v>
      </c>
      <c r="Q1204" s="11">
        <f t="shared" si="182"/>
        <v>3.043478260869565</v>
      </c>
      <c r="R1204" s="12">
        <f t="shared" si="183"/>
        <v>0.44135503775601448</v>
      </c>
      <c r="S1204" s="11">
        <f t="shared" si="184"/>
        <v>5.7635579289185603</v>
      </c>
      <c r="T1204" s="8">
        <f t="shared" si="185"/>
        <v>0.97159112927168467</v>
      </c>
      <c r="U1204" s="13">
        <f t="shared" si="186"/>
        <v>2.0988767245610198</v>
      </c>
    </row>
    <row r="1205" spans="1:21">
      <c r="A1205" s="6" t="s">
        <v>1753</v>
      </c>
      <c r="B1205" s="6" t="s">
        <v>1018</v>
      </c>
      <c r="C1205" s="8">
        <v>22</v>
      </c>
      <c r="D1205" s="8">
        <v>18.2</v>
      </c>
      <c r="E1205" s="8">
        <v>7.3</v>
      </c>
      <c r="F1205" s="8">
        <v>4.5</v>
      </c>
      <c r="G1205" s="9" t="s">
        <v>138</v>
      </c>
      <c r="H1205" s="9" t="s">
        <v>18</v>
      </c>
      <c r="I1205" s="10">
        <v>1900</v>
      </c>
      <c r="J1205" s="10">
        <v>500</v>
      </c>
      <c r="K1205" s="10">
        <v>187</v>
      </c>
      <c r="L1205" s="11">
        <f t="shared" si="187"/>
        <v>19.548235886578215</v>
      </c>
      <c r="M1205" s="10">
        <f t="shared" si="179"/>
        <v>140.6991321511652</v>
      </c>
      <c r="N1205" s="8">
        <f t="shared" si="180"/>
        <v>10.743959698854789</v>
      </c>
      <c r="O1205" s="11">
        <f t="shared" si="181"/>
        <v>2.2788649981788334</v>
      </c>
      <c r="P1205" s="11">
        <f t="shared" si="188"/>
        <v>1.2130757069552673</v>
      </c>
      <c r="Q1205" s="11">
        <f t="shared" si="182"/>
        <v>3.0136986301369864</v>
      </c>
      <c r="R1205" s="12">
        <f t="shared" si="183"/>
        <v>0.25436579901768774</v>
      </c>
      <c r="S1205" s="11">
        <f t="shared" si="184"/>
        <v>5.7166353740640137</v>
      </c>
      <c r="T1205" s="8">
        <f t="shared" si="185"/>
        <v>1.3438480040426251</v>
      </c>
      <c r="U1205" s="13">
        <f t="shared" si="186"/>
        <v>2.8223876064257882</v>
      </c>
    </row>
    <row r="1206" spans="1:21">
      <c r="A1206" s="6" t="s">
        <v>1754</v>
      </c>
      <c r="B1206" s="6" t="s">
        <v>259</v>
      </c>
      <c r="C1206" s="8">
        <v>34.299999999999997</v>
      </c>
      <c r="D1206" s="8">
        <v>28.4</v>
      </c>
      <c r="E1206" s="8">
        <v>10.6</v>
      </c>
      <c r="F1206" s="8">
        <v>4.8</v>
      </c>
      <c r="G1206" s="9"/>
      <c r="H1206" s="9" t="s">
        <v>18</v>
      </c>
      <c r="I1206" s="10">
        <v>12723</v>
      </c>
      <c r="J1206" s="10">
        <v>5526</v>
      </c>
      <c r="K1206" s="10">
        <v>532</v>
      </c>
      <c r="L1206" s="11">
        <f t="shared" si="187"/>
        <v>15.673676177023527</v>
      </c>
      <c r="M1206" s="10">
        <f t="shared" si="179"/>
        <v>247.96277541264254</v>
      </c>
      <c r="N1206" s="8">
        <f t="shared" si="180"/>
        <v>28.083036185516406</v>
      </c>
      <c r="O1206" s="11">
        <f t="shared" si="181"/>
        <v>1.7567025822876856</v>
      </c>
      <c r="P1206" s="11">
        <f t="shared" si="188"/>
        <v>1.0681549136935946</v>
      </c>
      <c r="Q1206" s="11">
        <f t="shared" si="182"/>
        <v>3.2358490566037736</v>
      </c>
      <c r="R1206" s="12">
        <f t="shared" si="183"/>
        <v>7.793669163343582E-2</v>
      </c>
      <c r="S1206" s="11">
        <f t="shared" si="184"/>
        <v>7.1410811506381862</v>
      </c>
      <c r="T1206" s="8">
        <f t="shared" si="185"/>
        <v>3.227610313428543</v>
      </c>
      <c r="U1206" s="13">
        <f t="shared" si="186"/>
        <v>5.6254348293003646</v>
      </c>
    </row>
    <row r="1207" spans="1:21">
      <c r="A1207" s="6" t="s">
        <v>1755</v>
      </c>
      <c r="B1207" s="6" t="s">
        <v>259</v>
      </c>
      <c r="C1207" s="8">
        <v>37.5</v>
      </c>
      <c r="D1207" s="8">
        <v>30.5</v>
      </c>
      <c r="E1207" s="8">
        <v>11.6</v>
      </c>
      <c r="F1207" s="8">
        <v>5.7</v>
      </c>
      <c r="G1207" s="9" t="s">
        <v>988</v>
      </c>
      <c r="H1207" s="9" t="s">
        <v>14</v>
      </c>
      <c r="I1207" s="10">
        <v>15602</v>
      </c>
      <c r="J1207" s="10">
        <v>6500</v>
      </c>
      <c r="K1207" s="10">
        <v>684</v>
      </c>
      <c r="L1207" s="11">
        <f t="shared" si="187"/>
        <v>17.591946767548638</v>
      </c>
      <c r="M1207" s="10">
        <f t="shared" si="179"/>
        <v>245.48939590286662</v>
      </c>
      <c r="N1207" s="8">
        <f t="shared" si="180"/>
        <v>28.269634348945168</v>
      </c>
      <c r="O1207" s="11">
        <f t="shared" si="181"/>
        <v>1.796179126450463</v>
      </c>
      <c r="P1207" s="11">
        <f t="shared" si="188"/>
        <v>1.1036507541300402</v>
      </c>
      <c r="Q1207" s="11">
        <f t="shared" si="182"/>
        <v>3.2327586206896552</v>
      </c>
      <c r="R1207" s="12">
        <f t="shared" si="183"/>
        <v>8.6968591147731145E-2</v>
      </c>
      <c r="S1207" s="11">
        <f t="shared" si="184"/>
        <v>7.400391881515465</v>
      </c>
      <c r="T1207" s="8">
        <f t="shared" si="185"/>
        <v>3.2502239770018622</v>
      </c>
      <c r="U1207" s="13">
        <f t="shared" si="186"/>
        <v>5.4151716946848483</v>
      </c>
    </row>
    <row r="1208" spans="1:21">
      <c r="A1208" s="6" t="s">
        <v>1756</v>
      </c>
      <c r="B1208" s="6" t="s">
        <v>390</v>
      </c>
      <c r="C1208" s="8">
        <v>21</v>
      </c>
      <c r="D1208" s="8">
        <v>15</v>
      </c>
      <c r="E1208" s="8">
        <v>6.3</v>
      </c>
      <c r="F1208" s="8">
        <v>3</v>
      </c>
      <c r="G1208" s="9" t="s">
        <v>355</v>
      </c>
      <c r="H1208" s="9" t="s">
        <v>18</v>
      </c>
      <c r="I1208" s="10">
        <v>1350</v>
      </c>
      <c r="J1208" s="10">
        <v>500</v>
      </c>
      <c r="K1208" s="10">
        <v>185</v>
      </c>
      <c r="L1208" s="11">
        <f t="shared" si="187"/>
        <v>24.282047328093636</v>
      </c>
      <c r="M1208" s="10">
        <f t="shared" si="179"/>
        <v>178.57142857142856</v>
      </c>
      <c r="N1208" s="8">
        <f t="shared" si="180"/>
        <v>10.690258312647394</v>
      </c>
      <c r="O1208" s="11">
        <f t="shared" si="181"/>
        <v>2.2037386650966573</v>
      </c>
      <c r="P1208" s="11">
        <f t="shared" si="188"/>
        <v>1.3165513245130311</v>
      </c>
      <c r="Q1208" s="11">
        <f t="shared" si="182"/>
        <v>3.3333333333333335</v>
      </c>
      <c r="R1208" s="12">
        <f t="shared" si="183"/>
        <v>0.18768144072593423</v>
      </c>
      <c r="S1208" s="11">
        <f t="shared" si="184"/>
        <v>5.1897976839179387</v>
      </c>
      <c r="T1208" s="8">
        <f t="shared" si="185"/>
        <v>1.3705395959815676</v>
      </c>
      <c r="U1208" s="13">
        <f t="shared" si="186"/>
        <v>3.098483931628726</v>
      </c>
    </row>
    <row r="1209" spans="1:21">
      <c r="A1209" s="6" t="s">
        <v>1757</v>
      </c>
      <c r="B1209" s="6" t="s">
        <v>1758</v>
      </c>
      <c r="C1209" s="8">
        <v>29.6</v>
      </c>
      <c r="D1209" s="8">
        <v>23</v>
      </c>
      <c r="E1209" s="8">
        <v>8.3000000000000007</v>
      </c>
      <c r="F1209" s="8">
        <v>4.5</v>
      </c>
      <c r="G1209" s="9" t="s">
        <v>157</v>
      </c>
      <c r="H1209" s="9" t="s">
        <v>18</v>
      </c>
      <c r="I1209" s="10">
        <v>8600</v>
      </c>
      <c r="J1209" s="10">
        <v>3400</v>
      </c>
      <c r="K1209" s="10">
        <v>308</v>
      </c>
      <c r="L1209" s="11">
        <f t="shared" si="187"/>
        <v>11.778516933581017</v>
      </c>
      <c r="M1209" s="10">
        <f t="shared" si="179"/>
        <v>315.54908476088718</v>
      </c>
      <c r="N1209" s="8">
        <f t="shared" si="180"/>
        <v>31.740867905695488</v>
      </c>
      <c r="O1209" s="11">
        <f t="shared" si="181"/>
        <v>1.5671508229956748</v>
      </c>
      <c r="P1209" s="11">
        <f t="shared" si="188"/>
        <v>0.98200981089334083</v>
      </c>
      <c r="Q1209" s="11">
        <f t="shared" si="182"/>
        <v>3.5662650602409638</v>
      </c>
      <c r="R1209" s="12">
        <f t="shared" si="183"/>
        <v>4.1837840253936429E-2</v>
      </c>
      <c r="S1209" s="11">
        <f t="shared" si="184"/>
        <v>6.4264142412390441</v>
      </c>
      <c r="T1209" s="8">
        <f t="shared" si="185"/>
        <v>3.6787357062969814</v>
      </c>
      <c r="U1209" s="13">
        <f t="shared" si="186"/>
        <v>7.2458189354520961</v>
      </c>
    </row>
    <row r="1210" spans="1:21">
      <c r="A1210" s="6" t="s">
        <v>1759</v>
      </c>
      <c r="B1210" s="6"/>
      <c r="C1210" s="8">
        <v>27.5</v>
      </c>
      <c r="D1210" s="8">
        <v>25.6</v>
      </c>
      <c r="E1210" s="8">
        <v>8.5</v>
      </c>
      <c r="F1210" s="8">
        <v>2.5</v>
      </c>
      <c r="G1210" s="9" t="s">
        <v>1760</v>
      </c>
      <c r="H1210" s="9"/>
      <c r="I1210" s="10">
        <v>2094</v>
      </c>
      <c r="J1210" s="10">
        <v>1100</v>
      </c>
      <c r="K1210" s="10">
        <v>1</v>
      </c>
      <c r="L1210" s="11">
        <f t="shared" si="187"/>
        <v>9.798179595032927E-2</v>
      </c>
      <c r="M1210" s="10">
        <f t="shared" si="179"/>
        <v>55.719699178423198</v>
      </c>
      <c r="N1210" s="8">
        <f t="shared" si="180"/>
        <v>7.147142264544974</v>
      </c>
      <c r="O1210" s="11">
        <f t="shared" si="181"/>
        <v>2.5689424731989354</v>
      </c>
      <c r="P1210" s="11">
        <f t="shared" si="188"/>
        <v>0.20740006184837478</v>
      </c>
      <c r="Q1210" s="11">
        <f t="shared" si="182"/>
        <v>3.2352941176470589</v>
      </c>
      <c r="R1210" s="12">
        <f t="shared" si="183"/>
        <v>0.60977930397878666</v>
      </c>
      <c r="S1210" s="11">
        <f t="shared" si="184"/>
        <v>6.7799233034010058</v>
      </c>
      <c r="T1210" s="8">
        <f t="shared" si="185"/>
        <v>0.98161296570545331</v>
      </c>
      <c r="U1210" s="13">
        <f t="shared" si="186"/>
        <v>1.9105515454044395</v>
      </c>
    </row>
    <row r="1211" spans="1:21">
      <c r="A1211" s="6" t="s">
        <v>1761</v>
      </c>
      <c r="B1211" s="6" t="s">
        <v>1762</v>
      </c>
      <c r="C1211" s="8">
        <v>36</v>
      </c>
      <c r="D1211" s="8">
        <v>31</v>
      </c>
      <c r="E1211" s="8">
        <v>12.7</v>
      </c>
      <c r="F1211" s="8">
        <v>4.7</v>
      </c>
      <c r="G1211" s="11"/>
      <c r="H1211" s="11" t="s">
        <v>18</v>
      </c>
      <c r="I1211" s="10">
        <v>15500</v>
      </c>
      <c r="J1211" s="10">
        <v>5900</v>
      </c>
      <c r="K1211" s="10">
        <v>677</v>
      </c>
      <c r="L1211" s="11">
        <f t="shared" si="187"/>
        <v>17.488139961559526</v>
      </c>
      <c r="M1211" s="10">
        <f t="shared" si="179"/>
        <v>232.27292998364797</v>
      </c>
      <c r="N1211" s="8">
        <f t="shared" si="180"/>
        <v>24.973305599175347</v>
      </c>
      <c r="O1211" s="11">
        <f t="shared" si="181"/>
        <v>1.9708063478652738</v>
      </c>
      <c r="P1211" s="11">
        <f t="shared" si="188"/>
        <v>1.1016817446166047</v>
      </c>
      <c r="Q1211" s="11">
        <f t="shared" si="182"/>
        <v>2.8346456692913389</v>
      </c>
      <c r="R1211" s="12">
        <f t="shared" si="183"/>
        <v>0.13234352041295233</v>
      </c>
      <c r="S1211" s="11">
        <f t="shared" si="184"/>
        <v>7.4608042461922297</v>
      </c>
      <c r="T1211" s="8">
        <f t="shared" si="185"/>
        <v>2.7982067971501841</v>
      </c>
      <c r="U1211" s="13">
        <f t="shared" si="186"/>
        <v>4.4555967918948367</v>
      </c>
    </row>
    <row r="1212" spans="1:21">
      <c r="A1212" s="6" t="s">
        <v>1763</v>
      </c>
      <c r="B1212" s="6" t="s">
        <v>177</v>
      </c>
      <c r="C1212" s="8">
        <v>64</v>
      </c>
      <c r="D1212" s="8">
        <v>60</v>
      </c>
      <c r="E1212" s="8">
        <v>17.2</v>
      </c>
      <c r="F1212" s="8">
        <v>12.3</v>
      </c>
      <c r="G1212" s="9" t="s">
        <v>1764</v>
      </c>
      <c r="H1212" s="9" t="s">
        <v>1406</v>
      </c>
      <c r="I1212" s="10">
        <v>29762</v>
      </c>
      <c r="J1212" s="14">
        <v>11607</v>
      </c>
      <c r="K1212" s="9">
        <v>2152</v>
      </c>
      <c r="L1212" s="11">
        <f t="shared" si="187"/>
        <v>35.999723310238984</v>
      </c>
      <c r="M1212" s="10">
        <f t="shared" si="179"/>
        <v>61.512070105820108</v>
      </c>
      <c r="N1212" s="8">
        <f t="shared" si="180"/>
        <v>17.011574019630171</v>
      </c>
      <c r="O1212" s="11">
        <f t="shared" si="181"/>
        <v>2.1479276589792984</v>
      </c>
      <c r="P1212" s="11">
        <f t="shared" si="188"/>
        <v>1.3755424506975984</v>
      </c>
      <c r="Q1212" s="11">
        <f t="shared" si="182"/>
        <v>3.7209302325581395</v>
      </c>
      <c r="R1212" s="12">
        <f t="shared" si="183"/>
        <v>0.29857592410166522</v>
      </c>
      <c r="S1212" s="11">
        <f t="shared" si="184"/>
        <v>10.379595367835877</v>
      </c>
      <c r="T1212" s="8">
        <f t="shared" si="185"/>
        <v>2.2540422962989339</v>
      </c>
      <c r="U1212" s="13">
        <f t="shared" si="186"/>
        <v>3.0840809841307935</v>
      </c>
    </row>
    <row r="1213" spans="1:21">
      <c r="A1213" s="6" t="s">
        <v>1765</v>
      </c>
      <c r="B1213" s="6"/>
      <c r="C1213" s="8">
        <v>47.8</v>
      </c>
      <c r="D1213" s="8">
        <v>39</v>
      </c>
      <c r="E1213" s="8">
        <v>14.3</v>
      </c>
      <c r="F1213" s="8">
        <v>6.5</v>
      </c>
      <c r="G1213" s="9"/>
      <c r="H1213" s="9"/>
      <c r="I1213" s="10">
        <v>27500</v>
      </c>
      <c r="J1213" s="10">
        <v>12500</v>
      </c>
      <c r="K1213" s="10">
        <v>1012</v>
      </c>
      <c r="L1213" s="11">
        <f t="shared" si="187"/>
        <v>17.844352800511484</v>
      </c>
      <c r="M1213" s="10">
        <f t="shared" si="179"/>
        <v>206.96211524613889</v>
      </c>
      <c r="N1213" s="8">
        <f t="shared" si="180"/>
        <v>29.533280247032078</v>
      </c>
      <c r="O1213" s="11">
        <f t="shared" si="181"/>
        <v>1.8334072205081704</v>
      </c>
      <c r="P1213" s="11">
        <f t="shared" si="188"/>
        <v>1.0913020929273249</v>
      </c>
      <c r="Q1213" s="11">
        <f t="shared" si="182"/>
        <v>3.3426573426573425</v>
      </c>
      <c r="R1213" s="12">
        <f t="shared" si="183"/>
        <v>0.10187122262447422</v>
      </c>
      <c r="S1213" s="11">
        <f t="shared" si="184"/>
        <v>8.3682973178538536</v>
      </c>
      <c r="T1213" s="8">
        <f t="shared" si="185"/>
        <v>3.4423794784500235</v>
      </c>
      <c r="U1213" s="13">
        <f t="shared" si="186"/>
        <v>5.165574876798126</v>
      </c>
    </row>
    <row r="1214" spans="1:21">
      <c r="A1214" s="6" t="s">
        <v>1766</v>
      </c>
      <c r="B1214" s="6" t="s">
        <v>1767</v>
      </c>
      <c r="C1214" s="8">
        <v>105</v>
      </c>
      <c r="D1214" s="8">
        <v>90</v>
      </c>
      <c r="E1214" s="8">
        <v>26</v>
      </c>
      <c r="F1214" s="8">
        <v>11</v>
      </c>
      <c r="G1214" s="9"/>
      <c r="H1214" s="9" t="s">
        <v>38</v>
      </c>
      <c r="I1214" s="10">
        <v>132660</v>
      </c>
      <c r="J1214" s="10">
        <v>52800</v>
      </c>
      <c r="K1214" s="10">
        <v>5598</v>
      </c>
      <c r="L1214" s="11">
        <f t="shared" si="187"/>
        <v>34.610185062058243</v>
      </c>
      <c r="M1214" s="10">
        <f t="shared" si="179"/>
        <v>81.238977072310391</v>
      </c>
      <c r="N1214" s="8">
        <f t="shared" si="180"/>
        <v>28.34524890781989</v>
      </c>
      <c r="O1214" s="11">
        <f t="shared" si="181"/>
        <v>1.9738839571019531</v>
      </c>
      <c r="P1214" s="11">
        <f t="shared" si="188"/>
        <v>1.3015564431033653</v>
      </c>
      <c r="Q1214" s="11">
        <f t="shared" si="182"/>
        <v>4.0384615384615383</v>
      </c>
      <c r="R1214" s="12">
        <f t="shared" si="183"/>
        <v>0.1848963829086227</v>
      </c>
      <c r="S1214" s="11">
        <f t="shared" si="184"/>
        <v>12.712356193876886</v>
      </c>
      <c r="T1214" s="8">
        <f t="shared" si="185"/>
        <v>3.6453983438689632</v>
      </c>
      <c r="U1214" s="13">
        <f t="shared" si="186"/>
        <v>4.0568248125489772</v>
      </c>
    </row>
    <row r="1215" spans="1:21">
      <c r="A1215" s="6" t="s">
        <v>1768</v>
      </c>
      <c r="B1215" s="6" t="s">
        <v>34</v>
      </c>
      <c r="C1215" s="8">
        <v>28.6</v>
      </c>
      <c r="D1215" s="8">
        <v>27.7</v>
      </c>
      <c r="E1215" s="8">
        <v>8.5</v>
      </c>
      <c r="F1215" s="8">
        <v>2</v>
      </c>
      <c r="G1215" s="9" t="s">
        <v>60</v>
      </c>
      <c r="H1215" s="9" t="s">
        <v>18</v>
      </c>
      <c r="I1215" s="10">
        <v>6400</v>
      </c>
      <c r="J1215" s="14">
        <v>2048</v>
      </c>
      <c r="K1215" s="9">
        <v>412</v>
      </c>
      <c r="L1215" s="11">
        <f t="shared" si="187"/>
        <v>19.182147053145904</v>
      </c>
      <c r="M1215" s="10">
        <f t="shared" si="179"/>
        <v>134.42890109528699</v>
      </c>
      <c r="N1215" s="8">
        <f t="shared" si="180"/>
        <v>20.438404013921808</v>
      </c>
      <c r="O1215" s="11">
        <f t="shared" si="181"/>
        <v>1.7708496149204556</v>
      </c>
      <c r="P1215" s="11">
        <f t="shared" si="188"/>
        <v>1.164846852011475</v>
      </c>
      <c r="Q1215" s="11">
        <f t="shared" si="182"/>
        <v>3.3647058823529412</v>
      </c>
      <c r="R1215" s="12">
        <f t="shared" si="183"/>
        <v>9.401949943613408E-2</v>
      </c>
      <c r="S1215" s="11">
        <f t="shared" si="184"/>
        <v>7.0525257886802519</v>
      </c>
      <c r="T1215" s="8">
        <f t="shared" si="185"/>
        <v>2.4998713480342354</v>
      </c>
      <c r="U1215" s="13">
        <f t="shared" si="186"/>
        <v>4.8655969655684377</v>
      </c>
    </row>
    <row r="1216" spans="1:21">
      <c r="A1216" s="6" t="s">
        <v>1769</v>
      </c>
      <c r="B1216" s="6" t="s">
        <v>1770</v>
      </c>
      <c r="C1216" s="8">
        <v>49.5</v>
      </c>
      <c r="D1216" s="8">
        <v>39.9</v>
      </c>
      <c r="E1216" s="8">
        <v>12.5</v>
      </c>
      <c r="F1216" s="8">
        <v>7</v>
      </c>
      <c r="G1216" s="9"/>
      <c r="H1216" s="9" t="s">
        <v>38</v>
      </c>
      <c r="I1216" s="10">
        <v>44000</v>
      </c>
      <c r="J1216" s="10"/>
      <c r="K1216" s="10">
        <v>1045</v>
      </c>
      <c r="L1216" s="11">
        <f t="shared" si="187"/>
        <v>13.473879858082892</v>
      </c>
      <c r="M1216" s="10">
        <f t="shared" si="179"/>
        <v>309.23309780184002</v>
      </c>
      <c r="N1216" s="8">
        <f t="shared" si="180"/>
        <v>55.005766676980898</v>
      </c>
      <c r="O1216" s="11">
        <f t="shared" si="181"/>
        <v>1.3704429426081672</v>
      </c>
      <c r="P1216" s="11">
        <f t="shared" si="188"/>
        <v>0.98074387944399288</v>
      </c>
      <c r="Q1216" s="11">
        <f t="shared" si="182"/>
        <v>3.96</v>
      </c>
      <c r="R1216" s="12">
        <f t="shared" si="183"/>
        <v>2.578348665094804E-2</v>
      </c>
      <c r="S1216" s="11">
        <f t="shared" si="184"/>
        <v>8.4643038697816131</v>
      </c>
      <c r="T1216" s="8">
        <f t="shared" si="185"/>
        <v>6.27388077382553</v>
      </c>
      <c r="U1216" s="13">
        <f t="shared" si="186"/>
        <v>10.06952977987163</v>
      </c>
    </row>
    <row r="1217" spans="1:21">
      <c r="A1217" s="6" t="s">
        <v>1771</v>
      </c>
      <c r="B1217" s="6" t="s">
        <v>1772</v>
      </c>
      <c r="C1217" s="8">
        <v>35.1</v>
      </c>
      <c r="D1217" s="8">
        <v>26.3</v>
      </c>
      <c r="E1217" s="8">
        <v>10.5</v>
      </c>
      <c r="F1217" s="8">
        <v>5</v>
      </c>
      <c r="G1217" s="10"/>
      <c r="H1217" s="9" t="s">
        <v>18</v>
      </c>
      <c r="I1217" s="9">
        <v>12346</v>
      </c>
      <c r="J1217" s="9">
        <v>5110</v>
      </c>
      <c r="K1217" s="10">
        <v>437</v>
      </c>
      <c r="L1217" s="11">
        <f t="shared" si="187"/>
        <v>13.135324374253649</v>
      </c>
      <c r="M1217" s="10">
        <f t="shared" si="179"/>
        <v>302.97794028463716</v>
      </c>
      <c r="N1217" s="8">
        <f t="shared" si="180"/>
        <v>28.769520357810467</v>
      </c>
      <c r="O1217" s="11">
        <f t="shared" si="181"/>
        <v>1.757647323905134</v>
      </c>
      <c r="P1217" s="11">
        <f t="shared" si="188"/>
        <v>1.0079797358335898</v>
      </c>
      <c r="Q1217" s="11">
        <f t="shared" si="182"/>
        <v>3.342857142857143</v>
      </c>
      <c r="R1217" s="12">
        <f t="shared" si="183"/>
        <v>7.2955772972385646E-2</v>
      </c>
      <c r="S1217" s="11">
        <f t="shared" si="184"/>
        <v>6.8719924330575335</v>
      </c>
      <c r="T1217" s="8">
        <f t="shared" si="185"/>
        <v>3.3139509921608683</v>
      </c>
      <c r="U1217" s="13">
        <f t="shared" si="186"/>
        <v>5.8033580750482967</v>
      </c>
    </row>
    <row r="1218" spans="1:21">
      <c r="A1218" s="6" t="s">
        <v>1773</v>
      </c>
      <c r="B1218" s="6" t="s">
        <v>592</v>
      </c>
      <c r="C1218" s="8">
        <v>39.299999999999997</v>
      </c>
      <c r="D1218" s="8">
        <v>31.3</v>
      </c>
      <c r="E1218" s="8">
        <v>13</v>
      </c>
      <c r="F1218" s="8">
        <v>5</v>
      </c>
      <c r="G1218" s="9"/>
      <c r="H1218" s="9" t="s">
        <v>18</v>
      </c>
      <c r="I1218" s="10">
        <v>18816</v>
      </c>
      <c r="J1218" s="10">
        <v>8400</v>
      </c>
      <c r="K1218" s="10">
        <v>702</v>
      </c>
      <c r="L1218" s="11">
        <f t="shared" si="187"/>
        <v>15.937411643694865</v>
      </c>
      <c r="M1218" s="10">
        <f t="shared" si="179"/>
        <v>273.93421085114068</v>
      </c>
      <c r="N1218" s="8">
        <f t="shared" si="180"/>
        <v>28.342580467278513</v>
      </c>
      <c r="O1218" s="11">
        <f t="shared" si="181"/>
        <v>1.8912391387777485</v>
      </c>
      <c r="P1218" s="11">
        <f t="shared" si="188"/>
        <v>1.0623105220711613</v>
      </c>
      <c r="Q1218" s="11">
        <f t="shared" si="182"/>
        <v>3.023076923076923</v>
      </c>
      <c r="R1218" s="12">
        <f t="shared" si="183"/>
        <v>0.10536475197600222</v>
      </c>
      <c r="S1218" s="11">
        <f t="shared" si="184"/>
        <v>7.4968179916548605</v>
      </c>
      <c r="T1218" s="8">
        <f t="shared" si="185"/>
        <v>3.1841799762127874</v>
      </c>
      <c r="U1218" s="13">
        <f t="shared" si="186"/>
        <v>5.0113399735265487</v>
      </c>
    </row>
    <row r="1219" spans="1:21">
      <c r="A1219" s="6" t="s">
        <v>1774</v>
      </c>
      <c r="B1219" s="6" t="s">
        <v>1696</v>
      </c>
      <c r="C1219" s="8">
        <v>45</v>
      </c>
      <c r="D1219" s="8">
        <v>39</v>
      </c>
      <c r="E1219" s="8">
        <v>13.8</v>
      </c>
      <c r="F1219" s="8">
        <v>6.5</v>
      </c>
      <c r="G1219" s="9"/>
      <c r="H1219" s="9" t="s">
        <v>14</v>
      </c>
      <c r="I1219" s="10">
        <v>30000</v>
      </c>
      <c r="J1219" s="10">
        <v>8000</v>
      </c>
      <c r="K1219" s="10">
        <v>925</v>
      </c>
      <c r="L1219" s="11">
        <f t="shared" si="187"/>
        <v>15.391992382770713</v>
      </c>
      <c r="M1219" s="10">
        <f t="shared" si="179"/>
        <v>225.77685299578789</v>
      </c>
      <c r="N1219" s="8">
        <f t="shared" si="180"/>
        <v>34.475339375992746</v>
      </c>
      <c r="O1219" s="11">
        <f t="shared" si="181"/>
        <v>1.7187724964888467</v>
      </c>
      <c r="P1219" s="11">
        <f t="shared" si="188"/>
        <v>1.0363296749806254</v>
      </c>
      <c r="Q1219" s="11">
        <f t="shared" si="182"/>
        <v>3.2608695652173911</v>
      </c>
      <c r="R1219" s="12">
        <f t="shared" si="183"/>
        <v>7.5183532478338047E-2</v>
      </c>
      <c r="S1219" s="11">
        <f t="shared" si="184"/>
        <v>8.3682973178538536</v>
      </c>
      <c r="T1219" s="8">
        <f t="shared" si="185"/>
        <v>3.9173808481416841</v>
      </c>
      <c r="U1219" s="13">
        <f t="shared" si="186"/>
        <v>5.9838980875265255</v>
      </c>
    </row>
    <row r="1220" spans="1:21">
      <c r="A1220" s="6" t="s">
        <v>1775</v>
      </c>
      <c r="B1220" s="6" t="s">
        <v>787</v>
      </c>
      <c r="C1220" s="8">
        <v>29.9</v>
      </c>
      <c r="D1220" s="8">
        <v>27.3</v>
      </c>
      <c r="E1220" s="8">
        <v>11</v>
      </c>
      <c r="F1220" s="8">
        <v>6</v>
      </c>
      <c r="G1220" s="9" t="s">
        <v>157</v>
      </c>
      <c r="H1220" s="9" t="s">
        <v>18</v>
      </c>
      <c r="I1220" s="10">
        <v>11000</v>
      </c>
      <c r="J1220" s="10">
        <v>4800</v>
      </c>
      <c r="K1220" s="10">
        <v>511</v>
      </c>
      <c r="L1220" s="11">
        <f t="shared" si="187"/>
        <v>16.587053081993449</v>
      </c>
      <c r="M1220" s="10">
        <f t="shared" si="179"/>
        <v>241.3552364386459</v>
      </c>
      <c r="N1220" s="8">
        <f t="shared" si="180"/>
        <v>24.833043757895187</v>
      </c>
      <c r="O1220" s="11">
        <f t="shared" si="181"/>
        <v>1.913505029098989</v>
      </c>
      <c r="P1220" s="11">
        <f t="shared" si="188"/>
        <v>1.0929720078385872</v>
      </c>
      <c r="Q1220" s="11">
        <f t="shared" si="182"/>
        <v>2.7181818181818183</v>
      </c>
      <c r="R1220" s="12">
        <f t="shared" si="183"/>
        <v>0.11358956076040135</v>
      </c>
      <c r="S1220" s="11">
        <f t="shared" si="184"/>
        <v>7.0014198560006387</v>
      </c>
      <c r="T1220" s="8">
        <f t="shared" si="185"/>
        <v>2.7429700456095598</v>
      </c>
      <c r="U1220" s="13">
        <f t="shared" si="186"/>
        <v>4.6930227360294641</v>
      </c>
    </row>
    <row r="1221" spans="1:21">
      <c r="A1221" s="6" t="s">
        <v>1776</v>
      </c>
      <c r="B1221" s="6" t="s">
        <v>37</v>
      </c>
      <c r="C1221" s="8">
        <v>38</v>
      </c>
      <c r="D1221" s="8">
        <v>31</v>
      </c>
      <c r="E1221" s="8">
        <v>11.8</v>
      </c>
      <c r="F1221" s="8" t="s">
        <v>1777</v>
      </c>
      <c r="G1221" s="10" t="s">
        <v>60</v>
      </c>
      <c r="H1221" s="9" t="s">
        <v>18</v>
      </c>
      <c r="I1221" s="9">
        <v>22046</v>
      </c>
      <c r="J1221" s="9">
        <v>11023</v>
      </c>
      <c r="K1221" s="10">
        <v>691</v>
      </c>
      <c r="L1221" s="11">
        <f t="shared" si="187"/>
        <v>14.116799977738033</v>
      </c>
      <c r="M1221" s="10">
        <f t="shared" si="179"/>
        <v>330.36703318835504</v>
      </c>
      <c r="N1221" s="8">
        <f t="shared" si="180"/>
        <v>38.457883804983723</v>
      </c>
      <c r="O1221" s="11">
        <f t="shared" si="181"/>
        <v>1.6284479052712333</v>
      </c>
      <c r="P1221" s="11">
        <f t="shared" si="188"/>
        <v>1.0157031279540674</v>
      </c>
      <c r="Q1221" s="11">
        <f t="shared" si="182"/>
        <v>3.2203389830508473</v>
      </c>
      <c r="R1221" s="12">
        <f t="shared" si="183"/>
        <v>5.2097848072141913E-2</v>
      </c>
      <c r="S1221" s="11">
        <f t="shared" si="184"/>
        <v>7.4608042461922297</v>
      </c>
      <c r="T1221" s="8">
        <f t="shared" si="185"/>
        <v>4.2479238730223967</v>
      </c>
      <c r="U1221" s="13">
        <f t="shared" si="186"/>
        <v>7.0171968112605754</v>
      </c>
    </row>
    <row r="1222" spans="1:21">
      <c r="A1222" s="6" t="s">
        <v>1778</v>
      </c>
      <c r="B1222" s="6"/>
      <c r="C1222" s="8">
        <v>48.9</v>
      </c>
      <c r="D1222" s="8">
        <v>41</v>
      </c>
      <c r="E1222" s="8">
        <v>14.8</v>
      </c>
      <c r="F1222" s="8">
        <v>7</v>
      </c>
      <c r="G1222" s="9"/>
      <c r="H1222" s="9"/>
      <c r="I1222" s="10">
        <v>37500</v>
      </c>
      <c r="J1222" s="10">
        <v>11000</v>
      </c>
      <c r="K1222" s="10">
        <v>1076</v>
      </c>
      <c r="L1222" s="11">
        <f t="shared" si="187"/>
        <v>15.432038911396949</v>
      </c>
      <c r="M1222" s="10">
        <f t="shared" si="179"/>
        <v>242.90232916776344</v>
      </c>
      <c r="N1222" s="8">
        <f t="shared" si="180"/>
        <v>36.938597969217319</v>
      </c>
      <c r="O1222" s="11">
        <f t="shared" si="181"/>
        <v>1.7113151307505916</v>
      </c>
      <c r="P1222" s="11">
        <f t="shared" si="188"/>
        <v>1.0307152941442255</v>
      </c>
      <c r="Q1222" s="11">
        <f t="shared" si="182"/>
        <v>3.3040540540540539</v>
      </c>
      <c r="R1222" s="12">
        <f t="shared" si="183"/>
        <v>7.2183353200139813E-2</v>
      </c>
      <c r="S1222" s="11">
        <f t="shared" si="184"/>
        <v>8.5801864781600177</v>
      </c>
      <c r="T1222" s="8">
        <f t="shared" si="185"/>
        <v>4.178955617535097</v>
      </c>
      <c r="U1222" s="13">
        <f t="shared" si="186"/>
        <v>6.164031322361347</v>
      </c>
    </row>
    <row r="1223" spans="1:21">
      <c r="A1223" s="6" t="s">
        <v>1779</v>
      </c>
      <c r="B1223" s="6" t="s">
        <v>439</v>
      </c>
      <c r="C1223" s="8">
        <v>61</v>
      </c>
      <c r="D1223" s="8">
        <v>49.9</v>
      </c>
      <c r="E1223" s="8">
        <v>16.5</v>
      </c>
      <c r="F1223" s="8">
        <v>8.1999999999999993</v>
      </c>
      <c r="G1223" s="9"/>
      <c r="H1223" s="9" t="s">
        <v>18</v>
      </c>
      <c r="I1223" s="10">
        <v>55999</v>
      </c>
      <c r="J1223" s="10">
        <v>17920</v>
      </c>
      <c r="K1223" s="9">
        <v>1992</v>
      </c>
      <c r="L1223" s="11">
        <f t="shared" si="187"/>
        <v>21.873442348742188</v>
      </c>
      <c r="M1223" s="10">
        <f t="shared" si="179"/>
        <v>201.20122310499104</v>
      </c>
      <c r="N1223" s="8">
        <f t="shared" si="180"/>
        <v>38.891688895178476</v>
      </c>
      <c r="O1223" s="11">
        <f t="shared" si="181"/>
        <v>1.6694007363433863</v>
      </c>
      <c r="P1223" s="11">
        <f t="shared" si="188"/>
        <v>1.1446463591669522</v>
      </c>
      <c r="Q1223" s="11">
        <f t="shared" si="182"/>
        <v>3.6969696969696968</v>
      </c>
      <c r="R1223" s="12">
        <f t="shared" si="183"/>
        <v>6.9208004386450722E-2</v>
      </c>
      <c r="S1223" s="11">
        <f t="shared" si="184"/>
        <v>9.4657508946728584</v>
      </c>
      <c r="T1223" s="8">
        <f t="shared" si="185"/>
        <v>4.5649287407870363</v>
      </c>
      <c r="U1223" s="13">
        <f t="shared" si="186"/>
        <v>6.3770521163067535</v>
      </c>
    </row>
    <row r="1224" spans="1:21">
      <c r="A1224" s="6" t="s">
        <v>1780</v>
      </c>
      <c r="B1224" s="6" t="s">
        <v>439</v>
      </c>
      <c r="C1224" s="8">
        <v>35.700000000000003</v>
      </c>
      <c r="D1224" s="8">
        <v>28.8</v>
      </c>
      <c r="E1224" s="8">
        <v>12.3</v>
      </c>
      <c r="F1224" s="8">
        <v>6.6</v>
      </c>
      <c r="G1224" s="10"/>
      <c r="H1224" s="9" t="s">
        <v>18</v>
      </c>
      <c r="I1224" s="9">
        <v>16094</v>
      </c>
      <c r="J1224" s="9">
        <v>5401</v>
      </c>
      <c r="K1224" s="10">
        <v>874</v>
      </c>
      <c r="L1224" s="11">
        <f t="shared" si="187"/>
        <v>22.018568128857854</v>
      </c>
      <c r="M1224" s="10">
        <f t="shared" si="179"/>
        <v>300.77276990480465</v>
      </c>
      <c r="N1224" s="8">
        <f t="shared" si="180"/>
        <v>28.486573451992488</v>
      </c>
      <c r="O1224" s="11">
        <f t="shared" si="181"/>
        <v>1.8849797430656532</v>
      </c>
      <c r="P1224" s="11">
        <f t="shared" si="188"/>
        <v>1.1882569379551404</v>
      </c>
      <c r="Q1224" s="11">
        <f t="shared" si="182"/>
        <v>2.9024390243902438</v>
      </c>
      <c r="R1224" s="12">
        <f t="shared" si="183"/>
        <v>0.10029177864425419</v>
      </c>
      <c r="S1224" s="11">
        <f t="shared" si="184"/>
        <v>7.1911946156393238</v>
      </c>
      <c r="T1224" s="8">
        <f t="shared" si="185"/>
        <v>3.1474155713155296</v>
      </c>
      <c r="U1224" s="13">
        <f t="shared" si="186"/>
        <v>5.0924816084585904</v>
      </c>
    </row>
    <row r="1225" spans="1:21">
      <c r="A1225" s="6" t="s">
        <v>1781</v>
      </c>
      <c r="B1225" s="6" t="s">
        <v>205</v>
      </c>
      <c r="C1225" s="8">
        <v>41</v>
      </c>
      <c r="D1225" s="8">
        <v>36.200000000000003</v>
      </c>
      <c r="E1225" s="8">
        <v>13.3</v>
      </c>
      <c r="F1225" s="8">
        <v>6.5</v>
      </c>
      <c r="G1225" s="9" t="s">
        <v>1699</v>
      </c>
      <c r="H1225" s="9" t="s">
        <v>18</v>
      </c>
      <c r="I1225" s="10">
        <v>22075</v>
      </c>
      <c r="J1225" s="10">
        <v>7065</v>
      </c>
      <c r="K1225" s="10">
        <v>800</v>
      </c>
      <c r="L1225" s="11">
        <f t="shared" si="187"/>
        <v>16.329315317680958</v>
      </c>
      <c r="M1225" s="10">
        <f t="shared" si="179"/>
        <v>207.74327905480422</v>
      </c>
      <c r="N1225" s="8">
        <f t="shared" si="180"/>
        <v>28.881188320059522</v>
      </c>
      <c r="O1225" s="11">
        <f t="shared" si="181"/>
        <v>1.8346506993152303</v>
      </c>
      <c r="P1225" s="11">
        <f t="shared" si="188"/>
        <v>1.0661218359240372</v>
      </c>
      <c r="Q1225" s="11">
        <f t="shared" si="182"/>
        <v>3.0827067669172932</v>
      </c>
      <c r="R1225" s="12">
        <f t="shared" si="183"/>
        <v>0.10172658130994695</v>
      </c>
      <c r="S1225" s="11">
        <f t="shared" si="184"/>
        <v>8.06230240067935</v>
      </c>
      <c r="T1225" s="8">
        <f t="shared" si="185"/>
        <v>3.2888697104273135</v>
      </c>
      <c r="U1225" s="13">
        <f t="shared" si="186"/>
        <v>5.1173931620228545</v>
      </c>
    </row>
    <row r="1226" spans="1:21">
      <c r="A1226" s="6" t="s">
        <v>1782</v>
      </c>
      <c r="B1226" s="6" t="s">
        <v>787</v>
      </c>
      <c r="C1226" s="8">
        <v>35.1</v>
      </c>
      <c r="D1226" s="8">
        <v>30.3</v>
      </c>
      <c r="E1226" s="8">
        <v>11.6</v>
      </c>
      <c r="F1226" s="8">
        <v>6</v>
      </c>
      <c r="G1226" s="9" t="s">
        <v>1783</v>
      </c>
      <c r="H1226" s="9" t="s">
        <v>18</v>
      </c>
      <c r="I1226" s="10">
        <v>13000</v>
      </c>
      <c r="J1226" s="10">
        <v>6000</v>
      </c>
      <c r="K1226" s="10">
        <v>538</v>
      </c>
      <c r="L1226" s="11">
        <f t="shared" si="187"/>
        <v>15.624706411904711</v>
      </c>
      <c r="M1226" s="10">
        <f t="shared" si="179"/>
        <v>208.62552782836275</v>
      </c>
      <c r="N1226" s="8">
        <f t="shared" si="180"/>
        <v>24.193235201299789</v>
      </c>
      <c r="O1226" s="11">
        <f t="shared" si="181"/>
        <v>1.9086906228997946</v>
      </c>
      <c r="P1226" s="11">
        <f t="shared" si="188"/>
        <v>1.0663940435537305</v>
      </c>
      <c r="Q1226" s="11">
        <f t="shared" si="182"/>
        <v>3.0258620689655173</v>
      </c>
      <c r="R1226" s="12">
        <f t="shared" si="183"/>
        <v>0.11876662481322171</v>
      </c>
      <c r="S1226" s="11">
        <f t="shared" si="184"/>
        <v>7.3760883942642668</v>
      </c>
      <c r="T1226" s="8">
        <f t="shared" si="185"/>
        <v>2.7812965678426909</v>
      </c>
      <c r="U1226" s="13">
        <f t="shared" si="186"/>
        <v>4.6338955577451966</v>
      </c>
    </row>
    <row r="1227" spans="1:21">
      <c r="A1227" s="6" t="s">
        <v>1784</v>
      </c>
      <c r="B1227" s="6" t="s">
        <v>23</v>
      </c>
      <c r="C1227" s="8">
        <v>76.3</v>
      </c>
      <c r="D1227" s="8">
        <v>53.9</v>
      </c>
      <c r="E1227" s="8">
        <v>16.100000000000001</v>
      </c>
      <c r="F1227" s="8">
        <v>11</v>
      </c>
      <c r="G1227" s="9"/>
      <c r="H1227" s="9" t="s">
        <v>14</v>
      </c>
      <c r="I1227" s="10">
        <v>52300</v>
      </c>
      <c r="J1227" s="10"/>
      <c r="K1227" s="10">
        <v>2239</v>
      </c>
      <c r="L1227" s="11">
        <f t="shared" si="187"/>
        <v>25.730476649766064</v>
      </c>
      <c r="M1227" s="10">
        <f t="shared" si="179"/>
        <v>149.10334101844299</v>
      </c>
      <c r="N1227" s="8">
        <f t="shared" si="180"/>
        <v>32.952926149892122</v>
      </c>
      <c r="O1227" s="11">
        <f t="shared" si="181"/>
        <v>1.6664239573432067</v>
      </c>
      <c r="P1227" s="11">
        <f t="shared" si="188"/>
        <v>1.210585985228495</v>
      </c>
      <c r="Q1227" s="11">
        <f t="shared" si="182"/>
        <v>4.7391304347826084</v>
      </c>
      <c r="R1227" s="12">
        <f t="shared" si="183"/>
        <v>7.5921943538022341E-2</v>
      </c>
      <c r="S1227" s="11">
        <f t="shared" si="184"/>
        <v>9.8378269958360232</v>
      </c>
      <c r="T1227" s="8">
        <f t="shared" si="185"/>
        <v>4.293359654245835</v>
      </c>
      <c r="U1227" s="13">
        <f t="shared" si="186"/>
        <v>6.071727451179922</v>
      </c>
    </row>
    <row r="1228" spans="1:21">
      <c r="A1228" s="6" t="s">
        <v>1785</v>
      </c>
      <c r="B1228" s="6" t="s">
        <v>1786</v>
      </c>
      <c r="C1228" s="8">
        <v>24.8</v>
      </c>
      <c r="D1228" s="8">
        <v>18.899999999999999</v>
      </c>
      <c r="E1228" s="8">
        <v>6.3</v>
      </c>
      <c r="F1228" s="8">
        <v>2.2000000000000002</v>
      </c>
      <c r="G1228" s="9" t="s">
        <v>47</v>
      </c>
      <c r="H1228" s="9" t="s">
        <v>89</v>
      </c>
      <c r="I1228" s="10">
        <v>3400</v>
      </c>
      <c r="J1228" s="10">
        <v>1600</v>
      </c>
      <c r="K1228" s="10">
        <v>273</v>
      </c>
      <c r="L1228" s="11">
        <f t="shared" si="187"/>
        <v>19.369283284929967</v>
      </c>
      <c r="M1228" s="10">
        <f t="shared" si="179"/>
        <v>224.82545768168069</v>
      </c>
      <c r="N1228" s="8">
        <f t="shared" si="180"/>
        <v>21.882762809526035</v>
      </c>
      <c r="O1228" s="11">
        <f t="shared" si="181"/>
        <v>1.6202377890080668</v>
      </c>
      <c r="P1228" s="11">
        <f t="shared" si="188"/>
        <v>1.1896671867707891</v>
      </c>
      <c r="Q1228" s="11">
        <f t="shared" si="182"/>
        <v>3.9365079365079367</v>
      </c>
      <c r="R1228" s="12">
        <f t="shared" si="183"/>
        <v>4.7227475856214597E-2</v>
      </c>
      <c r="S1228" s="11">
        <f t="shared" si="184"/>
        <v>5.8255334519681545</v>
      </c>
      <c r="T1228" s="8">
        <f t="shared" si="185"/>
        <v>2.7321521699247358</v>
      </c>
      <c r="U1228" s="13">
        <f t="shared" si="186"/>
        <v>6.1767858601804333</v>
      </c>
    </row>
    <row r="1229" spans="1:21">
      <c r="A1229" s="6" t="s">
        <v>1787</v>
      </c>
      <c r="B1229" s="6" t="s">
        <v>872</v>
      </c>
      <c r="C1229" s="8">
        <v>32</v>
      </c>
      <c r="D1229" s="8">
        <v>27.5</v>
      </c>
      <c r="E1229" s="8">
        <v>11</v>
      </c>
      <c r="F1229" s="8">
        <v>5</v>
      </c>
      <c r="G1229" s="11"/>
      <c r="H1229" s="11" t="s">
        <v>14</v>
      </c>
      <c r="I1229" s="10">
        <v>19500</v>
      </c>
      <c r="J1229" s="10">
        <v>6600</v>
      </c>
      <c r="K1229" s="10">
        <v>629</v>
      </c>
      <c r="L1229" s="11">
        <f t="shared" si="187"/>
        <v>13.944516385564489</v>
      </c>
      <c r="M1229" s="10">
        <f t="shared" ref="M1229:M1276" si="189">(I1229/2240)/(0.01*D1229)^3</f>
        <v>418.58967478802174</v>
      </c>
      <c r="N1229" s="8">
        <f t="shared" ref="N1229:N1276" si="190">I1229/(0.65*(0.7*D1229+0.3*C1229)*E1229^1.33)</f>
        <v>42.847270962889823</v>
      </c>
      <c r="O1229" s="11">
        <f t="shared" ref="O1229:O1276" si="191">E1229/(I1229/(0.9*64))^0.333</f>
        <v>1.5813639954941865</v>
      </c>
      <c r="P1229" s="11">
        <f t="shared" si="188"/>
        <v>1.0150678273356815</v>
      </c>
      <c r="Q1229" s="11">
        <f t="shared" ref="Q1229:Q1276" si="192">C1229/E1229</f>
        <v>2.9090909090909092</v>
      </c>
      <c r="R1229" s="12">
        <f t="shared" ref="R1229:R1276" si="193">(((2*3.14)/T1229)^2*((E1229/2)-1.5)*(10*3.14/180)/32.2)</f>
        <v>4.2157703750889806E-2</v>
      </c>
      <c r="S1229" s="11">
        <f t="shared" ref="S1229:S1276" si="194">1.34*(D1229^0.5)</f>
        <v>7.0270192827400155</v>
      </c>
      <c r="T1229" s="8">
        <f t="shared" ref="T1229:T1276" si="195">2*PI()*(((I1229^1.744/35.5)/(0.04*32.2*D1229*64*(0.82*E1229)^3))^0.5)</f>
        <v>4.502480091704065</v>
      </c>
      <c r="U1229" s="13">
        <f t="shared" ref="U1229:U1276" si="196">T1229*(32.2/E1229)^0.5</f>
        <v>7.7034167663291084</v>
      </c>
    </row>
    <row r="1230" spans="1:21">
      <c r="A1230" s="6" t="s">
        <v>1788</v>
      </c>
      <c r="B1230" s="6" t="s">
        <v>346</v>
      </c>
      <c r="C1230" s="8">
        <v>42.9</v>
      </c>
      <c r="D1230" s="8">
        <v>33.299999999999997</v>
      </c>
      <c r="E1230" s="8">
        <v>13</v>
      </c>
      <c r="F1230" s="8">
        <v>5.7</v>
      </c>
      <c r="G1230" s="11"/>
      <c r="H1230" s="11" t="s">
        <v>14</v>
      </c>
      <c r="I1230" s="10">
        <v>31500</v>
      </c>
      <c r="J1230" s="10">
        <v>13500</v>
      </c>
      <c r="K1230" s="10">
        <v>1125</v>
      </c>
      <c r="L1230" s="11">
        <f t="shared" si="187"/>
        <v>18.121475503092512</v>
      </c>
      <c r="M1230" s="10">
        <f t="shared" si="189"/>
        <v>380.82884442757842</v>
      </c>
      <c r="N1230" s="8">
        <f t="shared" si="190"/>
        <v>44.196102900086906</v>
      </c>
      <c r="O1230" s="11">
        <f t="shared" si="191"/>
        <v>1.5930397950952402</v>
      </c>
      <c r="P1230" s="11">
        <f t="shared" si="188"/>
        <v>1.0927207810084962</v>
      </c>
      <c r="Q1230" s="11">
        <f t="shared" si="192"/>
        <v>3.3</v>
      </c>
      <c r="R1230" s="12">
        <f t="shared" si="193"/>
        <v>4.5637017901559856E-2</v>
      </c>
      <c r="S1230" s="11">
        <f t="shared" si="194"/>
        <v>7.7326243927918803</v>
      </c>
      <c r="T1230" s="8">
        <f t="shared" si="195"/>
        <v>4.838231586561462</v>
      </c>
      <c r="U1230" s="13">
        <f t="shared" si="196"/>
        <v>7.6145266699880638</v>
      </c>
    </row>
    <row r="1231" spans="1:21">
      <c r="A1231" s="6" t="s">
        <v>1789</v>
      </c>
      <c r="B1231" s="6" t="s">
        <v>1790</v>
      </c>
      <c r="C1231" s="8">
        <v>18.8</v>
      </c>
      <c r="D1231" s="8">
        <v>16.8</v>
      </c>
      <c r="E1231" s="8">
        <v>7.5</v>
      </c>
      <c r="F1231" s="8">
        <v>3.7</v>
      </c>
      <c r="G1231" s="9"/>
      <c r="H1231" s="9" t="s">
        <v>18</v>
      </c>
      <c r="I1231" s="10">
        <v>1225</v>
      </c>
      <c r="J1231" s="10">
        <v>370</v>
      </c>
      <c r="K1231" s="10">
        <v>83</v>
      </c>
      <c r="L1231" s="11">
        <f t="shared" si="187"/>
        <v>11.622386667551778</v>
      </c>
      <c r="M1231" s="10">
        <f t="shared" si="189"/>
        <v>115.33476237717308</v>
      </c>
      <c r="N1231" s="8">
        <f t="shared" si="190"/>
        <v>7.4274887635005191</v>
      </c>
      <c r="O1231" s="11">
        <f t="shared" si="191"/>
        <v>2.7097712632784385</v>
      </c>
      <c r="P1231" s="11">
        <f t="shared" si="188"/>
        <v>1.032932717109349</v>
      </c>
      <c r="Q1231" s="11">
        <f t="shared" si="192"/>
        <v>2.5066666666666668</v>
      </c>
      <c r="R1231" s="12">
        <f t="shared" si="193"/>
        <v>0.57291846618898357</v>
      </c>
      <c r="S1231" s="11">
        <f t="shared" si="194"/>
        <v>5.4923656105543452</v>
      </c>
      <c r="T1231" s="8">
        <f t="shared" si="195"/>
        <v>0.91602036314545188</v>
      </c>
      <c r="U1231" s="13">
        <f t="shared" si="196"/>
        <v>1.8980272018931463</v>
      </c>
    </row>
    <row r="1232" spans="1:21">
      <c r="A1232" s="6" t="s">
        <v>1791</v>
      </c>
      <c r="B1232" s="6" t="s">
        <v>439</v>
      </c>
      <c r="C1232" s="8">
        <v>43.6</v>
      </c>
      <c r="D1232" s="8">
        <v>35.9</v>
      </c>
      <c r="E1232" s="8">
        <v>13.8</v>
      </c>
      <c r="F1232" s="8">
        <v>5.9</v>
      </c>
      <c r="G1232" s="9" t="s">
        <v>196</v>
      </c>
      <c r="H1232" s="9" t="s">
        <v>18</v>
      </c>
      <c r="I1232" s="10">
        <v>29762</v>
      </c>
      <c r="J1232" s="10">
        <v>12125</v>
      </c>
      <c r="K1232" s="10">
        <v>1024</v>
      </c>
      <c r="L1232" s="11">
        <f t="shared" ref="L1232:L1276" si="197">K1232/(I1232/64)^0.666</f>
        <v>17.12997986509513</v>
      </c>
      <c r="M1232" s="10">
        <f t="shared" si="189"/>
        <v>287.16449865916007</v>
      </c>
      <c r="N1232" s="8">
        <f t="shared" si="190"/>
        <v>36.520148356223054</v>
      </c>
      <c r="O1232" s="11">
        <f t="shared" si="191"/>
        <v>1.7233373077857164</v>
      </c>
      <c r="P1232" s="11">
        <f t="shared" si="188"/>
        <v>1.0741561229487606</v>
      </c>
      <c r="Q1232" s="11">
        <f t="shared" si="192"/>
        <v>3.1594202898550723</v>
      </c>
      <c r="R1232" s="12">
        <f t="shared" si="193"/>
        <v>7.017546723852483E-2</v>
      </c>
      <c r="S1232" s="11">
        <f t="shared" si="194"/>
        <v>8.0288255679146516</v>
      </c>
      <c r="T1232" s="8">
        <f t="shared" si="195"/>
        <v>4.0547539245914201</v>
      </c>
      <c r="U1232" s="13">
        <f t="shared" si="196"/>
        <v>6.1937389279531496</v>
      </c>
    </row>
    <row r="1233" spans="1:21">
      <c r="A1233" s="6" t="s">
        <v>1792</v>
      </c>
      <c r="B1233" s="6" t="s">
        <v>1095</v>
      </c>
      <c r="C1233" s="8">
        <v>26</v>
      </c>
      <c r="D1233" s="8">
        <v>21.3</v>
      </c>
      <c r="E1233" s="8">
        <v>8.4</v>
      </c>
      <c r="F1233" s="8">
        <v>3</v>
      </c>
      <c r="G1233" s="9" t="s">
        <v>29</v>
      </c>
      <c r="H1233" s="9" t="s">
        <v>18</v>
      </c>
      <c r="I1233" s="10">
        <v>6700</v>
      </c>
      <c r="J1233" s="10">
        <v>2800</v>
      </c>
      <c r="K1233" s="10">
        <v>294</v>
      </c>
      <c r="L1233" s="11">
        <f t="shared" si="197"/>
        <v>13.276921102458619</v>
      </c>
      <c r="M1233" s="10">
        <f t="shared" si="189"/>
        <v>309.51947070758717</v>
      </c>
      <c r="N1233" s="8">
        <f t="shared" si="190"/>
        <v>26.770276777592013</v>
      </c>
      <c r="O1233" s="11">
        <f t="shared" si="191"/>
        <v>1.7235229222335913</v>
      </c>
      <c r="P1233" s="11">
        <f t="shared" si="188"/>
        <v>1.0291863350241923</v>
      </c>
      <c r="Q1233" s="11">
        <f t="shared" si="192"/>
        <v>3.0952380952380949</v>
      </c>
      <c r="R1233" s="12">
        <f t="shared" si="193"/>
        <v>6.3246040106848186E-2</v>
      </c>
      <c r="S1233" s="11">
        <f t="shared" si="194"/>
        <v>6.1843576869388786</v>
      </c>
      <c r="T1233" s="8">
        <f t="shared" si="195"/>
        <v>3.0201289884816807</v>
      </c>
      <c r="U1233" s="13">
        <f t="shared" si="196"/>
        <v>5.913080407911341</v>
      </c>
    </row>
    <row r="1234" spans="1:21">
      <c r="A1234" s="6" t="s">
        <v>1793</v>
      </c>
      <c r="B1234" s="6" t="s">
        <v>274</v>
      </c>
      <c r="C1234" s="8">
        <v>35.700000000000003</v>
      </c>
      <c r="D1234" s="8">
        <v>30.4</v>
      </c>
      <c r="E1234" s="8">
        <v>12.5</v>
      </c>
      <c r="F1234" s="8">
        <v>4.9000000000000004</v>
      </c>
      <c r="G1234" s="10"/>
      <c r="H1234" s="10" t="s">
        <v>18</v>
      </c>
      <c r="I1234" s="9">
        <v>15500</v>
      </c>
      <c r="J1234" s="9">
        <v>6600</v>
      </c>
      <c r="K1234" s="10">
        <v>528</v>
      </c>
      <c r="L1234" s="11">
        <f t="shared" si="197"/>
        <v>13.639199261009496</v>
      </c>
      <c r="M1234" s="10">
        <f t="shared" si="189"/>
        <v>246.29915904937204</v>
      </c>
      <c r="N1234" s="8">
        <f t="shared" si="190"/>
        <v>25.912766649975321</v>
      </c>
      <c r="O1234" s="11">
        <f t="shared" si="191"/>
        <v>1.9397700274264507</v>
      </c>
      <c r="P1234" s="11">
        <f t="shared" si="188"/>
        <v>1.0141617402777963</v>
      </c>
      <c r="Q1234" s="11">
        <f t="shared" si="192"/>
        <v>2.8560000000000003</v>
      </c>
      <c r="R1234" s="12">
        <f t="shared" si="193"/>
        <v>0.12119517214589419</v>
      </c>
      <c r="S1234" s="11">
        <f t="shared" si="194"/>
        <v>7.3882501311203592</v>
      </c>
      <c r="T1234" s="8">
        <f t="shared" si="195"/>
        <v>2.8937727604397705</v>
      </c>
      <c r="U1234" s="13">
        <f t="shared" si="196"/>
        <v>4.6444827432801201</v>
      </c>
    </row>
    <row r="1235" spans="1:21">
      <c r="A1235" s="6" t="s">
        <v>1794</v>
      </c>
      <c r="B1235" s="6" t="s">
        <v>274</v>
      </c>
      <c r="C1235" s="8">
        <v>33.299999999999997</v>
      </c>
      <c r="D1235" s="8">
        <v>28.2</v>
      </c>
      <c r="E1235" s="8">
        <v>11.2</v>
      </c>
      <c r="F1235" s="8">
        <v>5.5</v>
      </c>
      <c r="G1235" s="9" t="s">
        <v>196</v>
      </c>
      <c r="H1235" s="9" t="s">
        <v>18</v>
      </c>
      <c r="I1235" s="10">
        <v>11023</v>
      </c>
      <c r="J1235" s="10">
        <v>4453</v>
      </c>
      <c r="K1235" s="10">
        <v>619</v>
      </c>
      <c r="L1235" s="11">
        <f t="shared" si="197"/>
        <v>20.064800221006731</v>
      </c>
      <c r="M1235" s="10">
        <f t="shared" si="189"/>
        <v>219.43427502046504</v>
      </c>
      <c r="N1235" s="8">
        <f t="shared" si="190"/>
        <v>22.947298838375485</v>
      </c>
      <c r="O1235" s="11">
        <f t="shared" si="191"/>
        <v>1.9469413716386865</v>
      </c>
      <c r="P1235" s="11">
        <f t="shared" si="188"/>
        <v>1.1644238312069037</v>
      </c>
      <c r="Q1235" s="11">
        <f t="shared" si="192"/>
        <v>2.9732142857142856</v>
      </c>
      <c r="R1235" s="12">
        <f t="shared" si="193"/>
        <v>0.12648608141049011</v>
      </c>
      <c r="S1235" s="11">
        <f t="shared" si="194"/>
        <v>7.1158920733805404</v>
      </c>
      <c r="T1235" s="8">
        <f t="shared" si="195"/>
        <v>2.6316664183805343</v>
      </c>
      <c r="U1235" s="13">
        <f t="shared" si="196"/>
        <v>4.4622075137415464</v>
      </c>
    </row>
    <row r="1236" spans="1:21">
      <c r="A1236" s="6" t="s">
        <v>1795</v>
      </c>
      <c r="B1236" s="6" t="s">
        <v>439</v>
      </c>
      <c r="C1236" s="8">
        <v>34.6</v>
      </c>
      <c r="D1236" s="8">
        <v>27</v>
      </c>
      <c r="E1236" s="8">
        <v>12.3</v>
      </c>
      <c r="F1236" s="8">
        <v>4.9000000000000004</v>
      </c>
      <c r="G1236" s="9"/>
      <c r="H1236" s="9" t="s">
        <v>18</v>
      </c>
      <c r="I1236" s="10">
        <v>14399</v>
      </c>
      <c r="J1236" s="10">
        <v>5711</v>
      </c>
      <c r="K1236" s="10">
        <v>538</v>
      </c>
      <c r="L1236" s="11">
        <f t="shared" si="197"/>
        <v>14.59650248069876</v>
      </c>
      <c r="M1236" s="10">
        <f t="shared" si="189"/>
        <v>326.58258395569777</v>
      </c>
      <c r="N1236" s="8">
        <f t="shared" si="190"/>
        <v>26.87039832697565</v>
      </c>
      <c r="O1236" s="11">
        <f t="shared" si="191"/>
        <v>1.9561453966843749</v>
      </c>
      <c r="P1236" s="11">
        <f t="shared" si="188"/>
        <v>1.0394903591187079</v>
      </c>
      <c r="Q1236" s="11">
        <f t="shared" si="192"/>
        <v>2.8130081300813008</v>
      </c>
      <c r="R1236" s="12">
        <f t="shared" si="193"/>
        <v>0.11416343672572697</v>
      </c>
      <c r="S1236" s="11">
        <f t="shared" si="194"/>
        <v>6.9628442464268874</v>
      </c>
      <c r="T1236" s="8">
        <f t="shared" si="195"/>
        <v>2.9500083059303921</v>
      </c>
      <c r="U1236" s="13">
        <f t="shared" si="196"/>
        <v>4.7730789602948676</v>
      </c>
    </row>
    <row r="1237" spans="1:21">
      <c r="A1237" s="6" t="s">
        <v>1796</v>
      </c>
      <c r="B1237" s="6" t="s">
        <v>439</v>
      </c>
      <c r="C1237" s="8">
        <v>38</v>
      </c>
      <c r="D1237" s="8">
        <v>30.8</v>
      </c>
      <c r="E1237" s="8">
        <v>12.7</v>
      </c>
      <c r="F1237" s="8">
        <v>5</v>
      </c>
      <c r="G1237" s="9"/>
      <c r="H1237" s="9" t="s">
        <v>18</v>
      </c>
      <c r="I1237" s="10">
        <v>15902</v>
      </c>
      <c r="J1237" s="10">
        <v>6606</v>
      </c>
      <c r="K1237" s="10">
        <v>646</v>
      </c>
      <c r="L1237" s="11">
        <f t="shared" si="197"/>
        <v>16.405199486402768</v>
      </c>
      <c r="M1237" s="10">
        <f t="shared" si="189"/>
        <v>242.969400037112</v>
      </c>
      <c r="N1237" s="8">
        <f t="shared" si="190"/>
        <v>25.2634257227486</v>
      </c>
      <c r="O1237" s="11">
        <f t="shared" si="191"/>
        <v>1.954073861534958</v>
      </c>
      <c r="P1237" s="11">
        <f t="shared" si="188"/>
        <v>1.0776991544397547</v>
      </c>
      <c r="Q1237" s="11">
        <f t="shared" si="192"/>
        <v>2.9921259842519685</v>
      </c>
      <c r="R1237" s="12">
        <f t="shared" si="193"/>
        <v>0.12574720385194493</v>
      </c>
      <c r="S1237" s="11">
        <f t="shared" si="194"/>
        <v>7.436698192074223</v>
      </c>
      <c r="T1237" s="8">
        <f t="shared" si="195"/>
        <v>2.8706614703837023</v>
      </c>
      <c r="U1237" s="13">
        <f t="shared" si="196"/>
        <v>4.5709666816205843</v>
      </c>
    </row>
    <row r="1238" spans="1:21">
      <c r="A1238" s="6" t="s">
        <v>1797</v>
      </c>
      <c r="B1238" s="6" t="s">
        <v>439</v>
      </c>
      <c r="C1238" s="8">
        <v>40.5</v>
      </c>
      <c r="D1238" s="8">
        <v>35.299999999999997</v>
      </c>
      <c r="E1238" s="8">
        <v>13.5</v>
      </c>
      <c r="F1238" s="8">
        <v>5.5</v>
      </c>
      <c r="G1238" s="9"/>
      <c r="H1238" s="9" t="s">
        <v>18</v>
      </c>
      <c r="I1238" s="10">
        <v>20881</v>
      </c>
      <c r="J1238" s="10">
        <v>8002</v>
      </c>
      <c r="K1238" s="10">
        <v>721</v>
      </c>
      <c r="L1238" s="11">
        <f t="shared" si="197"/>
        <v>15.272029912095046</v>
      </c>
      <c r="M1238" s="10">
        <f t="shared" si="189"/>
        <v>211.92352000002188</v>
      </c>
      <c r="N1238" s="8">
        <f t="shared" si="190"/>
        <v>27.348826352220826</v>
      </c>
      <c r="O1238" s="11">
        <f t="shared" si="191"/>
        <v>1.8970434354563317</v>
      </c>
      <c r="P1238" s="11">
        <f t="shared" si="188"/>
        <v>1.0442576625333475</v>
      </c>
      <c r="Q1238" s="11">
        <f t="shared" si="192"/>
        <v>3</v>
      </c>
      <c r="R1238" s="12">
        <f t="shared" si="193"/>
        <v>0.11652406528913081</v>
      </c>
      <c r="S1238" s="11">
        <f t="shared" si="194"/>
        <v>7.9614496167469397</v>
      </c>
      <c r="T1238" s="8">
        <f t="shared" si="195"/>
        <v>3.1026452145884447</v>
      </c>
      <c r="U1238" s="13">
        <f t="shared" si="196"/>
        <v>4.7917391565453649</v>
      </c>
    </row>
    <row r="1239" spans="1:21">
      <c r="A1239" s="17" t="s">
        <v>1798</v>
      </c>
      <c r="B1239" s="17" t="s">
        <v>439</v>
      </c>
      <c r="C1239" s="8">
        <v>33.700000000000003</v>
      </c>
      <c r="D1239" s="8">
        <v>27</v>
      </c>
      <c r="E1239" s="8">
        <v>12.3</v>
      </c>
      <c r="F1239" s="8">
        <v>4.9000000000000004</v>
      </c>
      <c r="G1239" s="9" t="s">
        <v>29</v>
      </c>
      <c r="H1239" s="7" t="s">
        <v>18</v>
      </c>
      <c r="I1239" s="9">
        <v>12689</v>
      </c>
      <c r="J1239" s="9">
        <v>5733</v>
      </c>
      <c r="K1239" s="9">
        <v>732</v>
      </c>
      <c r="L1239" s="11">
        <f t="shared" si="197"/>
        <v>21.604503846885304</v>
      </c>
      <c r="M1239" s="10">
        <f t="shared" si="189"/>
        <v>287.79820875156946</v>
      </c>
      <c r="N1239" s="8">
        <f t="shared" si="190"/>
        <v>23.899703533221786</v>
      </c>
      <c r="O1239" s="11">
        <f t="shared" si="191"/>
        <v>2.0402551139107814</v>
      </c>
      <c r="P1239" s="11">
        <f t="shared" si="188"/>
        <v>1.1887167752601768</v>
      </c>
      <c r="Q1239" s="11">
        <f t="shared" si="192"/>
        <v>2.7398373983739837</v>
      </c>
      <c r="R1239" s="12">
        <f t="shared" si="193"/>
        <v>0.14232501543348619</v>
      </c>
      <c r="S1239" s="11">
        <f t="shared" si="194"/>
        <v>6.9628442464268874</v>
      </c>
      <c r="T1239" s="8">
        <f t="shared" si="195"/>
        <v>2.6420810492688491</v>
      </c>
      <c r="U1239" s="13">
        <f t="shared" si="196"/>
        <v>4.2748562579662428</v>
      </c>
    </row>
    <row r="1240" spans="1:21">
      <c r="A1240" s="6" t="s">
        <v>1799</v>
      </c>
      <c r="B1240" s="6"/>
      <c r="C1240" s="8">
        <v>64.2</v>
      </c>
      <c r="D1240" s="8">
        <v>43</v>
      </c>
      <c r="E1240" s="8">
        <v>13.5</v>
      </c>
      <c r="F1240" s="8">
        <v>7.5</v>
      </c>
      <c r="G1240" s="9" t="s">
        <v>47</v>
      </c>
      <c r="H1240" s="9"/>
      <c r="I1240" s="10">
        <v>64000</v>
      </c>
      <c r="J1240" s="10">
        <v>20000</v>
      </c>
      <c r="K1240" s="10">
        <v>1671</v>
      </c>
      <c r="L1240" s="11">
        <f t="shared" si="197"/>
        <v>16.787129855551985</v>
      </c>
      <c r="M1240" s="10">
        <f t="shared" si="189"/>
        <v>359.35739710250135</v>
      </c>
      <c r="N1240" s="8">
        <f t="shared" si="190"/>
        <v>62.596140146039232</v>
      </c>
      <c r="O1240" s="11">
        <f t="shared" si="191"/>
        <v>1.3064612234604485</v>
      </c>
      <c r="P1240" s="11">
        <f t="shared" si="188"/>
        <v>1.0441411581911109</v>
      </c>
      <c r="Q1240" s="11">
        <f t="shared" si="192"/>
        <v>4.7555555555555555</v>
      </c>
      <c r="R1240" s="12">
        <f t="shared" si="193"/>
        <v>2.0126940331710148E-2</v>
      </c>
      <c r="S1240" s="11">
        <f t="shared" si="194"/>
        <v>8.7869676225646813</v>
      </c>
      <c r="T1240" s="8">
        <f t="shared" si="195"/>
        <v>7.4653650899110851</v>
      </c>
      <c r="U1240" s="13">
        <f t="shared" si="196"/>
        <v>11.529543259098929</v>
      </c>
    </row>
    <row r="1241" spans="1:21">
      <c r="A1241" s="6" t="s">
        <v>1800</v>
      </c>
      <c r="B1241" s="6" t="s">
        <v>1801</v>
      </c>
      <c r="C1241" s="8">
        <v>26.8</v>
      </c>
      <c r="D1241" s="8">
        <v>26</v>
      </c>
      <c r="E1241" s="8">
        <v>9</v>
      </c>
      <c r="F1241" s="8">
        <v>6.8</v>
      </c>
      <c r="G1241" s="9" t="s">
        <v>1055</v>
      </c>
      <c r="H1241" s="9" t="s">
        <v>18</v>
      </c>
      <c r="I1241" s="10">
        <v>2200</v>
      </c>
      <c r="J1241" s="10">
        <v>900</v>
      </c>
      <c r="K1241" s="10">
        <v>432</v>
      </c>
      <c r="L1241" s="11">
        <f t="shared" si="197"/>
        <v>40.958694348134443</v>
      </c>
      <c r="M1241" s="10">
        <f t="shared" si="189"/>
        <v>55.879771116457498</v>
      </c>
      <c r="N1241" s="8">
        <f t="shared" si="190"/>
        <v>6.9406949299611247</v>
      </c>
      <c r="O1241" s="11">
        <f t="shared" si="191"/>
        <v>2.6756939933825192</v>
      </c>
      <c r="P1241" s="11">
        <f t="shared" si="188"/>
        <v>1.5454802816131918</v>
      </c>
      <c r="Q1241" s="11">
        <f t="shared" si="192"/>
        <v>2.9777777777777779</v>
      </c>
      <c r="R1241" s="12">
        <f t="shared" si="193"/>
        <v>0.73580637275933636</v>
      </c>
      <c r="S1241" s="11">
        <f t="shared" si="194"/>
        <v>6.8326861482143313</v>
      </c>
      <c r="T1241" s="8">
        <f t="shared" si="195"/>
        <v>0.93333840014817204</v>
      </c>
      <c r="U1241" s="13">
        <f t="shared" si="196"/>
        <v>1.7654109476881645</v>
      </c>
    </row>
    <row r="1242" spans="1:21">
      <c r="A1242" s="6" t="s">
        <v>1802</v>
      </c>
      <c r="B1242" s="6" t="s">
        <v>12</v>
      </c>
      <c r="C1242" s="8">
        <v>47.3</v>
      </c>
      <c r="D1242" s="8">
        <v>39</v>
      </c>
      <c r="E1242" s="8">
        <v>13.3</v>
      </c>
      <c r="F1242" s="8">
        <v>5.7</v>
      </c>
      <c r="G1242" s="9" t="s">
        <v>29</v>
      </c>
      <c r="H1242" s="9" t="s">
        <v>18</v>
      </c>
      <c r="I1242" s="10">
        <v>31900</v>
      </c>
      <c r="J1242" s="10">
        <v>11600</v>
      </c>
      <c r="K1242" s="10">
        <v>1060</v>
      </c>
      <c r="L1242" s="11">
        <f t="shared" si="197"/>
        <v>16.931566201658811</v>
      </c>
      <c r="M1242" s="10">
        <f t="shared" si="189"/>
        <v>240.07605368552112</v>
      </c>
      <c r="N1242" s="8">
        <f t="shared" si="190"/>
        <v>37.862667629562772</v>
      </c>
      <c r="O1242" s="11">
        <f t="shared" si="191"/>
        <v>1.62296827484511</v>
      </c>
      <c r="P1242" s="11">
        <f t="shared" ref="P1242:P1276" si="198">(1.88*D1242^0.5*K1242^0.333/I1242^0.25)/S1242</f>
        <v>1.0679040492674556</v>
      </c>
      <c r="Q1242" s="11">
        <f t="shared" si="192"/>
        <v>3.5563909774436087</v>
      </c>
      <c r="R1242" s="12">
        <f t="shared" si="193"/>
        <v>5.7668994197262853E-2</v>
      </c>
      <c r="S1242" s="11">
        <f t="shared" si="194"/>
        <v>8.3682973178538536</v>
      </c>
      <c r="T1242" s="8">
        <f t="shared" si="195"/>
        <v>4.3681013396251727</v>
      </c>
      <c r="U1242" s="13">
        <f t="shared" si="196"/>
        <v>6.7966486649045237</v>
      </c>
    </row>
    <row r="1243" spans="1:21">
      <c r="A1243" s="6" t="s">
        <v>1803</v>
      </c>
      <c r="B1243" s="6"/>
      <c r="C1243" s="8">
        <v>48</v>
      </c>
      <c r="D1243" s="8">
        <v>40.299999999999997</v>
      </c>
      <c r="E1243" s="8">
        <v>14</v>
      </c>
      <c r="F1243" s="8">
        <v>5.8</v>
      </c>
      <c r="G1243" s="9"/>
      <c r="H1243" s="9"/>
      <c r="I1243" s="10">
        <v>35900</v>
      </c>
      <c r="J1243" s="10">
        <v>0</v>
      </c>
      <c r="K1243" s="10">
        <v>1169</v>
      </c>
      <c r="L1243" s="11">
        <f t="shared" si="197"/>
        <v>17.259868043197137</v>
      </c>
      <c r="M1243" s="10">
        <f t="shared" si="189"/>
        <v>244.8675814942066</v>
      </c>
      <c r="N1243" s="8">
        <f t="shared" si="190"/>
        <v>38.754244088587122</v>
      </c>
      <c r="O1243" s="11">
        <f t="shared" si="191"/>
        <v>1.6424882495686377</v>
      </c>
      <c r="P1243" s="11">
        <f t="shared" si="198"/>
        <v>1.0711780653000118</v>
      </c>
      <c r="Q1243" s="11">
        <f t="shared" si="192"/>
        <v>3.4285714285714284</v>
      </c>
      <c r="R1243" s="12">
        <f t="shared" si="193"/>
        <v>6.0407893778539938E-2</v>
      </c>
      <c r="S1243" s="11">
        <f t="shared" si="194"/>
        <v>8.5066256529836792</v>
      </c>
      <c r="T1243" s="8">
        <f t="shared" si="195"/>
        <v>4.4105705908864623</v>
      </c>
      <c r="U1243" s="13">
        <f t="shared" si="196"/>
        <v>6.6889614855777788</v>
      </c>
    </row>
    <row r="1244" spans="1:21">
      <c r="A1244" s="6" t="s">
        <v>1804</v>
      </c>
      <c r="B1244" s="6" t="s">
        <v>34</v>
      </c>
      <c r="C1244" s="8">
        <v>42</v>
      </c>
      <c r="D1244" s="8">
        <v>32.700000000000003</v>
      </c>
      <c r="E1244" s="8">
        <v>13</v>
      </c>
      <c r="F1244" s="8">
        <v>5</v>
      </c>
      <c r="G1244" s="9"/>
      <c r="H1244" s="9" t="s">
        <v>38</v>
      </c>
      <c r="I1244" s="10">
        <v>23500</v>
      </c>
      <c r="J1244" s="10">
        <v>8500</v>
      </c>
      <c r="K1244" s="10">
        <v>875</v>
      </c>
      <c r="L1244" s="11">
        <f t="shared" si="197"/>
        <v>17.131394631499042</v>
      </c>
      <c r="M1244" s="10">
        <f t="shared" si="189"/>
        <v>300.03822389938836</v>
      </c>
      <c r="N1244" s="8">
        <f t="shared" si="190"/>
        <v>33.612734701696326</v>
      </c>
      <c r="O1244" s="11">
        <f t="shared" si="191"/>
        <v>1.7562989478302435</v>
      </c>
      <c r="P1244" s="11">
        <f t="shared" si="198"/>
        <v>1.0813711205575576</v>
      </c>
      <c r="Q1244" s="11">
        <f t="shared" si="192"/>
        <v>3.2307692307692308</v>
      </c>
      <c r="R1244" s="12">
        <f t="shared" si="193"/>
        <v>7.4701965943230253E-2</v>
      </c>
      <c r="S1244" s="11">
        <f t="shared" si="194"/>
        <v>7.6626444521457477</v>
      </c>
      <c r="T1244" s="8">
        <f t="shared" si="195"/>
        <v>3.7816320136788146</v>
      </c>
      <c r="U1244" s="13">
        <f t="shared" si="196"/>
        <v>5.9516245365804998</v>
      </c>
    </row>
    <row r="1245" spans="1:21">
      <c r="A1245" s="6" t="s">
        <v>1805</v>
      </c>
      <c r="B1245" s="6" t="s">
        <v>1806</v>
      </c>
      <c r="C1245" s="8">
        <v>39.5</v>
      </c>
      <c r="D1245" s="8">
        <v>31</v>
      </c>
      <c r="E1245" s="8">
        <v>12</v>
      </c>
      <c r="F1245" s="8">
        <v>5.7</v>
      </c>
      <c r="G1245" s="10"/>
      <c r="H1245" s="10" t="s">
        <v>18</v>
      </c>
      <c r="I1245" s="9">
        <v>12900</v>
      </c>
      <c r="J1245" s="9">
        <v>6500</v>
      </c>
      <c r="K1245" s="10">
        <v>843</v>
      </c>
      <c r="L1245" s="11">
        <f t="shared" si="197"/>
        <v>24.608814366590281</v>
      </c>
      <c r="M1245" s="10">
        <f t="shared" si="189"/>
        <v>193.31101914768121</v>
      </c>
      <c r="N1245" s="8">
        <f t="shared" si="190"/>
        <v>21.71064729148199</v>
      </c>
      <c r="O1245" s="11">
        <f t="shared" si="191"/>
        <v>1.9795914048936849</v>
      </c>
      <c r="P1245" s="11">
        <f t="shared" si="198"/>
        <v>1.2408126306960963</v>
      </c>
      <c r="Q1245" s="11">
        <f t="shared" si="192"/>
        <v>3.2916666666666665</v>
      </c>
      <c r="R1245" s="12">
        <f t="shared" si="193"/>
        <v>0.14268425770802473</v>
      </c>
      <c r="S1245" s="11">
        <f t="shared" si="194"/>
        <v>7.4608042461922297</v>
      </c>
      <c r="T1245" s="8">
        <f t="shared" si="195"/>
        <v>2.5958435016177881</v>
      </c>
      <c r="U1245" s="13">
        <f t="shared" si="196"/>
        <v>4.2522209120009657</v>
      </c>
    </row>
    <row r="1246" spans="1:21">
      <c r="A1246" s="6" t="s">
        <v>1807</v>
      </c>
      <c r="B1246" s="6" t="s">
        <v>732</v>
      </c>
      <c r="C1246" s="8">
        <v>52.7</v>
      </c>
      <c r="D1246" s="8">
        <v>45</v>
      </c>
      <c r="E1246" s="8">
        <v>15.2</v>
      </c>
      <c r="F1246" s="8">
        <v>6</v>
      </c>
      <c r="G1246" s="9" t="s">
        <v>1808</v>
      </c>
      <c r="H1246" s="9" t="s">
        <v>14</v>
      </c>
      <c r="I1246" s="10">
        <v>53600</v>
      </c>
      <c r="J1246" s="10"/>
      <c r="K1246" s="10">
        <v>1200</v>
      </c>
      <c r="L1246" s="11">
        <f t="shared" si="197"/>
        <v>13.566673048047901</v>
      </c>
      <c r="M1246" s="10">
        <f t="shared" si="189"/>
        <v>262.59063296100328</v>
      </c>
      <c r="N1246" s="8">
        <f t="shared" si="190"/>
        <v>46.71394155379393</v>
      </c>
      <c r="O1246" s="11">
        <f t="shared" si="191"/>
        <v>1.5604591350936865</v>
      </c>
      <c r="P1246" s="11">
        <f t="shared" si="198"/>
        <v>0.97752800533665452</v>
      </c>
      <c r="Q1246" s="11">
        <f t="shared" si="192"/>
        <v>3.4671052631578951</v>
      </c>
      <c r="R1246" s="12">
        <f t="shared" si="193"/>
        <v>4.7592255631546149E-2</v>
      </c>
      <c r="S1246" s="11">
        <f t="shared" si="194"/>
        <v>8.9889932695491552</v>
      </c>
      <c r="T1246" s="8">
        <f t="shared" si="195"/>
        <v>5.2330761266545682</v>
      </c>
      <c r="U1246" s="13">
        <f t="shared" si="196"/>
        <v>7.6166358830741423</v>
      </c>
    </row>
    <row r="1247" spans="1:21">
      <c r="A1247" s="6" t="s">
        <v>1809</v>
      </c>
      <c r="B1247" s="6" t="s">
        <v>34</v>
      </c>
      <c r="C1247" s="8">
        <v>60</v>
      </c>
      <c r="D1247" s="8">
        <v>59</v>
      </c>
      <c r="E1247" s="8">
        <v>17</v>
      </c>
      <c r="F1247" s="8">
        <v>13</v>
      </c>
      <c r="G1247" s="9"/>
      <c r="H1247" s="9" t="s">
        <v>14</v>
      </c>
      <c r="I1247" s="10">
        <v>39000</v>
      </c>
      <c r="J1247" s="14">
        <v>12480</v>
      </c>
      <c r="K1247" s="9">
        <v>2000</v>
      </c>
      <c r="L1247" s="11">
        <f t="shared" si="197"/>
        <v>27.944531316357004</v>
      </c>
      <c r="M1247" s="10">
        <f t="shared" si="189"/>
        <v>84.773585837472609</v>
      </c>
      <c r="N1247" s="8">
        <f t="shared" si="190"/>
        <v>23.366813461980506</v>
      </c>
      <c r="O1247" s="11">
        <f t="shared" si="191"/>
        <v>1.9401937186003682</v>
      </c>
      <c r="P1247" s="11">
        <f t="shared" si="198"/>
        <v>1.2546710800567491</v>
      </c>
      <c r="Q1247" s="11">
        <f t="shared" si="192"/>
        <v>3.5294117647058822</v>
      </c>
      <c r="R1247" s="12">
        <f t="shared" si="193"/>
        <v>0.17442418820324326</v>
      </c>
      <c r="S1247" s="11">
        <f t="shared" si="194"/>
        <v>10.292735302143935</v>
      </c>
      <c r="T1247" s="8">
        <f t="shared" si="195"/>
        <v>2.9282351140621103</v>
      </c>
      <c r="U1247" s="13">
        <f t="shared" si="196"/>
        <v>4.030040581023882</v>
      </c>
    </row>
    <row r="1248" spans="1:21">
      <c r="A1248" s="6" t="s">
        <v>1810</v>
      </c>
      <c r="B1248" s="6" t="s">
        <v>346</v>
      </c>
      <c r="C1248" s="8">
        <v>35.1</v>
      </c>
      <c r="D1248" s="8">
        <v>27.5</v>
      </c>
      <c r="E1248" s="8">
        <v>10.5</v>
      </c>
      <c r="F1248" s="8">
        <v>4.2</v>
      </c>
      <c r="G1248" s="9"/>
      <c r="H1248" s="9" t="s">
        <v>14</v>
      </c>
      <c r="I1248" s="10">
        <v>17000</v>
      </c>
      <c r="J1248" s="10">
        <v>4500</v>
      </c>
      <c r="K1248" s="10">
        <v>550</v>
      </c>
      <c r="L1248" s="11">
        <f t="shared" si="197"/>
        <v>13.359788121325451</v>
      </c>
      <c r="M1248" s="10">
        <f t="shared" si="189"/>
        <v>364.92433186648054</v>
      </c>
      <c r="N1248" s="8">
        <f t="shared" si="190"/>
        <v>38.497196476400106</v>
      </c>
      <c r="O1248" s="11">
        <f t="shared" si="191"/>
        <v>1.5800487811951454</v>
      </c>
      <c r="P1248" s="11">
        <f t="shared" si="198"/>
        <v>1.0045732191626442</v>
      </c>
      <c r="Q1248" s="11">
        <f t="shared" si="192"/>
        <v>3.342857142857143</v>
      </c>
      <c r="R1248" s="12">
        <f t="shared" si="193"/>
        <v>4.3667216476356525E-2</v>
      </c>
      <c r="S1248" s="11">
        <f t="shared" si="194"/>
        <v>7.0270192827400155</v>
      </c>
      <c r="T1248" s="8">
        <f t="shared" si="195"/>
        <v>4.2834939582110554</v>
      </c>
      <c r="U1248" s="13">
        <f t="shared" si="196"/>
        <v>7.5012120911285987</v>
      </c>
    </row>
    <row r="1249" spans="1:21">
      <c r="A1249" s="6" t="s">
        <v>1811</v>
      </c>
      <c r="B1249" s="6" t="s">
        <v>144</v>
      </c>
      <c r="C1249" s="8">
        <v>29.7</v>
      </c>
      <c r="D1249" s="8">
        <v>24.2</v>
      </c>
      <c r="E1249" s="8">
        <v>7.1</v>
      </c>
      <c r="F1249" s="8">
        <v>1.2</v>
      </c>
      <c r="G1249" s="9" t="s">
        <v>1812</v>
      </c>
      <c r="H1249" s="9" t="s">
        <v>1538</v>
      </c>
      <c r="I1249" s="10">
        <v>4900</v>
      </c>
      <c r="J1249" s="10">
        <v>1136</v>
      </c>
      <c r="K1249" s="10">
        <v>392</v>
      </c>
      <c r="L1249" s="11">
        <f t="shared" si="197"/>
        <v>21.803757359814536</v>
      </c>
      <c r="M1249" s="10">
        <f t="shared" si="189"/>
        <v>154.34834024907977</v>
      </c>
      <c r="N1249" s="8">
        <f t="shared" si="190"/>
        <v>21.510404244976129</v>
      </c>
      <c r="O1249" s="11">
        <f t="shared" si="191"/>
        <v>1.616753244080916</v>
      </c>
      <c r="P1249" s="11">
        <f t="shared" si="198"/>
        <v>1.2248087807981216</v>
      </c>
      <c r="Q1249" s="11">
        <f t="shared" si="192"/>
        <v>4.183098591549296</v>
      </c>
      <c r="R1249" s="12">
        <f t="shared" si="193"/>
        <v>5.6855028146580722E-2</v>
      </c>
      <c r="S1249" s="11">
        <f t="shared" si="194"/>
        <v>6.5919283976693803</v>
      </c>
      <c r="T1249" s="8">
        <f t="shared" si="195"/>
        <v>2.7755737434258769</v>
      </c>
      <c r="U1249" s="13">
        <f t="shared" si="196"/>
        <v>5.9108716890970916</v>
      </c>
    </row>
    <row r="1250" spans="1:21">
      <c r="A1250" s="6" t="s">
        <v>1813</v>
      </c>
      <c r="B1250" s="6" t="s">
        <v>37</v>
      </c>
      <c r="C1250" s="8">
        <v>60</v>
      </c>
      <c r="D1250" s="8">
        <v>45.7</v>
      </c>
      <c r="E1250" s="8">
        <v>16</v>
      </c>
      <c r="F1250" s="8">
        <v>6.5</v>
      </c>
      <c r="G1250" s="9" t="s">
        <v>1814</v>
      </c>
      <c r="H1250" s="9" t="s">
        <v>18</v>
      </c>
      <c r="I1250" s="10">
        <v>57000</v>
      </c>
      <c r="J1250" s="10"/>
      <c r="K1250" s="10">
        <v>1725</v>
      </c>
      <c r="L1250" s="11">
        <f t="shared" si="197"/>
        <v>18.719416539520935</v>
      </c>
      <c r="M1250" s="10">
        <f t="shared" si="189"/>
        <v>266.61110638391432</v>
      </c>
      <c r="N1250" s="8">
        <f t="shared" si="190"/>
        <v>43.913574082709289</v>
      </c>
      <c r="O1250" s="11">
        <f t="shared" si="191"/>
        <v>1.6092901114487193</v>
      </c>
      <c r="P1250" s="11">
        <f t="shared" si="198"/>
        <v>1.0862633004407869</v>
      </c>
      <c r="Q1250" s="11">
        <f t="shared" si="192"/>
        <v>3.75</v>
      </c>
      <c r="R1250" s="12">
        <f t="shared" si="193"/>
        <v>5.3959799295193754E-2</v>
      </c>
      <c r="S1250" s="11">
        <f t="shared" si="194"/>
        <v>9.058637866699387</v>
      </c>
      <c r="T1250" s="8">
        <f t="shared" si="195"/>
        <v>5.0731977933449954</v>
      </c>
      <c r="U1250" s="13">
        <f t="shared" si="196"/>
        <v>7.1969707793578728</v>
      </c>
    </row>
    <row r="1251" spans="1:21">
      <c r="A1251" s="6" t="s">
        <v>1815</v>
      </c>
      <c r="B1251" s="6" t="s">
        <v>885</v>
      </c>
      <c r="C1251" s="8">
        <v>44.6</v>
      </c>
      <c r="D1251" s="8">
        <v>36.299999999999997</v>
      </c>
      <c r="E1251" s="8">
        <v>13.3</v>
      </c>
      <c r="F1251" s="8">
        <v>4.4000000000000004</v>
      </c>
      <c r="G1251" s="9" t="s">
        <v>889</v>
      </c>
      <c r="H1251" s="9" t="s">
        <v>14</v>
      </c>
      <c r="I1251" s="10">
        <v>30000</v>
      </c>
      <c r="J1251" s="10">
        <v>10000</v>
      </c>
      <c r="K1251" s="10">
        <v>864</v>
      </c>
      <c r="L1251" s="11">
        <f t="shared" si="197"/>
        <v>14.376952885096104</v>
      </c>
      <c r="M1251" s="10">
        <f t="shared" si="189"/>
        <v>279.99698911397689</v>
      </c>
      <c r="N1251" s="8">
        <f t="shared" si="190"/>
        <v>38.086006394464505</v>
      </c>
      <c r="O1251" s="11">
        <f t="shared" si="191"/>
        <v>1.6564981306740334</v>
      </c>
      <c r="P1251" s="11">
        <f t="shared" si="198"/>
        <v>1.0130521753648103</v>
      </c>
      <c r="Q1251" s="11">
        <f t="shared" si="192"/>
        <v>3.3533834586466167</v>
      </c>
      <c r="R1251" s="12">
        <f t="shared" si="193"/>
        <v>5.974421759136609E-2</v>
      </c>
      <c r="S1251" s="11">
        <f t="shared" si="194"/>
        <v>8.0734304976261484</v>
      </c>
      <c r="T1251" s="8">
        <f t="shared" si="195"/>
        <v>4.2915675708956282</v>
      </c>
      <c r="U1251" s="13">
        <f t="shared" si="196"/>
        <v>6.6775641710680311</v>
      </c>
    </row>
    <row r="1252" spans="1:21">
      <c r="A1252" s="6" t="s">
        <v>1816</v>
      </c>
      <c r="B1252" s="6" t="s">
        <v>1535</v>
      </c>
      <c r="C1252" s="8">
        <v>17</v>
      </c>
      <c r="D1252" s="8">
        <v>16.5</v>
      </c>
      <c r="E1252" s="8">
        <v>7.9</v>
      </c>
      <c r="F1252" s="8">
        <v>0.3</v>
      </c>
      <c r="G1252" s="9" t="s">
        <v>127</v>
      </c>
      <c r="H1252" s="9" t="s">
        <v>128</v>
      </c>
      <c r="I1252" s="10">
        <v>2200</v>
      </c>
      <c r="J1252" s="10">
        <v>500</v>
      </c>
      <c r="K1252" s="10">
        <v>250</v>
      </c>
      <c r="L1252" s="11">
        <f t="shared" si="197"/>
        <v>23.70294811813336</v>
      </c>
      <c r="M1252" s="10">
        <f t="shared" si="189"/>
        <v>218.63658227294587</v>
      </c>
      <c r="N1252" s="8">
        <f t="shared" si="190"/>
        <v>13.00921391256942</v>
      </c>
      <c r="O1252" s="11">
        <f t="shared" si="191"/>
        <v>2.3486647275246559</v>
      </c>
      <c r="P1252" s="11">
        <f t="shared" si="198"/>
        <v>1.2881350680603845</v>
      </c>
      <c r="Q1252" s="11">
        <f t="shared" si="192"/>
        <v>2.1518987341772151</v>
      </c>
      <c r="R1252" s="12">
        <f t="shared" si="193"/>
        <v>0.25791269309905829</v>
      </c>
      <c r="S1252" s="11">
        <f t="shared" si="194"/>
        <v>5.443105731106094</v>
      </c>
      <c r="T1252" s="8">
        <f t="shared" si="195"/>
        <v>1.4246460011033526</v>
      </c>
      <c r="U1252" s="13">
        <f t="shared" si="196"/>
        <v>2.8762150444331143</v>
      </c>
    </row>
    <row r="1253" spans="1:21">
      <c r="A1253" s="6" t="s">
        <v>1817</v>
      </c>
      <c r="B1253" s="6" t="s">
        <v>1818</v>
      </c>
      <c r="C1253" s="8">
        <v>51.5</v>
      </c>
      <c r="D1253" s="8">
        <v>43.7</v>
      </c>
      <c r="E1253" s="8">
        <v>13.1</v>
      </c>
      <c r="F1253" s="8">
        <v>8.6999999999999993</v>
      </c>
      <c r="G1253" s="9" t="s">
        <v>412</v>
      </c>
      <c r="H1253" s="9" t="s">
        <v>18</v>
      </c>
      <c r="I1253" s="10">
        <v>21000</v>
      </c>
      <c r="J1253" s="14">
        <v>9660</v>
      </c>
      <c r="K1253" s="10">
        <v>1091</v>
      </c>
      <c r="L1253" s="11">
        <f t="shared" si="197"/>
        <v>23.021974204596443</v>
      </c>
      <c r="M1253" s="10">
        <f t="shared" si="189"/>
        <v>112.33807185905172</v>
      </c>
      <c r="N1253" s="8">
        <f t="shared" si="190"/>
        <v>22.919218233272844</v>
      </c>
      <c r="O1253" s="11">
        <f t="shared" si="191"/>
        <v>1.8373545005377496</v>
      </c>
      <c r="P1253" s="11">
        <f t="shared" si="198"/>
        <v>1.1969992248340926</v>
      </c>
      <c r="Q1253" s="11">
        <f t="shared" si="192"/>
        <v>3.9312977099236641</v>
      </c>
      <c r="R1253" s="12">
        <f t="shared" si="193"/>
        <v>0.12553442026459921</v>
      </c>
      <c r="S1253" s="11">
        <f t="shared" si="194"/>
        <v>8.8582007202365887</v>
      </c>
      <c r="T1253" s="8">
        <f t="shared" si="195"/>
        <v>2.9317339603818131</v>
      </c>
      <c r="U1253" s="13">
        <f t="shared" si="196"/>
        <v>4.5963897321576521</v>
      </c>
    </row>
    <row r="1254" spans="1:21">
      <c r="A1254" s="6" t="s">
        <v>1819</v>
      </c>
      <c r="B1254" s="6" t="s">
        <v>1818</v>
      </c>
      <c r="C1254" s="8">
        <v>38.1</v>
      </c>
      <c r="D1254" s="8">
        <v>32.5</v>
      </c>
      <c r="E1254" s="8">
        <v>12.3</v>
      </c>
      <c r="F1254" s="8">
        <v>6.8</v>
      </c>
      <c r="G1254" s="9" t="s">
        <v>29</v>
      </c>
      <c r="H1254" s="9" t="s">
        <v>18</v>
      </c>
      <c r="I1254" s="10">
        <v>12188</v>
      </c>
      <c r="J1254" s="10">
        <v>5500</v>
      </c>
      <c r="K1254" s="10">
        <v>734</v>
      </c>
      <c r="L1254" s="11">
        <f t="shared" si="197"/>
        <v>22.252607812973419</v>
      </c>
      <c r="M1254" s="10">
        <f t="shared" si="189"/>
        <v>158.50185317640936</v>
      </c>
      <c r="N1254" s="8">
        <f t="shared" si="190"/>
        <v>19.483780681596741</v>
      </c>
      <c r="O1254" s="11">
        <f t="shared" si="191"/>
        <v>2.0678083944526793</v>
      </c>
      <c r="P1254" s="11">
        <f t="shared" si="198"/>
        <v>1.2018402026413464</v>
      </c>
      <c r="Q1254" s="11">
        <f t="shared" si="192"/>
        <v>3.0975609756097562</v>
      </c>
      <c r="R1254" s="12">
        <f t="shared" si="193"/>
        <v>0.1837858335642264</v>
      </c>
      <c r="S1254" s="11">
        <f t="shared" si="194"/>
        <v>7.6391753481642244</v>
      </c>
      <c r="T1254" s="8">
        <f t="shared" si="195"/>
        <v>2.325041663515047</v>
      </c>
      <c r="U1254" s="13">
        <f t="shared" si="196"/>
        <v>3.7618902372658298</v>
      </c>
    </row>
    <row r="1255" spans="1:21">
      <c r="A1255" s="6" t="s">
        <v>1820</v>
      </c>
      <c r="B1255" s="6" t="s">
        <v>1818</v>
      </c>
      <c r="C1255" s="8">
        <v>23.8</v>
      </c>
      <c r="D1255" s="8">
        <v>20</v>
      </c>
      <c r="E1255" s="8">
        <v>5.6</v>
      </c>
      <c r="F1255" s="8">
        <v>3.5</v>
      </c>
      <c r="G1255" s="9" t="s">
        <v>157</v>
      </c>
      <c r="H1255" s="9" t="s">
        <v>18</v>
      </c>
      <c r="I1255" s="10">
        <v>975</v>
      </c>
      <c r="J1255" s="10">
        <v>440</v>
      </c>
      <c r="K1255" s="10">
        <v>227</v>
      </c>
      <c r="L1255" s="11">
        <f t="shared" si="197"/>
        <v>37.005361047147709</v>
      </c>
      <c r="M1255" s="10">
        <f t="shared" si="189"/>
        <v>54.408482142857132</v>
      </c>
      <c r="N1255" s="8">
        <f t="shared" si="190"/>
        <v>7.1762275322931863</v>
      </c>
      <c r="O1255" s="11">
        <f t="shared" si="191"/>
        <v>2.1830826442155509</v>
      </c>
      <c r="P1255" s="11">
        <f t="shared" si="198"/>
        <v>1.5288275752249225</v>
      </c>
      <c r="Q1255" s="11">
        <f t="shared" si="192"/>
        <v>4.25</v>
      </c>
      <c r="R1255" s="12">
        <f t="shared" si="193"/>
        <v>0.24425302355298278</v>
      </c>
      <c r="S1255" s="11">
        <f t="shared" si="194"/>
        <v>5.9926621796994368</v>
      </c>
      <c r="T1255" s="8">
        <f t="shared" si="195"/>
        <v>1.0663799755128811</v>
      </c>
      <c r="U1255" s="13">
        <f t="shared" si="196"/>
        <v>2.5570893511970607</v>
      </c>
    </row>
    <row r="1256" spans="1:21">
      <c r="A1256" s="6" t="s">
        <v>1821</v>
      </c>
      <c r="B1256" s="6" t="s">
        <v>1818</v>
      </c>
      <c r="C1256" s="8">
        <v>30.4</v>
      </c>
      <c r="D1256" s="8">
        <v>25</v>
      </c>
      <c r="E1256" s="8">
        <v>9.4</v>
      </c>
      <c r="F1256" s="8">
        <v>5.2</v>
      </c>
      <c r="G1256" s="9" t="s">
        <v>119</v>
      </c>
      <c r="H1256" s="9" t="s">
        <v>18</v>
      </c>
      <c r="I1256" s="10">
        <v>5500</v>
      </c>
      <c r="J1256" s="10">
        <v>3050</v>
      </c>
      <c r="K1256" s="10">
        <v>430</v>
      </c>
      <c r="L1256" s="11">
        <f t="shared" si="197"/>
        <v>22.146380996336376</v>
      </c>
      <c r="M1256" s="10">
        <f t="shared" si="189"/>
        <v>157.14285714285714</v>
      </c>
      <c r="N1256" s="8">
        <f t="shared" si="190"/>
        <v>16.142888104111965</v>
      </c>
      <c r="O1256" s="11">
        <f t="shared" si="191"/>
        <v>2.0597180030429225</v>
      </c>
      <c r="P1256" s="11">
        <f t="shared" si="198"/>
        <v>1.2271774724178501</v>
      </c>
      <c r="Q1256" s="11">
        <f t="shared" si="192"/>
        <v>3.2340425531914891</v>
      </c>
      <c r="R1256" s="12">
        <f t="shared" si="193"/>
        <v>0.17394325251367657</v>
      </c>
      <c r="S1256" s="11">
        <f t="shared" si="194"/>
        <v>6.7</v>
      </c>
      <c r="T1256" s="8">
        <f t="shared" si="195"/>
        <v>1.9825834443145582</v>
      </c>
      <c r="U1256" s="13">
        <f t="shared" si="196"/>
        <v>3.6694036134966841</v>
      </c>
    </row>
    <row r="1257" spans="1:21">
      <c r="A1257" s="6" t="s">
        <v>1822</v>
      </c>
      <c r="B1257" s="6" t="s">
        <v>1818</v>
      </c>
      <c r="C1257" s="8">
        <v>39.299999999999997</v>
      </c>
      <c r="D1257" s="8">
        <v>33</v>
      </c>
      <c r="E1257" s="8">
        <v>11.4</v>
      </c>
      <c r="F1257" s="8">
        <v>6.5</v>
      </c>
      <c r="G1257" s="9"/>
      <c r="H1257" s="9" t="s">
        <v>391</v>
      </c>
      <c r="I1257" s="10">
        <v>12500</v>
      </c>
      <c r="J1257" s="10">
        <v>5920</v>
      </c>
      <c r="K1257" s="10">
        <v>725</v>
      </c>
      <c r="L1257" s="11">
        <f t="shared" si="197"/>
        <v>21.612838118350833</v>
      </c>
      <c r="M1257" s="10">
        <f t="shared" si="189"/>
        <v>155.28166354612634</v>
      </c>
      <c r="N1257" s="8">
        <f t="shared" si="190"/>
        <v>21.657695063904004</v>
      </c>
      <c r="O1257" s="11">
        <f t="shared" si="191"/>
        <v>1.9004414931382207</v>
      </c>
      <c r="P1257" s="11">
        <f t="shared" si="198"/>
        <v>1.1893730780366947</v>
      </c>
      <c r="Q1257" s="11">
        <f t="shared" si="192"/>
        <v>3.4473684210526314</v>
      </c>
      <c r="R1257" s="12">
        <f t="shared" si="193"/>
        <v>0.12840835749822838</v>
      </c>
      <c r="S1257" s="11">
        <f t="shared" si="194"/>
        <v>7.6977139463609587</v>
      </c>
      <c r="T1257" s="8">
        <f t="shared" si="195"/>
        <v>2.6435545658805202</v>
      </c>
      <c r="U1257" s="13">
        <f t="shared" si="196"/>
        <v>4.4428718774124283</v>
      </c>
    </row>
    <row r="1258" spans="1:21">
      <c r="A1258" s="6" t="s">
        <v>1823</v>
      </c>
      <c r="B1258" s="6" t="s">
        <v>1818</v>
      </c>
      <c r="C1258" s="8">
        <v>47.5</v>
      </c>
      <c r="D1258" s="8">
        <v>40</v>
      </c>
      <c r="E1258" s="8">
        <v>13</v>
      </c>
      <c r="F1258" s="8">
        <v>3.5</v>
      </c>
      <c r="G1258" s="9" t="s">
        <v>29</v>
      </c>
      <c r="H1258" s="9" t="s">
        <v>127</v>
      </c>
      <c r="I1258" s="10">
        <v>14500</v>
      </c>
      <c r="J1258" s="10">
        <v>6536</v>
      </c>
      <c r="K1258" s="10">
        <v>1328</v>
      </c>
      <c r="L1258" s="11">
        <f t="shared" si="197"/>
        <v>35.862688849777953</v>
      </c>
      <c r="M1258" s="10">
        <f t="shared" si="189"/>
        <v>101.14397321428569</v>
      </c>
      <c r="N1258" s="8">
        <f t="shared" si="190"/>
        <v>17.421408879432395</v>
      </c>
      <c r="O1258" s="11">
        <f t="shared" si="191"/>
        <v>2.0626640270809493</v>
      </c>
      <c r="P1258" s="11">
        <f t="shared" si="198"/>
        <v>1.401961247946929</v>
      </c>
      <c r="Q1258" s="11">
        <f t="shared" si="192"/>
        <v>3.6538461538461537</v>
      </c>
      <c r="R1258" s="12">
        <f t="shared" si="193"/>
        <v>0.21210984467313301</v>
      </c>
      <c r="S1258" s="11">
        <f t="shared" si="194"/>
        <v>8.4749041292512572</v>
      </c>
      <c r="T1258" s="8">
        <f t="shared" si="195"/>
        <v>2.2442171071708144</v>
      </c>
      <c r="U1258" s="13">
        <f t="shared" si="196"/>
        <v>3.5320035244407459</v>
      </c>
    </row>
    <row r="1259" spans="1:21">
      <c r="A1259" s="6" t="s">
        <v>1824</v>
      </c>
      <c r="B1259" s="6" t="s">
        <v>870</v>
      </c>
      <c r="C1259" s="8">
        <v>29</v>
      </c>
      <c r="D1259" s="8">
        <v>26.4</v>
      </c>
      <c r="E1259" s="8">
        <v>9</v>
      </c>
      <c r="F1259" s="8">
        <v>5.5</v>
      </c>
      <c r="G1259" s="9" t="s">
        <v>119</v>
      </c>
      <c r="H1259" s="9" t="s">
        <v>18</v>
      </c>
      <c r="I1259" s="10">
        <v>7929</v>
      </c>
      <c r="J1259" s="10">
        <v>3303</v>
      </c>
      <c r="K1259" s="10">
        <v>472</v>
      </c>
      <c r="L1259" s="11">
        <f t="shared" si="197"/>
        <v>19.05365928778469</v>
      </c>
      <c r="M1259" s="10">
        <f t="shared" si="189"/>
        <v>192.37942347769308</v>
      </c>
      <c r="N1259" s="8">
        <f t="shared" si="190"/>
        <v>24.149774021926628</v>
      </c>
      <c r="O1259" s="11">
        <f t="shared" si="191"/>
        <v>1.745916475581947</v>
      </c>
      <c r="P1259" s="11">
        <f t="shared" si="198"/>
        <v>1.1552371115168247</v>
      </c>
      <c r="Q1259" s="11">
        <f t="shared" si="192"/>
        <v>3.2222222222222223</v>
      </c>
      <c r="R1259" s="12">
        <f t="shared" si="193"/>
        <v>7.9862400199290126E-2</v>
      </c>
      <c r="S1259" s="11">
        <f t="shared" si="194"/>
        <v>6.8850446621645096</v>
      </c>
      <c r="T1259" s="8">
        <f t="shared" si="195"/>
        <v>2.8330205678195099</v>
      </c>
      <c r="U1259" s="13">
        <f t="shared" si="196"/>
        <v>5.3586625436822262</v>
      </c>
    </row>
    <row r="1260" spans="1:21">
      <c r="A1260" s="6" t="s">
        <v>1825</v>
      </c>
      <c r="B1260" s="6" t="s">
        <v>870</v>
      </c>
      <c r="C1260" s="8">
        <v>33</v>
      </c>
      <c r="D1260" s="8">
        <v>28.1</v>
      </c>
      <c r="E1260" s="8">
        <v>10</v>
      </c>
      <c r="F1260" s="8">
        <v>5.0999999999999996</v>
      </c>
      <c r="G1260" s="9" t="s">
        <v>119</v>
      </c>
      <c r="H1260" s="9" t="s">
        <v>18</v>
      </c>
      <c r="I1260" s="10">
        <v>9590</v>
      </c>
      <c r="J1260" s="10">
        <v>3968</v>
      </c>
      <c r="K1260" s="10">
        <v>634</v>
      </c>
      <c r="L1260" s="11">
        <f t="shared" si="197"/>
        <v>22.548306427802025</v>
      </c>
      <c r="M1260" s="10">
        <f t="shared" si="189"/>
        <v>192.95304168583422</v>
      </c>
      <c r="N1260" s="8">
        <f t="shared" si="190"/>
        <v>23.337478239089659</v>
      </c>
      <c r="O1260" s="11">
        <f t="shared" si="191"/>
        <v>1.8208538585778349</v>
      </c>
      <c r="P1260" s="11">
        <f t="shared" si="198"/>
        <v>1.215329730056306</v>
      </c>
      <c r="Q1260" s="11">
        <f t="shared" si="192"/>
        <v>3.3</v>
      </c>
      <c r="R1260" s="12">
        <f t="shared" si="193"/>
        <v>9.7635843501249653E-2</v>
      </c>
      <c r="S1260" s="11">
        <f t="shared" si="194"/>
        <v>7.1032640384544354</v>
      </c>
      <c r="T1260" s="8">
        <f t="shared" si="195"/>
        <v>2.767512940475831</v>
      </c>
      <c r="U1260" s="13">
        <f t="shared" si="196"/>
        <v>4.9661244204870458</v>
      </c>
    </row>
    <row r="1261" spans="1:21">
      <c r="A1261" s="6" t="s">
        <v>1826</v>
      </c>
      <c r="B1261" s="6" t="s">
        <v>870</v>
      </c>
      <c r="C1261" s="8">
        <v>36.1</v>
      </c>
      <c r="D1261" s="8">
        <v>30.4</v>
      </c>
      <c r="E1261" s="8">
        <v>11.4</v>
      </c>
      <c r="F1261" s="8">
        <v>6.8</v>
      </c>
      <c r="G1261" s="9" t="s">
        <v>157</v>
      </c>
      <c r="H1261" s="9" t="s">
        <v>203</v>
      </c>
      <c r="I1261" s="10">
        <v>10800</v>
      </c>
      <c r="J1261" s="10">
        <v>4740</v>
      </c>
      <c r="K1261" s="10">
        <v>694</v>
      </c>
      <c r="L1261" s="11">
        <f t="shared" si="197"/>
        <v>22.804214215447441</v>
      </c>
      <c r="M1261" s="10">
        <f t="shared" si="189"/>
        <v>171.61489791827213</v>
      </c>
      <c r="N1261" s="8">
        <f t="shared" si="190"/>
        <v>20.332306178560682</v>
      </c>
      <c r="O1261" s="11">
        <f t="shared" si="191"/>
        <v>1.9952413089189982</v>
      </c>
      <c r="P1261" s="11">
        <f t="shared" si="198"/>
        <v>1.2158214908132781</v>
      </c>
      <c r="Q1261" s="11">
        <f t="shared" si="192"/>
        <v>3.1666666666666665</v>
      </c>
      <c r="R1261" s="12">
        <f t="shared" si="193"/>
        <v>0.15264162038660389</v>
      </c>
      <c r="S1261" s="11">
        <f t="shared" si="194"/>
        <v>7.3882501311203592</v>
      </c>
      <c r="T1261" s="8">
        <f t="shared" si="195"/>
        <v>2.4246465608417758</v>
      </c>
      <c r="U1261" s="13">
        <f t="shared" si="196"/>
        <v>4.0749656378818111</v>
      </c>
    </row>
    <row r="1262" spans="1:21">
      <c r="A1262" s="6" t="s">
        <v>1827</v>
      </c>
      <c r="B1262" s="6" t="s">
        <v>870</v>
      </c>
      <c r="C1262" s="8">
        <v>37.700000000000003</v>
      </c>
      <c r="D1262" s="8">
        <v>31.9</v>
      </c>
      <c r="E1262" s="8">
        <v>12.2</v>
      </c>
      <c r="F1262" s="8">
        <v>6.6</v>
      </c>
      <c r="G1262" s="9"/>
      <c r="H1262" s="9" t="s">
        <v>18</v>
      </c>
      <c r="I1262" s="10">
        <v>14333</v>
      </c>
      <c r="J1262" s="10">
        <v>6174</v>
      </c>
      <c r="K1262" s="10">
        <v>743</v>
      </c>
      <c r="L1262" s="11">
        <f t="shared" si="197"/>
        <v>20.220140420180563</v>
      </c>
      <c r="M1262" s="10">
        <f t="shared" si="189"/>
        <v>197.11380132807082</v>
      </c>
      <c r="N1262" s="8">
        <f t="shared" si="190"/>
        <v>23.53472794273069</v>
      </c>
      <c r="O1262" s="11">
        <f t="shared" si="191"/>
        <v>1.9432123550091658</v>
      </c>
      <c r="P1262" s="11">
        <f t="shared" si="198"/>
        <v>1.158798837001312</v>
      </c>
      <c r="Q1262" s="11">
        <f t="shared" si="192"/>
        <v>3.0901639344262297</v>
      </c>
      <c r="R1262" s="12">
        <f t="shared" si="193"/>
        <v>0.1312510154477253</v>
      </c>
      <c r="S1262" s="11">
        <f t="shared" si="194"/>
        <v>7.5683313880934149</v>
      </c>
      <c r="T1262" s="8">
        <f t="shared" si="195"/>
        <v>2.7364521547968583</v>
      </c>
      <c r="U1262" s="13">
        <f t="shared" si="196"/>
        <v>4.4456562584651866</v>
      </c>
    </row>
    <row r="1263" spans="1:21">
      <c r="A1263" s="6" t="s">
        <v>1828</v>
      </c>
      <c r="B1263" s="6" t="s">
        <v>870</v>
      </c>
      <c r="C1263" s="8">
        <v>41</v>
      </c>
      <c r="D1263" s="8">
        <v>32.1</v>
      </c>
      <c r="E1263" s="8">
        <v>12.8</v>
      </c>
      <c r="F1263" s="8">
        <v>6.5</v>
      </c>
      <c r="G1263" s="9"/>
      <c r="H1263" s="9" t="s">
        <v>18</v>
      </c>
      <c r="I1263" s="10">
        <v>16314</v>
      </c>
      <c r="J1263" s="10">
        <v>7716</v>
      </c>
      <c r="K1263" s="10">
        <v>861</v>
      </c>
      <c r="L1263" s="11">
        <f t="shared" si="197"/>
        <v>21.495806751849543</v>
      </c>
      <c r="M1263" s="10">
        <f t="shared" si="189"/>
        <v>220.18987373672883</v>
      </c>
      <c r="N1263" s="8">
        <f t="shared" si="190"/>
        <v>24.313817413939056</v>
      </c>
      <c r="O1263" s="11">
        <f t="shared" si="191"/>
        <v>1.9527561944188268</v>
      </c>
      <c r="P1263" s="11">
        <f t="shared" si="198"/>
        <v>1.1783355647546057</v>
      </c>
      <c r="Q1263" s="11">
        <f t="shared" si="192"/>
        <v>3.203125</v>
      </c>
      <c r="R1263" s="12">
        <f t="shared" si="193"/>
        <v>0.12964391932692762</v>
      </c>
      <c r="S1263" s="11">
        <f t="shared" si="194"/>
        <v>7.5920194941793993</v>
      </c>
      <c r="T1263" s="8">
        <f t="shared" si="195"/>
        <v>2.841726278814964</v>
      </c>
      <c r="U1263" s="13">
        <f t="shared" si="196"/>
        <v>4.5071830296845929</v>
      </c>
    </row>
    <row r="1264" spans="1:21">
      <c r="A1264" s="6" t="s">
        <v>1829</v>
      </c>
      <c r="B1264" s="6" t="s">
        <v>870</v>
      </c>
      <c r="C1264" s="8">
        <v>44.3</v>
      </c>
      <c r="D1264" s="8">
        <v>36.6</v>
      </c>
      <c r="E1264" s="8">
        <v>13.5</v>
      </c>
      <c r="F1264" s="8">
        <v>7.5</v>
      </c>
      <c r="G1264" s="9" t="s">
        <v>29</v>
      </c>
      <c r="H1264" s="9" t="s">
        <v>18</v>
      </c>
      <c r="I1264" s="10">
        <v>21300</v>
      </c>
      <c r="J1264" s="10">
        <v>9480</v>
      </c>
      <c r="K1264" s="10">
        <v>1033</v>
      </c>
      <c r="L1264" s="11">
        <f t="shared" si="197"/>
        <v>21.593118509488097</v>
      </c>
      <c r="M1264" s="10">
        <f t="shared" si="189"/>
        <v>193.94935021132798</v>
      </c>
      <c r="N1264" s="8">
        <f t="shared" si="190"/>
        <v>26.427805622374141</v>
      </c>
      <c r="O1264" s="11">
        <f t="shared" si="191"/>
        <v>1.8845343050883492</v>
      </c>
      <c r="P1264" s="11">
        <f t="shared" si="198"/>
        <v>1.1712606614699486</v>
      </c>
      <c r="Q1264" s="11">
        <f t="shared" si="192"/>
        <v>3.2814814814814812</v>
      </c>
      <c r="R1264" s="12">
        <f t="shared" si="193"/>
        <v>0.11670090800422127</v>
      </c>
      <c r="S1264" s="11">
        <f t="shared" si="194"/>
        <v>8.1067231357682381</v>
      </c>
      <c r="T1264" s="8">
        <f t="shared" si="195"/>
        <v>3.1002935267080032</v>
      </c>
      <c r="U1264" s="13">
        <f t="shared" si="196"/>
        <v>4.7881071992568875</v>
      </c>
    </row>
    <row r="1265" spans="1:21">
      <c r="A1265" s="6" t="s">
        <v>1830</v>
      </c>
      <c r="B1265" s="6" t="s">
        <v>870</v>
      </c>
      <c r="C1265" s="8">
        <v>48</v>
      </c>
      <c r="D1265" s="8">
        <v>41</v>
      </c>
      <c r="E1265" s="8">
        <v>14.1</v>
      </c>
      <c r="F1265" s="8">
        <v>8.1999999999999993</v>
      </c>
      <c r="G1265" s="9"/>
      <c r="H1265" s="9" t="s">
        <v>18</v>
      </c>
      <c r="I1265" s="10">
        <v>26455</v>
      </c>
      <c r="J1265" s="10">
        <v>11023</v>
      </c>
      <c r="K1265" s="10">
        <v>1195</v>
      </c>
      <c r="L1265" s="11">
        <f t="shared" si="197"/>
        <v>21.621887128207167</v>
      </c>
      <c r="M1265" s="10">
        <f t="shared" si="189"/>
        <v>171.35949648355154</v>
      </c>
      <c r="N1265" s="8">
        <f t="shared" si="190"/>
        <v>27.967633462938739</v>
      </c>
      <c r="O1265" s="11">
        <f t="shared" si="191"/>
        <v>1.8312376702681568</v>
      </c>
      <c r="P1265" s="11">
        <f t="shared" si="198"/>
        <v>1.1646344217259905</v>
      </c>
      <c r="Q1265" s="11">
        <f t="shared" si="192"/>
        <v>3.4042553191489362</v>
      </c>
      <c r="R1265" s="12">
        <f t="shared" si="193"/>
        <v>0.10789646182171687</v>
      </c>
      <c r="S1265" s="11">
        <f t="shared" si="194"/>
        <v>8.5801864781600177</v>
      </c>
      <c r="T1265" s="8">
        <f t="shared" si="195"/>
        <v>3.3151498901929419</v>
      </c>
      <c r="U1265" s="13">
        <f t="shared" si="196"/>
        <v>5.0098133852163516</v>
      </c>
    </row>
    <row r="1266" spans="1:21">
      <c r="A1266" s="6" t="s">
        <v>1831</v>
      </c>
      <c r="B1266" s="6" t="s">
        <v>870</v>
      </c>
      <c r="C1266" s="8">
        <v>51.1</v>
      </c>
      <c r="D1266" s="8">
        <v>41.5</v>
      </c>
      <c r="E1266" s="8">
        <v>14</v>
      </c>
      <c r="F1266" s="8">
        <v>8.1</v>
      </c>
      <c r="G1266" s="9"/>
      <c r="H1266" s="9"/>
      <c r="I1266" s="10">
        <v>30112</v>
      </c>
      <c r="J1266" s="10">
        <v>13229</v>
      </c>
      <c r="K1266" s="10">
        <v>1365</v>
      </c>
      <c r="L1266" s="11">
        <f t="shared" si="197"/>
        <v>22.657288741578508</v>
      </c>
      <c r="M1266" s="10">
        <f t="shared" si="189"/>
        <v>188.08202554947405</v>
      </c>
      <c r="N1266" s="8">
        <f t="shared" si="190"/>
        <v>31.209632857148989</v>
      </c>
      <c r="O1266" s="11">
        <f t="shared" si="191"/>
        <v>1.7415198753684549</v>
      </c>
      <c r="P1266" s="11">
        <f t="shared" si="198"/>
        <v>1.1786024061122724</v>
      </c>
      <c r="Q1266" s="11">
        <f t="shared" si="192"/>
        <v>3.65</v>
      </c>
      <c r="R1266" s="12">
        <f t="shared" si="193"/>
        <v>8.4527806086925658E-2</v>
      </c>
      <c r="S1266" s="11">
        <f t="shared" si="194"/>
        <v>8.6323461469058351</v>
      </c>
      <c r="T1266" s="8">
        <f t="shared" si="195"/>
        <v>3.7285659191591827</v>
      </c>
      <c r="U1266" s="13">
        <f t="shared" si="196"/>
        <v>5.6546501899839337</v>
      </c>
    </row>
    <row r="1267" spans="1:21">
      <c r="A1267" s="6" t="s">
        <v>1832</v>
      </c>
      <c r="B1267" s="6" t="s">
        <v>870</v>
      </c>
      <c r="C1267" s="8">
        <v>60</v>
      </c>
      <c r="D1267" s="8">
        <v>52.1</v>
      </c>
      <c r="E1267" s="8">
        <v>16.8</v>
      </c>
      <c r="F1267" s="8">
        <v>9.5</v>
      </c>
      <c r="G1267" s="9" t="s">
        <v>119</v>
      </c>
      <c r="H1267" s="9" t="s">
        <v>18</v>
      </c>
      <c r="I1267" s="10">
        <v>47400</v>
      </c>
      <c r="J1267" s="10">
        <v>20060</v>
      </c>
      <c r="K1267" s="10">
        <v>1851</v>
      </c>
      <c r="L1267" s="11">
        <f t="shared" si="197"/>
        <v>22.711922933849092</v>
      </c>
      <c r="M1267" s="10">
        <f t="shared" si="189"/>
        <v>149.62947544677886</v>
      </c>
      <c r="N1267" s="8">
        <f t="shared" si="190"/>
        <v>31.408432677128378</v>
      </c>
      <c r="O1267" s="11">
        <f t="shared" si="191"/>
        <v>1.7967836247462641</v>
      </c>
      <c r="P1267" s="11">
        <f t="shared" si="198"/>
        <v>1.1645410524962003</v>
      </c>
      <c r="Q1267" s="11">
        <f t="shared" si="192"/>
        <v>3.5714285714285712</v>
      </c>
      <c r="R1267" s="12">
        <f t="shared" si="193"/>
        <v>0.10427586486634935</v>
      </c>
      <c r="S1267" s="11">
        <f t="shared" si="194"/>
        <v>9.6721641838835648</v>
      </c>
      <c r="T1267" s="8">
        <f t="shared" si="195"/>
        <v>3.7600439773598371</v>
      </c>
      <c r="U1267" s="13">
        <f t="shared" si="196"/>
        <v>5.2055451713264356</v>
      </c>
    </row>
    <row r="1268" spans="1:21">
      <c r="A1268" s="6" t="s">
        <v>1833</v>
      </c>
      <c r="B1268" s="6" t="s">
        <v>870</v>
      </c>
      <c r="C1268" s="8">
        <v>32</v>
      </c>
      <c r="D1268" s="8">
        <v>27</v>
      </c>
      <c r="E1268" s="8">
        <v>9</v>
      </c>
      <c r="F1268" s="8">
        <v>5.8</v>
      </c>
      <c r="G1268" s="9" t="s">
        <v>29</v>
      </c>
      <c r="H1268" s="9" t="s">
        <v>18</v>
      </c>
      <c r="I1268" s="10">
        <v>6570</v>
      </c>
      <c r="J1268" s="10">
        <v>2870</v>
      </c>
      <c r="K1268" s="10">
        <v>563</v>
      </c>
      <c r="L1268" s="11">
        <f t="shared" si="197"/>
        <v>25.758805592552573</v>
      </c>
      <c r="M1268" s="10">
        <f t="shared" si="189"/>
        <v>149.01365210007185</v>
      </c>
      <c r="N1268" s="8">
        <f t="shared" si="190"/>
        <v>19.083789405127941</v>
      </c>
      <c r="O1268" s="11">
        <f t="shared" si="191"/>
        <v>1.8587198131531364</v>
      </c>
      <c r="P1268" s="11">
        <f t="shared" si="198"/>
        <v>1.2840472468204032</v>
      </c>
      <c r="Q1268" s="11">
        <f t="shared" si="192"/>
        <v>3.5555555555555554</v>
      </c>
      <c r="R1268" s="12">
        <f t="shared" si="193"/>
        <v>0.11337181826325123</v>
      </c>
      <c r="S1268" s="11">
        <f t="shared" si="194"/>
        <v>6.9628442464268874</v>
      </c>
      <c r="T1268" s="8">
        <f t="shared" si="195"/>
        <v>2.3777618282800383</v>
      </c>
      <c r="U1268" s="13">
        <f t="shared" si="196"/>
        <v>4.4975399726125014</v>
      </c>
    </row>
    <row r="1269" spans="1:21">
      <c r="A1269" s="6" t="s">
        <v>1834</v>
      </c>
      <c r="B1269" s="6" t="s">
        <v>334</v>
      </c>
      <c r="C1269" s="8">
        <v>40</v>
      </c>
      <c r="D1269" s="8">
        <v>35.5</v>
      </c>
      <c r="E1269" s="8">
        <v>13.1</v>
      </c>
      <c r="F1269" s="8">
        <v>8</v>
      </c>
      <c r="G1269" s="9" t="s">
        <v>157</v>
      </c>
      <c r="H1269" s="9" t="s">
        <v>18</v>
      </c>
      <c r="I1269" s="10">
        <v>14100</v>
      </c>
      <c r="J1269" s="10">
        <v>5500</v>
      </c>
      <c r="K1269" s="10">
        <v>846</v>
      </c>
      <c r="L1269" s="11">
        <f t="shared" si="197"/>
        <v>23.275890032085805</v>
      </c>
      <c r="M1269" s="10">
        <f t="shared" si="189"/>
        <v>140.69738805776535</v>
      </c>
      <c r="N1269" s="8">
        <f t="shared" si="190"/>
        <v>19.226376410395211</v>
      </c>
      <c r="O1269" s="11">
        <f t="shared" si="191"/>
        <v>2.0979832577073836</v>
      </c>
      <c r="P1269" s="11">
        <f t="shared" si="198"/>
        <v>1.2149617448010173</v>
      </c>
      <c r="Q1269" s="11">
        <f t="shared" si="192"/>
        <v>3.053435114503817</v>
      </c>
      <c r="R1269" s="12">
        <f t="shared" si="193"/>
        <v>0.20427821529039669</v>
      </c>
      <c r="S1269" s="11">
        <f t="shared" si="194"/>
        <v>7.9839714428346999</v>
      </c>
      <c r="T1269" s="8">
        <f t="shared" si="195"/>
        <v>2.2982376814401531</v>
      </c>
      <c r="U1269" s="13">
        <f t="shared" si="196"/>
        <v>3.6031905431329054</v>
      </c>
    </row>
    <row r="1270" spans="1:21">
      <c r="A1270" s="6" t="s">
        <v>1835</v>
      </c>
      <c r="B1270" s="6" t="s">
        <v>173</v>
      </c>
      <c r="C1270" s="8">
        <v>26</v>
      </c>
      <c r="D1270" s="8">
        <v>20.7</v>
      </c>
      <c r="E1270" s="8">
        <v>8.6999999999999993</v>
      </c>
      <c r="F1270" s="8">
        <v>4.8</v>
      </c>
      <c r="G1270" s="9" t="s">
        <v>157</v>
      </c>
      <c r="H1270" s="9" t="s">
        <v>18</v>
      </c>
      <c r="I1270" s="10">
        <v>5335</v>
      </c>
      <c r="J1270" s="10">
        <v>2150</v>
      </c>
      <c r="K1270" s="10">
        <v>299</v>
      </c>
      <c r="L1270" s="11">
        <f t="shared" si="197"/>
        <v>15.715041230094956</v>
      </c>
      <c r="M1270" s="10">
        <f t="shared" si="189"/>
        <v>268.51921510819744</v>
      </c>
      <c r="N1270" s="8">
        <f t="shared" si="190"/>
        <v>20.727665557292973</v>
      </c>
      <c r="O1270" s="11">
        <f t="shared" si="191"/>
        <v>1.9257689339328052</v>
      </c>
      <c r="P1270" s="11">
        <f t="shared" si="198"/>
        <v>1.0956401801985949</v>
      </c>
      <c r="Q1270" s="11">
        <f t="shared" si="192"/>
        <v>2.9885057471264371</v>
      </c>
      <c r="R1270" s="12">
        <f t="shared" si="193"/>
        <v>0.10724501085881366</v>
      </c>
      <c r="S1270" s="11">
        <f t="shared" si="194"/>
        <v>6.0966318570174467</v>
      </c>
      <c r="T1270" s="8">
        <f t="shared" si="195"/>
        <v>2.3828360427729831</v>
      </c>
      <c r="U1270" s="13">
        <f t="shared" si="196"/>
        <v>4.584188529665103</v>
      </c>
    </row>
    <row r="1271" spans="1:21">
      <c r="A1271" s="6" t="s">
        <v>1382</v>
      </c>
      <c r="B1271" s="6" t="s">
        <v>173</v>
      </c>
      <c r="C1271" s="8">
        <v>27.8</v>
      </c>
      <c r="D1271" s="8">
        <v>21.9</v>
      </c>
      <c r="E1271" s="8">
        <v>8.5</v>
      </c>
      <c r="F1271" s="8">
        <v>4.7</v>
      </c>
      <c r="G1271" s="9" t="s">
        <v>157</v>
      </c>
      <c r="H1271" s="9" t="s">
        <v>18</v>
      </c>
      <c r="I1271" s="10">
        <v>6500</v>
      </c>
      <c r="J1271" s="10">
        <v>2750</v>
      </c>
      <c r="K1271" s="10">
        <v>358</v>
      </c>
      <c r="L1271" s="11">
        <f t="shared" si="197"/>
        <v>16.496757629603334</v>
      </c>
      <c r="M1271" s="10">
        <f t="shared" si="189"/>
        <v>276.2695331400555</v>
      </c>
      <c r="N1271" s="8">
        <f t="shared" si="190"/>
        <v>24.528702218994603</v>
      </c>
      <c r="O1271" s="11">
        <f t="shared" si="191"/>
        <v>1.7617304667169824</v>
      </c>
      <c r="P1271" s="11">
        <f t="shared" si="198"/>
        <v>1.1073062713858348</v>
      </c>
      <c r="Q1271" s="11">
        <f t="shared" si="192"/>
        <v>3.2705882352941176</v>
      </c>
      <c r="R1271" s="12">
        <f t="shared" si="193"/>
        <v>7.2350120882482258E-2</v>
      </c>
      <c r="S1271" s="11">
        <f t="shared" si="194"/>
        <v>6.2708564008435088</v>
      </c>
      <c r="T1271" s="8">
        <f t="shared" si="195"/>
        <v>2.8497515316661652</v>
      </c>
      <c r="U1271" s="13">
        <f t="shared" si="196"/>
        <v>5.5465823935308416</v>
      </c>
    </row>
    <row r="1272" spans="1:21">
      <c r="A1272" s="6" t="s">
        <v>1836</v>
      </c>
      <c r="B1272" s="6" t="s">
        <v>173</v>
      </c>
      <c r="C1272" s="8">
        <v>30</v>
      </c>
      <c r="D1272" s="8">
        <v>23</v>
      </c>
      <c r="E1272" s="8">
        <v>9</v>
      </c>
      <c r="F1272" s="8">
        <v>5</v>
      </c>
      <c r="G1272" s="9" t="s">
        <v>157</v>
      </c>
      <c r="H1272" s="9" t="s">
        <v>18</v>
      </c>
      <c r="I1272" s="10">
        <v>8700</v>
      </c>
      <c r="J1272" s="10">
        <v>4130</v>
      </c>
      <c r="K1272" s="10">
        <v>430</v>
      </c>
      <c r="L1272" s="11">
        <f t="shared" si="197"/>
        <v>16.317908591821809</v>
      </c>
      <c r="M1272" s="10">
        <f t="shared" si="189"/>
        <v>319.21826016508356</v>
      </c>
      <c r="N1272" s="8">
        <f t="shared" si="190"/>
        <v>28.693903733628495</v>
      </c>
      <c r="O1272" s="11">
        <f t="shared" si="191"/>
        <v>1.6927907814647143</v>
      </c>
      <c r="P1272" s="11">
        <f t="shared" si="198"/>
        <v>1.0942542283241874</v>
      </c>
      <c r="Q1272" s="11">
        <f t="shared" si="192"/>
        <v>3.3333333333333335</v>
      </c>
      <c r="R1272" s="12">
        <f t="shared" si="193"/>
        <v>5.9180906306385915E-2</v>
      </c>
      <c r="S1272" s="11">
        <f t="shared" si="194"/>
        <v>6.4264142412390441</v>
      </c>
      <c r="T1272" s="8">
        <f t="shared" si="195"/>
        <v>3.2910168119578387</v>
      </c>
      <c r="U1272" s="13">
        <f t="shared" si="196"/>
        <v>6.2249631087007717</v>
      </c>
    </row>
    <row r="1273" spans="1:21">
      <c r="A1273" s="6" t="s">
        <v>1837</v>
      </c>
      <c r="B1273" s="6" t="s">
        <v>1838</v>
      </c>
      <c r="C1273" s="8">
        <v>24.2</v>
      </c>
      <c r="D1273" s="8">
        <v>19</v>
      </c>
      <c r="E1273" s="8">
        <v>7.7</v>
      </c>
      <c r="F1273" s="8">
        <v>2.9</v>
      </c>
      <c r="G1273" s="9" t="s">
        <v>1839</v>
      </c>
      <c r="H1273" s="9" t="s">
        <v>18</v>
      </c>
      <c r="I1273" s="10">
        <v>4400</v>
      </c>
      <c r="J1273" s="10">
        <v>1600</v>
      </c>
      <c r="K1273" s="10">
        <v>297</v>
      </c>
      <c r="L1273" s="11">
        <f t="shared" si="197"/>
        <v>17.747322017093044</v>
      </c>
      <c r="M1273" s="10">
        <f t="shared" si="189"/>
        <v>286.38077187428399</v>
      </c>
      <c r="N1273" s="8">
        <f t="shared" si="190"/>
        <v>21.801357925780827</v>
      </c>
      <c r="O1273" s="11">
        <f t="shared" si="191"/>
        <v>1.8173629537625318</v>
      </c>
      <c r="P1273" s="11">
        <f t="shared" si="198"/>
        <v>1.147143581243049</v>
      </c>
      <c r="Q1273" s="11">
        <f t="shared" si="192"/>
        <v>3.1428571428571428</v>
      </c>
      <c r="R1273" s="12">
        <f t="shared" si="193"/>
        <v>7.8747856314631312E-2</v>
      </c>
      <c r="S1273" s="11">
        <f t="shared" si="194"/>
        <v>5.8409245843445037</v>
      </c>
      <c r="T1273" s="8">
        <f t="shared" si="195"/>
        <v>2.5250782461442411</v>
      </c>
      <c r="U1273" s="13">
        <f t="shared" si="196"/>
        <v>5.1636573266782726</v>
      </c>
    </row>
    <row r="1274" spans="1:21">
      <c r="A1274" s="6" t="s">
        <v>1840</v>
      </c>
      <c r="B1274" s="6"/>
      <c r="C1274" s="8">
        <v>55.7</v>
      </c>
      <c r="D1274" s="8">
        <v>40</v>
      </c>
      <c r="E1274" s="8">
        <v>14.3</v>
      </c>
      <c r="F1274" s="8">
        <v>8.3000000000000007</v>
      </c>
      <c r="G1274" s="9"/>
      <c r="H1274" s="9"/>
      <c r="I1274" s="10">
        <v>37000</v>
      </c>
      <c r="J1274" s="10">
        <v>14900</v>
      </c>
      <c r="K1274" s="10">
        <v>1199</v>
      </c>
      <c r="L1274" s="11">
        <f t="shared" si="197"/>
        <v>17.350528081815124</v>
      </c>
      <c r="M1274" s="10">
        <f t="shared" si="189"/>
        <v>258.09151785714278</v>
      </c>
      <c r="N1274" s="8">
        <f t="shared" si="190"/>
        <v>37.007246059248381</v>
      </c>
      <c r="O1274" s="11">
        <f t="shared" si="191"/>
        <v>1.6609078982230794</v>
      </c>
      <c r="P1274" s="11">
        <f t="shared" si="198"/>
        <v>1.0721348370795063</v>
      </c>
      <c r="Q1274" s="11">
        <f t="shared" si="192"/>
        <v>3.895104895104895</v>
      </c>
      <c r="R1274" s="12">
        <f t="shared" si="193"/>
        <v>6.2272931985851002E-2</v>
      </c>
      <c r="S1274" s="11">
        <f t="shared" si="194"/>
        <v>8.4749041292512572</v>
      </c>
      <c r="T1274" s="8">
        <f t="shared" si="195"/>
        <v>4.4028596966879299</v>
      </c>
      <c r="U1274" s="13">
        <f t="shared" si="196"/>
        <v>6.6068548158783065</v>
      </c>
    </row>
    <row r="1275" spans="1:21">
      <c r="A1275" s="6" t="s">
        <v>1841</v>
      </c>
      <c r="B1275" s="6" t="s">
        <v>1842</v>
      </c>
      <c r="C1275" s="8">
        <v>39.5</v>
      </c>
      <c r="D1275" s="8">
        <v>32.9</v>
      </c>
      <c r="E1275" s="8">
        <v>10.4</v>
      </c>
      <c r="F1275" s="8">
        <v>6.7</v>
      </c>
      <c r="G1275" s="9"/>
      <c r="H1275" s="9" t="s">
        <v>18</v>
      </c>
      <c r="I1275" s="10">
        <v>17900</v>
      </c>
      <c r="J1275" s="10">
        <v>7165</v>
      </c>
      <c r="K1275" s="10">
        <v>775</v>
      </c>
      <c r="L1275" s="11">
        <f t="shared" si="197"/>
        <v>18.189361174467876</v>
      </c>
      <c r="M1275" s="10">
        <f t="shared" si="189"/>
        <v>224.39714070926857</v>
      </c>
      <c r="N1275" s="8">
        <f t="shared" si="190"/>
        <v>35.051681501833627</v>
      </c>
      <c r="O1275" s="11">
        <f t="shared" si="191"/>
        <v>1.5383457886939269</v>
      </c>
      <c r="P1275" s="11">
        <f t="shared" si="198"/>
        <v>1.1116735178861252</v>
      </c>
      <c r="Q1275" s="11">
        <f t="shared" si="192"/>
        <v>3.7980769230769229</v>
      </c>
      <c r="R1275" s="12">
        <f t="shared" si="193"/>
        <v>4.5777126000690914E-2</v>
      </c>
      <c r="S1275" s="11">
        <f t="shared" si="194"/>
        <v>7.6860418942391941</v>
      </c>
      <c r="T1275" s="8">
        <f t="shared" si="195"/>
        <v>4.1556300670689321</v>
      </c>
      <c r="U1275" s="13">
        <f t="shared" si="196"/>
        <v>7.3122014231571324</v>
      </c>
    </row>
    <row r="1276" spans="1:21">
      <c r="A1276" s="6" t="s">
        <v>1843</v>
      </c>
      <c r="B1276" s="6" t="s">
        <v>173</v>
      </c>
      <c r="C1276" s="8">
        <v>112</v>
      </c>
      <c r="D1276" s="8">
        <v>92</v>
      </c>
      <c r="E1276" s="8">
        <v>25</v>
      </c>
      <c r="F1276" s="8">
        <v>13</v>
      </c>
      <c r="G1276" s="9" t="s">
        <v>1844</v>
      </c>
      <c r="H1276" s="9" t="s">
        <v>157</v>
      </c>
      <c r="I1276" s="10">
        <v>228000</v>
      </c>
      <c r="J1276" s="10"/>
      <c r="K1276" s="10">
        <v>4750</v>
      </c>
      <c r="L1276" s="11">
        <f t="shared" si="197"/>
        <v>20.475044965633693</v>
      </c>
      <c r="M1276" s="10">
        <f t="shared" si="189"/>
        <v>130.71437377449541</v>
      </c>
      <c r="N1276" s="8">
        <f t="shared" si="190"/>
        <v>49.492022663976897</v>
      </c>
      <c r="O1276" s="11">
        <f t="shared" si="191"/>
        <v>1.5847778465016191</v>
      </c>
      <c r="P1276" s="11">
        <f t="shared" si="198"/>
        <v>1.0762379728073257</v>
      </c>
      <c r="Q1276" s="11">
        <f t="shared" si="192"/>
        <v>4.4800000000000004</v>
      </c>
      <c r="R1276" s="12">
        <f t="shared" si="193"/>
        <v>6.2501254526168754E-2</v>
      </c>
      <c r="S1276" s="11">
        <f t="shared" si="194"/>
        <v>12.852828482478088</v>
      </c>
      <c r="T1276" s="8">
        <f t="shared" si="195"/>
        <v>6.1321427277494243</v>
      </c>
      <c r="U1276" s="13">
        <f t="shared" si="196"/>
        <v>6.9593741579495001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2019-04-16T09:59:13Z</dcterms:created>
  <dcterms:modified xsi:type="dcterms:W3CDTF">2019-04-16T10:04:32Z</dcterms:modified>
</cp:coreProperties>
</file>