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go/Desktop/"/>
    </mc:Choice>
  </mc:AlternateContent>
  <xr:revisionPtr revIDLastSave="0" documentId="13_ncr:1_{9150F69B-82C2-874E-B4A5-9E32436FF4B9}" xr6:coauthVersionLast="45" xr6:coauthVersionMax="45" xr10:uidLastSave="{00000000-0000-0000-0000-000000000000}"/>
  <bookViews>
    <workbookView xWindow="10400" yWindow="460" windowWidth="15420" windowHeight="17540" xr2:uid="{32924EA9-4783-0241-9C07-C71BC968FD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7" i="1"/>
  <c r="F6" i="1"/>
  <c r="F5" i="1"/>
  <c r="F4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<sst xmlns="http://schemas.openxmlformats.org/spreadsheetml/2006/main" count="11" uniqueCount="11">
  <si>
    <t>Memory</t>
  </si>
  <si>
    <t>usage</t>
  </si>
  <si>
    <t>BFS</t>
  </si>
  <si>
    <t>DFS</t>
  </si>
  <si>
    <t>A*</t>
  </si>
  <si>
    <t>IDFS</t>
  </si>
  <si>
    <t>Greedy</t>
  </si>
  <si>
    <t>Bidirectional</t>
  </si>
  <si>
    <t>DFS 15</t>
  </si>
  <si>
    <t>DFS 18</t>
  </si>
  <si>
    <t>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</si>
</sst>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Sheet1!$A$4:$A$17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Sheet1!$B$4:$B$17</c:f>
              <c:numCache>
                <c:formatCode>General</c:formatCode>
                <c:ptCount val="14"/>
                <c:pt idx="0">
                  <c:v>2.2806994688361426</c:v>
                </c:pt>
                <c:pt idx="1">
                  <c:v>2.6503574869703872</c:v>
                </c:pt>
                <c:pt idx="2">
                  <c:v>2.8149707078144797</c:v>
                </c:pt>
                <c:pt idx="3">
                  <c:v>3.3489506715213122</c:v>
                </c:pt>
                <c:pt idx="4">
                  <c:v>3.6806685976848392</c:v>
                </c:pt>
                <c:pt idx="5">
                  <c:v>4.6255630322888086</c:v>
                </c:pt>
                <c:pt idx="6">
                  <c:v>4.7351415074967029</c:v>
                </c:pt>
                <c:pt idx="7">
                  <c:v>5.2816438920497673</c:v>
                </c:pt>
                <c:pt idx="8">
                  <c:v>5.6297574524420719</c:v>
                </c:pt>
                <c:pt idx="9">
                  <c:v>6.3976529984899226</c:v>
                </c:pt>
                <c:pt idx="10">
                  <c:v>7.1873499213338325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8-C24A-ACC1-F4211F91458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Sheet1!$C$4:$C$17</c:f>
              <c:numCache>
                <c:formatCode>General</c:formatCode>
                <c:ptCount val="14"/>
                <c:pt idx="0">
                  <c:v>2.060344507853519</c:v>
                </c:pt>
                <c:pt idx="1">
                  <c:v>2.228937510319895</c:v>
                </c:pt>
                <c:pt idx="2">
                  <c:v>2.3363522726974839</c:v>
                </c:pt>
                <c:pt idx="3">
                  <c:v>3.2959482236528714</c:v>
                </c:pt>
                <c:pt idx="4">
                  <c:v>6.0902559929660409</c:v>
                </c:pt>
                <c:pt idx="5">
                  <c:v>6.0710002522492967</c:v>
                </c:pt>
                <c:pt idx="6">
                  <c:v>5.6846267278624572</c:v>
                </c:pt>
                <c:pt idx="7">
                  <c:v>6.1356362879668325</c:v>
                </c:pt>
                <c:pt idx="8">
                  <c:v>6.0808039379192085</c:v>
                </c:pt>
                <c:pt idx="9">
                  <c:v>6.1187614896081159</c:v>
                </c:pt>
                <c:pt idx="10">
                  <c:v>5.7641281084587375</c:v>
                </c:pt>
                <c:pt idx="11">
                  <c:v>5.6776919224917064</c:v>
                </c:pt>
                <c:pt idx="12">
                  <c:v>5.9974875049746892</c:v>
                </c:pt>
                <c:pt idx="13">
                  <c:v>5.5035758721918473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8-C24A-ACC1-F4211F914586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Sheet1!$D$4:$D$17</c:f>
              <c:numCache>
                <c:formatCode>General</c:formatCode>
                <c:ptCount val="14"/>
                <c:pt idx="0">
                  <c:v>2.0916211300769159</c:v>
                </c:pt>
                <c:pt idx="1">
                  <c:v>2.3926511257408989</c:v>
                </c:pt>
                <c:pt idx="2">
                  <c:v>2.6035044910530885</c:v>
                </c:pt>
                <c:pt idx="3">
                  <c:v>2.9045344867197751</c:v>
                </c:pt>
                <c:pt idx="4">
                  <c:v>3.2791418509133803</c:v>
                </c:pt>
                <c:pt idx="5">
                  <c:v>3.5592292356470723</c:v>
                </c:pt>
                <c:pt idx="6">
                  <c:v>3.7664822707868484</c:v>
                </c:pt>
                <c:pt idx="7">
                  <c:v>3.8272200297725134</c:v>
                </c:pt>
                <c:pt idx="8">
                  <c:v>4.4245642902018361</c:v>
                </c:pt>
                <c:pt idx="9">
                  <c:v>4.7752084476456789</c:v>
                </c:pt>
                <c:pt idx="10">
                  <c:v>5.2641024443514048</c:v>
                </c:pt>
                <c:pt idx="11">
                  <c:v>5.6948032690550274</c:v>
                </c:pt>
                <c:pt idx="12">
                  <c:v>5.9074003872530598</c:v>
                </c:pt>
                <c:pt idx="13">
                  <c:v>5.7799903872543439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8-C24A-ACC1-F4211F914586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IDFS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Sheet1!$E$4:$E$17</c:f>
              <c:numCache>
                <c:formatCode>General</c:formatCode>
                <c:ptCount val="14"/>
                <c:pt idx="0">
                  <c:v>2.1140877033902692</c:v>
                </c:pt>
                <c:pt idx="1">
                  <c:v>2.3696530685091113</c:v>
                </c:pt>
                <c:pt idx="2">
                  <c:v>2.8655992369553136</c:v>
                </c:pt>
                <c:pt idx="3">
                  <c:v>6.1112253452808547</c:v>
                </c:pt>
                <c:pt idx="4">
                  <c:v>5.2892977437860589</c:v>
                </c:pt>
                <c:pt idx="5">
                  <c:v>5.8985487144763749</c:v>
                </c:pt>
                <c:pt idx="6">
                  <c:v>5.6465547133419927</c:v>
                </c:pt>
                <c:pt idx="7">
                  <c:v>5.7343700923836396</c:v>
                </c:pt>
                <c:pt idx="8">
                  <c:v>6.0080422468597288</c:v>
                </c:pt>
                <c:pt idx="9">
                  <c:v>5.4491882289579596</c:v>
                </c:pt>
                <c:pt idx="10">
                  <c:v>6.0031519080972062</c:v>
                </c:pt>
                <c:pt idx="11">
                  <c:v>6.1283915273163458</c:v>
                </c:pt>
                <c:pt idx="12">
                  <c:v>6.0576421854468023</c:v>
                </c:pt>
                <c:pt idx="13">
                  <c:v>6.1709996336841915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28-C24A-ACC1-F4211F914586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Sheet1!$F$4:$F$17</c:f>
              <c:numCache>
                <c:formatCode>General</c:formatCode>
                <c:ptCount val="14"/>
                <c:pt idx="0">
                  <c:v>2.3318833856743684</c:v>
                </c:pt>
                <c:pt idx="1">
                  <c:v>2.6199452899762301</c:v>
                </c:pt>
                <c:pt idx="2">
                  <c:v>2.697452668602613</c:v>
                </c:pt>
                <c:pt idx="3">
                  <c:v>2.9295892609221315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28-C24A-ACC1-F4211F914586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Bidirectional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Sheet1!$A$4:$A$17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Sheet1!$G$4:$G$17</c:f>
              <c:numCache>
                <c:formatCode>General</c:formatCode>
                <c:ptCount val="14"/>
                <c:pt idx="0">
                  <c:v>2.7166065775102108</c:v>
                </c:pt>
                <c:pt idx="1">
                  <c:v>2.945281313935042</c:v>
                </c:pt>
                <c:pt idx="2">
                  <c:v>2.8883764626838895</c:v>
                </c:pt>
                <c:pt idx="3">
                  <c:v>3.1154057106833197</c:v>
                </c:pt>
                <c:pt idx="4">
                  <c:v>3.4033666958465876</c:v>
                </c:pt>
                <c:pt idx="5">
                  <c:v>3.4794410698065765</c:v>
                </c:pt>
                <c:pt idx="6">
                  <c:v>3.4589193965826572</c:v>
                </c:pt>
                <c:pt idx="7">
                  <c:v>3.544794116433216</c:v>
                </c:pt>
                <c:pt idx="8">
                  <c:v>3.5130022820124145</c:v>
                </c:pt>
                <c:pt idx="9">
                  <c:v>3.7828229430538101</c:v>
                </c:pt>
                <c:pt idx="10">
                  <c:v>3.8392375332804489</c:v>
                </c:pt>
                <c:pt idx="11">
                  <c:v>4.0428042899326053</c:v>
                </c:pt>
                <c:pt idx="12">
                  <c:v>4.167229122634164</c:v>
                </c:pt>
                <c:pt idx="13">
                  <c:v>4.3368090979980058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28-C24A-ACC1-F4211F914586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DFS 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Sheet1!$H$4:$H$17</c:f>
              <c:numCache>
                <c:formatCode>General</c:formatCode>
                <c:ptCount val="14"/>
                <c:pt idx="0">
                  <c:v>1.6107948613054059</c:v>
                </c:pt>
                <c:pt idx="1">
                  <c:v>2.3511575507996492</c:v>
                </c:pt>
                <c:pt idx="2">
                  <c:v>3.2606163244647908</c:v>
                </c:pt>
                <c:pt idx="3">
                  <c:v>3.898509374751375</c:v>
                </c:pt>
                <c:pt idx="4">
                  <c:v>3.2186985033629103</c:v>
                </c:pt>
                <c:pt idx="5">
                  <c:v>5.3429145287821882</c:v>
                </c:pt>
                <c:pt idx="6">
                  <c:v>4.5591905914310189</c:v>
                </c:pt>
                <c:pt idx="7">
                  <c:v>5.6521389912436026</c:v>
                </c:pt>
                <c:pt idx="8">
                  <c:v>5.301543884835711</c:v>
                </c:pt>
                <c:pt idx="9">
                  <c:v>6.6746845889250226</c:v>
                </c:pt>
                <c:pt idx="10">
                  <c:v>7.5869720885278706</c:v>
                </c:pt>
                <c:pt idx="11">
                  <c:v>8.1017537783002478</c:v>
                </c:pt>
                <c:pt idx="12">
                  <c:v>7.8555632555766826</c:v>
                </c:pt>
                <c:pt idx="13">
                  <c:v>8.1198008014959484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28-C24A-ACC1-F4211F914586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DFS 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Sheet1!$I$4:$I$17</c:f>
              <c:numCache>
                <c:formatCode>General</c:formatCode>
                <c:ptCount val="14"/>
                <c:pt idx="0">
                  <c:v>1.7728239360129956</c:v>
                </c:pt>
                <c:pt idx="1">
                  <c:v>2.3468552037407133</c:v>
                </c:pt>
                <c:pt idx="2">
                  <c:v>3.3380812794332102</c:v>
                </c:pt>
                <c:pt idx="3">
                  <c:v>3.9220430486683764</c:v>
                </c:pt>
                <c:pt idx="4">
                  <c:v>3.5190688077331935</c:v>
                </c:pt>
                <c:pt idx="5">
                  <c:v>4.1772299869342655</c:v>
                </c:pt>
                <c:pt idx="6">
                  <c:v>4.4579975972270045</c:v>
                </c:pt>
                <c:pt idx="7">
                  <c:v>4.9477805370164303</c:v>
                </c:pt>
                <c:pt idx="8">
                  <c:v>5.4452855266345885</c:v>
                </c:pt>
                <c:pt idx="9">
                  <c:v>6.2406676034963189</c:v>
                </c:pt>
                <c:pt idx="10">
                  <c:v>7.2053979979228648</c:v>
                </c:pt>
                <c:pt idx="11">
                  <c:v>7.513592526974743</c:v>
                </c:pt>
                <c:pt idx="12">
                  <c:v>7.8481461621586215</c:v>
                </c:pt>
                <c:pt idx="13">
                  <c:v>7.7859461025244556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28-C24A-ACC1-F4211F914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4704"/>
        <c:axId val="14803360"/>
      </c:lineChart>
      <c:catAx>
        <c:axId val="910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Optimal</a:t>
                </a:r>
                <a:r>
                  <a:rPr lang="en-GB" baseline="0"/>
                  <a:t> solution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360"/>
        <c:crosses val="autoZero"/>
        <c:auto val="1"/>
        <c:lblAlgn val="ctr"/>
        <c:lblOffset val="100"/>
        <c:noMultiLvlLbl val="0"/>
      </c:catAx>
      <c:valAx>
        <c:axId val="148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used in Mb (Log10 sclae)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20</xdr:row>
      <xdr:rowOff>63500</xdr:rowOff>
    </xdr:from>
    <xdr:to>
      <xdr:col>8</xdr:col>
      <xdr:colOff>457200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AF7A7-504F-DA44-8509-E8EB5FF43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6A11-57C4-E244-84EE-389B300BA432}">
  <dimension ref="A1:I17"/>
  <sheetViews>
    <sheetView tabSelected="1" workbookViewId="0">
      <selection activeCell="F17" sqref="F1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10</v>
      </c>
    </row>
    <row r="3" spans="1:9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4" spans="1:9" x14ac:dyDescent="0.2">
      <c r="A4">
        <v>1</v>
      </c>
      <c r="B4">
        <f>LOG10(190.85321)</f>
        <v>2.2806994688361426</v>
      </c>
      <c r="C4">
        <f>LOG10(114.906476562499)</f>
        <v>2.060344507853519</v>
      </c>
      <c r="D4">
        <f>LOG10(123.486968749999)</f>
        <v>2.0916211300769159</v>
      </c>
      <c r="E4">
        <f>LOG10(130.043216666667)</f>
        <v>2.1140877033902692</v>
      </c>
      <c r="F4">
        <f>LOG10(214.7253828125)</f>
        <v>2.3318833856743684</v>
      </c>
      <c r="G4">
        <f>LOG10(520.722780465)</f>
        <v>2.7166065775102108</v>
      </c>
      <c r="H4">
        <f>LOG10(40.8126562499999)</f>
        <v>1.6107948613054059</v>
      </c>
      <c r="I4">
        <f>LOG10(59.2684999999999)</f>
        <v>1.7728239360129956</v>
      </c>
    </row>
    <row r="5" spans="1:9" x14ac:dyDescent="0.2">
      <c r="A5">
        <v>2</v>
      </c>
      <c r="B5">
        <f>LOG10(447.051428515619)</f>
        <v>2.6503574869703872</v>
      </c>
      <c r="C5">
        <f>LOG10(169.40940234375)</f>
        <v>2.228937510319895</v>
      </c>
      <c r="D5">
        <f>LOG10(246.973937499999)</f>
        <v>2.3926511257408989</v>
      </c>
      <c r="E5">
        <f>LOG10(234.235690104166)</f>
        <v>2.3696530685091113</v>
      </c>
      <c r="F5">
        <f>LOG10(416.816871872)</f>
        <v>2.6199452899762301</v>
      </c>
      <c r="G5">
        <f>LOG10(881.61975665)</f>
        <v>2.945281313935042</v>
      </c>
      <c r="H5">
        <f>LOG10(224.469609374999)</f>
        <v>2.3511575507996492</v>
      </c>
      <c r="I5">
        <f>LOG10(222.256874999999)</f>
        <v>2.3468552037407133</v>
      </c>
    </row>
    <row r="6" spans="1:9" x14ac:dyDescent="0.2">
      <c r="A6">
        <v>3</v>
      </c>
      <c r="B6">
        <f>LOG10(653.086501947)</f>
        <v>2.8149707078144797</v>
      </c>
      <c r="C6">
        <f>LOG10(216.946312499999)</f>
        <v>2.3363522726974839</v>
      </c>
      <c r="D6">
        <f>LOG10(401.332648435)</f>
        <v>2.6035044910530885</v>
      </c>
      <c r="E6">
        <f>LOG10(733.836378)</f>
        <v>2.8655992369553136</v>
      </c>
      <c r="F6">
        <f>LOG10(498.256150779)</f>
        <v>2.697452668602613</v>
      </c>
      <c r="G6">
        <f>LOG10(773.35066388)</f>
        <v>2.8883764626838895</v>
      </c>
      <c r="H6">
        <f>LOG10(1822.285101289)</f>
        <v>3.2606163244647908</v>
      </c>
      <c r="I6">
        <f>LOG10(2178.117375)</f>
        <v>3.3380812794332102</v>
      </c>
    </row>
    <row r="7" spans="1:9" x14ac:dyDescent="0.2">
      <c r="A7">
        <v>4</v>
      </c>
      <c r="B7">
        <f>LOG10(2233.31854136)</f>
        <v>3.3489506715213122</v>
      </c>
      <c r="C7">
        <f>LOG10(1976.7339609375)</f>
        <v>3.2959482236528714</v>
      </c>
      <c r="D7">
        <f>LOG10(802.665296875)</f>
        <v>2.9045344867197751</v>
      </c>
      <c r="E7">
        <f>LOG10(1291889.43103865)</f>
        <v>6.1112253452808547</v>
      </c>
      <c r="F7">
        <f>LOG10(850.333445)</f>
        <v>2.9295892609221315</v>
      </c>
      <c r="G7">
        <f>LOG10(1304.384744)</f>
        <v>3.1154057106833197</v>
      </c>
      <c r="H7">
        <f>LOG10(7916.065421875)</f>
        <v>3.898509374751375</v>
      </c>
      <c r="I7">
        <f>LOG10(8356.8585)</f>
        <v>3.9220430486683764</v>
      </c>
    </row>
    <row r="8" spans="1:9" x14ac:dyDescent="0.2">
      <c r="A8">
        <v>5</v>
      </c>
      <c r="B8">
        <f>LOG10(4793.675123)</f>
        <v>3.6806685976848392</v>
      </c>
      <c r="C8">
        <f>LOG10(1230994.16107884)</f>
        <v>6.0902559929660409</v>
      </c>
      <c r="D8">
        <f>LOG10(1901.69931874999)</f>
        <v>3.2791418509133803</v>
      </c>
      <c r="E8">
        <f>LOG10(194669.423965605)</f>
        <v>5.2892977437860589</v>
      </c>
      <c r="G8">
        <f>LOG10(2531.43450699)</f>
        <v>3.4033666958465876</v>
      </c>
      <c r="H8">
        <f>LOG10(1654.620890995)</f>
        <v>3.2186985033629103</v>
      </c>
      <c r="I8">
        <f>LOG10(3304.21887499999)</f>
        <v>3.5190688077331935</v>
      </c>
    </row>
    <row r="9" spans="1:9" x14ac:dyDescent="0.2">
      <c r="A9">
        <v>6</v>
      </c>
      <c r="B9">
        <f>LOG10(42224.355785544)</f>
        <v>4.6255630322888086</v>
      </c>
      <c r="C9">
        <f>LOG10(1177606.65750455)</f>
        <v>6.0710002522492967</v>
      </c>
      <c r="D9">
        <f>LOG10(3624.3425327)</f>
        <v>3.5592292356470723</v>
      </c>
      <c r="E9">
        <f>LOG10(791678.251581628)</f>
        <v>5.8985487144763749</v>
      </c>
      <c r="G9">
        <f>LOG10(3016.0675898)</f>
        <v>3.4794410698065765</v>
      </c>
      <c r="H9">
        <f>LOG10(220249.295931639)</f>
        <v>5.3429145287821882</v>
      </c>
      <c r="I9">
        <f>LOG10(15039.381875)</f>
        <v>4.1772299869342655</v>
      </c>
    </row>
    <row r="10" spans="1:9" x14ac:dyDescent="0.2">
      <c r="A10">
        <v>7</v>
      </c>
      <c r="B10">
        <f>LOG10(54342.7369247)</f>
        <v>4.7351415074967029</v>
      </c>
      <c r="C10">
        <f>LOG10(483756.4046435)</f>
        <v>5.6846267278624572</v>
      </c>
      <c r="D10">
        <f>LOG10(5840.9336215)</f>
        <v>3.7664822707868484</v>
      </c>
      <c r="E10">
        <f>LOG10(443154.0404607)</f>
        <v>5.6465547133419927</v>
      </c>
      <c r="G10">
        <f>LOG10(2876.86443)</f>
        <v>3.4589193965826572</v>
      </c>
      <c r="H10">
        <f>LOG10(36240.2004726551)</f>
        <v>4.5591905914310189</v>
      </c>
      <c r="I10">
        <f>LOG10(28707.6469921875)</f>
        <v>4.4579975972270045</v>
      </c>
    </row>
    <row r="11" spans="1:9" x14ac:dyDescent="0.2">
      <c r="A11">
        <v>8</v>
      </c>
      <c r="B11">
        <f>LOG10(191268.6938125)</f>
        <v>5.2816438920497673</v>
      </c>
      <c r="C11">
        <f>LOG10(1366583.862431)</f>
        <v>6.1356362879668325</v>
      </c>
      <c r="D11">
        <f>LOG10(6717.69109996)</f>
        <v>3.8272200297725134</v>
      </c>
      <c r="E11">
        <f>LOG10(542462.963724197)</f>
        <v>5.7343700923836396</v>
      </c>
      <c r="G11">
        <f>LOG10(3505.85634372)</f>
        <v>3.544794116433216</v>
      </c>
      <c r="H11">
        <f>LOG10(448889.029017123)</f>
        <v>5.6521389912436026</v>
      </c>
      <c r="I11">
        <f>LOG10(88670.7816796875)</f>
        <v>4.9477805370164303</v>
      </c>
    </row>
    <row r="12" spans="1:9" x14ac:dyDescent="0.2">
      <c r="A12">
        <v>9</v>
      </c>
      <c r="B12">
        <f>LOG10(426341.346459762)</f>
        <v>5.6297574524420719</v>
      </c>
      <c r="C12">
        <f>LOG10(1204492.05012773)</f>
        <v>6.0808039379192085</v>
      </c>
      <c r="D12">
        <f>LOG10(26580.57002339)</f>
        <v>4.4245642902018361</v>
      </c>
      <c r="E12">
        <f>LOG10(1018690.47837734)</f>
        <v>6.0080422468597288</v>
      </c>
      <c r="G12">
        <f>LOG10(3258.384131245)</f>
        <v>3.5130022820124145</v>
      </c>
      <c r="H12">
        <f>LOG10(200236.794778125)</f>
        <v>5.301543884835711</v>
      </c>
      <c r="I12">
        <f>LOG10(278795.350451171)</f>
        <v>5.4452855266345885</v>
      </c>
    </row>
    <row r="13" spans="1:9" x14ac:dyDescent="0.2">
      <c r="A13">
        <v>10</v>
      </c>
      <c r="B13">
        <f>LOG10(2498348.38239136)</f>
        <v>6.3976529984899226</v>
      </c>
      <c r="C13">
        <f>LOG10(1314502.721551)</f>
        <v>6.1187614896081159</v>
      </c>
      <c r="D13">
        <f>LOG10(59594.8111182)</f>
        <v>4.7752084476456789</v>
      </c>
      <c r="E13">
        <f>LOG10(281311.980945703)</f>
        <v>5.4491882289579596</v>
      </c>
      <c r="G13">
        <f>LOG10(6064.890204682)</f>
        <v>3.7828229430538101</v>
      </c>
      <c r="H13">
        <f>LOG10(4728077.5248373)</f>
        <v>6.6746845889250226</v>
      </c>
      <c r="I13">
        <f>LOG10(1740474.25455406)</f>
        <v>6.2406676034963189</v>
      </c>
    </row>
    <row r="14" spans="1:9" x14ac:dyDescent="0.2">
      <c r="A14">
        <v>11</v>
      </c>
      <c r="B14">
        <f>LOG10(15393944.6728136)</f>
        <v>7.1873499213338325</v>
      </c>
      <c r="C14">
        <f>LOG10(580935.757043227)</f>
        <v>5.7641281084587375</v>
      </c>
      <c r="D14">
        <f>LOG10(183697.1609667)</f>
        <v>5.2641024443514048</v>
      </c>
      <c r="E14">
        <f>LOG10(1007283.93634492)</f>
        <v>6.0031519080972062</v>
      </c>
      <c r="G14">
        <f>LOG10(6906.17427265622)</f>
        <v>3.8392375332804489</v>
      </c>
      <c r="H14">
        <f>LOG10(38634214.6610602)</f>
        <v>7.5869720885278706</v>
      </c>
      <c r="I14">
        <f>LOG10(16047153.1681398)</f>
        <v>7.2053979979228648</v>
      </c>
    </row>
    <row r="15" spans="1:9" x14ac:dyDescent="0.2">
      <c r="A15">
        <v>12</v>
      </c>
      <c r="C15">
        <f>LOG10(476093.13857218)</f>
        <v>5.6776919224917064</v>
      </c>
      <c r="D15">
        <f>LOG10(495225.80777651)</f>
        <v>5.6948032690550274</v>
      </c>
      <c r="E15">
        <f>LOG10(1343976.04309687)</f>
        <v>6.1283915273163458</v>
      </c>
      <c r="G15">
        <f>LOG10(11035.811910133)</f>
        <v>4.0428042899326053</v>
      </c>
      <c r="H15">
        <f>LOG10(126401951.295508)</f>
        <v>8.1017537783002478</v>
      </c>
      <c r="I15">
        <f>LOG10(32628155.7677782)</f>
        <v>7.513592526974743</v>
      </c>
    </row>
    <row r="16" spans="1:9" x14ac:dyDescent="0.2">
      <c r="A16">
        <v>13</v>
      </c>
      <c r="C16">
        <f>LOG10(994231.468648045)</f>
        <v>5.9974875049746892</v>
      </c>
      <c r="D16">
        <f>LOG10(807979.584144526)</f>
        <v>5.9074003872530598</v>
      </c>
      <c r="E16">
        <f>LOG10(1141937.10688541)</f>
        <v>6.0576421854468023</v>
      </c>
      <c r="G16">
        <f>LOG10(14697.0144995)</f>
        <v>4.167229122634164</v>
      </c>
      <c r="H16">
        <f>LOG10(71707281.0596104)</f>
        <v>7.8555632555766826</v>
      </c>
      <c r="I16">
        <f>LOG10(70493027.3902137)</f>
        <v>7.8481461621586215</v>
      </c>
    </row>
    <row r="17" spans="1:9" x14ac:dyDescent="0.2">
      <c r="A17">
        <v>14</v>
      </c>
      <c r="C17">
        <f>LOG10(318842.255140591)</f>
        <v>5.5035758721918473</v>
      </c>
      <c r="D17">
        <f>LOG10(602546.249068749)</f>
        <v>5.7799903872543439</v>
      </c>
      <c r="E17">
        <f>LOG10(1482516.83468203)</f>
        <v>6.1709996336841915</v>
      </c>
      <c r="G17">
        <f>LOG10(21717.463386)</f>
        <v>4.3368090979980058</v>
      </c>
      <c r="H17">
        <f>LOG10(131765223.03988)</f>
        <v>8.1198008014959484</v>
      </c>
      <c r="I17">
        <f>LOG10(61086620.9552055)</f>
        <v>7.7859461025244556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Filipe Pinto Pereira</dc:creator>
  <cp:lastModifiedBy>Diogo Filipe Pinto Pereira</cp:lastModifiedBy>
  <dcterms:created xsi:type="dcterms:W3CDTF">2019-11-17T13:43:57Z</dcterms:created>
  <dcterms:modified xsi:type="dcterms:W3CDTF">2019-11-18T02:40:55Z</dcterms:modified>
</cp:coreProperties>
</file>