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7.xml.rels" ContentType="application/vnd.openxmlformats-package.relationships+xml"/>
  <Override PartName="/xl/theme/theme1.xml" ContentType="application/vnd.openxmlformats-officedocument.theme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drawings/drawing1.xml" ContentType="application/vnd.openxmlformats-officedocument.drawing+xml"/>
  <Override PartName="/xl/drawings/vmlDrawing2.vml" ContentType="application/vnd.openxmlformats-officedocument.vmlDrawing"/>
  <Override PartName="/xl/drawings/drawing2.xml" ContentType="application/vnd.openxmlformats-officedocument.drawing+xml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drawings/vmlDrawing6.vml" ContentType="application/vnd.openxmlformats-officedocument.vmlDrawing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charts/chart1.xml" ContentType="application/vnd.openxmlformats-officedocument.drawingml.chart+xml"/>
  <Override PartName="/xl/media/image1.png" ContentType="image/png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7.xml" ContentType="application/vnd.openxmlformats-officedocument.spreadsheetml.comment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Transmission" sheetId="1" state="visible" r:id="rId3"/>
    <sheet name="Generation" sheetId="2" state="visible" r:id="rId4"/>
    <sheet name="Active" sheetId="3" state="visible" r:id="rId5"/>
    <sheet name="Reactive" sheetId="4" state="visible" r:id="rId6"/>
    <sheet name="TOU" sheetId="5" state="visible" r:id="rId7"/>
    <sheet name="Status" sheetId="6" state="visible" r:id="rId8"/>
    <sheet name="Consumo_EREDES" sheetId="7" state="visible" r:id="rId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Author</author>
  </authors>
  <commentList>
    <comment ref="A1" authorId="0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 xml:space="preserve">Line Data</t>
        </r>
      </text>
    </comment>
    <comment ref="J1" authorId="0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 xml:space="preserve">Node Data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Author</author>
    <author>Diogo Souto Ramos</author>
  </authors>
  <commentList>
    <comment ref="A1" authorId="0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 xml:space="preserve">Gen Data</t>
        </r>
      </text>
    </comment>
    <comment ref="A14" authorId="0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 xml:space="preserve">Hourly Data</t>
        </r>
      </text>
    </comment>
    <comment ref="E1" authorId="1">
      <text>
        <r>
          <rPr>
            <sz val="10"/>
            <rFont val="Arial"/>
            <family val="2"/>
          </rPr>
          <t xml:space="preserve">Diogo Souto Ramos:
</t>
        </r>
        <r>
          <rPr>
            <sz val="9"/>
            <color rgb="FF000000"/>
            <rFont val="Tahoma"/>
            <family val="2"/>
            <charset val="1"/>
          </rPr>
          <t xml:space="preserve">kW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Author</author>
  </authors>
  <commentList>
    <comment ref="A1" authorId="0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 xml:space="preserve">HL Data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Author</author>
  </authors>
  <commentList>
    <comment ref="A1" authorId="0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 xml:space="preserve">HL Data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>Author</author>
  </authors>
  <commentList>
    <comment ref="A1" authorId="0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 xml:space="preserve">HL Data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>Author</author>
  </authors>
  <commentList>
    <comment ref="A1" authorId="0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 xml:space="preserve">Hourly Data</t>
        </r>
      </text>
    </comment>
  </commentList>
</comments>
</file>

<file path=xl/sharedStrings.xml><?xml version="1.0" encoding="utf-8"?>
<sst xmlns="http://schemas.openxmlformats.org/spreadsheetml/2006/main" count="468" uniqueCount="229">
  <si>
    <t xml:space="preserve">i</t>
  </si>
  <si>
    <t xml:space="preserve">From</t>
  </si>
  <si>
    <t xml:space="preserve">To</t>
  </si>
  <si>
    <t xml:space="preserve">R</t>
  </si>
  <si>
    <t xml:space="preserve">X</t>
  </si>
  <si>
    <t xml:space="preserve">B</t>
  </si>
  <si>
    <t xml:space="preserve">Status</t>
  </si>
  <si>
    <t xml:space="preserve">Smax</t>
  </si>
  <si>
    <t xml:space="preserve">P</t>
  </si>
  <si>
    <t xml:space="preserve">Q</t>
  </si>
  <si>
    <t xml:space="preserve">PF</t>
  </si>
  <si>
    <t xml:space="preserve">Vmin</t>
  </si>
  <si>
    <t xml:space="preserve">Vmax</t>
  </si>
  <si>
    <t xml:space="preserve">Priority</t>
  </si>
  <si>
    <t xml:space="preserve">DR</t>
  </si>
  <si>
    <t xml:space="preserve">PrivateMG </t>
  </si>
  <si>
    <t xml:space="preserve">cos(phi)</t>
  </si>
  <si>
    <t xml:space="preserve">l01</t>
  </si>
  <si>
    <t xml:space="preserve">n01</t>
  </si>
  <si>
    <t xml:space="preserve">l02</t>
  </si>
  <si>
    <t xml:space="preserve">n02</t>
  </si>
  <si>
    <t xml:space="preserve">l03</t>
  </si>
  <si>
    <t xml:space="preserve">n03</t>
  </si>
  <si>
    <t xml:space="preserve">l04</t>
  </si>
  <si>
    <t xml:space="preserve">n04</t>
  </si>
  <si>
    <t xml:space="preserve">l05</t>
  </si>
  <si>
    <t xml:space="preserve">n05</t>
  </si>
  <si>
    <t xml:space="preserve">l06</t>
  </si>
  <si>
    <t xml:space="preserve">n06</t>
  </si>
  <si>
    <t xml:space="preserve">l07</t>
  </si>
  <si>
    <t xml:space="preserve">n07</t>
  </si>
  <si>
    <t xml:space="preserve">l08</t>
  </si>
  <si>
    <t xml:space="preserve">n08</t>
  </si>
  <si>
    <t xml:space="preserve">l09</t>
  </si>
  <si>
    <t xml:space="preserve">n09</t>
  </si>
  <si>
    <t xml:space="preserve">l10</t>
  </si>
  <si>
    <t xml:space="preserve">n10</t>
  </si>
  <si>
    <t xml:space="preserve">l11</t>
  </si>
  <si>
    <t xml:space="preserve">n11</t>
  </si>
  <si>
    <t xml:space="preserve">l12</t>
  </si>
  <si>
    <t xml:space="preserve">n12</t>
  </si>
  <si>
    <t xml:space="preserve">l13</t>
  </si>
  <si>
    <t xml:space="preserve">n13</t>
  </si>
  <si>
    <t xml:space="preserve">l14</t>
  </si>
  <si>
    <t xml:space="preserve">n14</t>
  </si>
  <si>
    <t xml:space="preserve">l15</t>
  </si>
  <si>
    <t xml:space="preserve">n15</t>
  </si>
  <si>
    <t xml:space="preserve">l16</t>
  </si>
  <si>
    <t xml:space="preserve">n16</t>
  </si>
  <si>
    <t xml:space="preserve">l17</t>
  </si>
  <si>
    <t xml:space="preserve">n17</t>
  </si>
  <si>
    <t xml:space="preserve">l18</t>
  </si>
  <si>
    <t xml:space="preserve">n18</t>
  </si>
  <si>
    <t xml:space="preserve">l19</t>
  </si>
  <si>
    <t xml:space="preserve">n19</t>
  </si>
  <si>
    <t xml:space="preserve">l20</t>
  </si>
  <si>
    <t xml:space="preserve">n20</t>
  </si>
  <si>
    <t xml:space="preserve">l21</t>
  </si>
  <si>
    <t xml:space="preserve">n21</t>
  </si>
  <si>
    <t xml:space="preserve">l22</t>
  </si>
  <si>
    <t xml:space="preserve">n22</t>
  </si>
  <si>
    <t xml:space="preserve">l23</t>
  </si>
  <si>
    <t xml:space="preserve">n23</t>
  </si>
  <si>
    <t xml:space="preserve">l24</t>
  </si>
  <si>
    <t xml:space="preserve">n24</t>
  </si>
  <si>
    <t xml:space="preserve">l25</t>
  </si>
  <si>
    <t xml:space="preserve">n25</t>
  </si>
  <si>
    <t xml:space="preserve">l26</t>
  </si>
  <si>
    <t xml:space="preserve">n26</t>
  </si>
  <si>
    <t xml:space="preserve">l27</t>
  </si>
  <si>
    <t xml:space="preserve">n27</t>
  </si>
  <si>
    <t xml:space="preserve">l28</t>
  </si>
  <si>
    <t xml:space="preserve">n28</t>
  </si>
  <si>
    <t xml:space="preserve">l29</t>
  </si>
  <si>
    <t xml:space="preserve">n29</t>
  </si>
  <si>
    <t xml:space="preserve">l30</t>
  </si>
  <si>
    <t xml:space="preserve">n30</t>
  </si>
  <si>
    <t xml:space="preserve">l31</t>
  </si>
  <si>
    <t xml:space="preserve">n31</t>
  </si>
  <si>
    <t xml:space="preserve">l32</t>
  </si>
  <si>
    <t xml:space="preserve">n32</t>
  </si>
  <si>
    <t xml:space="preserve">l33</t>
  </si>
  <si>
    <t xml:space="preserve">n33</t>
  </si>
  <si>
    <t xml:space="preserve">l34</t>
  </si>
  <si>
    <t xml:space="preserve">l35</t>
  </si>
  <si>
    <t xml:space="preserve">l36</t>
  </si>
  <si>
    <t xml:space="preserve">l37</t>
  </si>
  <si>
    <t xml:space="preserve">BN</t>
  </si>
  <si>
    <t xml:space="preserve">Pmin</t>
  </si>
  <si>
    <t xml:space="preserve">Pmax</t>
  </si>
  <si>
    <t xml:space="preserve">Qmax</t>
  </si>
  <si>
    <t xml:space="preserve">Ramp</t>
  </si>
  <si>
    <t xml:space="preserve">b</t>
  </si>
  <si>
    <t xml:space="preserve">Start</t>
  </si>
  <si>
    <t xml:space="preserve">SLK</t>
  </si>
  <si>
    <t xml:space="preserve">IG0</t>
  </si>
  <si>
    <t xml:space="preserve">Type</t>
  </si>
  <si>
    <t xml:space="preserve">g1</t>
  </si>
  <si>
    <t xml:space="preserve">Substation</t>
  </si>
  <si>
    <t xml:space="preserve">g2</t>
  </si>
  <si>
    <t xml:space="preserve">Thermal</t>
  </si>
  <si>
    <t xml:space="preserve">g3</t>
  </si>
  <si>
    <t xml:space="preserve">g4</t>
  </si>
  <si>
    <t xml:space="preserve">PV</t>
  </si>
  <si>
    <t xml:space="preserve">g5</t>
  </si>
  <si>
    <t xml:space="preserve">Wind</t>
  </si>
  <si>
    <t xml:space="preserve">P_CH</t>
  </si>
  <si>
    <t xml:space="preserve">P_DCH</t>
  </si>
  <si>
    <t xml:space="preserve">Emax</t>
  </si>
  <si>
    <t xml:space="preserve">Emin</t>
  </si>
  <si>
    <t xml:space="preserve">Et_Ch</t>
  </si>
  <si>
    <t xml:space="preserve">Et_DCH</t>
  </si>
  <si>
    <t xml:space="preserve">E0</t>
  </si>
  <si>
    <t xml:space="preserve">Value</t>
  </si>
  <si>
    <t xml:space="preserve">k1</t>
  </si>
  <si>
    <t xml:space="preserve">d1</t>
  </si>
  <si>
    <t xml:space="preserve">k2</t>
  </si>
  <si>
    <t xml:space="preserve">d2</t>
  </si>
  <si>
    <t xml:space="preserve">k3</t>
  </si>
  <si>
    <t xml:space="preserve">d3</t>
  </si>
  <si>
    <t xml:space="preserve">d4</t>
  </si>
  <si>
    <t xml:space="preserve">WIND</t>
  </si>
  <si>
    <t xml:space="preserve">pvnorm</t>
  </si>
  <si>
    <t xml:space="preserve">windnorm</t>
  </si>
  <si>
    <t xml:space="preserve">t01</t>
  </si>
  <si>
    <t xml:space="preserve">t02</t>
  </si>
  <si>
    <t xml:space="preserve">t03</t>
  </si>
  <si>
    <t xml:space="preserve">t04</t>
  </si>
  <si>
    <t xml:space="preserve">t05</t>
  </si>
  <si>
    <t xml:space="preserve">t06</t>
  </si>
  <si>
    <t xml:space="preserve">t07</t>
  </si>
  <si>
    <t xml:space="preserve">t08</t>
  </si>
  <si>
    <t xml:space="preserve">t09</t>
  </si>
  <si>
    <t xml:space="preserve">t10</t>
  </si>
  <si>
    <t xml:space="preserve">t11</t>
  </si>
  <si>
    <t xml:space="preserve">t12</t>
  </si>
  <si>
    <t xml:space="preserve">t13</t>
  </si>
  <si>
    <t xml:space="preserve">t14</t>
  </si>
  <si>
    <t xml:space="preserve">t15</t>
  </si>
  <si>
    <t xml:space="preserve">t16</t>
  </si>
  <si>
    <t xml:space="preserve">t17</t>
  </si>
  <si>
    <t xml:space="preserve">t18</t>
  </si>
  <si>
    <t xml:space="preserve">t19</t>
  </si>
  <si>
    <t xml:space="preserve">t20</t>
  </si>
  <si>
    <t xml:space="preserve">t21</t>
  </si>
  <si>
    <t xml:space="preserve">t22</t>
  </si>
  <si>
    <t xml:space="preserve">t23</t>
  </si>
  <si>
    <t xml:space="preserve">t24</t>
  </si>
  <si>
    <t xml:space="preserve">T01</t>
  </si>
  <si>
    <t xml:space="preserve">T02</t>
  </si>
  <si>
    <t xml:space="preserve">T03</t>
  </si>
  <si>
    <t xml:space="preserve">T04</t>
  </si>
  <si>
    <t xml:space="preserve">T05</t>
  </si>
  <si>
    <t xml:space="preserve">T06</t>
  </si>
  <si>
    <t xml:space="preserve">T07</t>
  </si>
  <si>
    <t xml:space="preserve">T08</t>
  </si>
  <si>
    <t xml:space="preserve">T09</t>
  </si>
  <si>
    <t xml:space="preserve">T10</t>
  </si>
  <si>
    <t xml:space="preserve">T11</t>
  </si>
  <si>
    <t xml:space="preserve">T12</t>
  </si>
  <si>
    <t xml:space="preserve">T13</t>
  </si>
  <si>
    <t xml:space="preserve">T14</t>
  </si>
  <si>
    <t xml:space="preserve">T15</t>
  </si>
  <si>
    <t xml:space="preserve">T16</t>
  </si>
  <si>
    <t xml:space="preserve">T17</t>
  </si>
  <si>
    <t xml:space="preserve">T18</t>
  </si>
  <si>
    <t xml:space="preserve">T19</t>
  </si>
  <si>
    <t xml:space="preserve">T20</t>
  </si>
  <si>
    <t xml:space="preserve">T21</t>
  </si>
  <si>
    <t xml:space="preserve">T22</t>
  </si>
  <si>
    <t xml:space="preserve">T23</t>
  </si>
  <si>
    <t xml:space="preserve">T24</t>
  </si>
  <si>
    <t xml:space="preserve">sc1</t>
  </si>
  <si>
    <t xml:space="preserve">total</t>
  </si>
  <si>
    <t xml:space="preserve">Date/Time</t>
  </si>
  <si>
    <t xml:space="preserve">Date</t>
  </si>
  <si>
    <t xml:space="preserve">Hour</t>
  </si>
  <si>
    <t xml:space="preserve">Zip Code</t>
  </si>
  <si>
    <t xml:space="preserve">Active Energy (kWh)</t>
  </si>
  <si>
    <t xml:space="preserve">Load</t>
  </si>
  <si>
    <t xml:space="preserve">2023-06-05T01:00:00+01:00</t>
  </si>
  <si>
    <t xml:space="preserve">2023-06-05</t>
  </si>
  <si>
    <t xml:space="preserve">01:00</t>
  </si>
  <si>
    <t xml:space="preserve">4200</t>
  </si>
  <si>
    <t xml:space="preserve">2023-06-05T02:00:00+01:00</t>
  </si>
  <si>
    <t xml:space="preserve">02:00</t>
  </si>
  <si>
    <t xml:space="preserve">2023-06-05T03:00:00+01:00</t>
  </si>
  <si>
    <t xml:space="preserve">03:00</t>
  </si>
  <si>
    <t xml:space="preserve">2023-06-05T04:00:00+01:00</t>
  </si>
  <si>
    <t xml:space="preserve">04:00</t>
  </si>
  <si>
    <t xml:space="preserve">2023-06-05T05:00:00+01:00</t>
  </si>
  <si>
    <t xml:space="preserve">05:00</t>
  </si>
  <si>
    <t xml:space="preserve">2023-06-05T06:00:00+01:00</t>
  </si>
  <si>
    <t xml:space="preserve">06:00</t>
  </si>
  <si>
    <t xml:space="preserve">2023-06-05T07:00:00+01:00</t>
  </si>
  <si>
    <t xml:space="preserve">07:00</t>
  </si>
  <si>
    <t xml:space="preserve">2023-06-05T08:00:00+01:00</t>
  </si>
  <si>
    <t xml:space="preserve">08:00</t>
  </si>
  <si>
    <t xml:space="preserve">2023-06-05T09:00:00+01:00</t>
  </si>
  <si>
    <t xml:space="preserve">09:00</t>
  </si>
  <si>
    <t xml:space="preserve">2023-06-05T10:00:00+01:00</t>
  </si>
  <si>
    <t xml:space="preserve">10:00</t>
  </si>
  <si>
    <t xml:space="preserve">2023-06-05T11:00:00+01:00</t>
  </si>
  <si>
    <t xml:space="preserve">11:00</t>
  </si>
  <si>
    <t xml:space="preserve">2023-06-05T12:00:00+01:00</t>
  </si>
  <si>
    <t xml:space="preserve">12:00</t>
  </si>
  <si>
    <t xml:space="preserve">2023-06-05T13:00:00+01:00</t>
  </si>
  <si>
    <t xml:space="preserve">13:00</t>
  </si>
  <si>
    <t xml:space="preserve">2023-06-05T14:00:00+01:00</t>
  </si>
  <si>
    <t xml:space="preserve">14:00</t>
  </si>
  <si>
    <t xml:space="preserve">2023-06-05T15:00:00+01:00</t>
  </si>
  <si>
    <t xml:space="preserve">15:00</t>
  </si>
  <si>
    <t xml:space="preserve">2023-06-05T16:00:00+01:00</t>
  </si>
  <si>
    <t xml:space="preserve">16:00</t>
  </si>
  <si>
    <t xml:space="preserve">2023-06-05T17:00:00+01:00</t>
  </si>
  <si>
    <t xml:space="preserve">17:00</t>
  </si>
  <si>
    <t xml:space="preserve">2023-06-05T18:00:00+01:00</t>
  </si>
  <si>
    <t xml:space="preserve">18:00</t>
  </si>
  <si>
    <t xml:space="preserve">2023-06-05T19:00:00+01:00</t>
  </si>
  <si>
    <t xml:space="preserve">19:00</t>
  </si>
  <si>
    <t xml:space="preserve">2023-06-05T20:00:00+01:00</t>
  </si>
  <si>
    <t xml:space="preserve">20:00</t>
  </si>
  <si>
    <t xml:space="preserve">2023-06-05T21:00:00+01:00</t>
  </si>
  <si>
    <t xml:space="preserve">21:00</t>
  </si>
  <si>
    <t xml:space="preserve">2023-06-05T22:00:00+01:00</t>
  </si>
  <si>
    <t xml:space="preserve">22:00</t>
  </si>
  <si>
    <t xml:space="preserve">2023-06-05T23:00:00+01:00</t>
  </si>
  <si>
    <t xml:space="preserve">23:00</t>
  </si>
  <si>
    <t xml:space="preserve">2023-06-05T00:00:00+01:00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</si>
</sst>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17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0"/>
      <name val="Calibri"/>
      <family val="2"/>
      <charset val="1"/>
    </font>
    <font>
      <b val="true"/>
      <i val="true"/>
      <sz val="11"/>
      <color theme="0"/>
      <name val="Calibri"/>
      <family val="2"/>
      <charset val="1"/>
    </font>
    <font>
      <sz val="11"/>
      <color theme="9" tint="-0.5"/>
      <name val="Calibri"/>
      <family val="2"/>
      <charset val="1"/>
    </font>
    <font>
      <sz val="11"/>
      <color theme="7" tint="-0.5"/>
      <name val="Calibri"/>
      <family val="2"/>
      <charset val="1"/>
    </font>
    <font>
      <sz val="11"/>
      <name val="Calibri"/>
      <family val="2"/>
      <charset val="1"/>
    </font>
    <font>
      <b val="true"/>
      <sz val="11"/>
      <name val="Calibri"/>
      <family val="2"/>
      <charset val="1"/>
    </font>
    <font>
      <sz val="10"/>
      <name val="Arial"/>
      <family val="2"/>
    </font>
    <font>
      <sz val="9"/>
      <color rgb="FF000000"/>
      <name val="Tahoma"/>
      <family val="2"/>
      <charset val="1"/>
    </font>
    <font>
      <sz val="11"/>
      <color rgb="FF525252"/>
      <name val="Calibri"/>
      <family val="2"/>
      <charset val="1"/>
    </font>
    <font>
      <sz val="11"/>
      <color theme="6" tint="-0.5"/>
      <name val="Calibri"/>
      <family val="2"/>
      <charset val="1"/>
    </font>
    <font>
      <sz val="11"/>
      <color theme="4" tint="-0.5"/>
      <name val="Calibri"/>
      <family val="2"/>
      <charset val="1"/>
    </font>
    <font>
      <sz val="14"/>
      <color rgb="FF595959"/>
      <name val="Calibri"/>
      <family val="2"/>
    </font>
    <font>
      <sz val="9"/>
      <color rgb="FF595959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C00000"/>
        <bgColor rgb="FF800000"/>
      </patternFill>
    </fill>
    <fill>
      <patternFill patternType="solid">
        <fgColor theme="9" tint="-0.25"/>
        <bgColor rgb="FF7C7C7C"/>
      </patternFill>
    </fill>
    <fill>
      <patternFill patternType="solid">
        <fgColor theme="7" tint="-0.25"/>
        <bgColor rgb="FFFF6600"/>
      </patternFill>
    </fill>
    <fill>
      <patternFill patternType="solid">
        <fgColor theme="9" tint="0.7998"/>
        <bgColor rgb="FFEDEDED"/>
      </patternFill>
    </fill>
    <fill>
      <patternFill patternType="solid">
        <fgColor theme="7" tint="0.7998"/>
        <bgColor rgb="FFEDEDED"/>
      </patternFill>
    </fill>
    <fill>
      <patternFill patternType="solid">
        <fgColor theme="6" tint="-0.25"/>
        <bgColor rgb="FF969696"/>
      </patternFill>
    </fill>
    <fill>
      <patternFill patternType="solid">
        <fgColor rgb="FFEDEDED"/>
        <bgColor rgb="FFDEEBF7"/>
      </patternFill>
    </fill>
    <fill>
      <patternFill patternType="solid">
        <fgColor theme="4" tint="-0.25"/>
        <bgColor rgb="FF0066CC"/>
      </patternFill>
    </fill>
    <fill>
      <patternFill patternType="solid">
        <fgColor theme="4" tint="0.7998"/>
        <bgColor rgb="FFEDEDED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" fillId="6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5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7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2" fillId="8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3" fillId="8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9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4" fillId="1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6000"/>
      <rgbColor rgb="FF800080"/>
      <rgbColor rgb="FF008080"/>
      <rgbColor rgb="FFC0C0C0"/>
      <rgbColor rgb="FF7C7C7C"/>
      <rgbColor rgb="FF5B9BD5"/>
      <rgbColor rgb="FF535353"/>
      <rgbColor rgb="FFFFF2CC"/>
      <rgbColor rgb="FFDEEBF7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DEDED"/>
      <rgbColor rgb="FFE2F0D9"/>
      <rgbColor rgb="FFFFFF99"/>
      <rgbColor rgb="FF99CCFF"/>
      <rgbColor rgb="FFFF99CC"/>
      <rgbColor rgb="FFCC99FF"/>
      <rgbColor rgb="FFFFCC99"/>
      <rgbColor rgb="FF2E75B6"/>
      <rgbColor rgb="FF33CCCC"/>
      <rgbColor rgb="FF99CC00"/>
      <rgbColor rgb="FFFFCC00"/>
      <rgbColor rgb="FFBF9000"/>
      <rgbColor rgb="FFFF6600"/>
      <rgbColor rgb="FF595959"/>
      <rgbColor rgb="FF969696"/>
      <rgbColor rgb="FF003366"/>
      <rgbColor rgb="FF548235"/>
      <rgbColor rgb="FF003300"/>
      <rgbColor rgb="FF525252"/>
      <rgbColor rgb="FF993300"/>
      <rgbColor rgb="FF993366"/>
      <rgbColor rgb="FF1F4E79"/>
      <rgbColor rgb="FF38562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Arial"/>
              </a:defRPr>
            </a:pPr>
            <a:r>
              <a:rPr b="0" lang="en-US" sz="1400" strike="noStrike" u="none">
                <a:solidFill>
                  <a:srgbClr val="595959"/>
                </a:solidFill>
                <a:uFillTx/>
                <a:latin typeface="Calibri"/>
              </a:rPr>
              <a:t>Chart Title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5b9bd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TOU!$B$1:$Y$1</c:f>
              <c:strCache>
                <c:ptCount val="24"/>
                <c:pt idx="0">
                  <c:v>T01</c:v>
                </c:pt>
                <c:pt idx="1">
                  <c:v>T02</c:v>
                </c:pt>
                <c:pt idx="2">
                  <c:v>T03</c:v>
                </c:pt>
                <c:pt idx="3">
                  <c:v>T04</c:v>
                </c:pt>
                <c:pt idx="4">
                  <c:v>T05</c:v>
                </c:pt>
                <c:pt idx="5">
                  <c:v>T06</c:v>
                </c:pt>
                <c:pt idx="6">
                  <c:v>T07</c:v>
                </c:pt>
                <c:pt idx="7">
                  <c:v>T08</c:v>
                </c:pt>
                <c:pt idx="8">
                  <c:v>T09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</c:strCache>
            </c:strRef>
          </c:cat>
          <c:val>
            <c:numRef>
              <c:f>TOU!$B$2:$Y$2</c:f>
              <c:numCache>
                <c:formatCode>General</c:formatCode>
                <c:ptCount val="24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0.8</c:v>
                </c:pt>
                <c:pt idx="8">
                  <c:v>0.8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0.8</c:v>
                </c:pt>
                <c:pt idx="21">
                  <c:v>0.8</c:v>
                </c:pt>
                <c:pt idx="22">
                  <c:v>0.6</c:v>
                </c:pt>
                <c:pt idx="23">
                  <c:v>0.6</c:v>
                </c:pt>
              </c:numCache>
            </c:numRef>
          </c:val>
        </c:ser>
        <c:gapWidth val="219"/>
        <c:overlap val="-27"/>
        <c:axId val="96138188"/>
        <c:axId val="64340761"/>
      </c:barChart>
      <c:catAx>
        <c:axId val="961381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trike="noStrike" u="none">
                <a:solidFill>
                  <a:srgbClr val="595959"/>
                </a:solidFill>
                <a:uFillTx/>
                <a:latin typeface="Calibri"/>
              </a:defRPr>
            </a:pPr>
          </a:p>
        </c:txPr>
        <c:crossAx val="64340761"/>
        <c:crosses val="autoZero"/>
        <c:auto val="1"/>
        <c:lblAlgn val="ctr"/>
        <c:lblOffset val="100"/>
        <c:noMultiLvlLbl val="0"/>
      </c:catAx>
      <c:valAx>
        <c:axId val="6434076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trike="noStrike" u="none">
                <a:solidFill>
                  <a:srgbClr val="595959"/>
                </a:solidFill>
                <a:uFillTx/>
                <a:latin typeface="Calibri"/>
              </a:defRPr>
            </a:pPr>
          </a:p>
        </c:txPr>
        <c:crossAx val="96138188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322560</xdr:colOff>
      <xdr:row>16</xdr:row>
      <xdr:rowOff>21960</xdr:rowOff>
    </xdr:from>
    <xdr:to>
      <xdr:col>11</xdr:col>
      <xdr:colOff>435240</xdr:colOff>
      <xdr:row>21</xdr:row>
      <xdr:rowOff>145800</xdr:rowOff>
    </xdr:to>
    <xdr:pic>
      <xdr:nvPicPr>
        <xdr:cNvPr id="0" name="Image 1" descr=""/>
        <xdr:cNvPicPr/>
      </xdr:nvPicPr>
      <xdr:blipFill>
        <a:blip r:embed="rId1"/>
        <a:stretch/>
      </xdr:blipFill>
      <xdr:spPr>
        <a:xfrm>
          <a:off x="3545280" y="2917440"/>
          <a:ext cx="3979800" cy="102888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53280</xdr:colOff>
      <xdr:row>7</xdr:row>
      <xdr:rowOff>156240</xdr:rowOff>
    </xdr:from>
    <xdr:to>
      <xdr:col>18</xdr:col>
      <xdr:colOff>332280</xdr:colOff>
      <xdr:row>22</xdr:row>
      <xdr:rowOff>130320</xdr:rowOff>
    </xdr:to>
    <xdr:graphicFrame>
      <xdr:nvGraphicFramePr>
        <xdr:cNvPr id="1" name="Chart 1"/>
        <xdr:cNvGraphicFramePr/>
      </xdr:nvGraphicFramePr>
      <xdr:xfrm>
        <a:off x="6919560" y="1423080"/>
        <a:ext cx="4648320" cy="2688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4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5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vmlDrawing" Target="../drawings/vmlDrawing6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S4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H35" activeCellId="0" sqref="H35"/>
    </sheetView>
  </sheetViews>
  <sheetFormatPr defaultColWidth="11.5703125" defaultRowHeight="14.25" customHeight="true" zeroHeight="false" outlineLevelRow="0" outlineLevelCol="0"/>
  <cols>
    <col collapsed="false" customWidth="true" hidden="false" outlineLevel="0" max="17" min="1" style="1" width="9.14"/>
    <col collapsed="false" customWidth="true" hidden="false" outlineLevel="0" max="18" min="18" style="1" width="10.71"/>
    <col collapsed="false" customWidth="true" hidden="false" outlineLevel="0" max="19" min="19" style="1" width="9.14"/>
    <col collapsed="false" customWidth="true" hidden="false" outlineLevel="0" max="20" min="20" style="2" width="9.14"/>
    <col collapsed="false" customWidth="true" hidden="false" outlineLevel="0" max="23" min="21" style="1" width="9.14"/>
  </cols>
  <sheetData>
    <row r="1" customFormat="false" ht="14.25" hidden="false" customHeight="true" outlineLevel="0" collapsed="false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J1" s="3" t="s">
        <v>0</v>
      </c>
      <c r="K1" s="5" t="s">
        <v>8</v>
      </c>
      <c r="L1" s="5" t="s">
        <v>9</v>
      </c>
      <c r="M1" s="5" t="s">
        <v>10</v>
      </c>
      <c r="N1" s="5" t="s">
        <v>11</v>
      </c>
      <c r="O1" s="5" t="s">
        <v>12</v>
      </c>
      <c r="P1" s="5" t="s">
        <v>13</v>
      </c>
      <c r="Q1" s="5" t="s">
        <v>14</v>
      </c>
      <c r="R1" s="5" t="s">
        <v>15</v>
      </c>
      <c r="S1" s="5" t="s">
        <v>16</v>
      </c>
    </row>
    <row r="2" customFormat="false" ht="14.25" hidden="false" customHeight="true" outlineLevel="0" collapsed="false">
      <c r="A2" s="4" t="s">
        <v>17</v>
      </c>
      <c r="B2" s="6" t="n">
        <v>1</v>
      </c>
      <c r="C2" s="6" t="n">
        <v>2</v>
      </c>
      <c r="D2" s="6" t="n">
        <v>0.0922</v>
      </c>
      <c r="E2" s="6" t="n">
        <v>0.047</v>
      </c>
      <c r="F2" s="6" t="n">
        <v>0</v>
      </c>
      <c r="G2" s="2" t="n">
        <v>0</v>
      </c>
      <c r="H2" s="6" t="n">
        <v>6000</v>
      </c>
      <c r="J2" s="5" t="s">
        <v>18</v>
      </c>
      <c r="K2" s="7" t="n">
        <v>0</v>
      </c>
      <c r="L2" s="7" t="n">
        <v>0</v>
      </c>
      <c r="M2" s="7" t="n">
        <v>0</v>
      </c>
      <c r="N2" s="7" t="n">
        <v>1</v>
      </c>
      <c r="O2" s="7" t="n">
        <v>1</v>
      </c>
      <c r="P2" s="7" t="n">
        <v>0.1</v>
      </c>
      <c r="Q2" s="7" t="n">
        <v>0</v>
      </c>
      <c r="R2" s="7" t="n">
        <v>0</v>
      </c>
      <c r="S2" s="7" t="n">
        <v>0</v>
      </c>
    </row>
    <row r="3" customFormat="false" ht="14.25" hidden="false" customHeight="true" outlineLevel="0" collapsed="false">
      <c r="A3" s="4" t="s">
        <v>19</v>
      </c>
      <c r="B3" s="6" t="n">
        <v>2</v>
      </c>
      <c r="C3" s="6" t="n">
        <v>3</v>
      </c>
      <c r="D3" s="6" t="n">
        <v>0.493</v>
      </c>
      <c r="E3" s="6" t="n">
        <v>0.2511</v>
      </c>
      <c r="F3" s="6" t="n">
        <v>0</v>
      </c>
      <c r="G3" s="2" t="n">
        <v>1</v>
      </c>
      <c r="H3" s="6" t="n">
        <v>6000</v>
      </c>
      <c r="J3" s="5" t="s">
        <v>20</v>
      </c>
      <c r="K3" s="7" t="n">
        <v>100</v>
      </c>
      <c r="L3" s="7" t="n">
        <v>60</v>
      </c>
      <c r="M3" s="7" t="n">
        <f aca="false">TAN(S3)</f>
        <v>1.15568329783895</v>
      </c>
      <c r="N3" s="7" t="n">
        <v>0.9</v>
      </c>
      <c r="O3" s="7" t="n">
        <v>1.1</v>
      </c>
      <c r="P3" s="7" t="n">
        <v>0.1</v>
      </c>
      <c r="Q3" s="7" t="n">
        <v>0</v>
      </c>
      <c r="R3" s="7" t="n">
        <v>0</v>
      </c>
      <c r="S3" s="7" t="n">
        <f aca="false">COS(ATAN(L3/K3))</f>
        <v>0.857492925712544</v>
      </c>
    </row>
    <row r="4" customFormat="false" ht="14.25" hidden="false" customHeight="true" outlineLevel="0" collapsed="false">
      <c r="A4" s="4" t="s">
        <v>21</v>
      </c>
      <c r="B4" s="6" t="n">
        <v>3</v>
      </c>
      <c r="C4" s="6" t="n">
        <v>4</v>
      </c>
      <c r="D4" s="6" t="n">
        <v>0.366</v>
      </c>
      <c r="E4" s="6" t="n">
        <v>0.1864</v>
      </c>
      <c r="F4" s="6" t="n">
        <v>0</v>
      </c>
      <c r="G4" s="2" t="n">
        <v>1</v>
      </c>
      <c r="H4" s="6" t="n">
        <v>6000</v>
      </c>
      <c r="J4" s="5" t="s">
        <v>22</v>
      </c>
      <c r="K4" s="7" t="n">
        <v>90</v>
      </c>
      <c r="L4" s="7" t="n">
        <v>40</v>
      </c>
      <c r="M4" s="7" t="n">
        <f aca="false">TAN(S4)</f>
        <v>1.29653798137051</v>
      </c>
      <c r="N4" s="7" t="n">
        <v>0.9</v>
      </c>
      <c r="O4" s="7" t="n">
        <v>1.1</v>
      </c>
      <c r="P4" s="7" t="n">
        <v>0.1</v>
      </c>
      <c r="Q4" s="7" t="n">
        <v>0</v>
      </c>
      <c r="R4" s="7" t="n">
        <v>0</v>
      </c>
      <c r="S4" s="7" t="n">
        <f aca="false">COS(ATAN(L4/K4))</f>
        <v>0.913811548620257</v>
      </c>
    </row>
    <row r="5" customFormat="false" ht="14.25" hidden="false" customHeight="true" outlineLevel="0" collapsed="false">
      <c r="A5" s="4" t="s">
        <v>23</v>
      </c>
      <c r="B5" s="6" t="n">
        <v>4</v>
      </c>
      <c r="C5" s="6" t="n">
        <v>5</v>
      </c>
      <c r="D5" s="6" t="n">
        <v>0.3811</v>
      </c>
      <c r="E5" s="6" t="n">
        <v>0.1941</v>
      </c>
      <c r="F5" s="6" t="n">
        <v>0</v>
      </c>
      <c r="G5" s="2" t="n">
        <v>1</v>
      </c>
      <c r="H5" s="6" t="n">
        <v>6000</v>
      </c>
      <c r="J5" s="5" t="s">
        <v>24</v>
      </c>
      <c r="K5" s="7" t="n">
        <v>120</v>
      </c>
      <c r="L5" s="7" t="n">
        <v>80</v>
      </c>
      <c r="M5" s="7" t="n">
        <f aca="false">TAN(S5)</f>
        <v>1.09794465535825</v>
      </c>
      <c r="N5" s="7" t="n">
        <v>0.9</v>
      </c>
      <c r="O5" s="7" t="n">
        <v>1.1</v>
      </c>
      <c r="P5" s="7" t="n">
        <v>100</v>
      </c>
      <c r="Q5" s="7" t="n">
        <v>0</v>
      </c>
      <c r="R5" s="7" t="n">
        <v>0</v>
      </c>
      <c r="S5" s="7" t="n">
        <f aca="false">COS(ATAN(L5/K5))</f>
        <v>0.832050294337844</v>
      </c>
    </row>
    <row r="6" customFormat="false" ht="14.25" hidden="false" customHeight="true" outlineLevel="0" collapsed="false">
      <c r="A6" s="4" t="s">
        <v>25</v>
      </c>
      <c r="B6" s="6" t="n">
        <v>5</v>
      </c>
      <c r="C6" s="6" t="n">
        <v>6</v>
      </c>
      <c r="D6" s="6" t="n">
        <v>0.819</v>
      </c>
      <c r="E6" s="6" t="n">
        <v>0.707</v>
      </c>
      <c r="F6" s="6" t="n">
        <v>0</v>
      </c>
      <c r="G6" s="2" t="n">
        <v>1</v>
      </c>
      <c r="H6" s="6" t="n">
        <v>6000</v>
      </c>
      <c r="J6" s="5" t="s">
        <v>26</v>
      </c>
      <c r="K6" s="7" t="n">
        <v>60</v>
      </c>
      <c r="L6" s="7" t="n">
        <v>30</v>
      </c>
      <c r="M6" s="7" t="n">
        <f aca="false">TAN(S6)</f>
        <v>1.24583622458426</v>
      </c>
      <c r="N6" s="7" t="n">
        <v>0.9</v>
      </c>
      <c r="O6" s="7" t="n">
        <v>1.1</v>
      </c>
      <c r="P6" s="7" t="n">
        <v>10</v>
      </c>
      <c r="Q6" s="7" t="n">
        <v>0</v>
      </c>
      <c r="R6" s="7" t="n">
        <v>0</v>
      </c>
      <c r="S6" s="7" t="n">
        <f aca="false">COS(ATAN(L6/K6))</f>
        <v>0.894427190999916</v>
      </c>
    </row>
    <row r="7" customFormat="false" ht="14.25" hidden="false" customHeight="true" outlineLevel="0" collapsed="false">
      <c r="A7" s="4" t="s">
        <v>27</v>
      </c>
      <c r="B7" s="6" t="n">
        <v>6</v>
      </c>
      <c r="C7" s="6" t="n">
        <v>7</v>
      </c>
      <c r="D7" s="6" t="n">
        <v>0.1872</v>
      </c>
      <c r="E7" s="6" t="n">
        <v>0.6188</v>
      </c>
      <c r="F7" s="6" t="n">
        <v>0</v>
      </c>
      <c r="G7" s="2" t="n">
        <v>1</v>
      </c>
      <c r="H7" s="6" t="n">
        <v>6000</v>
      </c>
      <c r="J7" s="5" t="s">
        <v>28</v>
      </c>
      <c r="K7" s="7" t="n">
        <v>60</v>
      </c>
      <c r="L7" s="7" t="n">
        <v>20</v>
      </c>
      <c r="M7" s="7" t="n">
        <f aca="false">TAN(S7)</f>
        <v>1.39449826087355</v>
      </c>
      <c r="N7" s="7" t="n">
        <v>0.9</v>
      </c>
      <c r="O7" s="7" t="n">
        <v>1.1</v>
      </c>
      <c r="P7" s="7" t="n">
        <v>0.1</v>
      </c>
      <c r="Q7" s="7" t="n">
        <v>0</v>
      </c>
      <c r="R7" s="7" t="n">
        <v>0</v>
      </c>
      <c r="S7" s="7" t="n">
        <f aca="false">COS(ATAN(L7/K7))</f>
        <v>0.948683298050514</v>
      </c>
    </row>
    <row r="8" customFormat="false" ht="14.25" hidden="false" customHeight="true" outlineLevel="0" collapsed="false">
      <c r="A8" s="4" t="s">
        <v>29</v>
      </c>
      <c r="B8" s="6" t="n">
        <v>7</v>
      </c>
      <c r="C8" s="6" t="n">
        <v>8</v>
      </c>
      <c r="D8" s="6" t="n">
        <v>0.7114</v>
      </c>
      <c r="E8" s="6" t="n">
        <v>0.2351</v>
      </c>
      <c r="F8" s="6" t="n">
        <v>0</v>
      </c>
      <c r="G8" s="2" t="n">
        <v>1</v>
      </c>
      <c r="H8" s="6" t="n">
        <v>6000</v>
      </c>
      <c r="J8" s="5" t="s">
        <v>30</v>
      </c>
      <c r="K8" s="7" t="n">
        <v>200</v>
      </c>
      <c r="L8" s="7" t="n">
        <v>100</v>
      </c>
      <c r="M8" s="7" t="n">
        <f aca="false">TAN(S8)</f>
        <v>1.24583622458426</v>
      </c>
      <c r="N8" s="7" t="n">
        <v>0.9</v>
      </c>
      <c r="O8" s="7" t="n">
        <v>1.1</v>
      </c>
      <c r="P8" s="7" t="n">
        <v>0.1</v>
      </c>
      <c r="Q8" s="7" t="n">
        <v>0</v>
      </c>
      <c r="R8" s="7" t="n">
        <v>0</v>
      </c>
      <c r="S8" s="7" t="n">
        <f aca="false">COS(ATAN(L8/K8))</f>
        <v>0.894427190999916</v>
      </c>
    </row>
    <row r="9" customFormat="false" ht="14.25" hidden="false" customHeight="true" outlineLevel="0" collapsed="false">
      <c r="A9" s="4" t="s">
        <v>31</v>
      </c>
      <c r="B9" s="6" t="n">
        <v>8</v>
      </c>
      <c r="C9" s="6" t="n">
        <v>9</v>
      </c>
      <c r="D9" s="6" t="n">
        <v>1.03</v>
      </c>
      <c r="E9" s="6" t="n">
        <v>0.74</v>
      </c>
      <c r="F9" s="6" t="n">
        <v>0</v>
      </c>
      <c r="G9" s="2" t="n">
        <v>1</v>
      </c>
      <c r="H9" s="6" t="n">
        <v>6000</v>
      </c>
      <c r="J9" s="5" t="s">
        <v>32</v>
      </c>
      <c r="K9" s="7" t="n">
        <v>200</v>
      </c>
      <c r="L9" s="7" t="n">
        <v>100</v>
      </c>
      <c r="M9" s="7" t="n">
        <f aca="false">TAN(S9)</f>
        <v>1.24583622458426</v>
      </c>
      <c r="N9" s="7" t="n">
        <v>0.9</v>
      </c>
      <c r="O9" s="7" t="n">
        <v>1.1</v>
      </c>
      <c r="P9" s="7" t="n">
        <v>100</v>
      </c>
      <c r="Q9" s="7" t="n">
        <v>0</v>
      </c>
      <c r="R9" s="7" t="n">
        <v>0</v>
      </c>
      <c r="S9" s="7" t="n">
        <f aca="false">COS(ATAN(L9/K9))</f>
        <v>0.894427190999916</v>
      </c>
    </row>
    <row r="10" customFormat="false" ht="14.25" hidden="false" customHeight="true" outlineLevel="0" collapsed="false">
      <c r="A10" s="4" t="s">
        <v>33</v>
      </c>
      <c r="B10" s="6" t="n">
        <v>9</v>
      </c>
      <c r="C10" s="6" t="n">
        <v>10</v>
      </c>
      <c r="D10" s="6" t="n">
        <v>1.044</v>
      </c>
      <c r="E10" s="6" t="n">
        <v>0.74</v>
      </c>
      <c r="F10" s="6" t="n">
        <v>0</v>
      </c>
      <c r="G10" s="2" t="n">
        <v>1</v>
      </c>
      <c r="H10" s="6" t="n">
        <v>6000</v>
      </c>
      <c r="J10" s="5" t="s">
        <v>34</v>
      </c>
      <c r="K10" s="7" t="n">
        <v>60</v>
      </c>
      <c r="L10" s="7" t="n">
        <v>20</v>
      </c>
      <c r="M10" s="7" t="n">
        <f aca="false">TAN(S10)</f>
        <v>1.39449826087355</v>
      </c>
      <c r="N10" s="7" t="n">
        <v>0.9</v>
      </c>
      <c r="O10" s="7" t="n">
        <v>1.1</v>
      </c>
      <c r="P10" s="7" t="n">
        <v>0.1</v>
      </c>
      <c r="Q10" s="7" t="n">
        <v>0</v>
      </c>
      <c r="R10" s="7" t="n">
        <v>0</v>
      </c>
      <c r="S10" s="7" t="n">
        <f aca="false">COS(ATAN(L10/K10))</f>
        <v>0.948683298050514</v>
      </c>
    </row>
    <row r="11" customFormat="false" ht="14.25" hidden="false" customHeight="true" outlineLevel="0" collapsed="false">
      <c r="A11" s="4" t="s">
        <v>35</v>
      </c>
      <c r="B11" s="6" t="n">
        <v>10</v>
      </c>
      <c r="C11" s="6" t="n">
        <v>11</v>
      </c>
      <c r="D11" s="6" t="n">
        <v>0.1966</v>
      </c>
      <c r="E11" s="6" t="n">
        <v>0.065</v>
      </c>
      <c r="F11" s="6" t="n">
        <v>0</v>
      </c>
      <c r="G11" s="2" t="n">
        <v>1</v>
      </c>
      <c r="H11" s="6" t="n">
        <v>6000</v>
      </c>
      <c r="J11" s="5" t="s">
        <v>36</v>
      </c>
      <c r="K11" s="7" t="n">
        <v>60</v>
      </c>
      <c r="L11" s="7" t="n">
        <v>20</v>
      </c>
      <c r="M11" s="7" t="n">
        <f aca="false">TAN(S11)</f>
        <v>1.39449826087355</v>
      </c>
      <c r="N11" s="7" t="n">
        <v>0.9</v>
      </c>
      <c r="O11" s="7" t="n">
        <v>1.1</v>
      </c>
      <c r="P11" s="7" t="n">
        <v>0.1</v>
      </c>
      <c r="Q11" s="7" t="n">
        <v>0</v>
      </c>
      <c r="R11" s="7" t="n">
        <v>0</v>
      </c>
      <c r="S11" s="7" t="n">
        <f aca="false">COS(ATAN(L11/K11))</f>
        <v>0.948683298050514</v>
      </c>
    </row>
    <row r="12" customFormat="false" ht="14.25" hidden="false" customHeight="true" outlineLevel="0" collapsed="false">
      <c r="A12" s="4" t="s">
        <v>37</v>
      </c>
      <c r="B12" s="6" t="n">
        <v>11</v>
      </c>
      <c r="C12" s="6" t="n">
        <v>12</v>
      </c>
      <c r="D12" s="6" t="n">
        <v>0.3744</v>
      </c>
      <c r="E12" s="6" t="n">
        <v>0.1238</v>
      </c>
      <c r="F12" s="6" t="n">
        <v>0</v>
      </c>
      <c r="G12" s="2" t="n">
        <v>1</v>
      </c>
      <c r="H12" s="6" t="n">
        <v>6000</v>
      </c>
      <c r="J12" s="5" t="s">
        <v>38</v>
      </c>
      <c r="K12" s="7" t="n">
        <v>45</v>
      </c>
      <c r="L12" s="7" t="n">
        <v>30</v>
      </c>
      <c r="M12" s="7" t="n">
        <f aca="false">TAN(S12)</f>
        <v>1.09794465535825</v>
      </c>
      <c r="N12" s="7" t="n">
        <v>0.9</v>
      </c>
      <c r="O12" s="7" t="n">
        <v>1.1</v>
      </c>
      <c r="P12" s="7" t="n">
        <v>0.1</v>
      </c>
      <c r="Q12" s="7" t="n">
        <v>0</v>
      </c>
      <c r="R12" s="7" t="n">
        <v>0</v>
      </c>
      <c r="S12" s="7" t="n">
        <f aca="false">COS(ATAN(L12/K12))</f>
        <v>0.832050294337844</v>
      </c>
    </row>
    <row r="13" customFormat="false" ht="14.25" hidden="false" customHeight="true" outlineLevel="0" collapsed="false">
      <c r="A13" s="4" t="s">
        <v>39</v>
      </c>
      <c r="B13" s="6" t="n">
        <v>12</v>
      </c>
      <c r="C13" s="6" t="n">
        <v>13</v>
      </c>
      <c r="D13" s="6" t="n">
        <v>1.468</v>
      </c>
      <c r="E13" s="6" t="n">
        <v>1.155</v>
      </c>
      <c r="F13" s="6" t="n">
        <v>0</v>
      </c>
      <c r="G13" s="2" t="n">
        <v>1</v>
      </c>
      <c r="H13" s="6" t="n">
        <v>6000</v>
      </c>
      <c r="J13" s="5" t="s">
        <v>40</v>
      </c>
      <c r="K13" s="7" t="n">
        <v>60</v>
      </c>
      <c r="L13" s="7" t="n">
        <v>35</v>
      </c>
      <c r="M13" s="7" t="n">
        <f aca="false">TAN(S13)</f>
        <v>1.17047247812253</v>
      </c>
      <c r="N13" s="7" t="n">
        <v>0.9</v>
      </c>
      <c r="O13" s="7" t="n">
        <v>1.1</v>
      </c>
      <c r="P13" s="7" t="n">
        <v>10</v>
      </c>
      <c r="Q13" s="7" t="n">
        <v>0</v>
      </c>
      <c r="R13" s="7" t="n">
        <v>0</v>
      </c>
      <c r="S13" s="7" t="n">
        <f aca="false">COS(ATAN(L13/K13))</f>
        <v>0.863778900898434</v>
      </c>
    </row>
    <row r="14" customFormat="false" ht="14.25" hidden="false" customHeight="true" outlineLevel="0" collapsed="false">
      <c r="A14" s="4" t="s">
        <v>41</v>
      </c>
      <c r="B14" s="6" t="n">
        <v>13</v>
      </c>
      <c r="C14" s="6" t="n">
        <v>14</v>
      </c>
      <c r="D14" s="6" t="n">
        <v>0.5416</v>
      </c>
      <c r="E14" s="6" t="n">
        <v>0.7129</v>
      </c>
      <c r="F14" s="6" t="n">
        <v>0</v>
      </c>
      <c r="G14" s="2" t="n">
        <v>1</v>
      </c>
      <c r="H14" s="6" t="n">
        <v>6000</v>
      </c>
      <c r="J14" s="5" t="s">
        <v>42</v>
      </c>
      <c r="K14" s="7" t="n">
        <v>60</v>
      </c>
      <c r="L14" s="7" t="n">
        <v>35</v>
      </c>
      <c r="M14" s="7" t="n">
        <f aca="false">TAN(S14)</f>
        <v>1.17047247812253</v>
      </c>
      <c r="N14" s="7" t="n">
        <v>0.9</v>
      </c>
      <c r="O14" s="7" t="n">
        <v>1.1</v>
      </c>
      <c r="P14" s="7" t="n">
        <v>0.1</v>
      </c>
      <c r="Q14" s="7" t="n">
        <v>0</v>
      </c>
      <c r="R14" s="7" t="n">
        <v>0</v>
      </c>
      <c r="S14" s="7" t="n">
        <f aca="false">COS(ATAN(L14/K14))</f>
        <v>0.863778900898434</v>
      </c>
    </row>
    <row r="15" customFormat="false" ht="14.25" hidden="false" customHeight="true" outlineLevel="0" collapsed="false">
      <c r="A15" s="4" t="s">
        <v>43</v>
      </c>
      <c r="B15" s="6" t="n">
        <v>14</v>
      </c>
      <c r="C15" s="6" t="n">
        <v>15</v>
      </c>
      <c r="D15" s="6" t="n">
        <v>0.591</v>
      </c>
      <c r="E15" s="6" t="n">
        <v>0.526</v>
      </c>
      <c r="F15" s="6" t="n">
        <v>0</v>
      </c>
      <c r="G15" s="2" t="n">
        <v>1</v>
      </c>
      <c r="H15" s="6" t="n">
        <v>6000</v>
      </c>
      <c r="J15" s="5" t="s">
        <v>44</v>
      </c>
      <c r="K15" s="7" t="n">
        <v>120</v>
      </c>
      <c r="L15" s="7" t="n">
        <v>80</v>
      </c>
      <c r="M15" s="7" t="n">
        <f aca="false">TAN(S15)</f>
        <v>1.09794465535825</v>
      </c>
      <c r="N15" s="7" t="n">
        <v>0.9</v>
      </c>
      <c r="O15" s="7" t="n">
        <v>1.1</v>
      </c>
      <c r="P15" s="7" t="n">
        <v>100</v>
      </c>
      <c r="Q15" s="7" t="n">
        <v>0</v>
      </c>
      <c r="R15" s="7" t="n">
        <v>0</v>
      </c>
      <c r="S15" s="7" t="n">
        <f aca="false">COS(ATAN(L15/K15))</f>
        <v>0.832050294337844</v>
      </c>
    </row>
    <row r="16" customFormat="false" ht="14.25" hidden="false" customHeight="true" outlineLevel="0" collapsed="false">
      <c r="A16" s="4" t="s">
        <v>45</v>
      </c>
      <c r="B16" s="6" t="n">
        <v>15</v>
      </c>
      <c r="C16" s="6" t="n">
        <v>16</v>
      </c>
      <c r="D16" s="6" t="n">
        <v>0.7463</v>
      </c>
      <c r="E16" s="6" t="n">
        <v>0.545</v>
      </c>
      <c r="F16" s="6" t="n">
        <v>0</v>
      </c>
      <c r="G16" s="2" t="n">
        <v>1</v>
      </c>
      <c r="H16" s="6" t="n">
        <v>6000</v>
      </c>
      <c r="J16" s="5" t="s">
        <v>46</v>
      </c>
      <c r="K16" s="7" t="n">
        <v>60</v>
      </c>
      <c r="L16" s="7" t="n">
        <v>10</v>
      </c>
      <c r="M16" s="7" t="n">
        <f aca="false">TAN(S16)</f>
        <v>1.51176423312631</v>
      </c>
      <c r="N16" s="7" t="n">
        <v>0.9</v>
      </c>
      <c r="O16" s="7" t="n">
        <v>1.1</v>
      </c>
      <c r="P16" s="7" t="n">
        <v>0.1</v>
      </c>
      <c r="Q16" s="7" t="n">
        <v>0</v>
      </c>
      <c r="R16" s="7" t="n">
        <v>0</v>
      </c>
      <c r="S16" s="7" t="n">
        <f aca="false">COS(ATAN(L16/K16))</f>
        <v>0.986393923832144</v>
      </c>
    </row>
    <row r="17" customFormat="false" ht="14.25" hidden="false" customHeight="true" outlineLevel="0" collapsed="false">
      <c r="A17" s="4" t="s">
        <v>47</v>
      </c>
      <c r="B17" s="6" t="n">
        <v>16</v>
      </c>
      <c r="C17" s="6" t="n">
        <v>17</v>
      </c>
      <c r="D17" s="6" t="n">
        <v>1.289</v>
      </c>
      <c r="E17" s="6" t="n">
        <v>1.721</v>
      </c>
      <c r="F17" s="6" t="n">
        <v>0</v>
      </c>
      <c r="G17" s="2" t="n">
        <v>0</v>
      </c>
      <c r="H17" s="6" t="n">
        <v>6000</v>
      </c>
      <c r="J17" s="5" t="s">
        <v>48</v>
      </c>
      <c r="K17" s="7" t="n">
        <v>60</v>
      </c>
      <c r="L17" s="7" t="n">
        <v>20</v>
      </c>
      <c r="M17" s="7" t="n">
        <f aca="false">TAN(S17)</f>
        <v>1.39449826087355</v>
      </c>
      <c r="N17" s="7" t="n">
        <v>0.9</v>
      </c>
      <c r="O17" s="7" t="n">
        <v>1.1</v>
      </c>
      <c r="P17" s="7" t="n">
        <v>0.1</v>
      </c>
      <c r="Q17" s="7" t="n">
        <v>0</v>
      </c>
      <c r="R17" s="7" t="n">
        <v>0</v>
      </c>
      <c r="S17" s="7" t="n">
        <f aca="false">COS(ATAN(L17/K17))</f>
        <v>0.948683298050514</v>
      </c>
    </row>
    <row r="18" customFormat="false" ht="14.25" hidden="false" customHeight="true" outlineLevel="0" collapsed="false">
      <c r="A18" s="4" t="s">
        <v>49</v>
      </c>
      <c r="B18" s="6" t="n">
        <v>17</v>
      </c>
      <c r="C18" s="6" t="n">
        <v>18</v>
      </c>
      <c r="D18" s="6" t="n">
        <v>0.732</v>
      </c>
      <c r="E18" s="6" t="n">
        <v>0.574</v>
      </c>
      <c r="F18" s="6" t="n">
        <v>0</v>
      </c>
      <c r="G18" s="2" t="n">
        <v>1</v>
      </c>
      <c r="H18" s="6" t="n">
        <v>6000</v>
      </c>
      <c r="J18" s="5" t="s">
        <v>50</v>
      </c>
      <c r="K18" s="7" t="n">
        <v>60</v>
      </c>
      <c r="L18" s="7" t="n">
        <v>20</v>
      </c>
      <c r="M18" s="7" t="n">
        <f aca="false">TAN(S18)</f>
        <v>1.39449826087355</v>
      </c>
      <c r="N18" s="7" t="n">
        <v>0.9</v>
      </c>
      <c r="O18" s="7" t="n">
        <v>1.1</v>
      </c>
      <c r="P18" s="7" t="n">
        <v>10</v>
      </c>
      <c r="Q18" s="7" t="n">
        <v>0</v>
      </c>
      <c r="R18" s="7" t="n">
        <v>0</v>
      </c>
      <c r="S18" s="7" t="n">
        <f aca="false">COS(ATAN(L18/K18))</f>
        <v>0.948683298050514</v>
      </c>
    </row>
    <row r="19" customFormat="false" ht="14.25" hidden="false" customHeight="true" outlineLevel="0" collapsed="false">
      <c r="A19" s="4" t="s">
        <v>51</v>
      </c>
      <c r="B19" s="6" t="n">
        <v>2</v>
      </c>
      <c r="C19" s="6" t="n">
        <v>19</v>
      </c>
      <c r="D19" s="6" t="n">
        <v>0.164</v>
      </c>
      <c r="E19" s="6" t="n">
        <v>0.1565</v>
      </c>
      <c r="F19" s="6" t="n">
        <v>0</v>
      </c>
      <c r="G19" s="2" t="n">
        <v>1</v>
      </c>
      <c r="H19" s="6" t="n">
        <v>6000</v>
      </c>
      <c r="J19" s="5" t="s">
        <v>52</v>
      </c>
      <c r="K19" s="7" t="n">
        <v>90</v>
      </c>
      <c r="L19" s="7" t="n">
        <v>40</v>
      </c>
      <c r="M19" s="7" t="n">
        <f aca="false">TAN(S19)</f>
        <v>1.29653798137051</v>
      </c>
      <c r="N19" s="7" t="n">
        <v>0.9</v>
      </c>
      <c r="O19" s="7" t="n">
        <v>1.1</v>
      </c>
      <c r="P19" s="7" t="n">
        <v>0.1</v>
      </c>
      <c r="Q19" s="7" t="n">
        <v>0</v>
      </c>
      <c r="R19" s="7" t="n">
        <v>0</v>
      </c>
      <c r="S19" s="7" t="n">
        <f aca="false">COS(ATAN(L19/K19))</f>
        <v>0.913811548620257</v>
      </c>
    </row>
    <row r="20" customFormat="false" ht="14.25" hidden="false" customHeight="true" outlineLevel="0" collapsed="false">
      <c r="A20" s="4" t="s">
        <v>53</v>
      </c>
      <c r="B20" s="6" t="n">
        <v>19</v>
      </c>
      <c r="C20" s="6" t="n">
        <v>20</v>
      </c>
      <c r="D20" s="6" t="n">
        <v>1.5042</v>
      </c>
      <c r="E20" s="6" t="n">
        <v>1.3554</v>
      </c>
      <c r="F20" s="6" t="n">
        <v>0</v>
      </c>
      <c r="G20" s="2" t="n">
        <v>1</v>
      </c>
      <c r="H20" s="6" t="n">
        <v>6000</v>
      </c>
      <c r="J20" s="5" t="s">
        <v>54</v>
      </c>
      <c r="K20" s="7" t="n">
        <v>90</v>
      </c>
      <c r="L20" s="7" t="n">
        <v>40</v>
      </c>
      <c r="M20" s="7" t="n">
        <f aca="false">TAN(S20)</f>
        <v>1.29653798137051</v>
      </c>
      <c r="N20" s="7" t="n">
        <v>0.9</v>
      </c>
      <c r="O20" s="7" t="n">
        <v>1.1</v>
      </c>
      <c r="P20" s="7" t="n">
        <v>0.1</v>
      </c>
      <c r="Q20" s="7" t="n">
        <v>0</v>
      </c>
      <c r="R20" s="7" t="n">
        <v>0</v>
      </c>
      <c r="S20" s="7" t="n">
        <f aca="false">COS(ATAN(L20/K20))</f>
        <v>0.913811548620257</v>
      </c>
    </row>
    <row r="21" customFormat="false" ht="14.25" hidden="false" customHeight="true" outlineLevel="0" collapsed="false">
      <c r="A21" s="4" t="s">
        <v>55</v>
      </c>
      <c r="B21" s="6" t="n">
        <v>20</v>
      </c>
      <c r="C21" s="6" t="n">
        <v>21</v>
      </c>
      <c r="D21" s="6" t="n">
        <v>0.4095</v>
      </c>
      <c r="E21" s="6" t="n">
        <v>0.4784</v>
      </c>
      <c r="F21" s="6" t="n">
        <v>0</v>
      </c>
      <c r="G21" s="2" t="n">
        <v>1</v>
      </c>
      <c r="H21" s="6" t="n">
        <v>6000</v>
      </c>
      <c r="J21" s="5" t="s">
        <v>56</v>
      </c>
      <c r="K21" s="7" t="n">
        <v>90</v>
      </c>
      <c r="L21" s="7" t="n">
        <v>40</v>
      </c>
      <c r="M21" s="7" t="n">
        <f aca="false">TAN(S21)</f>
        <v>1.29653798137051</v>
      </c>
      <c r="N21" s="7" t="n">
        <v>0.9</v>
      </c>
      <c r="O21" s="7" t="n">
        <v>1.1</v>
      </c>
      <c r="P21" s="7" t="n">
        <v>0.1</v>
      </c>
      <c r="Q21" s="7" t="n">
        <v>0</v>
      </c>
      <c r="R21" s="7" t="n">
        <v>0</v>
      </c>
      <c r="S21" s="7" t="n">
        <f aca="false">COS(ATAN(L21/K21))</f>
        <v>0.913811548620257</v>
      </c>
    </row>
    <row r="22" customFormat="false" ht="14.25" hidden="false" customHeight="true" outlineLevel="0" collapsed="false">
      <c r="A22" s="4" t="s">
        <v>57</v>
      </c>
      <c r="B22" s="6" t="n">
        <v>21</v>
      </c>
      <c r="C22" s="6" t="n">
        <v>22</v>
      </c>
      <c r="D22" s="6" t="n">
        <v>0.7089</v>
      </c>
      <c r="E22" s="6" t="n">
        <v>0.9373</v>
      </c>
      <c r="F22" s="6" t="n">
        <v>0</v>
      </c>
      <c r="G22" s="2" t="n">
        <v>1</v>
      </c>
      <c r="H22" s="6" t="n">
        <v>6000</v>
      </c>
      <c r="J22" s="5" t="s">
        <v>58</v>
      </c>
      <c r="K22" s="7" t="n">
        <v>90</v>
      </c>
      <c r="L22" s="7" t="n">
        <v>40</v>
      </c>
      <c r="M22" s="7" t="n">
        <f aca="false">TAN(S22)</f>
        <v>1.29653798137051</v>
      </c>
      <c r="N22" s="7" t="n">
        <v>0.9</v>
      </c>
      <c r="O22" s="7" t="n">
        <v>1.1</v>
      </c>
      <c r="P22" s="7" t="n">
        <v>100</v>
      </c>
      <c r="Q22" s="7" t="n">
        <v>0</v>
      </c>
      <c r="R22" s="7" t="n">
        <v>0</v>
      </c>
      <c r="S22" s="7" t="n">
        <f aca="false">COS(ATAN(L22/K22))</f>
        <v>0.913811548620257</v>
      </c>
    </row>
    <row r="23" customFormat="false" ht="14.25" hidden="false" customHeight="true" outlineLevel="0" collapsed="false">
      <c r="A23" s="4" t="s">
        <v>59</v>
      </c>
      <c r="B23" s="6" t="n">
        <v>3</v>
      </c>
      <c r="C23" s="6" t="n">
        <v>23</v>
      </c>
      <c r="D23" s="6" t="n">
        <v>0.4512</v>
      </c>
      <c r="E23" s="6" t="n">
        <v>0.3083</v>
      </c>
      <c r="F23" s="6" t="n">
        <v>0</v>
      </c>
      <c r="G23" s="2" t="n">
        <v>1</v>
      </c>
      <c r="H23" s="6" t="n">
        <v>6000</v>
      </c>
      <c r="J23" s="5" t="s">
        <v>60</v>
      </c>
      <c r="K23" s="7" t="n">
        <v>90</v>
      </c>
      <c r="L23" s="7" t="n">
        <v>40</v>
      </c>
      <c r="M23" s="7" t="n">
        <f aca="false">TAN(S23)</f>
        <v>1.29653798137051</v>
      </c>
      <c r="N23" s="7" t="n">
        <v>0.9</v>
      </c>
      <c r="O23" s="7" t="n">
        <v>1.1</v>
      </c>
      <c r="P23" s="7" t="n">
        <v>0.1</v>
      </c>
      <c r="Q23" s="7" t="n">
        <v>0</v>
      </c>
      <c r="R23" s="7" t="n">
        <v>0</v>
      </c>
      <c r="S23" s="7" t="n">
        <f aca="false">COS(ATAN(L23/K23))</f>
        <v>0.913811548620257</v>
      </c>
    </row>
    <row r="24" customFormat="false" ht="14.25" hidden="false" customHeight="true" outlineLevel="0" collapsed="false">
      <c r="A24" s="4" t="s">
        <v>61</v>
      </c>
      <c r="B24" s="6" t="n">
        <v>23</v>
      </c>
      <c r="C24" s="6" t="n">
        <v>24</v>
      </c>
      <c r="D24" s="6" t="n">
        <v>0.898</v>
      </c>
      <c r="E24" s="6" t="n">
        <v>0.7091</v>
      </c>
      <c r="F24" s="6" t="n">
        <v>0</v>
      </c>
      <c r="G24" s="2" t="n">
        <v>1</v>
      </c>
      <c r="H24" s="6" t="n">
        <v>6000</v>
      </c>
      <c r="J24" s="5" t="s">
        <v>62</v>
      </c>
      <c r="K24" s="7" t="n">
        <v>90</v>
      </c>
      <c r="L24" s="7" t="n">
        <v>50</v>
      </c>
      <c r="M24" s="7" t="n">
        <f aca="false">TAN(S24)</f>
        <v>1.19537265934141</v>
      </c>
      <c r="N24" s="7" t="n">
        <v>0.9</v>
      </c>
      <c r="O24" s="7" t="n">
        <v>1.1</v>
      </c>
      <c r="P24" s="7" t="n">
        <v>0.1</v>
      </c>
      <c r="Q24" s="7" t="n">
        <v>0</v>
      </c>
      <c r="R24" s="7" t="n">
        <v>0</v>
      </c>
      <c r="S24" s="7" t="n">
        <f aca="false">COS(ATAN(L24/K24))</f>
        <v>0.874157276121538</v>
      </c>
    </row>
    <row r="25" customFormat="false" ht="14.25" hidden="false" customHeight="true" outlineLevel="0" collapsed="false">
      <c r="A25" s="4" t="s">
        <v>63</v>
      </c>
      <c r="B25" s="6" t="n">
        <v>24</v>
      </c>
      <c r="C25" s="6" t="n">
        <v>25</v>
      </c>
      <c r="D25" s="6" t="n">
        <v>0.896</v>
      </c>
      <c r="E25" s="6" t="n">
        <v>0.7011</v>
      </c>
      <c r="F25" s="6" t="n">
        <v>0</v>
      </c>
      <c r="G25" s="2" t="n">
        <v>1</v>
      </c>
      <c r="H25" s="6" t="n">
        <v>6000</v>
      </c>
      <c r="J25" s="5" t="s">
        <v>64</v>
      </c>
      <c r="K25" s="7" t="n">
        <v>420</v>
      </c>
      <c r="L25" s="7" t="n">
        <v>200</v>
      </c>
      <c r="M25" s="7" t="n">
        <f aca="false">TAN(S25)</f>
        <v>1.2675880392332</v>
      </c>
      <c r="N25" s="7" t="n">
        <v>0.9</v>
      </c>
      <c r="O25" s="7" t="n">
        <v>1.1</v>
      </c>
      <c r="P25" s="7" t="n">
        <v>10</v>
      </c>
      <c r="Q25" s="7" t="n">
        <v>0</v>
      </c>
      <c r="R25" s="7" t="n">
        <v>0</v>
      </c>
      <c r="S25" s="7" t="n">
        <f aca="false">COS(ATAN(L25/K25))</f>
        <v>0.90286051882393</v>
      </c>
    </row>
    <row r="26" customFormat="false" ht="14.25" hidden="false" customHeight="true" outlineLevel="0" collapsed="false">
      <c r="A26" s="4" t="s">
        <v>65</v>
      </c>
      <c r="B26" s="6" t="n">
        <v>6</v>
      </c>
      <c r="C26" s="6" t="n">
        <v>26</v>
      </c>
      <c r="D26" s="6" t="n">
        <v>0.203</v>
      </c>
      <c r="E26" s="6" t="n">
        <v>0.1034</v>
      </c>
      <c r="F26" s="6" t="n">
        <v>0</v>
      </c>
      <c r="G26" s="2" t="n">
        <v>0</v>
      </c>
      <c r="H26" s="6" t="n">
        <v>6000</v>
      </c>
      <c r="J26" s="5" t="s">
        <v>66</v>
      </c>
      <c r="K26" s="7" t="n">
        <v>420</v>
      </c>
      <c r="L26" s="7" t="n">
        <v>200</v>
      </c>
      <c r="M26" s="7" t="n">
        <f aca="false">TAN(S26)</f>
        <v>1.2675880392332</v>
      </c>
      <c r="N26" s="7" t="n">
        <v>0.9</v>
      </c>
      <c r="O26" s="7" t="n">
        <v>1.1</v>
      </c>
      <c r="P26" s="7" t="n">
        <v>0.1</v>
      </c>
      <c r="Q26" s="7" t="n">
        <v>0</v>
      </c>
      <c r="R26" s="7" t="n">
        <v>0</v>
      </c>
      <c r="S26" s="7" t="n">
        <f aca="false">COS(ATAN(L26/K26))</f>
        <v>0.90286051882393</v>
      </c>
    </row>
    <row r="27" customFormat="false" ht="14.25" hidden="false" customHeight="true" outlineLevel="0" collapsed="false">
      <c r="A27" s="4" t="s">
        <v>67</v>
      </c>
      <c r="B27" s="6" t="n">
        <v>26</v>
      </c>
      <c r="C27" s="6" t="n">
        <v>27</v>
      </c>
      <c r="D27" s="6" t="n">
        <v>0.2842</v>
      </c>
      <c r="E27" s="6" t="n">
        <v>0.1447</v>
      </c>
      <c r="F27" s="6" t="n">
        <v>0</v>
      </c>
      <c r="G27" s="2" t="n">
        <v>1</v>
      </c>
      <c r="H27" s="6" t="n">
        <v>6000</v>
      </c>
      <c r="J27" s="5" t="s">
        <v>68</v>
      </c>
      <c r="K27" s="7" t="n">
        <v>60</v>
      </c>
      <c r="L27" s="7" t="n">
        <v>25</v>
      </c>
      <c r="M27" s="7" t="n">
        <f aca="false">TAN(S27)</f>
        <v>1.32168131385876</v>
      </c>
      <c r="N27" s="7" t="n">
        <v>0.9</v>
      </c>
      <c r="O27" s="7" t="n">
        <v>1.1</v>
      </c>
      <c r="P27" s="7" t="n">
        <v>0.1</v>
      </c>
      <c r="Q27" s="7" t="n">
        <v>1</v>
      </c>
      <c r="R27" s="7" t="n">
        <v>0</v>
      </c>
      <c r="S27" s="7" t="n">
        <f aca="false">COS(ATAN(L27/K27))</f>
        <v>0.923076923076923</v>
      </c>
    </row>
    <row r="28" customFormat="false" ht="14.25" hidden="false" customHeight="true" outlineLevel="0" collapsed="false">
      <c r="A28" s="4" t="s">
        <v>69</v>
      </c>
      <c r="B28" s="6" t="n">
        <v>27</v>
      </c>
      <c r="C28" s="6" t="n">
        <v>28</v>
      </c>
      <c r="D28" s="6" t="n">
        <v>1.059</v>
      </c>
      <c r="E28" s="6" t="n">
        <v>0.9337</v>
      </c>
      <c r="F28" s="6" t="n">
        <v>0</v>
      </c>
      <c r="G28" s="2" t="n">
        <v>1</v>
      </c>
      <c r="H28" s="6" t="n">
        <v>6000</v>
      </c>
      <c r="J28" s="5" t="s">
        <v>70</v>
      </c>
      <c r="K28" s="7" t="n">
        <v>60</v>
      </c>
      <c r="L28" s="7" t="n">
        <v>25</v>
      </c>
      <c r="M28" s="7" t="n">
        <f aca="false">TAN(S28)</f>
        <v>1.32168131385876</v>
      </c>
      <c r="N28" s="7" t="n">
        <v>0.9</v>
      </c>
      <c r="O28" s="7" t="n">
        <v>1.1</v>
      </c>
      <c r="P28" s="7" t="n">
        <v>10</v>
      </c>
      <c r="Q28" s="7" t="n">
        <v>0</v>
      </c>
      <c r="R28" s="7" t="n">
        <v>1</v>
      </c>
      <c r="S28" s="7" t="n">
        <f aca="false">COS(ATAN(L28/K28))</f>
        <v>0.923076923076923</v>
      </c>
    </row>
    <row r="29" customFormat="false" ht="14.25" hidden="false" customHeight="true" outlineLevel="0" collapsed="false">
      <c r="A29" s="4" t="s">
        <v>71</v>
      </c>
      <c r="B29" s="6" t="n">
        <v>28</v>
      </c>
      <c r="C29" s="6" t="n">
        <v>29</v>
      </c>
      <c r="D29" s="6" t="n">
        <v>0.8042</v>
      </c>
      <c r="E29" s="6" t="n">
        <v>0.7006</v>
      </c>
      <c r="F29" s="6" t="n">
        <v>0</v>
      </c>
      <c r="G29" s="2" t="n">
        <v>1</v>
      </c>
      <c r="H29" s="6" t="n">
        <v>6000</v>
      </c>
      <c r="J29" s="5" t="s">
        <v>72</v>
      </c>
      <c r="K29" s="7" t="n">
        <v>60</v>
      </c>
      <c r="L29" s="7" t="n">
        <v>20</v>
      </c>
      <c r="M29" s="7" t="n">
        <f aca="false">TAN(S29)</f>
        <v>1.39449826087355</v>
      </c>
      <c r="N29" s="7" t="n">
        <v>0.9</v>
      </c>
      <c r="O29" s="7" t="n">
        <v>1.1</v>
      </c>
      <c r="P29" s="7" t="n">
        <v>0.1</v>
      </c>
      <c r="Q29" s="7" t="n">
        <v>1</v>
      </c>
      <c r="R29" s="7" t="n">
        <v>0</v>
      </c>
      <c r="S29" s="7" t="n">
        <f aca="false">COS(ATAN(L29/K29))</f>
        <v>0.948683298050514</v>
      </c>
    </row>
    <row r="30" customFormat="false" ht="14.25" hidden="false" customHeight="true" outlineLevel="0" collapsed="false">
      <c r="A30" s="4" t="s">
        <v>73</v>
      </c>
      <c r="B30" s="6" t="n">
        <v>29</v>
      </c>
      <c r="C30" s="6" t="n">
        <v>30</v>
      </c>
      <c r="D30" s="6" t="n">
        <v>0.5075</v>
      </c>
      <c r="E30" s="6" t="n">
        <v>0.2585</v>
      </c>
      <c r="F30" s="6" t="n">
        <v>0</v>
      </c>
      <c r="G30" s="2" t="n">
        <v>1</v>
      </c>
      <c r="H30" s="6" t="n">
        <v>6000</v>
      </c>
      <c r="J30" s="5" t="s">
        <v>74</v>
      </c>
      <c r="K30" s="7" t="n">
        <v>120</v>
      </c>
      <c r="L30" s="7" t="n">
        <v>70</v>
      </c>
      <c r="M30" s="7" t="n">
        <f aca="false">TAN(S30)</f>
        <v>1.17047247812253</v>
      </c>
      <c r="N30" s="7" t="n">
        <v>0.9</v>
      </c>
      <c r="O30" s="7" t="n">
        <v>1.1</v>
      </c>
      <c r="P30" s="7" t="n">
        <v>100</v>
      </c>
      <c r="Q30" s="7" t="n">
        <v>0</v>
      </c>
      <c r="R30" s="7" t="n">
        <v>1</v>
      </c>
      <c r="S30" s="7" t="n">
        <f aca="false">COS(ATAN(L30/K30))</f>
        <v>0.863778900898434</v>
      </c>
    </row>
    <row r="31" customFormat="false" ht="14.25" hidden="false" customHeight="true" outlineLevel="0" collapsed="false">
      <c r="A31" s="4" t="s">
        <v>75</v>
      </c>
      <c r="B31" s="6" t="n">
        <v>30</v>
      </c>
      <c r="C31" s="6" t="n">
        <v>31</v>
      </c>
      <c r="D31" s="6" t="n">
        <v>0.6744</v>
      </c>
      <c r="E31" s="6" t="n">
        <v>0.663</v>
      </c>
      <c r="F31" s="6" t="n">
        <v>0</v>
      </c>
      <c r="G31" s="2" t="n">
        <v>1</v>
      </c>
      <c r="H31" s="6" t="n">
        <v>6000</v>
      </c>
      <c r="J31" s="5" t="s">
        <v>76</v>
      </c>
      <c r="K31" s="7" t="n">
        <v>200</v>
      </c>
      <c r="L31" s="7" t="n">
        <v>600</v>
      </c>
      <c r="M31" s="7" t="n">
        <f aca="false">TAN(S31)</f>
        <v>0.327208115618351</v>
      </c>
      <c r="N31" s="7" t="n">
        <v>0.9</v>
      </c>
      <c r="O31" s="7" t="n">
        <v>1.1</v>
      </c>
      <c r="P31" s="7" t="n">
        <v>0.1</v>
      </c>
      <c r="Q31" s="7" t="n">
        <v>1</v>
      </c>
      <c r="R31" s="7" t="n">
        <v>0</v>
      </c>
      <c r="S31" s="7" t="n">
        <f aca="false">COS(ATAN(L31/K31))</f>
        <v>0.316227766016838</v>
      </c>
    </row>
    <row r="32" customFormat="false" ht="14.25" hidden="false" customHeight="true" outlineLevel="0" collapsed="false">
      <c r="A32" s="4" t="s">
        <v>77</v>
      </c>
      <c r="B32" s="6" t="n">
        <v>31</v>
      </c>
      <c r="C32" s="6" t="n">
        <v>32</v>
      </c>
      <c r="D32" s="6" t="n">
        <v>0.3105</v>
      </c>
      <c r="E32" s="6" t="n">
        <v>0.3619</v>
      </c>
      <c r="F32" s="6" t="n">
        <v>0</v>
      </c>
      <c r="G32" s="2" t="n">
        <v>0</v>
      </c>
      <c r="H32" s="6" t="n">
        <v>6000</v>
      </c>
      <c r="J32" s="5" t="s">
        <v>78</v>
      </c>
      <c r="K32" s="7" t="n">
        <v>150</v>
      </c>
      <c r="L32" s="7" t="n">
        <v>70</v>
      </c>
      <c r="M32" s="7" t="n">
        <f aca="false">TAN(S32)</f>
        <v>1.27628604530981</v>
      </c>
      <c r="N32" s="7" t="n">
        <v>0.9</v>
      </c>
      <c r="O32" s="7" t="n">
        <v>1.1</v>
      </c>
      <c r="P32" s="7" t="n">
        <v>100</v>
      </c>
      <c r="Q32" s="7" t="n">
        <v>0</v>
      </c>
      <c r="R32" s="7" t="n">
        <v>1</v>
      </c>
      <c r="S32" s="7" t="n">
        <f aca="false">COS(ATAN(L32/K32))</f>
        <v>0.906183139995266</v>
      </c>
    </row>
    <row r="33" customFormat="false" ht="14.25" hidden="false" customHeight="true" outlineLevel="0" collapsed="false">
      <c r="A33" s="4" t="s">
        <v>79</v>
      </c>
      <c r="B33" s="6" t="n">
        <v>32</v>
      </c>
      <c r="C33" s="6" t="n">
        <v>33</v>
      </c>
      <c r="D33" s="6" t="n">
        <v>0.341</v>
      </c>
      <c r="E33" s="6" t="n">
        <v>0.5302</v>
      </c>
      <c r="F33" s="6" t="n">
        <v>0</v>
      </c>
      <c r="G33" s="2" t="n">
        <v>1</v>
      </c>
      <c r="H33" s="6" t="n">
        <v>6000</v>
      </c>
      <c r="J33" s="5" t="s">
        <v>80</v>
      </c>
      <c r="K33" s="7" t="n">
        <v>210</v>
      </c>
      <c r="L33" s="7" t="n">
        <v>100</v>
      </c>
      <c r="M33" s="7" t="n">
        <f aca="false">TAN(S33)</f>
        <v>1.2675880392332</v>
      </c>
      <c r="N33" s="7" t="n">
        <v>0.9</v>
      </c>
      <c r="O33" s="7" t="n">
        <v>1.1</v>
      </c>
      <c r="P33" s="7" t="n">
        <v>0.1</v>
      </c>
      <c r="Q33" s="7" t="n">
        <v>0</v>
      </c>
      <c r="R33" s="7" t="n">
        <v>0</v>
      </c>
      <c r="S33" s="7" t="n">
        <f aca="false">COS(ATAN(L33/K33))</f>
        <v>0.90286051882393</v>
      </c>
    </row>
    <row r="34" customFormat="false" ht="14.25" hidden="false" customHeight="true" outlineLevel="0" collapsed="false">
      <c r="A34" s="4" t="s">
        <v>81</v>
      </c>
      <c r="B34" s="6" t="n">
        <v>8</v>
      </c>
      <c r="C34" s="6" t="n">
        <v>21</v>
      </c>
      <c r="D34" s="6" t="n">
        <v>2</v>
      </c>
      <c r="E34" s="6" t="n">
        <v>2</v>
      </c>
      <c r="F34" s="6" t="n">
        <v>0</v>
      </c>
      <c r="G34" s="2" t="n">
        <v>1</v>
      </c>
      <c r="H34" s="6" t="n">
        <v>6000</v>
      </c>
      <c r="J34" s="5" t="s">
        <v>82</v>
      </c>
      <c r="K34" s="7" t="n">
        <v>60</v>
      </c>
      <c r="L34" s="7" t="n">
        <v>40</v>
      </c>
      <c r="M34" s="7" t="n">
        <f aca="false">TAN(S34)</f>
        <v>1.09794465535825</v>
      </c>
      <c r="N34" s="7" t="n">
        <v>0.9</v>
      </c>
      <c r="O34" s="7" t="n">
        <v>1.1</v>
      </c>
      <c r="P34" s="7" t="n">
        <v>10</v>
      </c>
      <c r="Q34" s="7" t="n">
        <v>0</v>
      </c>
      <c r="R34" s="7" t="n">
        <v>0</v>
      </c>
      <c r="S34" s="7" t="n">
        <f aca="false">COS(ATAN(L34/K34))</f>
        <v>0.832050294337844</v>
      </c>
    </row>
    <row r="35" customFormat="false" ht="14.25" hidden="false" customHeight="true" outlineLevel="0" collapsed="false">
      <c r="A35" s="4" t="s">
        <v>83</v>
      </c>
      <c r="B35" s="6" t="n">
        <v>9</v>
      </c>
      <c r="C35" s="6" t="n">
        <v>15</v>
      </c>
      <c r="D35" s="6" t="n">
        <v>2</v>
      </c>
      <c r="E35" s="6" t="n">
        <v>2</v>
      </c>
      <c r="F35" s="6" t="n">
        <v>0</v>
      </c>
      <c r="G35" s="2" t="n">
        <v>1</v>
      </c>
      <c r="H35" s="6" t="n">
        <v>6000</v>
      </c>
      <c r="K35" s="8" t="n">
        <f aca="false">SUM(K2:K34)</f>
        <v>3715</v>
      </c>
      <c r="L35" s="8" t="n">
        <f aca="false">SUM(L2:L34)</f>
        <v>2300</v>
      </c>
      <c r="Q35" s="9"/>
      <c r="R35" s="9"/>
      <c r="S35" s="9"/>
    </row>
    <row r="36" customFormat="false" ht="14.25" hidden="false" customHeight="true" outlineLevel="0" collapsed="false">
      <c r="A36" s="4" t="s">
        <v>84</v>
      </c>
      <c r="B36" s="6" t="n">
        <v>12</v>
      </c>
      <c r="C36" s="6" t="n">
        <v>22</v>
      </c>
      <c r="D36" s="6" t="n">
        <v>2</v>
      </c>
      <c r="E36" s="6" t="n">
        <v>2</v>
      </c>
      <c r="F36" s="6" t="n">
        <v>0</v>
      </c>
      <c r="G36" s="2" t="n">
        <v>1</v>
      </c>
      <c r="H36" s="6" t="n">
        <v>6000</v>
      </c>
      <c r="Q36" s="9"/>
      <c r="R36" s="9"/>
      <c r="S36" s="9"/>
    </row>
    <row r="37" customFormat="false" ht="14.25" hidden="false" customHeight="true" outlineLevel="0" collapsed="false">
      <c r="A37" s="4" t="s">
        <v>85</v>
      </c>
      <c r="B37" s="6" t="n">
        <v>18</v>
      </c>
      <c r="C37" s="6" t="n">
        <v>33</v>
      </c>
      <c r="D37" s="6" t="n">
        <v>0.5</v>
      </c>
      <c r="E37" s="6" t="n">
        <v>0.5</v>
      </c>
      <c r="F37" s="6" t="n">
        <v>0</v>
      </c>
      <c r="G37" s="2" t="n">
        <v>1</v>
      </c>
      <c r="H37" s="6" t="n">
        <v>6000</v>
      </c>
      <c r="Q37" s="9"/>
      <c r="R37" s="9"/>
      <c r="S37" s="9"/>
    </row>
    <row r="38" customFormat="false" ht="14.25" hidden="false" customHeight="true" outlineLevel="0" collapsed="false">
      <c r="A38" s="4" t="s">
        <v>86</v>
      </c>
      <c r="B38" s="6" t="n">
        <v>25</v>
      </c>
      <c r="C38" s="6" t="n">
        <v>29</v>
      </c>
      <c r="D38" s="6" t="n">
        <v>0.5</v>
      </c>
      <c r="E38" s="6" t="n">
        <v>0.5</v>
      </c>
      <c r="F38" s="6" t="n">
        <v>0</v>
      </c>
      <c r="G38" s="2" t="n">
        <v>1</v>
      </c>
      <c r="H38" s="6" t="n">
        <v>6000</v>
      </c>
      <c r="Q38" s="9"/>
      <c r="R38" s="9"/>
      <c r="S38" s="9"/>
    </row>
    <row r="39" customFormat="false" ht="14.25" hidden="false" customHeight="true" outlineLevel="0" collapsed="false">
      <c r="A39" s="10"/>
      <c r="B39" s="9"/>
      <c r="C39" s="9"/>
      <c r="D39" s="9"/>
      <c r="E39" s="9"/>
      <c r="F39" s="9"/>
      <c r="G39" s="9"/>
      <c r="H39" s="9"/>
      <c r="Q39" s="9"/>
      <c r="R39" s="9"/>
      <c r="S39" s="9"/>
    </row>
    <row r="40" customFormat="false" ht="14.25" hidden="false" customHeight="true" outlineLevel="0" collapsed="false">
      <c r="A40" s="9"/>
      <c r="B40" s="9"/>
      <c r="C40" s="9"/>
      <c r="D40" s="9"/>
      <c r="E40" s="9"/>
      <c r="F40" s="9"/>
      <c r="G40" s="9"/>
      <c r="H40" s="9"/>
      <c r="Q40" s="9"/>
      <c r="R40" s="9"/>
      <c r="S40" s="9"/>
    </row>
    <row r="41" customFormat="false" ht="14.25" hidden="false" customHeight="true" outlineLevel="0" collapsed="false">
      <c r="Q41" s="9"/>
      <c r="R41" s="9"/>
      <c r="S41" s="9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W41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E9" activeCellId="0" sqref="E9"/>
    </sheetView>
  </sheetViews>
  <sheetFormatPr defaultColWidth="9.1484375" defaultRowHeight="14.25" customHeight="true" zeroHeight="false" outlineLevelRow="0" outlineLevelCol="0"/>
  <cols>
    <col collapsed="false" customWidth="false" hidden="false" outlineLevel="0" max="16384" min="1" style="1" width="9.14"/>
  </cols>
  <sheetData>
    <row r="1" customFormat="false" ht="14.25" hidden="false" customHeight="true" outlineLevel="0" collapsed="false">
      <c r="A1" s="3" t="s">
        <v>0</v>
      </c>
      <c r="B1" s="11" t="s">
        <v>87</v>
      </c>
      <c r="C1" s="11" t="s">
        <v>88</v>
      </c>
      <c r="D1" s="11" t="s">
        <v>89</v>
      </c>
      <c r="E1" s="11" t="s">
        <v>7</v>
      </c>
      <c r="F1" s="11" t="s">
        <v>90</v>
      </c>
      <c r="G1" s="11" t="s">
        <v>91</v>
      </c>
      <c r="H1" s="11" t="s">
        <v>92</v>
      </c>
      <c r="I1" s="11" t="s">
        <v>93</v>
      </c>
      <c r="J1" s="11" t="s">
        <v>6</v>
      </c>
      <c r="K1" s="11" t="s">
        <v>94</v>
      </c>
      <c r="L1" s="11" t="s">
        <v>95</v>
      </c>
      <c r="M1" s="11" t="s">
        <v>96</v>
      </c>
    </row>
    <row r="2" customFormat="false" ht="14.25" hidden="false" customHeight="true" outlineLevel="0" collapsed="false">
      <c r="A2" s="11" t="s">
        <v>97</v>
      </c>
      <c r="B2" s="12" t="n">
        <v>1</v>
      </c>
      <c r="C2" s="12" t="n">
        <v>0</v>
      </c>
      <c r="D2" s="12" t="n">
        <v>4000</v>
      </c>
      <c r="E2" s="12" t="n">
        <v>4000</v>
      </c>
      <c r="F2" s="12" t="n">
        <v>5000</v>
      </c>
      <c r="G2" s="12" t="n">
        <v>2500</v>
      </c>
      <c r="H2" s="12" t="n">
        <v>0.001</v>
      </c>
      <c r="I2" s="12" t="n">
        <v>0</v>
      </c>
      <c r="J2" s="12" t="n">
        <v>1</v>
      </c>
      <c r="K2" s="12" t="n">
        <v>1</v>
      </c>
      <c r="L2" s="12" t="n">
        <v>1</v>
      </c>
      <c r="M2" s="13" t="s">
        <v>98</v>
      </c>
    </row>
    <row r="3" customFormat="false" ht="14.25" hidden="false" customHeight="true" outlineLevel="0" collapsed="false">
      <c r="A3" s="11" t="s">
        <v>99</v>
      </c>
      <c r="B3" s="12" t="n">
        <v>22</v>
      </c>
      <c r="C3" s="12" t="n">
        <v>0</v>
      </c>
      <c r="D3" s="12" t="n">
        <f aca="false">SQRT((E3^2)-(F3^2))</f>
        <v>86.6025403784439</v>
      </c>
      <c r="E3" s="12" t="n">
        <v>100</v>
      </c>
      <c r="F3" s="12" t="n">
        <v>50</v>
      </c>
      <c r="G3" s="12" t="n">
        <v>0</v>
      </c>
      <c r="H3" s="12" t="n">
        <v>0.0005</v>
      </c>
      <c r="I3" s="12" t="n">
        <v>10</v>
      </c>
      <c r="J3" s="12" t="n">
        <v>1</v>
      </c>
      <c r="K3" s="12" t="n">
        <v>0</v>
      </c>
      <c r="L3" s="12" t="n">
        <v>0</v>
      </c>
      <c r="M3" s="13" t="s">
        <v>100</v>
      </c>
    </row>
    <row r="4" customFormat="false" ht="14.25" hidden="false" customHeight="true" outlineLevel="0" collapsed="false">
      <c r="A4" s="11" t="s">
        <v>101</v>
      </c>
      <c r="B4" s="12" t="n">
        <v>27</v>
      </c>
      <c r="C4" s="12" t="n">
        <v>0</v>
      </c>
      <c r="D4" s="12" t="n">
        <f aca="false">SQRT((E4^2)-(F4^2))</f>
        <v>440.908153700972</v>
      </c>
      <c r="E4" s="12" t="n">
        <v>630</v>
      </c>
      <c r="F4" s="12" t="n">
        <v>450</v>
      </c>
      <c r="G4" s="12" t="n">
        <v>0</v>
      </c>
      <c r="H4" s="12" t="n">
        <v>0.0005</v>
      </c>
      <c r="I4" s="12" t="n">
        <v>45</v>
      </c>
      <c r="J4" s="12" t="n">
        <v>1</v>
      </c>
      <c r="K4" s="12" t="n">
        <v>1</v>
      </c>
      <c r="L4" s="12" t="n">
        <v>0</v>
      </c>
      <c r="M4" s="13" t="s">
        <v>100</v>
      </c>
    </row>
    <row r="5" customFormat="false" ht="14.25" hidden="false" customHeight="true" outlineLevel="0" collapsed="false">
      <c r="A5" s="11" t="s">
        <v>102</v>
      </c>
      <c r="B5" s="13" t="n">
        <v>29</v>
      </c>
      <c r="C5" s="13" t="n">
        <v>0</v>
      </c>
      <c r="D5" s="12" t="n">
        <f aca="false">SQRT((E5^2)-(F5^2))</f>
        <v>425</v>
      </c>
      <c r="E5" s="12" t="n">
        <v>425</v>
      </c>
      <c r="F5" s="13" t="n">
        <v>0</v>
      </c>
      <c r="G5" s="13" t="n">
        <v>0</v>
      </c>
      <c r="H5" s="12" t="n">
        <v>0.0005</v>
      </c>
      <c r="I5" s="13" t="n">
        <v>0</v>
      </c>
      <c r="J5" s="13" t="n">
        <v>1</v>
      </c>
      <c r="K5" s="13" t="n">
        <v>0</v>
      </c>
      <c r="L5" s="13" t="n">
        <v>1</v>
      </c>
      <c r="M5" s="13" t="s">
        <v>103</v>
      </c>
    </row>
    <row r="6" customFormat="false" ht="14.25" hidden="false" customHeight="true" outlineLevel="0" collapsed="false">
      <c r="A6" s="11" t="s">
        <v>104</v>
      </c>
      <c r="B6" s="13" t="n">
        <v>31</v>
      </c>
      <c r="C6" s="13" t="n">
        <v>0</v>
      </c>
      <c r="D6" s="12" t="n">
        <f aca="false">SQRT((E6^2)-(F6^2))</f>
        <v>285.220966971224</v>
      </c>
      <c r="E6" s="12" t="n">
        <v>300</v>
      </c>
      <c r="F6" s="13" t="n">
        <v>93</v>
      </c>
      <c r="G6" s="13" t="n">
        <v>0</v>
      </c>
      <c r="H6" s="12" t="n">
        <v>0.0005</v>
      </c>
      <c r="I6" s="13" t="n">
        <v>0</v>
      </c>
      <c r="J6" s="13" t="n">
        <v>1</v>
      </c>
      <c r="K6" s="13" t="n">
        <v>1</v>
      </c>
      <c r="L6" s="13" t="n">
        <v>1</v>
      </c>
      <c r="M6" s="13" t="s">
        <v>105</v>
      </c>
    </row>
    <row r="7" customFormat="false" ht="14.25" hidden="false" customHeight="true" outlineLevel="0" collapsed="false">
      <c r="A7" s="9"/>
      <c r="B7" s="9"/>
      <c r="C7" s="9"/>
      <c r="D7" s="9"/>
      <c r="E7" s="9"/>
    </row>
    <row r="8" customFormat="false" ht="14.25" hidden="false" customHeight="true" outlineLevel="0" collapsed="false">
      <c r="A8" s="3" t="s">
        <v>0</v>
      </c>
      <c r="B8" s="11" t="s">
        <v>87</v>
      </c>
      <c r="C8" s="11" t="s">
        <v>106</v>
      </c>
      <c r="D8" s="11" t="s">
        <v>107</v>
      </c>
      <c r="E8" s="11" t="s">
        <v>108</v>
      </c>
      <c r="F8" s="11" t="s">
        <v>109</v>
      </c>
      <c r="G8" s="11" t="s">
        <v>110</v>
      </c>
      <c r="H8" s="11" t="s">
        <v>111</v>
      </c>
      <c r="I8" s="11" t="s">
        <v>112</v>
      </c>
      <c r="K8" s="3" t="s">
        <v>0</v>
      </c>
      <c r="L8" s="11" t="s">
        <v>113</v>
      </c>
    </row>
    <row r="9" customFormat="false" ht="14.25" hidden="false" customHeight="true" outlineLevel="0" collapsed="false">
      <c r="A9" s="11" t="s">
        <v>114</v>
      </c>
      <c r="B9" s="12" t="n">
        <v>8</v>
      </c>
      <c r="C9" s="14" t="n">
        <v>230</v>
      </c>
      <c r="D9" s="14" t="n">
        <v>240</v>
      </c>
      <c r="E9" s="14" t="n">
        <v>250</v>
      </c>
      <c r="F9" s="12" t="n">
        <f aca="false">E9/10</f>
        <v>25</v>
      </c>
      <c r="G9" s="12" t="n">
        <v>0.9</v>
      </c>
      <c r="H9" s="12" t="n">
        <v>0.9</v>
      </c>
      <c r="I9" s="12" t="n">
        <f aca="false">E9/2</f>
        <v>125</v>
      </c>
      <c r="K9" s="11" t="s">
        <v>115</v>
      </c>
      <c r="L9" s="12" t="n">
        <v>0.3</v>
      </c>
    </row>
    <row r="10" customFormat="false" ht="14.25" hidden="false" customHeight="true" outlineLevel="0" collapsed="false">
      <c r="A10" s="11" t="s">
        <v>116</v>
      </c>
      <c r="B10" s="12" t="n">
        <v>24</v>
      </c>
      <c r="C10" s="14" t="n">
        <v>450</v>
      </c>
      <c r="D10" s="14" t="n">
        <v>400</v>
      </c>
      <c r="E10" s="14" t="n">
        <v>500</v>
      </c>
      <c r="F10" s="12" t="n">
        <f aca="false">E10/10</f>
        <v>50</v>
      </c>
      <c r="G10" s="12" t="n">
        <v>0.9</v>
      </c>
      <c r="H10" s="12" t="n">
        <v>0.9</v>
      </c>
      <c r="I10" s="12" t="n">
        <f aca="false">E10/2</f>
        <v>250</v>
      </c>
      <c r="K10" s="11" t="s">
        <v>117</v>
      </c>
      <c r="L10" s="12" t="n">
        <v>0.4</v>
      </c>
    </row>
    <row r="11" customFormat="false" ht="14.25" hidden="false" customHeight="true" outlineLevel="0" collapsed="false">
      <c r="A11" s="11" t="s">
        <v>118</v>
      </c>
      <c r="B11" s="12" t="n">
        <v>5</v>
      </c>
      <c r="C11" s="14" t="n">
        <v>100</v>
      </c>
      <c r="D11" s="14" t="n">
        <v>110</v>
      </c>
      <c r="E11" s="14" t="n">
        <v>120</v>
      </c>
      <c r="F11" s="12" t="n">
        <f aca="false">E11/10</f>
        <v>12</v>
      </c>
      <c r="G11" s="12" t="n">
        <v>0.9</v>
      </c>
      <c r="H11" s="12" t="n">
        <v>0.9</v>
      </c>
      <c r="I11" s="12" t="n">
        <f aca="false">E11/2</f>
        <v>60</v>
      </c>
      <c r="J11" s="9"/>
      <c r="K11" s="11" t="s">
        <v>119</v>
      </c>
      <c r="L11" s="12" t="n">
        <v>0.5</v>
      </c>
    </row>
    <row r="12" customFormat="false" ht="14.25" hidden="false" customHeight="true" outlineLevel="0" collapsed="false">
      <c r="A12" s="9"/>
      <c r="B12" s="9"/>
      <c r="C12" s="9"/>
      <c r="D12" s="9"/>
      <c r="E12" s="9"/>
      <c r="K12" s="11" t="s">
        <v>120</v>
      </c>
      <c r="L12" s="13" t="n">
        <v>0.6</v>
      </c>
    </row>
    <row r="13" customFormat="false" ht="14.25" hidden="false" customHeight="true" outlineLevel="0" collapsed="false">
      <c r="A13" s="9"/>
      <c r="B13" s="9"/>
      <c r="C13" s="9"/>
      <c r="D13" s="9"/>
      <c r="E13" s="9"/>
    </row>
    <row r="14" customFormat="false" ht="14.25" hidden="false" customHeight="true" outlineLevel="0" collapsed="false">
      <c r="A14" s="3" t="s">
        <v>0</v>
      </c>
      <c r="B14" s="15" t="s">
        <v>103</v>
      </c>
      <c r="C14" s="15" t="s">
        <v>121</v>
      </c>
      <c r="D14" s="15" t="s">
        <v>122</v>
      </c>
      <c r="E14" s="15" t="s">
        <v>123</v>
      </c>
    </row>
    <row r="15" customFormat="false" ht="14.25" hidden="false" customHeight="true" outlineLevel="0" collapsed="false">
      <c r="A15" s="15" t="s">
        <v>124</v>
      </c>
      <c r="B15" s="16" t="n">
        <v>0</v>
      </c>
      <c r="C15" s="16" t="n">
        <v>0.780176502</v>
      </c>
      <c r="D15" s="16" t="n">
        <f aca="false">$D$5*B15</f>
        <v>0</v>
      </c>
      <c r="E15" s="16" t="n">
        <f aca="false">$D$6*C15</f>
        <v>222.522696308667</v>
      </c>
    </row>
    <row r="16" customFormat="false" ht="14.25" hidden="false" customHeight="true" outlineLevel="0" collapsed="false">
      <c r="A16" s="15" t="s">
        <v>125</v>
      </c>
      <c r="B16" s="16" t="n">
        <v>0</v>
      </c>
      <c r="C16" s="16" t="n">
        <v>0.8303229</v>
      </c>
      <c r="D16" s="16" t="n">
        <f aca="false">$D$5*B16</f>
        <v>0</v>
      </c>
      <c r="E16" s="16" t="n">
        <f aca="false">$D$6*C16</f>
        <v>236.825500436351</v>
      </c>
    </row>
    <row r="17" customFormat="false" ht="14.25" hidden="false" customHeight="true" outlineLevel="0" collapsed="false">
      <c r="A17" s="15" t="s">
        <v>126</v>
      </c>
      <c r="B17" s="16" t="n">
        <v>0</v>
      </c>
      <c r="C17" s="16" t="n">
        <v>0.776217576</v>
      </c>
      <c r="D17" s="16" t="n">
        <f aca="false">$D$5*B17</f>
        <v>0</v>
      </c>
      <c r="E17" s="16" t="n">
        <f aca="false">$D$6*C17</f>
        <v>221.393527606779</v>
      </c>
      <c r="Q17" s="12" t="n">
        <v>200</v>
      </c>
      <c r="R17" s="12" t="n">
        <v>250</v>
      </c>
      <c r="S17" s="12" t="n">
        <v>600</v>
      </c>
      <c r="T17" s="12" t="n">
        <f aca="false">S17/10</f>
        <v>60</v>
      </c>
      <c r="U17" s="12" t="n">
        <v>0.95</v>
      </c>
      <c r="V17" s="12" t="n">
        <v>0.95</v>
      </c>
      <c r="W17" s="12" t="n">
        <f aca="false">S17/2</f>
        <v>300</v>
      </c>
    </row>
    <row r="18" customFormat="false" ht="14.25" hidden="false" customHeight="true" outlineLevel="0" collapsed="false">
      <c r="A18" s="15" t="s">
        <v>127</v>
      </c>
      <c r="B18" s="16" t="n">
        <v>0</v>
      </c>
      <c r="C18" s="16" t="n">
        <v>0.844838962</v>
      </c>
      <c r="D18" s="16" t="n">
        <f aca="false">$D$5*B18</f>
        <v>0</v>
      </c>
      <c r="E18" s="16" t="n">
        <f aca="false">$D$6*C18</f>
        <v>240.965785676605</v>
      </c>
      <c r="Q18" s="12" t="n">
        <v>100</v>
      </c>
      <c r="R18" s="12" t="n">
        <v>150</v>
      </c>
      <c r="S18" s="12" t="n">
        <v>600</v>
      </c>
      <c r="T18" s="12" t="n">
        <f aca="false">S18/10</f>
        <v>60</v>
      </c>
      <c r="U18" s="12" t="n">
        <v>0.95</v>
      </c>
      <c r="V18" s="12" t="n">
        <v>0.95</v>
      </c>
      <c r="W18" s="12" t="n">
        <f aca="false">S18/2</f>
        <v>300</v>
      </c>
    </row>
    <row r="19" customFormat="false" ht="14.25" hidden="false" customHeight="true" outlineLevel="0" collapsed="false">
      <c r="A19" s="15" t="s">
        <v>128</v>
      </c>
      <c r="B19" s="16" t="n">
        <v>0</v>
      </c>
      <c r="C19" s="16" t="n">
        <v>0.767639903</v>
      </c>
      <c r="D19" s="16" t="n">
        <f aca="false">$D$5*B19</f>
        <v>0</v>
      </c>
      <c r="E19" s="16" t="n">
        <f aca="false">$D$6*C19</f>
        <v>218.946995419357</v>
      </c>
      <c r="Q19" s="12" t="n">
        <v>400</v>
      </c>
      <c r="R19" s="12" t="n">
        <v>450</v>
      </c>
      <c r="S19" s="12" t="n">
        <v>600</v>
      </c>
      <c r="T19" s="12" t="n">
        <f aca="false">S19/10</f>
        <v>60</v>
      </c>
      <c r="U19" s="12" t="n">
        <v>0.95</v>
      </c>
      <c r="V19" s="12" t="n">
        <v>0.95</v>
      </c>
      <c r="W19" s="12" t="n">
        <f aca="false">S19/2</f>
        <v>300</v>
      </c>
    </row>
    <row r="20" customFormat="false" ht="14.25" hidden="false" customHeight="true" outlineLevel="0" collapsed="false">
      <c r="A20" s="15" t="s">
        <v>129</v>
      </c>
      <c r="B20" s="16" t="n">
        <v>0.0457162012952139</v>
      </c>
      <c r="C20" s="16" t="n">
        <v>0.730689925</v>
      </c>
      <c r="D20" s="16" t="n">
        <f aca="false">$D$5*B20</f>
        <v>19.4293855504659</v>
      </c>
      <c r="E20" s="16" t="n">
        <f aca="false">$D$6*C20</f>
        <v>208.408086964631</v>
      </c>
    </row>
    <row r="21" customFormat="false" ht="14.25" hidden="false" customHeight="true" outlineLevel="0" collapsed="false">
      <c r="A21" s="15" t="s">
        <v>130</v>
      </c>
      <c r="B21" s="16" t="n">
        <v>0.147748677042856</v>
      </c>
      <c r="C21" s="16" t="n">
        <v>0.735968494</v>
      </c>
      <c r="D21" s="16" t="n">
        <f aca="false">$D$5*B21</f>
        <v>62.7931877432138</v>
      </c>
      <c r="E21" s="16" t="n">
        <f aca="false">$D$6*C21</f>
        <v>209.913645519035</v>
      </c>
    </row>
    <row r="22" customFormat="false" ht="14.25" hidden="false" customHeight="true" outlineLevel="0" collapsed="false">
      <c r="A22" s="15" t="s">
        <v>131</v>
      </c>
      <c r="B22" s="16" t="n">
        <v>0.309445197957068</v>
      </c>
      <c r="C22" s="16" t="n">
        <v>0.88178894</v>
      </c>
      <c r="D22" s="16" t="n">
        <f aca="false">$D$5*B22</f>
        <v>131.514209131754</v>
      </c>
      <c r="E22" s="16" t="n">
        <f aca="false">$D$6*C22</f>
        <v>251.504694131331</v>
      </c>
    </row>
    <row r="23" customFormat="false" ht="14.25" hidden="false" customHeight="true" outlineLevel="0" collapsed="false">
      <c r="A23" s="15" t="s">
        <v>132</v>
      </c>
      <c r="B23" s="16" t="n">
        <v>0.513862640277276</v>
      </c>
      <c r="C23" s="16" t="n">
        <v>1</v>
      </c>
      <c r="D23" s="16" t="n">
        <f aca="false">$D$5*B23</f>
        <v>218.391622117842</v>
      </c>
      <c r="E23" s="16" t="n">
        <f aca="false">$D$6*C23</f>
        <v>285.220966971224</v>
      </c>
    </row>
    <row r="24" customFormat="false" ht="14.25" hidden="false" customHeight="true" outlineLevel="0" collapsed="false">
      <c r="A24" s="15" t="s">
        <v>133</v>
      </c>
      <c r="B24" s="16" t="n">
        <v>0.717064072209171</v>
      </c>
      <c r="C24" s="16" t="n">
        <v>1</v>
      </c>
      <c r="D24" s="16" t="n">
        <f aca="false">$D$5*B24</f>
        <v>304.752230688898</v>
      </c>
      <c r="E24" s="16" t="n">
        <f aca="false">$D$6*C24</f>
        <v>285.220966971224</v>
      </c>
    </row>
    <row r="25" customFormat="false" ht="14.25" hidden="false" customHeight="true" outlineLevel="0" collapsed="false">
      <c r="A25" s="15" t="s">
        <v>134</v>
      </c>
      <c r="B25" s="16" t="n">
        <v>0.898088321596444</v>
      </c>
      <c r="C25" s="16" t="n">
        <v>1</v>
      </c>
      <c r="D25" s="16" t="n">
        <f aca="false">$D$5*B25</f>
        <v>381.687536678489</v>
      </c>
      <c r="E25" s="16" t="n">
        <f aca="false">$D$6*C25</f>
        <v>285.220966971224</v>
      </c>
    </row>
    <row r="26" customFormat="false" ht="14.25" hidden="false" customHeight="true" outlineLevel="0" collapsed="false">
      <c r="A26" s="15" t="s">
        <v>135</v>
      </c>
      <c r="B26" s="16" t="n">
        <v>1</v>
      </c>
      <c r="C26" s="16" t="n">
        <v>1</v>
      </c>
      <c r="D26" s="16" t="n">
        <f aca="false">$D$5*B26</f>
        <v>425</v>
      </c>
      <c r="E26" s="16" t="n">
        <f aca="false">$D$6*C26</f>
        <v>285.220966971224</v>
      </c>
    </row>
    <row r="27" customFormat="false" ht="14.25" hidden="false" customHeight="true" outlineLevel="0" collapsed="false">
      <c r="A27" s="15" t="s">
        <v>136</v>
      </c>
      <c r="B27" s="16" t="n">
        <v>0.895029311393834</v>
      </c>
      <c r="C27" s="16" t="n">
        <v>1</v>
      </c>
      <c r="D27" s="16" t="n">
        <f aca="false">$D$5*B27</f>
        <v>380.387457342379</v>
      </c>
      <c r="E27" s="16" t="n">
        <f aca="false">$D$6*C27</f>
        <v>285.220966971224</v>
      </c>
    </row>
    <row r="28" customFormat="false" ht="14.25" hidden="false" customHeight="true" outlineLevel="0" collapsed="false">
      <c r="A28" s="15" t="s">
        <v>137</v>
      </c>
      <c r="B28" s="16" t="n">
        <v>0.735455501063872</v>
      </c>
      <c r="C28" s="16" t="n">
        <v>1</v>
      </c>
      <c r="D28" s="16" t="n">
        <f aca="false">$D$5*B28</f>
        <v>312.568587952146</v>
      </c>
      <c r="E28" s="16" t="n">
        <f aca="false">$D$6*C28</f>
        <v>285.220966971224</v>
      </c>
    </row>
    <row r="29" customFormat="false" ht="14.25" hidden="false" customHeight="true" outlineLevel="0" collapsed="false">
      <c r="A29" s="15" t="s">
        <v>138</v>
      </c>
      <c r="B29" s="16" t="n">
        <v>0.548666232407082</v>
      </c>
      <c r="C29" s="16" t="n">
        <v>1</v>
      </c>
      <c r="D29" s="16" t="n">
        <f aca="false">$D$5*B29</f>
        <v>233.18314877301</v>
      </c>
      <c r="E29" s="16" t="n">
        <f aca="false">$D$6*C29</f>
        <v>285.220966971224</v>
      </c>
    </row>
    <row r="30" customFormat="false" ht="14.25" hidden="false" customHeight="true" outlineLevel="0" collapsed="false">
      <c r="A30" s="15" t="s">
        <v>139</v>
      </c>
      <c r="B30" s="16" t="n">
        <v>0.395509743035428</v>
      </c>
      <c r="C30" s="16" t="n">
        <v>1</v>
      </c>
      <c r="D30" s="16" t="n">
        <f aca="false">$D$5*B30</f>
        <v>168.091640790057</v>
      </c>
      <c r="E30" s="16" t="n">
        <f aca="false">$D$6*C30</f>
        <v>285.220966971224</v>
      </c>
    </row>
    <row r="31" customFormat="false" ht="14.25" hidden="false" customHeight="true" outlineLevel="0" collapsed="false">
      <c r="A31" s="15" t="s">
        <v>140</v>
      </c>
      <c r="B31" s="16" t="n">
        <v>0.257670507760347</v>
      </c>
      <c r="C31" s="16" t="n">
        <v>0.949750505</v>
      </c>
      <c r="D31" s="16" t="n">
        <f aca="false">$D$5*B31</f>
        <v>109.509965798147</v>
      </c>
      <c r="E31" s="16" t="n">
        <f aca="false">$D$6*C31</f>
        <v>270.888757417508</v>
      </c>
      <c r="S31" s="9"/>
    </row>
    <row r="32" customFormat="false" ht="14.25" hidden="false" customHeight="true" outlineLevel="0" collapsed="false">
      <c r="A32" s="15" t="s">
        <v>141</v>
      </c>
      <c r="B32" s="16" t="n">
        <v>0.113539068196982</v>
      </c>
      <c r="C32" s="16" t="n">
        <v>0.845498783</v>
      </c>
      <c r="D32" s="16" t="n">
        <f aca="false">$D$5*B32</f>
        <v>48.2541039837174</v>
      </c>
      <c r="E32" s="16" t="n">
        <f aca="false">$D$6*C32</f>
        <v>241.153980460253</v>
      </c>
      <c r="S32" s="9"/>
    </row>
    <row r="33" customFormat="false" ht="14.25" hidden="false" customHeight="true" outlineLevel="0" collapsed="false">
      <c r="A33" s="15" t="s">
        <v>142</v>
      </c>
      <c r="B33" s="16" t="n">
        <v>0.0841818613188591</v>
      </c>
      <c r="C33" s="16" t="n">
        <v>0.731349746</v>
      </c>
      <c r="D33" s="16" t="n">
        <f aca="false">$D$5*B33</f>
        <v>35.7772910605151</v>
      </c>
      <c r="E33" s="16" t="n">
        <f aca="false">$D$6*C33</f>
        <v>208.596281748279</v>
      </c>
      <c r="S33" s="9"/>
    </row>
    <row r="34" customFormat="false" ht="14.25" hidden="false" customHeight="true" outlineLevel="0" collapsed="false">
      <c r="A34" s="15" t="s">
        <v>143</v>
      </c>
      <c r="B34" s="16" t="n">
        <v>0</v>
      </c>
      <c r="C34" s="16" t="n">
        <v>0.491174894</v>
      </c>
      <c r="D34" s="16" t="n">
        <f aca="false">$D$5*B34</f>
        <v>0</v>
      </c>
      <c r="E34" s="16" t="n">
        <f aca="false">$D$6*C34</f>
        <v>140.093378218668</v>
      </c>
      <c r="S34" s="9"/>
    </row>
    <row r="35" customFormat="false" ht="14.25" hidden="false" customHeight="true" outlineLevel="0" collapsed="false">
      <c r="A35" s="15" t="s">
        <v>144</v>
      </c>
      <c r="B35" s="16" t="n">
        <v>0</v>
      </c>
      <c r="C35" s="16" t="n">
        <v>0.460163306</v>
      </c>
      <c r="D35" s="16" t="n">
        <f aca="false">$D$5*B35</f>
        <v>0</v>
      </c>
      <c r="E35" s="16" t="n">
        <f aca="false">$D$6*C35</f>
        <v>131.248223101995</v>
      </c>
      <c r="S35" s="9"/>
    </row>
    <row r="36" customFormat="false" ht="14.25" hidden="false" customHeight="true" outlineLevel="0" collapsed="false">
      <c r="A36" s="15" t="s">
        <v>145</v>
      </c>
      <c r="B36" s="16" t="n">
        <v>0</v>
      </c>
      <c r="C36" s="16" t="n">
        <v>0.404078519</v>
      </c>
      <c r="D36" s="16" t="n">
        <f aca="false">$D$5*B36</f>
        <v>0</v>
      </c>
      <c r="E36" s="16" t="n">
        <f aca="false">$D$6*C36</f>
        <v>115.25166592148</v>
      </c>
      <c r="S36" s="9"/>
    </row>
    <row r="37" customFormat="false" ht="14.25" hidden="false" customHeight="true" outlineLevel="0" collapsed="false">
      <c r="A37" s="15" t="s">
        <v>146</v>
      </c>
      <c r="B37" s="16" t="n">
        <v>0</v>
      </c>
      <c r="C37" s="16" t="n">
        <v>0.41133655</v>
      </c>
      <c r="D37" s="16" t="n">
        <f aca="false">$D$5*B37</f>
        <v>0</v>
      </c>
      <c r="E37" s="16" t="n">
        <f aca="false">$D$6*C37</f>
        <v>117.321808541607</v>
      </c>
      <c r="S37" s="9"/>
    </row>
    <row r="38" customFormat="false" ht="14.25" hidden="false" customHeight="true" outlineLevel="0" collapsed="false">
      <c r="A38" s="15" t="s">
        <v>147</v>
      </c>
      <c r="B38" s="16" t="n">
        <v>0</v>
      </c>
      <c r="C38" s="16" t="n">
        <v>0.476658831</v>
      </c>
      <c r="D38" s="16" t="n">
        <f aca="false">$D$5*B38</f>
        <v>0</v>
      </c>
      <c r="E38" s="16" t="n">
        <f aca="false">$D$6*C38</f>
        <v>135.953092693193</v>
      </c>
      <c r="S38" s="9"/>
    </row>
    <row r="39" customFormat="false" ht="14.25" hidden="false" customHeight="true" outlineLevel="0" collapsed="false">
      <c r="S39" s="9"/>
    </row>
    <row r="40" customFormat="false" ht="14.25" hidden="false" customHeight="true" outlineLevel="0" collapsed="false">
      <c r="S40" s="9"/>
    </row>
    <row r="41" customFormat="false" ht="15" hidden="false" customHeight="false" outlineLevel="0" collapsed="false">
      <c r="Q41" s="9"/>
      <c r="R41" s="9"/>
      <c r="S41" s="9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Y37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9" activeCellId="0" sqref="B9"/>
    </sheetView>
  </sheetViews>
  <sheetFormatPr defaultColWidth="8.2890625" defaultRowHeight="14.25" customHeight="true" zeroHeight="false" outlineLevelRow="0" outlineLevelCol="0"/>
  <cols>
    <col collapsed="false" customWidth="true" hidden="false" outlineLevel="0" max="2" min="2" style="2" width="11.29"/>
  </cols>
  <sheetData>
    <row r="1" customFormat="false" ht="14.25" hidden="false" customHeight="false" outlineLevel="0" collapsed="false">
      <c r="A1" s="3" t="s">
        <v>0</v>
      </c>
      <c r="B1" s="6" t="s">
        <v>124</v>
      </c>
      <c r="C1" s="6" t="s">
        <v>125</v>
      </c>
      <c r="D1" s="6" t="s">
        <v>126</v>
      </c>
      <c r="E1" s="6" t="s">
        <v>127</v>
      </c>
      <c r="F1" s="6" t="s">
        <v>128</v>
      </c>
      <c r="G1" s="6" t="s">
        <v>129</v>
      </c>
      <c r="H1" s="6" t="s">
        <v>130</v>
      </c>
      <c r="I1" s="6" t="s">
        <v>131</v>
      </c>
      <c r="J1" s="6" t="s">
        <v>132</v>
      </c>
      <c r="K1" s="6" t="s">
        <v>133</v>
      </c>
      <c r="L1" s="6" t="s">
        <v>134</v>
      </c>
      <c r="M1" s="6" t="s">
        <v>135</v>
      </c>
      <c r="N1" s="6" t="s">
        <v>136</v>
      </c>
      <c r="O1" s="6" t="s">
        <v>137</v>
      </c>
      <c r="P1" s="6" t="s">
        <v>138</v>
      </c>
      <c r="Q1" s="6" t="s">
        <v>139</v>
      </c>
      <c r="R1" s="6" t="s">
        <v>140</v>
      </c>
      <c r="S1" s="6" t="s">
        <v>141</v>
      </c>
      <c r="T1" s="6" t="s">
        <v>142</v>
      </c>
      <c r="U1" s="6" t="s">
        <v>143</v>
      </c>
      <c r="V1" s="6" t="s">
        <v>144</v>
      </c>
      <c r="W1" s="6" t="s">
        <v>145</v>
      </c>
      <c r="X1" s="6" t="s">
        <v>146</v>
      </c>
      <c r="Y1" s="6" t="s">
        <v>147</v>
      </c>
    </row>
    <row r="2" customFormat="false" ht="14.25" hidden="false" customHeight="false" outlineLevel="0" collapsed="false">
      <c r="A2" s="5" t="s">
        <v>18</v>
      </c>
      <c r="B2" s="17" t="n">
        <v>0</v>
      </c>
      <c r="C2" s="1" t="n">
        <v>0</v>
      </c>
      <c r="D2" s="1" t="n">
        <v>0</v>
      </c>
      <c r="E2" s="1" t="n">
        <v>0</v>
      </c>
      <c r="F2" s="1" t="n">
        <v>0</v>
      </c>
      <c r="G2" s="1" t="n">
        <v>0</v>
      </c>
      <c r="H2" s="1" t="n">
        <v>0</v>
      </c>
      <c r="I2" s="1" t="n">
        <v>0</v>
      </c>
      <c r="J2" s="1" t="n">
        <v>0</v>
      </c>
      <c r="K2" s="1" t="n">
        <v>0</v>
      </c>
      <c r="L2" s="1" t="n">
        <v>0</v>
      </c>
      <c r="M2" s="1" t="n">
        <v>0</v>
      </c>
      <c r="N2" s="1" t="n">
        <v>0</v>
      </c>
      <c r="O2" s="1" t="n">
        <v>0</v>
      </c>
      <c r="P2" s="1" t="n">
        <v>0</v>
      </c>
      <c r="Q2" s="1" t="n">
        <v>0</v>
      </c>
      <c r="R2" s="1" t="n">
        <v>0</v>
      </c>
      <c r="S2" s="1" t="n">
        <v>0</v>
      </c>
      <c r="T2" s="1" t="n">
        <v>0</v>
      </c>
      <c r="U2" s="1" t="n">
        <v>0</v>
      </c>
      <c r="V2" s="1" t="n">
        <v>0</v>
      </c>
      <c r="W2" s="1" t="n">
        <v>0</v>
      </c>
      <c r="X2" s="1" t="n">
        <v>0</v>
      </c>
      <c r="Y2" s="1" t="n">
        <v>0</v>
      </c>
    </row>
    <row r="3" customFormat="false" ht="14.25" hidden="false" customHeight="false" outlineLevel="0" collapsed="false">
      <c r="A3" s="5" t="s">
        <v>20</v>
      </c>
      <c r="B3" s="17" t="n">
        <f aca="false">VLOOKUP($A3,Transmission!$J$1:$L$34,2,FALSE())*VLOOKUP(B$1,Consumo_EREDES!$A$1:$G$25,7,FALSE())</f>
        <v>55.7129675312642</v>
      </c>
      <c r="C3" s="17" t="n">
        <f aca="false">VLOOKUP($A3,Transmission!$J$1:$L$34,2,FALSE())*VLOOKUP(C$1,Consumo_EREDES!$A$1:$G$25,7,FALSE())</f>
        <v>51.455506269874</v>
      </c>
      <c r="D3" s="17" t="n">
        <f aca="false">VLOOKUP($A3,Transmission!$J$1:$L$34,2,FALSE())*VLOOKUP(D$1,Consumo_EREDES!$A$1:$G$25,7,FALSE())</f>
        <v>50.4563880814535</v>
      </c>
      <c r="E3" s="17" t="n">
        <f aca="false">VLOOKUP($A3,Transmission!$J$1:$L$34,2,FALSE())*VLOOKUP(E$1,Consumo_EREDES!$A$1:$G$25,7,FALSE())</f>
        <v>50.2938273450944</v>
      </c>
      <c r="F3" s="17" t="n">
        <f aca="false">VLOOKUP($A3,Transmission!$J$1:$L$34,2,FALSE())*VLOOKUP(F$1,Consumo_EREDES!$A$1:$G$25,7,FALSE())</f>
        <v>51.4463584846539</v>
      </c>
      <c r="G3" s="17" t="n">
        <f aca="false">VLOOKUP($A3,Transmission!$J$1:$L$34,2,FALSE())*VLOOKUP(G$1,Consumo_EREDES!$A$1:$G$25,7,FALSE())</f>
        <v>57.8161060069942</v>
      </c>
      <c r="H3" s="17" t="n">
        <f aca="false">VLOOKUP($A3,Transmission!$J$1:$L$34,2,FALSE())*VLOOKUP(H$1,Consumo_EREDES!$A$1:$G$25,7,FALSE())</f>
        <v>71.1680723198079</v>
      </c>
      <c r="I3" s="17" t="n">
        <f aca="false">VLOOKUP($A3,Transmission!$J$1:$L$34,2,FALSE())*VLOOKUP(I$1,Consumo_EREDES!$A$1:$G$25,7,FALSE())</f>
        <v>87.4487031155634</v>
      </c>
      <c r="J3" s="17" t="n">
        <f aca="false">VLOOKUP($A3,Transmission!$J$1:$L$34,2,FALSE())*VLOOKUP(J$1,Consumo_EREDES!$A$1:$G$25,7,FALSE())</f>
        <v>92.887439848587</v>
      </c>
      <c r="K3" s="17" t="n">
        <f aca="false">VLOOKUP($A3,Transmission!$J$1:$L$34,2,FALSE())*VLOOKUP(K$1,Consumo_EREDES!$A$1:$G$25,7,FALSE())</f>
        <v>94.5991464851284</v>
      </c>
      <c r="L3" s="17" t="n">
        <f aca="false">VLOOKUP($A3,Transmission!$J$1:$L$34,2,FALSE())*VLOOKUP(L$1,Consumo_EREDES!$A$1:$G$25,7,FALSE())</f>
        <v>98.0277632512314</v>
      </c>
      <c r="M3" s="17" t="n">
        <f aca="false">VLOOKUP($A3,Transmission!$J$1:$L$34,2,FALSE())*VLOOKUP(M$1,Consumo_EREDES!$A$1:$G$25,7,FALSE())</f>
        <v>100</v>
      </c>
      <c r="N3" s="17" t="n">
        <f aca="false">VLOOKUP($A3,Transmission!$J$1:$L$34,2,FALSE())*VLOOKUP(N$1,Consumo_EREDES!$A$1:$G$25,7,FALSE())</f>
        <v>96.1702999932702</v>
      </c>
      <c r="O3" s="17" t="n">
        <f aca="false">VLOOKUP($A3,Transmission!$J$1:$L$34,2,FALSE())*VLOOKUP(O$1,Consumo_EREDES!$A$1:$G$25,7,FALSE())</f>
        <v>92.6252139943316</v>
      </c>
      <c r="P3" s="17" t="n">
        <f aca="false">VLOOKUP($A3,Transmission!$J$1:$L$34,2,FALSE())*VLOOKUP(P$1,Consumo_EREDES!$A$1:$G$25,7,FALSE())</f>
        <v>90.3700443769677</v>
      </c>
      <c r="Q3" s="17" t="n">
        <f aca="false">VLOOKUP($A3,Transmission!$J$1:$L$34,2,FALSE())*VLOOKUP(Q$1,Consumo_EREDES!$A$1:$G$25,7,FALSE())</f>
        <v>88.0320639726386</v>
      </c>
      <c r="R3" s="17" t="n">
        <f aca="false">VLOOKUP($A3,Transmission!$J$1:$L$34,2,FALSE())*VLOOKUP(R$1,Consumo_EREDES!$A$1:$G$25,7,FALSE())</f>
        <v>86.993039679695</v>
      </c>
      <c r="S3" s="17" t="n">
        <f aca="false">VLOOKUP($A3,Transmission!$J$1:$L$34,2,FALSE())*VLOOKUP(S$1,Consumo_EREDES!$A$1:$G$25,7,FALSE())</f>
        <v>89.0976101511104</v>
      </c>
      <c r="T3" s="17" t="n">
        <f aca="false">VLOOKUP($A3,Transmission!$J$1:$L$34,2,FALSE())*VLOOKUP(T$1,Consumo_EREDES!$A$1:$G$25,7,FALSE())</f>
        <v>93.1754062569447</v>
      </c>
      <c r="U3" s="17" t="n">
        <f aca="false">VLOOKUP($A3,Transmission!$J$1:$L$34,2,FALSE())*VLOOKUP(U$1,Consumo_EREDES!$A$1:$G$25,7,FALSE())</f>
        <v>94.6153017512573</v>
      </c>
      <c r="V3" s="17" t="n">
        <f aca="false">VLOOKUP($A3,Transmission!$J$1:$L$34,2,FALSE())*VLOOKUP(V$1,Consumo_EREDES!$A$1:$G$25,7,FALSE())</f>
        <v>89.5548901367475</v>
      </c>
      <c r="W3" s="17" t="n">
        <f aca="false">VLOOKUP($A3,Transmission!$J$1:$L$34,2,FALSE())*VLOOKUP(W$1,Consumo_EREDES!$A$1:$G$25,7,FALSE())</f>
        <v>80.9718169441782</v>
      </c>
      <c r="X3" s="17" t="n">
        <f aca="false">VLOOKUP($A3,Transmission!$J$1:$L$34,2,FALSE())*VLOOKUP(X$1,Consumo_EREDES!$A$1:$G$25,7,FALSE())</f>
        <v>71.2142872601433</v>
      </c>
      <c r="Y3" s="17" t="n">
        <f aca="false">VLOOKUP($A3,Transmission!$J$1:$L$34,2,FALSE())*VLOOKUP(Y$1,Consumo_EREDES!$A$1:$G$25,7,FALSE())</f>
        <v>61.0739773986322</v>
      </c>
    </row>
    <row r="4" customFormat="false" ht="14.25" hidden="false" customHeight="false" outlineLevel="0" collapsed="false">
      <c r="A4" s="5" t="s">
        <v>22</v>
      </c>
      <c r="B4" s="17" t="n">
        <f aca="false">VLOOKUP($A4,Transmission!$J$1:$L$34,2,FALSE())*VLOOKUP(B$1,Consumo_EREDES!$A$1:$G$25,7,FALSE())</f>
        <v>50.1416707781378</v>
      </c>
      <c r="C4" s="17" t="n">
        <f aca="false">VLOOKUP($A4,Transmission!$J$1:$L$34,2,FALSE())*VLOOKUP(C$1,Consumo_EREDES!$A$1:$G$25,7,FALSE())</f>
        <v>46.3099556428866</v>
      </c>
      <c r="D4" s="17" t="n">
        <f aca="false">VLOOKUP($A4,Transmission!$J$1:$L$34,2,FALSE())*VLOOKUP(D$1,Consumo_EREDES!$A$1:$G$25,7,FALSE())</f>
        <v>45.4107492733082</v>
      </c>
      <c r="E4" s="17" t="n">
        <f aca="false">VLOOKUP($A4,Transmission!$J$1:$L$34,2,FALSE())*VLOOKUP(E$1,Consumo_EREDES!$A$1:$G$25,7,FALSE())</f>
        <v>45.2644446105849</v>
      </c>
      <c r="F4" s="17" t="n">
        <f aca="false">VLOOKUP($A4,Transmission!$J$1:$L$34,2,FALSE())*VLOOKUP(F$1,Consumo_EREDES!$A$1:$G$25,7,FALSE())</f>
        <v>46.3017226361885</v>
      </c>
      <c r="G4" s="17" t="n">
        <f aca="false">VLOOKUP($A4,Transmission!$J$1:$L$34,2,FALSE())*VLOOKUP(G$1,Consumo_EREDES!$A$1:$G$25,7,FALSE())</f>
        <v>52.0344954062948</v>
      </c>
      <c r="H4" s="17" t="n">
        <f aca="false">VLOOKUP($A4,Transmission!$J$1:$L$34,2,FALSE())*VLOOKUP(H$1,Consumo_EREDES!$A$1:$G$25,7,FALSE())</f>
        <v>64.0512650878271</v>
      </c>
      <c r="I4" s="17" t="n">
        <f aca="false">VLOOKUP($A4,Transmission!$J$1:$L$34,2,FALSE())*VLOOKUP(I$1,Consumo_EREDES!$A$1:$G$25,7,FALSE())</f>
        <v>78.703832804007</v>
      </c>
      <c r="J4" s="17" t="n">
        <f aca="false">VLOOKUP($A4,Transmission!$J$1:$L$34,2,FALSE())*VLOOKUP(J$1,Consumo_EREDES!$A$1:$G$25,7,FALSE())</f>
        <v>83.5986958637283</v>
      </c>
      <c r="K4" s="17" t="n">
        <f aca="false">VLOOKUP($A4,Transmission!$J$1:$L$34,2,FALSE())*VLOOKUP(K$1,Consumo_EREDES!$A$1:$G$25,7,FALSE())</f>
        <v>85.1392318366156</v>
      </c>
      <c r="L4" s="17" t="n">
        <f aca="false">VLOOKUP($A4,Transmission!$J$1:$L$34,2,FALSE())*VLOOKUP(L$1,Consumo_EREDES!$A$1:$G$25,7,FALSE())</f>
        <v>88.2249869261083</v>
      </c>
      <c r="M4" s="17" t="n">
        <f aca="false">VLOOKUP($A4,Transmission!$J$1:$L$34,2,FALSE())*VLOOKUP(M$1,Consumo_EREDES!$A$1:$G$25,7,FALSE())</f>
        <v>90</v>
      </c>
      <c r="N4" s="17" t="n">
        <f aca="false">VLOOKUP($A4,Transmission!$J$1:$L$34,2,FALSE())*VLOOKUP(N$1,Consumo_EREDES!$A$1:$G$25,7,FALSE())</f>
        <v>86.5532699939432</v>
      </c>
      <c r="O4" s="17" t="n">
        <f aca="false">VLOOKUP($A4,Transmission!$J$1:$L$34,2,FALSE())*VLOOKUP(O$1,Consumo_EREDES!$A$1:$G$25,7,FALSE())</f>
        <v>83.3626925948984</v>
      </c>
      <c r="P4" s="17" t="n">
        <f aca="false">VLOOKUP($A4,Transmission!$J$1:$L$34,2,FALSE())*VLOOKUP(P$1,Consumo_EREDES!$A$1:$G$25,7,FALSE())</f>
        <v>81.333039939271</v>
      </c>
      <c r="Q4" s="17" t="n">
        <f aca="false">VLOOKUP($A4,Transmission!$J$1:$L$34,2,FALSE())*VLOOKUP(Q$1,Consumo_EREDES!$A$1:$G$25,7,FALSE())</f>
        <v>79.2288575753748</v>
      </c>
      <c r="R4" s="17" t="n">
        <f aca="false">VLOOKUP($A4,Transmission!$J$1:$L$34,2,FALSE())*VLOOKUP(R$1,Consumo_EREDES!$A$1:$G$25,7,FALSE())</f>
        <v>78.2937357117255</v>
      </c>
      <c r="S4" s="17" t="n">
        <f aca="false">VLOOKUP($A4,Transmission!$J$1:$L$34,2,FALSE())*VLOOKUP(S$1,Consumo_EREDES!$A$1:$G$25,7,FALSE())</f>
        <v>80.1878491359993</v>
      </c>
      <c r="T4" s="17" t="n">
        <f aca="false">VLOOKUP($A4,Transmission!$J$1:$L$34,2,FALSE())*VLOOKUP(T$1,Consumo_EREDES!$A$1:$G$25,7,FALSE())</f>
        <v>83.8578656312503</v>
      </c>
      <c r="U4" s="17" t="n">
        <f aca="false">VLOOKUP($A4,Transmission!$J$1:$L$34,2,FALSE())*VLOOKUP(U$1,Consumo_EREDES!$A$1:$G$25,7,FALSE())</f>
        <v>85.1537715761316</v>
      </c>
      <c r="V4" s="17" t="n">
        <f aca="false">VLOOKUP($A4,Transmission!$J$1:$L$34,2,FALSE())*VLOOKUP(V$1,Consumo_EREDES!$A$1:$G$25,7,FALSE())</f>
        <v>80.5994011230728</v>
      </c>
      <c r="W4" s="17" t="n">
        <f aca="false">VLOOKUP($A4,Transmission!$J$1:$L$34,2,FALSE())*VLOOKUP(W$1,Consumo_EREDES!$A$1:$G$25,7,FALSE())</f>
        <v>72.8746352497604</v>
      </c>
      <c r="X4" s="17" t="n">
        <f aca="false">VLOOKUP($A4,Transmission!$J$1:$L$34,2,FALSE())*VLOOKUP(X$1,Consumo_EREDES!$A$1:$G$25,7,FALSE())</f>
        <v>64.092858534129</v>
      </c>
      <c r="Y4" s="17" t="n">
        <f aca="false">VLOOKUP($A4,Transmission!$J$1:$L$34,2,FALSE())*VLOOKUP(Y$1,Consumo_EREDES!$A$1:$G$25,7,FALSE())</f>
        <v>54.966579658769</v>
      </c>
    </row>
    <row r="5" customFormat="false" ht="14.25" hidden="false" customHeight="false" outlineLevel="0" collapsed="false">
      <c r="A5" s="5" t="s">
        <v>24</v>
      </c>
      <c r="B5" s="17" t="n">
        <f aca="false">VLOOKUP($A5,Transmission!$J$1:$L$34,2,FALSE())*VLOOKUP(B$1,Consumo_EREDES!$A$1:$G$25,7,FALSE())</f>
        <v>66.8555610375171</v>
      </c>
      <c r="C5" s="17" t="n">
        <f aca="false">VLOOKUP($A5,Transmission!$J$1:$L$34,2,FALSE())*VLOOKUP(C$1,Consumo_EREDES!$A$1:$G$25,7,FALSE())</f>
        <v>61.7466075238488</v>
      </c>
      <c r="D5" s="17" t="n">
        <f aca="false">VLOOKUP($A5,Transmission!$J$1:$L$34,2,FALSE())*VLOOKUP(D$1,Consumo_EREDES!$A$1:$G$25,7,FALSE())</f>
        <v>60.5476656977443</v>
      </c>
      <c r="E5" s="17" t="n">
        <f aca="false">VLOOKUP($A5,Transmission!$J$1:$L$34,2,FALSE())*VLOOKUP(E$1,Consumo_EREDES!$A$1:$G$25,7,FALSE())</f>
        <v>60.3525928141132</v>
      </c>
      <c r="F5" s="17" t="n">
        <f aca="false">VLOOKUP($A5,Transmission!$J$1:$L$34,2,FALSE())*VLOOKUP(F$1,Consumo_EREDES!$A$1:$G$25,7,FALSE())</f>
        <v>61.7356301815847</v>
      </c>
      <c r="G5" s="17" t="n">
        <f aca="false">VLOOKUP($A5,Transmission!$J$1:$L$34,2,FALSE())*VLOOKUP(G$1,Consumo_EREDES!$A$1:$G$25,7,FALSE())</f>
        <v>69.3793272083931</v>
      </c>
      <c r="H5" s="17" t="n">
        <f aca="false">VLOOKUP($A5,Transmission!$J$1:$L$34,2,FALSE())*VLOOKUP(H$1,Consumo_EREDES!$A$1:$G$25,7,FALSE())</f>
        <v>85.4016867837695</v>
      </c>
      <c r="I5" s="17" t="n">
        <f aca="false">VLOOKUP($A5,Transmission!$J$1:$L$34,2,FALSE())*VLOOKUP(I$1,Consumo_EREDES!$A$1:$G$25,7,FALSE())</f>
        <v>104.938443738676</v>
      </c>
      <c r="J5" s="17" t="n">
        <f aca="false">VLOOKUP($A5,Transmission!$J$1:$L$34,2,FALSE())*VLOOKUP(J$1,Consumo_EREDES!$A$1:$G$25,7,FALSE())</f>
        <v>111.464927818304</v>
      </c>
      <c r="K5" s="17" t="n">
        <f aca="false">VLOOKUP($A5,Transmission!$J$1:$L$34,2,FALSE())*VLOOKUP(K$1,Consumo_EREDES!$A$1:$G$25,7,FALSE())</f>
        <v>113.518975782154</v>
      </c>
      <c r="L5" s="17" t="n">
        <f aca="false">VLOOKUP($A5,Transmission!$J$1:$L$34,2,FALSE())*VLOOKUP(L$1,Consumo_EREDES!$A$1:$G$25,7,FALSE())</f>
        <v>117.633315901478</v>
      </c>
      <c r="M5" s="17" t="n">
        <f aca="false">VLOOKUP($A5,Transmission!$J$1:$L$34,2,FALSE())*VLOOKUP(M$1,Consumo_EREDES!$A$1:$G$25,7,FALSE())</f>
        <v>120</v>
      </c>
      <c r="N5" s="17" t="n">
        <f aca="false">VLOOKUP($A5,Transmission!$J$1:$L$34,2,FALSE())*VLOOKUP(N$1,Consumo_EREDES!$A$1:$G$25,7,FALSE())</f>
        <v>115.404359991924</v>
      </c>
      <c r="O5" s="17" t="n">
        <f aca="false">VLOOKUP($A5,Transmission!$J$1:$L$34,2,FALSE())*VLOOKUP(O$1,Consumo_EREDES!$A$1:$G$25,7,FALSE())</f>
        <v>111.150256793198</v>
      </c>
      <c r="P5" s="17" t="n">
        <f aca="false">VLOOKUP($A5,Transmission!$J$1:$L$34,2,FALSE())*VLOOKUP(P$1,Consumo_EREDES!$A$1:$G$25,7,FALSE())</f>
        <v>108.444053252361</v>
      </c>
      <c r="Q5" s="17" t="n">
        <f aca="false">VLOOKUP($A5,Transmission!$J$1:$L$34,2,FALSE())*VLOOKUP(Q$1,Consumo_EREDES!$A$1:$G$25,7,FALSE())</f>
        <v>105.638476767166</v>
      </c>
      <c r="R5" s="17" t="n">
        <f aca="false">VLOOKUP($A5,Transmission!$J$1:$L$34,2,FALSE())*VLOOKUP(R$1,Consumo_EREDES!$A$1:$G$25,7,FALSE())</f>
        <v>104.391647615634</v>
      </c>
      <c r="S5" s="17" t="n">
        <f aca="false">VLOOKUP($A5,Transmission!$J$1:$L$34,2,FALSE())*VLOOKUP(S$1,Consumo_EREDES!$A$1:$G$25,7,FALSE())</f>
        <v>106.917132181332</v>
      </c>
      <c r="T5" s="17" t="n">
        <f aca="false">VLOOKUP($A5,Transmission!$J$1:$L$34,2,FALSE())*VLOOKUP(T$1,Consumo_EREDES!$A$1:$G$25,7,FALSE())</f>
        <v>111.810487508334</v>
      </c>
      <c r="U5" s="17" t="n">
        <f aca="false">VLOOKUP($A5,Transmission!$J$1:$L$34,2,FALSE())*VLOOKUP(U$1,Consumo_EREDES!$A$1:$G$25,7,FALSE())</f>
        <v>113.538362101509</v>
      </c>
      <c r="V5" s="17" t="n">
        <f aca="false">VLOOKUP($A5,Transmission!$J$1:$L$34,2,FALSE())*VLOOKUP(V$1,Consumo_EREDES!$A$1:$G$25,7,FALSE())</f>
        <v>107.465868164097</v>
      </c>
      <c r="W5" s="17" t="n">
        <f aca="false">VLOOKUP($A5,Transmission!$J$1:$L$34,2,FALSE())*VLOOKUP(W$1,Consumo_EREDES!$A$1:$G$25,7,FALSE())</f>
        <v>97.1661803330138</v>
      </c>
      <c r="X5" s="17" t="n">
        <f aca="false">VLOOKUP($A5,Transmission!$J$1:$L$34,2,FALSE())*VLOOKUP(X$1,Consumo_EREDES!$A$1:$G$25,7,FALSE())</f>
        <v>85.457144712172</v>
      </c>
      <c r="Y5" s="17" t="n">
        <f aca="false">VLOOKUP($A5,Transmission!$J$1:$L$34,2,FALSE())*VLOOKUP(Y$1,Consumo_EREDES!$A$1:$G$25,7,FALSE())</f>
        <v>73.2887728783586</v>
      </c>
    </row>
    <row r="6" customFormat="false" ht="14.25" hidden="false" customHeight="false" outlineLevel="0" collapsed="false">
      <c r="A6" s="5" t="s">
        <v>26</v>
      </c>
      <c r="B6" s="17" t="n">
        <f aca="false">VLOOKUP($A6,Transmission!$J$1:$L$34,2,FALSE())*VLOOKUP(B$1,Consumo_EREDES!$A$1:$G$25,7,FALSE())</f>
        <v>33.4277805187585</v>
      </c>
      <c r="C6" s="17" t="n">
        <f aca="false">VLOOKUP($A6,Transmission!$J$1:$L$34,2,FALSE())*VLOOKUP(C$1,Consumo_EREDES!$A$1:$G$25,7,FALSE())</f>
        <v>30.8733037619244</v>
      </c>
      <c r="D6" s="17" t="n">
        <f aca="false">VLOOKUP($A6,Transmission!$J$1:$L$34,2,FALSE())*VLOOKUP(D$1,Consumo_EREDES!$A$1:$G$25,7,FALSE())</f>
        <v>30.2738328488721</v>
      </c>
      <c r="E6" s="17" t="n">
        <f aca="false">VLOOKUP($A6,Transmission!$J$1:$L$34,2,FALSE())*VLOOKUP(E$1,Consumo_EREDES!$A$1:$G$25,7,FALSE())</f>
        <v>30.1762964070566</v>
      </c>
      <c r="F6" s="17" t="n">
        <f aca="false">VLOOKUP($A6,Transmission!$J$1:$L$34,2,FALSE())*VLOOKUP(F$1,Consumo_EREDES!$A$1:$G$25,7,FALSE())</f>
        <v>30.8678150907923</v>
      </c>
      <c r="G6" s="17" t="n">
        <f aca="false">VLOOKUP($A6,Transmission!$J$1:$L$34,2,FALSE())*VLOOKUP(G$1,Consumo_EREDES!$A$1:$G$25,7,FALSE())</f>
        <v>34.6896636041966</v>
      </c>
      <c r="H6" s="17" t="n">
        <f aca="false">VLOOKUP($A6,Transmission!$J$1:$L$34,2,FALSE())*VLOOKUP(H$1,Consumo_EREDES!$A$1:$G$25,7,FALSE())</f>
        <v>42.7008433918847</v>
      </c>
      <c r="I6" s="17" t="n">
        <f aca="false">VLOOKUP($A6,Transmission!$J$1:$L$34,2,FALSE())*VLOOKUP(I$1,Consumo_EREDES!$A$1:$G$25,7,FALSE())</f>
        <v>52.469221869338</v>
      </c>
      <c r="J6" s="17" t="n">
        <f aca="false">VLOOKUP($A6,Transmission!$J$1:$L$34,2,FALSE())*VLOOKUP(J$1,Consumo_EREDES!$A$1:$G$25,7,FALSE())</f>
        <v>55.7324639091522</v>
      </c>
      <c r="K6" s="17" t="n">
        <f aca="false">VLOOKUP($A6,Transmission!$J$1:$L$34,2,FALSE())*VLOOKUP(K$1,Consumo_EREDES!$A$1:$G$25,7,FALSE())</f>
        <v>56.7594878910771</v>
      </c>
      <c r="L6" s="17" t="n">
        <f aca="false">VLOOKUP($A6,Transmission!$J$1:$L$34,2,FALSE())*VLOOKUP(L$1,Consumo_EREDES!$A$1:$G$25,7,FALSE())</f>
        <v>58.8166579507389</v>
      </c>
      <c r="M6" s="17" t="n">
        <f aca="false">VLOOKUP($A6,Transmission!$J$1:$L$34,2,FALSE())*VLOOKUP(M$1,Consumo_EREDES!$A$1:$G$25,7,FALSE())</f>
        <v>60</v>
      </c>
      <c r="N6" s="17" t="n">
        <f aca="false">VLOOKUP($A6,Transmission!$J$1:$L$34,2,FALSE())*VLOOKUP(N$1,Consumo_EREDES!$A$1:$G$25,7,FALSE())</f>
        <v>57.7021799959621</v>
      </c>
      <c r="O6" s="17" t="n">
        <f aca="false">VLOOKUP($A6,Transmission!$J$1:$L$34,2,FALSE())*VLOOKUP(O$1,Consumo_EREDES!$A$1:$G$25,7,FALSE())</f>
        <v>55.5751283965989</v>
      </c>
      <c r="P6" s="17" t="n">
        <f aca="false">VLOOKUP($A6,Transmission!$J$1:$L$34,2,FALSE())*VLOOKUP(P$1,Consumo_EREDES!$A$1:$G$25,7,FALSE())</f>
        <v>54.2220266261806</v>
      </c>
      <c r="Q6" s="17" t="n">
        <f aca="false">VLOOKUP($A6,Transmission!$J$1:$L$34,2,FALSE())*VLOOKUP(Q$1,Consumo_EREDES!$A$1:$G$25,7,FALSE())</f>
        <v>52.8192383835832</v>
      </c>
      <c r="R6" s="17" t="n">
        <f aca="false">VLOOKUP($A6,Transmission!$J$1:$L$34,2,FALSE())*VLOOKUP(R$1,Consumo_EREDES!$A$1:$G$25,7,FALSE())</f>
        <v>52.195823807817</v>
      </c>
      <c r="S6" s="17" t="n">
        <f aca="false">VLOOKUP($A6,Transmission!$J$1:$L$34,2,FALSE())*VLOOKUP(S$1,Consumo_EREDES!$A$1:$G$25,7,FALSE())</f>
        <v>53.4585660906662</v>
      </c>
      <c r="T6" s="17" t="n">
        <f aca="false">VLOOKUP($A6,Transmission!$J$1:$L$34,2,FALSE())*VLOOKUP(T$1,Consumo_EREDES!$A$1:$G$25,7,FALSE())</f>
        <v>55.9052437541668</v>
      </c>
      <c r="U6" s="17" t="n">
        <f aca="false">VLOOKUP($A6,Transmission!$J$1:$L$34,2,FALSE())*VLOOKUP(U$1,Consumo_EREDES!$A$1:$G$25,7,FALSE())</f>
        <v>56.7691810507544</v>
      </c>
      <c r="V6" s="17" t="n">
        <f aca="false">VLOOKUP($A6,Transmission!$J$1:$L$34,2,FALSE())*VLOOKUP(V$1,Consumo_EREDES!$A$1:$G$25,7,FALSE())</f>
        <v>53.7329340820485</v>
      </c>
      <c r="W6" s="17" t="n">
        <f aca="false">VLOOKUP($A6,Transmission!$J$1:$L$34,2,FALSE())*VLOOKUP(W$1,Consumo_EREDES!$A$1:$G$25,7,FALSE())</f>
        <v>48.5830901665069</v>
      </c>
      <c r="X6" s="17" t="n">
        <f aca="false">VLOOKUP($A6,Transmission!$J$1:$L$34,2,FALSE())*VLOOKUP(X$1,Consumo_EREDES!$A$1:$G$25,7,FALSE())</f>
        <v>42.728572356086</v>
      </c>
      <c r="Y6" s="17" t="n">
        <f aca="false">VLOOKUP($A6,Transmission!$J$1:$L$34,2,FALSE())*VLOOKUP(Y$1,Consumo_EREDES!$A$1:$G$25,7,FALSE())</f>
        <v>36.6443864391793</v>
      </c>
    </row>
    <row r="7" customFormat="false" ht="14.25" hidden="false" customHeight="false" outlineLevel="0" collapsed="false">
      <c r="A7" s="5" t="s">
        <v>28</v>
      </c>
      <c r="B7" s="17" t="n">
        <f aca="false">VLOOKUP($A7,Transmission!$J$1:$L$34,2,FALSE())*VLOOKUP(B$1,Consumo_EREDES!$A$1:$G$25,7,FALSE())</f>
        <v>33.4277805187585</v>
      </c>
      <c r="C7" s="17" t="n">
        <f aca="false">VLOOKUP($A7,Transmission!$J$1:$L$34,2,FALSE())*VLOOKUP(C$1,Consumo_EREDES!$A$1:$G$25,7,FALSE())</f>
        <v>30.8733037619244</v>
      </c>
      <c r="D7" s="17" t="n">
        <f aca="false">VLOOKUP($A7,Transmission!$J$1:$L$34,2,FALSE())*VLOOKUP(D$1,Consumo_EREDES!$A$1:$G$25,7,FALSE())</f>
        <v>30.2738328488721</v>
      </c>
      <c r="E7" s="17" t="n">
        <f aca="false">VLOOKUP($A7,Transmission!$J$1:$L$34,2,FALSE())*VLOOKUP(E$1,Consumo_EREDES!$A$1:$G$25,7,FALSE())</f>
        <v>30.1762964070566</v>
      </c>
      <c r="F7" s="17" t="n">
        <f aca="false">VLOOKUP($A7,Transmission!$J$1:$L$34,2,FALSE())*VLOOKUP(F$1,Consumo_EREDES!$A$1:$G$25,7,FALSE())</f>
        <v>30.8678150907923</v>
      </c>
      <c r="G7" s="17" t="n">
        <f aca="false">VLOOKUP($A7,Transmission!$J$1:$L$34,2,FALSE())*VLOOKUP(G$1,Consumo_EREDES!$A$1:$G$25,7,FALSE())</f>
        <v>34.6896636041966</v>
      </c>
      <c r="H7" s="17" t="n">
        <f aca="false">VLOOKUP($A7,Transmission!$J$1:$L$34,2,FALSE())*VLOOKUP(H$1,Consumo_EREDES!$A$1:$G$25,7,FALSE())</f>
        <v>42.7008433918847</v>
      </c>
      <c r="I7" s="17" t="n">
        <f aca="false">VLOOKUP($A7,Transmission!$J$1:$L$34,2,FALSE())*VLOOKUP(I$1,Consumo_EREDES!$A$1:$G$25,7,FALSE())</f>
        <v>52.469221869338</v>
      </c>
      <c r="J7" s="17" t="n">
        <f aca="false">VLOOKUP($A7,Transmission!$J$1:$L$34,2,FALSE())*VLOOKUP(J$1,Consumo_EREDES!$A$1:$G$25,7,FALSE())</f>
        <v>55.7324639091522</v>
      </c>
      <c r="K7" s="17" t="n">
        <f aca="false">VLOOKUP($A7,Transmission!$J$1:$L$34,2,FALSE())*VLOOKUP(K$1,Consumo_EREDES!$A$1:$G$25,7,FALSE())</f>
        <v>56.7594878910771</v>
      </c>
      <c r="L7" s="17" t="n">
        <f aca="false">VLOOKUP($A7,Transmission!$J$1:$L$34,2,FALSE())*VLOOKUP(L$1,Consumo_EREDES!$A$1:$G$25,7,FALSE())</f>
        <v>58.8166579507389</v>
      </c>
      <c r="M7" s="17" t="n">
        <f aca="false">VLOOKUP($A7,Transmission!$J$1:$L$34,2,FALSE())*VLOOKUP(M$1,Consumo_EREDES!$A$1:$G$25,7,FALSE())</f>
        <v>60</v>
      </c>
      <c r="N7" s="17" t="n">
        <f aca="false">VLOOKUP($A7,Transmission!$J$1:$L$34,2,FALSE())*VLOOKUP(N$1,Consumo_EREDES!$A$1:$G$25,7,FALSE())</f>
        <v>57.7021799959621</v>
      </c>
      <c r="O7" s="17" t="n">
        <f aca="false">VLOOKUP($A7,Transmission!$J$1:$L$34,2,FALSE())*VLOOKUP(O$1,Consumo_EREDES!$A$1:$G$25,7,FALSE())</f>
        <v>55.5751283965989</v>
      </c>
      <c r="P7" s="17" t="n">
        <f aca="false">VLOOKUP($A7,Transmission!$J$1:$L$34,2,FALSE())*VLOOKUP(P$1,Consumo_EREDES!$A$1:$G$25,7,FALSE())</f>
        <v>54.2220266261806</v>
      </c>
      <c r="Q7" s="17" t="n">
        <f aca="false">VLOOKUP($A7,Transmission!$J$1:$L$34,2,FALSE())*VLOOKUP(Q$1,Consumo_EREDES!$A$1:$G$25,7,FALSE())</f>
        <v>52.8192383835832</v>
      </c>
      <c r="R7" s="17" t="n">
        <f aca="false">VLOOKUP($A7,Transmission!$J$1:$L$34,2,FALSE())*VLOOKUP(R$1,Consumo_EREDES!$A$1:$G$25,7,FALSE())</f>
        <v>52.195823807817</v>
      </c>
      <c r="S7" s="17" t="n">
        <f aca="false">VLOOKUP($A7,Transmission!$J$1:$L$34,2,FALSE())*VLOOKUP(S$1,Consumo_EREDES!$A$1:$G$25,7,FALSE())</f>
        <v>53.4585660906662</v>
      </c>
      <c r="T7" s="17" t="n">
        <f aca="false">VLOOKUP($A7,Transmission!$J$1:$L$34,2,FALSE())*VLOOKUP(T$1,Consumo_EREDES!$A$1:$G$25,7,FALSE())</f>
        <v>55.9052437541668</v>
      </c>
      <c r="U7" s="17" t="n">
        <f aca="false">VLOOKUP($A7,Transmission!$J$1:$L$34,2,FALSE())*VLOOKUP(U$1,Consumo_EREDES!$A$1:$G$25,7,FALSE())</f>
        <v>56.7691810507544</v>
      </c>
      <c r="V7" s="17" t="n">
        <f aca="false">VLOOKUP($A7,Transmission!$J$1:$L$34,2,FALSE())*VLOOKUP(V$1,Consumo_EREDES!$A$1:$G$25,7,FALSE())</f>
        <v>53.7329340820485</v>
      </c>
      <c r="W7" s="17" t="n">
        <f aca="false">VLOOKUP($A7,Transmission!$J$1:$L$34,2,FALSE())*VLOOKUP(W$1,Consumo_EREDES!$A$1:$G$25,7,FALSE())</f>
        <v>48.5830901665069</v>
      </c>
      <c r="X7" s="17" t="n">
        <f aca="false">VLOOKUP($A7,Transmission!$J$1:$L$34,2,FALSE())*VLOOKUP(X$1,Consumo_EREDES!$A$1:$G$25,7,FALSE())</f>
        <v>42.728572356086</v>
      </c>
      <c r="Y7" s="17" t="n">
        <f aca="false">VLOOKUP($A7,Transmission!$J$1:$L$34,2,FALSE())*VLOOKUP(Y$1,Consumo_EREDES!$A$1:$G$25,7,FALSE())</f>
        <v>36.6443864391793</v>
      </c>
    </row>
    <row r="8" customFormat="false" ht="14.25" hidden="false" customHeight="false" outlineLevel="0" collapsed="false">
      <c r="A8" s="5" t="s">
        <v>30</v>
      </c>
      <c r="B8" s="17" t="n">
        <f aca="false">VLOOKUP($A8,Transmission!$J$1:$L$34,2,FALSE())*VLOOKUP(B$1,Consumo_EREDES!$A$1:$G$25,7,FALSE())</f>
        <v>111.425935062528</v>
      </c>
      <c r="C8" s="17" t="n">
        <f aca="false">VLOOKUP($A8,Transmission!$J$1:$L$34,2,FALSE())*VLOOKUP(C$1,Consumo_EREDES!$A$1:$G$25,7,FALSE())</f>
        <v>102.911012539748</v>
      </c>
      <c r="D8" s="17" t="n">
        <f aca="false">VLOOKUP($A8,Transmission!$J$1:$L$34,2,FALSE())*VLOOKUP(D$1,Consumo_EREDES!$A$1:$G$25,7,FALSE())</f>
        <v>100.912776162907</v>
      </c>
      <c r="E8" s="17" t="n">
        <f aca="false">VLOOKUP($A8,Transmission!$J$1:$L$34,2,FALSE())*VLOOKUP(E$1,Consumo_EREDES!$A$1:$G$25,7,FALSE())</f>
        <v>100.587654690189</v>
      </c>
      <c r="F8" s="17" t="n">
        <f aca="false">VLOOKUP($A8,Transmission!$J$1:$L$34,2,FALSE())*VLOOKUP(F$1,Consumo_EREDES!$A$1:$G$25,7,FALSE())</f>
        <v>102.892716969308</v>
      </c>
      <c r="G8" s="17" t="n">
        <f aca="false">VLOOKUP($A8,Transmission!$J$1:$L$34,2,FALSE())*VLOOKUP(G$1,Consumo_EREDES!$A$1:$G$25,7,FALSE())</f>
        <v>115.632212013988</v>
      </c>
      <c r="H8" s="17" t="n">
        <f aca="false">VLOOKUP($A8,Transmission!$J$1:$L$34,2,FALSE())*VLOOKUP(H$1,Consumo_EREDES!$A$1:$G$25,7,FALSE())</f>
        <v>142.336144639616</v>
      </c>
      <c r="I8" s="17" t="n">
        <f aca="false">VLOOKUP($A8,Transmission!$J$1:$L$34,2,FALSE())*VLOOKUP(I$1,Consumo_EREDES!$A$1:$G$25,7,FALSE())</f>
        <v>174.897406231127</v>
      </c>
      <c r="J8" s="17" t="n">
        <f aca="false">VLOOKUP($A8,Transmission!$J$1:$L$34,2,FALSE())*VLOOKUP(J$1,Consumo_EREDES!$A$1:$G$25,7,FALSE())</f>
        <v>185.774879697174</v>
      </c>
      <c r="K8" s="17" t="n">
        <f aca="false">VLOOKUP($A8,Transmission!$J$1:$L$34,2,FALSE())*VLOOKUP(K$1,Consumo_EREDES!$A$1:$G$25,7,FALSE())</f>
        <v>189.198292970257</v>
      </c>
      <c r="L8" s="17" t="n">
        <f aca="false">VLOOKUP($A8,Transmission!$J$1:$L$34,2,FALSE())*VLOOKUP(L$1,Consumo_EREDES!$A$1:$G$25,7,FALSE())</f>
        <v>196.055526502463</v>
      </c>
      <c r="M8" s="17" t="n">
        <f aca="false">VLOOKUP($A8,Transmission!$J$1:$L$34,2,FALSE())*VLOOKUP(M$1,Consumo_EREDES!$A$1:$G$25,7,FALSE())</f>
        <v>200</v>
      </c>
      <c r="N8" s="17" t="n">
        <f aca="false">VLOOKUP($A8,Transmission!$J$1:$L$34,2,FALSE())*VLOOKUP(N$1,Consumo_EREDES!$A$1:$G$25,7,FALSE())</f>
        <v>192.34059998654</v>
      </c>
      <c r="O8" s="17" t="n">
        <f aca="false">VLOOKUP($A8,Transmission!$J$1:$L$34,2,FALSE())*VLOOKUP(O$1,Consumo_EREDES!$A$1:$G$25,7,FALSE())</f>
        <v>185.250427988663</v>
      </c>
      <c r="P8" s="17" t="n">
        <f aca="false">VLOOKUP($A8,Transmission!$J$1:$L$34,2,FALSE())*VLOOKUP(P$1,Consumo_EREDES!$A$1:$G$25,7,FALSE())</f>
        <v>180.740088753935</v>
      </c>
      <c r="Q8" s="17" t="n">
        <f aca="false">VLOOKUP($A8,Transmission!$J$1:$L$34,2,FALSE())*VLOOKUP(Q$1,Consumo_EREDES!$A$1:$G$25,7,FALSE())</f>
        <v>176.064127945277</v>
      </c>
      <c r="R8" s="17" t="n">
        <f aca="false">VLOOKUP($A8,Transmission!$J$1:$L$34,2,FALSE())*VLOOKUP(R$1,Consumo_EREDES!$A$1:$G$25,7,FALSE())</f>
        <v>173.98607935939</v>
      </c>
      <c r="S8" s="17" t="n">
        <f aca="false">VLOOKUP($A8,Transmission!$J$1:$L$34,2,FALSE())*VLOOKUP(S$1,Consumo_EREDES!$A$1:$G$25,7,FALSE())</f>
        <v>178.195220302221</v>
      </c>
      <c r="T8" s="17" t="n">
        <f aca="false">VLOOKUP($A8,Transmission!$J$1:$L$34,2,FALSE())*VLOOKUP(T$1,Consumo_EREDES!$A$1:$G$25,7,FALSE())</f>
        <v>186.350812513889</v>
      </c>
      <c r="U8" s="17" t="n">
        <f aca="false">VLOOKUP($A8,Transmission!$J$1:$L$34,2,FALSE())*VLOOKUP(U$1,Consumo_EREDES!$A$1:$G$25,7,FALSE())</f>
        <v>189.230603502515</v>
      </c>
      <c r="V8" s="17" t="n">
        <f aca="false">VLOOKUP($A8,Transmission!$J$1:$L$34,2,FALSE())*VLOOKUP(V$1,Consumo_EREDES!$A$1:$G$25,7,FALSE())</f>
        <v>179.109780273495</v>
      </c>
      <c r="W8" s="17" t="n">
        <f aca="false">VLOOKUP($A8,Transmission!$J$1:$L$34,2,FALSE())*VLOOKUP(W$1,Consumo_EREDES!$A$1:$G$25,7,FALSE())</f>
        <v>161.943633888356</v>
      </c>
      <c r="X8" s="17" t="n">
        <f aca="false">VLOOKUP($A8,Transmission!$J$1:$L$34,2,FALSE())*VLOOKUP(X$1,Consumo_EREDES!$A$1:$G$25,7,FALSE())</f>
        <v>142.428574520287</v>
      </c>
      <c r="Y8" s="17" t="n">
        <f aca="false">VLOOKUP($A8,Transmission!$J$1:$L$34,2,FALSE())*VLOOKUP(Y$1,Consumo_EREDES!$A$1:$G$25,7,FALSE())</f>
        <v>122.147954797264</v>
      </c>
    </row>
    <row r="9" customFormat="false" ht="14.25" hidden="false" customHeight="false" outlineLevel="0" collapsed="false">
      <c r="A9" s="5" t="s">
        <v>32</v>
      </c>
      <c r="B9" s="17" t="n">
        <f aca="false">VLOOKUP($A9,Transmission!$J$1:$L$34,2,FALSE())*VLOOKUP(B$1,Consumo_EREDES!$A$1:$G$25,7,FALSE())</f>
        <v>111.425935062528</v>
      </c>
      <c r="C9" s="17" t="n">
        <f aca="false">VLOOKUP($A9,Transmission!$J$1:$L$34,2,FALSE())*VLOOKUP(C$1,Consumo_EREDES!$A$1:$G$25,7,FALSE())</f>
        <v>102.911012539748</v>
      </c>
      <c r="D9" s="17" t="n">
        <f aca="false">VLOOKUP($A9,Transmission!$J$1:$L$34,2,FALSE())*VLOOKUP(D$1,Consumo_EREDES!$A$1:$G$25,7,FALSE())</f>
        <v>100.912776162907</v>
      </c>
      <c r="E9" s="17" t="n">
        <f aca="false">VLOOKUP($A9,Transmission!$J$1:$L$34,2,FALSE())*VLOOKUP(E$1,Consumo_EREDES!$A$1:$G$25,7,FALSE())</f>
        <v>100.587654690189</v>
      </c>
      <c r="F9" s="17" t="n">
        <f aca="false">VLOOKUP($A9,Transmission!$J$1:$L$34,2,FALSE())*VLOOKUP(F$1,Consumo_EREDES!$A$1:$G$25,7,FALSE())</f>
        <v>102.892716969308</v>
      </c>
      <c r="G9" s="17" t="n">
        <f aca="false">VLOOKUP($A9,Transmission!$J$1:$L$34,2,FALSE())*VLOOKUP(G$1,Consumo_EREDES!$A$1:$G$25,7,FALSE())</f>
        <v>115.632212013988</v>
      </c>
      <c r="H9" s="17" t="n">
        <f aca="false">VLOOKUP($A9,Transmission!$J$1:$L$34,2,FALSE())*VLOOKUP(H$1,Consumo_EREDES!$A$1:$G$25,7,FALSE())</f>
        <v>142.336144639616</v>
      </c>
      <c r="I9" s="17" t="n">
        <f aca="false">VLOOKUP($A9,Transmission!$J$1:$L$34,2,FALSE())*VLOOKUP(I$1,Consumo_EREDES!$A$1:$G$25,7,FALSE())</f>
        <v>174.897406231127</v>
      </c>
      <c r="J9" s="17" t="n">
        <f aca="false">VLOOKUP($A9,Transmission!$J$1:$L$34,2,FALSE())*VLOOKUP(J$1,Consumo_EREDES!$A$1:$G$25,7,FALSE())</f>
        <v>185.774879697174</v>
      </c>
      <c r="K9" s="17" t="n">
        <f aca="false">VLOOKUP($A9,Transmission!$J$1:$L$34,2,FALSE())*VLOOKUP(K$1,Consumo_EREDES!$A$1:$G$25,7,FALSE())</f>
        <v>189.198292970257</v>
      </c>
      <c r="L9" s="17" t="n">
        <f aca="false">VLOOKUP($A9,Transmission!$J$1:$L$34,2,FALSE())*VLOOKUP(L$1,Consumo_EREDES!$A$1:$G$25,7,FALSE())</f>
        <v>196.055526502463</v>
      </c>
      <c r="M9" s="17" t="n">
        <f aca="false">VLOOKUP($A9,Transmission!$J$1:$L$34,2,FALSE())*VLOOKUP(M$1,Consumo_EREDES!$A$1:$G$25,7,FALSE())</f>
        <v>200</v>
      </c>
      <c r="N9" s="17" t="n">
        <f aca="false">VLOOKUP($A9,Transmission!$J$1:$L$34,2,FALSE())*VLOOKUP(N$1,Consumo_EREDES!$A$1:$G$25,7,FALSE())</f>
        <v>192.34059998654</v>
      </c>
      <c r="O9" s="17" t="n">
        <f aca="false">VLOOKUP($A9,Transmission!$J$1:$L$34,2,FALSE())*VLOOKUP(O$1,Consumo_EREDES!$A$1:$G$25,7,FALSE())</f>
        <v>185.250427988663</v>
      </c>
      <c r="P9" s="17" t="n">
        <f aca="false">VLOOKUP($A9,Transmission!$J$1:$L$34,2,FALSE())*VLOOKUP(P$1,Consumo_EREDES!$A$1:$G$25,7,FALSE())</f>
        <v>180.740088753935</v>
      </c>
      <c r="Q9" s="17" t="n">
        <f aca="false">VLOOKUP($A9,Transmission!$J$1:$L$34,2,FALSE())*VLOOKUP(Q$1,Consumo_EREDES!$A$1:$G$25,7,FALSE())</f>
        <v>176.064127945277</v>
      </c>
      <c r="R9" s="17" t="n">
        <f aca="false">VLOOKUP($A9,Transmission!$J$1:$L$34,2,FALSE())*VLOOKUP(R$1,Consumo_EREDES!$A$1:$G$25,7,FALSE())</f>
        <v>173.98607935939</v>
      </c>
      <c r="S9" s="17" t="n">
        <f aca="false">VLOOKUP($A9,Transmission!$J$1:$L$34,2,FALSE())*VLOOKUP(S$1,Consumo_EREDES!$A$1:$G$25,7,FALSE())</f>
        <v>178.195220302221</v>
      </c>
      <c r="T9" s="17" t="n">
        <f aca="false">VLOOKUP($A9,Transmission!$J$1:$L$34,2,FALSE())*VLOOKUP(T$1,Consumo_EREDES!$A$1:$G$25,7,FALSE())</f>
        <v>186.350812513889</v>
      </c>
      <c r="U9" s="17" t="n">
        <f aca="false">VLOOKUP($A9,Transmission!$J$1:$L$34,2,FALSE())*VLOOKUP(U$1,Consumo_EREDES!$A$1:$G$25,7,FALSE())</f>
        <v>189.230603502515</v>
      </c>
      <c r="V9" s="17" t="n">
        <f aca="false">VLOOKUP($A9,Transmission!$J$1:$L$34,2,FALSE())*VLOOKUP(V$1,Consumo_EREDES!$A$1:$G$25,7,FALSE())</f>
        <v>179.109780273495</v>
      </c>
      <c r="W9" s="17" t="n">
        <f aca="false">VLOOKUP($A9,Transmission!$J$1:$L$34,2,FALSE())*VLOOKUP(W$1,Consumo_EREDES!$A$1:$G$25,7,FALSE())</f>
        <v>161.943633888356</v>
      </c>
      <c r="X9" s="17" t="n">
        <f aca="false">VLOOKUP($A9,Transmission!$J$1:$L$34,2,FALSE())*VLOOKUP(X$1,Consumo_EREDES!$A$1:$G$25,7,FALSE())</f>
        <v>142.428574520287</v>
      </c>
      <c r="Y9" s="17" t="n">
        <f aca="false">VLOOKUP($A9,Transmission!$J$1:$L$34,2,FALSE())*VLOOKUP(Y$1,Consumo_EREDES!$A$1:$G$25,7,FALSE())</f>
        <v>122.147954797264</v>
      </c>
    </row>
    <row r="10" customFormat="false" ht="14.25" hidden="false" customHeight="false" outlineLevel="0" collapsed="false">
      <c r="A10" s="5" t="s">
        <v>34</v>
      </c>
      <c r="B10" s="17" t="n">
        <f aca="false">VLOOKUP($A10,Transmission!$J$1:$L$34,2,FALSE())*VLOOKUP(B$1,Consumo_EREDES!$A$1:$G$25,7,FALSE())</f>
        <v>33.4277805187585</v>
      </c>
      <c r="C10" s="17" t="n">
        <f aca="false">VLOOKUP($A10,Transmission!$J$1:$L$34,2,FALSE())*VLOOKUP(C$1,Consumo_EREDES!$A$1:$G$25,7,FALSE())</f>
        <v>30.8733037619244</v>
      </c>
      <c r="D10" s="17" t="n">
        <f aca="false">VLOOKUP($A10,Transmission!$J$1:$L$34,2,FALSE())*VLOOKUP(D$1,Consumo_EREDES!$A$1:$G$25,7,FALSE())</f>
        <v>30.2738328488721</v>
      </c>
      <c r="E10" s="17" t="n">
        <f aca="false">VLOOKUP($A10,Transmission!$J$1:$L$34,2,FALSE())*VLOOKUP(E$1,Consumo_EREDES!$A$1:$G$25,7,FALSE())</f>
        <v>30.1762964070566</v>
      </c>
      <c r="F10" s="17" t="n">
        <f aca="false">VLOOKUP($A10,Transmission!$J$1:$L$34,2,FALSE())*VLOOKUP(F$1,Consumo_EREDES!$A$1:$G$25,7,FALSE())</f>
        <v>30.8678150907923</v>
      </c>
      <c r="G10" s="17" t="n">
        <f aca="false">VLOOKUP($A10,Transmission!$J$1:$L$34,2,FALSE())*VLOOKUP(G$1,Consumo_EREDES!$A$1:$G$25,7,FALSE())</f>
        <v>34.6896636041966</v>
      </c>
      <c r="H10" s="17" t="n">
        <f aca="false">VLOOKUP($A10,Transmission!$J$1:$L$34,2,FALSE())*VLOOKUP(H$1,Consumo_EREDES!$A$1:$G$25,7,FALSE())</f>
        <v>42.7008433918847</v>
      </c>
      <c r="I10" s="17" t="n">
        <f aca="false">VLOOKUP($A10,Transmission!$J$1:$L$34,2,FALSE())*VLOOKUP(I$1,Consumo_EREDES!$A$1:$G$25,7,FALSE())</f>
        <v>52.469221869338</v>
      </c>
      <c r="J10" s="17" t="n">
        <f aca="false">VLOOKUP($A10,Transmission!$J$1:$L$34,2,FALSE())*VLOOKUP(J$1,Consumo_EREDES!$A$1:$G$25,7,FALSE())</f>
        <v>55.7324639091522</v>
      </c>
      <c r="K10" s="17" t="n">
        <f aca="false">VLOOKUP($A10,Transmission!$J$1:$L$34,2,FALSE())*VLOOKUP(K$1,Consumo_EREDES!$A$1:$G$25,7,FALSE())</f>
        <v>56.7594878910771</v>
      </c>
      <c r="L10" s="17" t="n">
        <f aca="false">VLOOKUP($A10,Transmission!$J$1:$L$34,2,FALSE())*VLOOKUP(L$1,Consumo_EREDES!$A$1:$G$25,7,FALSE())</f>
        <v>58.8166579507389</v>
      </c>
      <c r="M10" s="17" t="n">
        <f aca="false">VLOOKUP($A10,Transmission!$J$1:$L$34,2,FALSE())*VLOOKUP(M$1,Consumo_EREDES!$A$1:$G$25,7,FALSE())</f>
        <v>60</v>
      </c>
      <c r="N10" s="17" t="n">
        <f aca="false">VLOOKUP($A10,Transmission!$J$1:$L$34,2,FALSE())*VLOOKUP(N$1,Consumo_EREDES!$A$1:$G$25,7,FALSE())</f>
        <v>57.7021799959621</v>
      </c>
      <c r="O10" s="17" t="n">
        <f aca="false">VLOOKUP($A10,Transmission!$J$1:$L$34,2,FALSE())*VLOOKUP(O$1,Consumo_EREDES!$A$1:$G$25,7,FALSE())</f>
        <v>55.5751283965989</v>
      </c>
      <c r="P10" s="17" t="n">
        <f aca="false">VLOOKUP($A10,Transmission!$J$1:$L$34,2,FALSE())*VLOOKUP(P$1,Consumo_EREDES!$A$1:$G$25,7,FALSE())</f>
        <v>54.2220266261806</v>
      </c>
      <c r="Q10" s="17" t="n">
        <f aca="false">VLOOKUP($A10,Transmission!$J$1:$L$34,2,FALSE())*VLOOKUP(Q$1,Consumo_EREDES!$A$1:$G$25,7,FALSE())</f>
        <v>52.8192383835832</v>
      </c>
      <c r="R10" s="17" t="n">
        <f aca="false">VLOOKUP($A10,Transmission!$J$1:$L$34,2,FALSE())*VLOOKUP(R$1,Consumo_EREDES!$A$1:$G$25,7,FALSE())</f>
        <v>52.195823807817</v>
      </c>
      <c r="S10" s="17" t="n">
        <f aca="false">VLOOKUP($A10,Transmission!$J$1:$L$34,2,FALSE())*VLOOKUP(S$1,Consumo_EREDES!$A$1:$G$25,7,FALSE())</f>
        <v>53.4585660906662</v>
      </c>
      <c r="T10" s="17" t="n">
        <f aca="false">VLOOKUP($A10,Transmission!$J$1:$L$34,2,FALSE())*VLOOKUP(T$1,Consumo_EREDES!$A$1:$G$25,7,FALSE())</f>
        <v>55.9052437541668</v>
      </c>
      <c r="U10" s="17" t="n">
        <f aca="false">VLOOKUP($A10,Transmission!$J$1:$L$34,2,FALSE())*VLOOKUP(U$1,Consumo_EREDES!$A$1:$G$25,7,FALSE())</f>
        <v>56.7691810507544</v>
      </c>
      <c r="V10" s="17" t="n">
        <f aca="false">VLOOKUP($A10,Transmission!$J$1:$L$34,2,FALSE())*VLOOKUP(V$1,Consumo_EREDES!$A$1:$G$25,7,FALSE())</f>
        <v>53.7329340820485</v>
      </c>
      <c r="W10" s="17" t="n">
        <f aca="false">VLOOKUP($A10,Transmission!$J$1:$L$34,2,FALSE())*VLOOKUP(W$1,Consumo_EREDES!$A$1:$G$25,7,FALSE())</f>
        <v>48.5830901665069</v>
      </c>
      <c r="X10" s="17" t="n">
        <f aca="false">VLOOKUP($A10,Transmission!$J$1:$L$34,2,FALSE())*VLOOKUP(X$1,Consumo_EREDES!$A$1:$G$25,7,FALSE())</f>
        <v>42.728572356086</v>
      </c>
      <c r="Y10" s="17" t="n">
        <f aca="false">VLOOKUP($A10,Transmission!$J$1:$L$34,2,FALSE())*VLOOKUP(Y$1,Consumo_EREDES!$A$1:$G$25,7,FALSE())</f>
        <v>36.6443864391793</v>
      </c>
    </row>
    <row r="11" customFormat="false" ht="14.25" hidden="false" customHeight="false" outlineLevel="0" collapsed="false">
      <c r="A11" s="5" t="s">
        <v>36</v>
      </c>
      <c r="B11" s="17" t="n">
        <f aca="false">VLOOKUP($A11,Transmission!$J$1:$L$34,2,FALSE())*VLOOKUP(B$1,Consumo_EREDES!$A$1:$G$25,7,FALSE())</f>
        <v>33.4277805187585</v>
      </c>
      <c r="C11" s="17" t="n">
        <f aca="false">VLOOKUP($A11,Transmission!$J$1:$L$34,2,FALSE())*VLOOKUP(C$1,Consumo_EREDES!$A$1:$G$25,7,FALSE())</f>
        <v>30.8733037619244</v>
      </c>
      <c r="D11" s="17" t="n">
        <f aca="false">VLOOKUP($A11,Transmission!$J$1:$L$34,2,FALSE())*VLOOKUP(D$1,Consumo_EREDES!$A$1:$G$25,7,FALSE())</f>
        <v>30.2738328488721</v>
      </c>
      <c r="E11" s="17" t="n">
        <f aca="false">VLOOKUP($A11,Transmission!$J$1:$L$34,2,FALSE())*VLOOKUP(E$1,Consumo_EREDES!$A$1:$G$25,7,FALSE())</f>
        <v>30.1762964070566</v>
      </c>
      <c r="F11" s="17" t="n">
        <f aca="false">VLOOKUP($A11,Transmission!$J$1:$L$34,2,FALSE())*VLOOKUP(F$1,Consumo_EREDES!$A$1:$G$25,7,FALSE())</f>
        <v>30.8678150907923</v>
      </c>
      <c r="G11" s="17" t="n">
        <f aca="false">VLOOKUP($A11,Transmission!$J$1:$L$34,2,FALSE())*VLOOKUP(G$1,Consumo_EREDES!$A$1:$G$25,7,FALSE())</f>
        <v>34.6896636041966</v>
      </c>
      <c r="H11" s="17" t="n">
        <f aca="false">VLOOKUP($A11,Transmission!$J$1:$L$34,2,FALSE())*VLOOKUP(H$1,Consumo_EREDES!$A$1:$G$25,7,FALSE())</f>
        <v>42.7008433918847</v>
      </c>
      <c r="I11" s="17" t="n">
        <f aca="false">VLOOKUP($A11,Transmission!$J$1:$L$34,2,FALSE())*VLOOKUP(I$1,Consumo_EREDES!$A$1:$G$25,7,FALSE())</f>
        <v>52.469221869338</v>
      </c>
      <c r="J11" s="17" t="n">
        <f aca="false">VLOOKUP($A11,Transmission!$J$1:$L$34,2,FALSE())*VLOOKUP(J$1,Consumo_EREDES!$A$1:$G$25,7,FALSE())</f>
        <v>55.7324639091522</v>
      </c>
      <c r="K11" s="17" t="n">
        <f aca="false">VLOOKUP($A11,Transmission!$J$1:$L$34,2,FALSE())*VLOOKUP(K$1,Consumo_EREDES!$A$1:$G$25,7,FALSE())</f>
        <v>56.7594878910771</v>
      </c>
      <c r="L11" s="17" t="n">
        <f aca="false">VLOOKUP($A11,Transmission!$J$1:$L$34,2,FALSE())*VLOOKUP(L$1,Consumo_EREDES!$A$1:$G$25,7,FALSE())</f>
        <v>58.8166579507389</v>
      </c>
      <c r="M11" s="17" t="n">
        <f aca="false">VLOOKUP($A11,Transmission!$J$1:$L$34,2,FALSE())*VLOOKUP(M$1,Consumo_EREDES!$A$1:$G$25,7,FALSE())</f>
        <v>60</v>
      </c>
      <c r="N11" s="17" t="n">
        <f aca="false">VLOOKUP($A11,Transmission!$J$1:$L$34,2,FALSE())*VLOOKUP(N$1,Consumo_EREDES!$A$1:$G$25,7,FALSE())</f>
        <v>57.7021799959621</v>
      </c>
      <c r="O11" s="17" t="n">
        <f aca="false">VLOOKUP($A11,Transmission!$J$1:$L$34,2,FALSE())*VLOOKUP(O$1,Consumo_EREDES!$A$1:$G$25,7,FALSE())</f>
        <v>55.5751283965989</v>
      </c>
      <c r="P11" s="17" t="n">
        <f aca="false">VLOOKUP($A11,Transmission!$J$1:$L$34,2,FALSE())*VLOOKUP(P$1,Consumo_EREDES!$A$1:$G$25,7,FALSE())</f>
        <v>54.2220266261806</v>
      </c>
      <c r="Q11" s="17" t="n">
        <f aca="false">VLOOKUP($A11,Transmission!$J$1:$L$34,2,FALSE())*VLOOKUP(Q$1,Consumo_EREDES!$A$1:$G$25,7,FALSE())</f>
        <v>52.8192383835832</v>
      </c>
      <c r="R11" s="17" t="n">
        <f aca="false">VLOOKUP($A11,Transmission!$J$1:$L$34,2,FALSE())*VLOOKUP(R$1,Consumo_EREDES!$A$1:$G$25,7,FALSE())</f>
        <v>52.195823807817</v>
      </c>
      <c r="S11" s="17" t="n">
        <f aca="false">VLOOKUP($A11,Transmission!$J$1:$L$34,2,FALSE())*VLOOKUP(S$1,Consumo_EREDES!$A$1:$G$25,7,FALSE())</f>
        <v>53.4585660906662</v>
      </c>
      <c r="T11" s="17" t="n">
        <f aca="false">VLOOKUP($A11,Transmission!$J$1:$L$34,2,FALSE())*VLOOKUP(T$1,Consumo_EREDES!$A$1:$G$25,7,FALSE())</f>
        <v>55.9052437541668</v>
      </c>
      <c r="U11" s="17" t="n">
        <f aca="false">VLOOKUP($A11,Transmission!$J$1:$L$34,2,FALSE())*VLOOKUP(U$1,Consumo_EREDES!$A$1:$G$25,7,FALSE())</f>
        <v>56.7691810507544</v>
      </c>
      <c r="V11" s="17" t="n">
        <f aca="false">VLOOKUP($A11,Transmission!$J$1:$L$34,2,FALSE())*VLOOKUP(V$1,Consumo_EREDES!$A$1:$G$25,7,FALSE())</f>
        <v>53.7329340820485</v>
      </c>
      <c r="W11" s="17" t="n">
        <f aca="false">VLOOKUP($A11,Transmission!$J$1:$L$34,2,FALSE())*VLOOKUP(W$1,Consumo_EREDES!$A$1:$G$25,7,FALSE())</f>
        <v>48.5830901665069</v>
      </c>
      <c r="X11" s="17" t="n">
        <f aca="false">VLOOKUP($A11,Transmission!$J$1:$L$34,2,FALSE())*VLOOKUP(X$1,Consumo_EREDES!$A$1:$G$25,7,FALSE())</f>
        <v>42.728572356086</v>
      </c>
      <c r="Y11" s="17" t="n">
        <f aca="false">VLOOKUP($A11,Transmission!$J$1:$L$34,2,FALSE())*VLOOKUP(Y$1,Consumo_EREDES!$A$1:$G$25,7,FALSE())</f>
        <v>36.6443864391793</v>
      </c>
    </row>
    <row r="12" customFormat="false" ht="14.25" hidden="false" customHeight="false" outlineLevel="0" collapsed="false">
      <c r="A12" s="5" t="s">
        <v>38</v>
      </c>
      <c r="B12" s="17" t="n">
        <f aca="false">VLOOKUP($A12,Transmission!$J$1:$L$34,2,FALSE())*VLOOKUP(B$1,Consumo_EREDES!$A$1:$G$25,7,FALSE())</f>
        <v>25.0708353890689</v>
      </c>
      <c r="C12" s="17" t="n">
        <f aca="false">VLOOKUP($A12,Transmission!$J$1:$L$34,2,FALSE())*VLOOKUP(C$1,Consumo_EREDES!$A$1:$G$25,7,FALSE())</f>
        <v>23.1549778214433</v>
      </c>
      <c r="D12" s="17" t="n">
        <f aca="false">VLOOKUP($A12,Transmission!$J$1:$L$34,2,FALSE())*VLOOKUP(D$1,Consumo_EREDES!$A$1:$G$25,7,FALSE())</f>
        <v>22.7053746366541</v>
      </c>
      <c r="E12" s="17" t="n">
        <f aca="false">VLOOKUP($A12,Transmission!$J$1:$L$34,2,FALSE())*VLOOKUP(E$1,Consumo_EREDES!$A$1:$G$25,7,FALSE())</f>
        <v>22.6322223052925</v>
      </c>
      <c r="F12" s="17" t="n">
        <f aca="false">VLOOKUP($A12,Transmission!$J$1:$L$34,2,FALSE())*VLOOKUP(F$1,Consumo_EREDES!$A$1:$G$25,7,FALSE())</f>
        <v>23.1508613180943</v>
      </c>
      <c r="G12" s="17" t="n">
        <f aca="false">VLOOKUP($A12,Transmission!$J$1:$L$34,2,FALSE())*VLOOKUP(G$1,Consumo_EREDES!$A$1:$G$25,7,FALSE())</f>
        <v>26.0172477031474</v>
      </c>
      <c r="H12" s="17" t="n">
        <f aca="false">VLOOKUP($A12,Transmission!$J$1:$L$34,2,FALSE())*VLOOKUP(H$1,Consumo_EREDES!$A$1:$G$25,7,FALSE())</f>
        <v>32.0256325439135</v>
      </c>
      <c r="I12" s="17" t="n">
        <f aca="false">VLOOKUP($A12,Transmission!$J$1:$L$34,2,FALSE())*VLOOKUP(I$1,Consumo_EREDES!$A$1:$G$25,7,FALSE())</f>
        <v>39.3519164020035</v>
      </c>
      <c r="J12" s="17" t="n">
        <f aca="false">VLOOKUP($A12,Transmission!$J$1:$L$34,2,FALSE())*VLOOKUP(J$1,Consumo_EREDES!$A$1:$G$25,7,FALSE())</f>
        <v>41.7993479318642</v>
      </c>
      <c r="K12" s="17" t="n">
        <f aca="false">VLOOKUP($A12,Transmission!$J$1:$L$34,2,FALSE())*VLOOKUP(K$1,Consumo_EREDES!$A$1:$G$25,7,FALSE())</f>
        <v>42.5696159183078</v>
      </c>
      <c r="L12" s="17" t="n">
        <f aca="false">VLOOKUP($A12,Transmission!$J$1:$L$34,2,FALSE())*VLOOKUP(L$1,Consumo_EREDES!$A$1:$G$25,7,FALSE())</f>
        <v>44.1124934630541</v>
      </c>
      <c r="M12" s="17" t="n">
        <f aca="false">VLOOKUP($A12,Transmission!$J$1:$L$34,2,FALSE())*VLOOKUP(M$1,Consumo_EREDES!$A$1:$G$25,7,FALSE())</f>
        <v>45</v>
      </c>
      <c r="N12" s="17" t="n">
        <f aca="false">VLOOKUP($A12,Transmission!$J$1:$L$34,2,FALSE())*VLOOKUP(N$1,Consumo_EREDES!$A$1:$G$25,7,FALSE())</f>
        <v>43.2766349969716</v>
      </c>
      <c r="O12" s="17" t="n">
        <f aca="false">VLOOKUP($A12,Transmission!$J$1:$L$34,2,FALSE())*VLOOKUP(O$1,Consumo_EREDES!$A$1:$G$25,7,FALSE())</f>
        <v>41.6813462974492</v>
      </c>
      <c r="P12" s="17" t="n">
        <f aca="false">VLOOKUP($A12,Transmission!$J$1:$L$34,2,FALSE())*VLOOKUP(P$1,Consumo_EREDES!$A$1:$G$25,7,FALSE())</f>
        <v>40.6665199696355</v>
      </c>
      <c r="Q12" s="17" t="n">
        <f aca="false">VLOOKUP($A12,Transmission!$J$1:$L$34,2,FALSE())*VLOOKUP(Q$1,Consumo_EREDES!$A$1:$G$25,7,FALSE())</f>
        <v>39.6144287876874</v>
      </c>
      <c r="R12" s="17" t="n">
        <f aca="false">VLOOKUP($A12,Transmission!$J$1:$L$34,2,FALSE())*VLOOKUP(R$1,Consumo_EREDES!$A$1:$G$25,7,FALSE())</f>
        <v>39.1468678558627</v>
      </c>
      <c r="S12" s="17" t="n">
        <f aca="false">VLOOKUP($A12,Transmission!$J$1:$L$34,2,FALSE())*VLOOKUP(S$1,Consumo_EREDES!$A$1:$G$25,7,FALSE())</f>
        <v>40.0939245679997</v>
      </c>
      <c r="T12" s="17" t="n">
        <f aca="false">VLOOKUP($A12,Transmission!$J$1:$L$34,2,FALSE())*VLOOKUP(T$1,Consumo_EREDES!$A$1:$G$25,7,FALSE())</f>
        <v>41.9289328156251</v>
      </c>
      <c r="U12" s="17" t="n">
        <f aca="false">VLOOKUP($A12,Transmission!$J$1:$L$34,2,FALSE())*VLOOKUP(U$1,Consumo_EREDES!$A$1:$G$25,7,FALSE())</f>
        <v>42.5768857880658</v>
      </c>
      <c r="V12" s="17" t="n">
        <f aca="false">VLOOKUP($A12,Transmission!$J$1:$L$34,2,FALSE())*VLOOKUP(V$1,Consumo_EREDES!$A$1:$G$25,7,FALSE())</f>
        <v>40.2997005615364</v>
      </c>
      <c r="W12" s="17" t="n">
        <f aca="false">VLOOKUP($A12,Transmission!$J$1:$L$34,2,FALSE())*VLOOKUP(W$1,Consumo_EREDES!$A$1:$G$25,7,FALSE())</f>
        <v>36.4373176248802</v>
      </c>
      <c r="X12" s="17" t="n">
        <f aca="false">VLOOKUP($A12,Transmission!$J$1:$L$34,2,FALSE())*VLOOKUP(X$1,Consumo_EREDES!$A$1:$G$25,7,FALSE())</f>
        <v>32.0464292670645</v>
      </c>
      <c r="Y12" s="17" t="n">
        <f aca="false">VLOOKUP($A12,Transmission!$J$1:$L$34,2,FALSE())*VLOOKUP(Y$1,Consumo_EREDES!$A$1:$G$25,7,FALSE())</f>
        <v>27.4832898293845</v>
      </c>
    </row>
    <row r="13" customFormat="false" ht="14.25" hidden="false" customHeight="false" outlineLevel="0" collapsed="false">
      <c r="A13" s="5" t="s">
        <v>40</v>
      </c>
      <c r="B13" s="17" t="n">
        <f aca="false">VLOOKUP($A13,Transmission!$J$1:$L$34,2,FALSE())*VLOOKUP(B$1,Consumo_EREDES!$A$1:$G$25,7,FALSE())</f>
        <v>33.4277805187585</v>
      </c>
      <c r="C13" s="17" t="n">
        <f aca="false">VLOOKUP($A13,Transmission!$J$1:$L$34,2,FALSE())*VLOOKUP(C$1,Consumo_EREDES!$A$1:$G$25,7,FALSE())</f>
        <v>30.8733037619244</v>
      </c>
      <c r="D13" s="17" t="n">
        <f aca="false">VLOOKUP($A13,Transmission!$J$1:$L$34,2,FALSE())*VLOOKUP(D$1,Consumo_EREDES!$A$1:$G$25,7,FALSE())</f>
        <v>30.2738328488721</v>
      </c>
      <c r="E13" s="17" t="n">
        <f aca="false">VLOOKUP($A13,Transmission!$J$1:$L$34,2,FALSE())*VLOOKUP(E$1,Consumo_EREDES!$A$1:$G$25,7,FALSE())</f>
        <v>30.1762964070566</v>
      </c>
      <c r="F13" s="17" t="n">
        <f aca="false">VLOOKUP($A13,Transmission!$J$1:$L$34,2,FALSE())*VLOOKUP(F$1,Consumo_EREDES!$A$1:$G$25,7,FALSE())</f>
        <v>30.8678150907923</v>
      </c>
      <c r="G13" s="17" t="n">
        <f aca="false">VLOOKUP($A13,Transmission!$J$1:$L$34,2,FALSE())*VLOOKUP(G$1,Consumo_EREDES!$A$1:$G$25,7,FALSE())</f>
        <v>34.6896636041966</v>
      </c>
      <c r="H13" s="17" t="n">
        <f aca="false">VLOOKUP($A13,Transmission!$J$1:$L$34,2,FALSE())*VLOOKUP(H$1,Consumo_EREDES!$A$1:$G$25,7,FALSE())</f>
        <v>42.7008433918847</v>
      </c>
      <c r="I13" s="17" t="n">
        <f aca="false">VLOOKUP($A13,Transmission!$J$1:$L$34,2,FALSE())*VLOOKUP(I$1,Consumo_EREDES!$A$1:$G$25,7,FALSE())</f>
        <v>52.469221869338</v>
      </c>
      <c r="J13" s="17" t="n">
        <f aca="false">VLOOKUP($A13,Transmission!$J$1:$L$34,2,FALSE())*VLOOKUP(J$1,Consumo_EREDES!$A$1:$G$25,7,FALSE())</f>
        <v>55.7324639091522</v>
      </c>
      <c r="K13" s="17" t="n">
        <f aca="false">VLOOKUP($A13,Transmission!$J$1:$L$34,2,FALSE())*VLOOKUP(K$1,Consumo_EREDES!$A$1:$G$25,7,FALSE())</f>
        <v>56.7594878910771</v>
      </c>
      <c r="L13" s="17" t="n">
        <f aca="false">VLOOKUP($A13,Transmission!$J$1:$L$34,2,FALSE())*VLOOKUP(L$1,Consumo_EREDES!$A$1:$G$25,7,FALSE())</f>
        <v>58.8166579507389</v>
      </c>
      <c r="M13" s="17" t="n">
        <f aca="false">VLOOKUP($A13,Transmission!$J$1:$L$34,2,FALSE())*VLOOKUP(M$1,Consumo_EREDES!$A$1:$G$25,7,FALSE())</f>
        <v>60</v>
      </c>
      <c r="N13" s="17" t="n">
        <f aca="false">VLOOKUP($A13,Transmission!$J$1:$L$34,2,FALSE())*VLOOKUP(N$1,Consumo_EREDES!$A$1:$G$25,7,FALSE())</f>
        <v>57.7021799959621</v>
      </c>
      <c r="O13" s="17" t="n">
        <f aca="false">VLOOKUP($A13,Transmission!$J$1:$L$34,2,FALSE())*VLOOKUP(O$1,Consumo_EREDES!$A$1:$G$25,7,FALSE())</f>
        <v>55.5751283965989</v>
      </c>
      <c r="P13" s="17" t="n">
        <f aca="false">VLOOKUP($A13,Transmission!$J$1:$L$34,2,FALSE())*VLOOKUP(P$1,Consumo_EREDES!$A$1:$G$25,7,FALSE())</f>
        <v>54.2220266261806</v>
      </c>
      <c r="Q13" s="17" t="n">
        <f aca="false">VLOOKUP($A13,Transmission!$J$1:$L$34,2,FALSE())*VLOOKUP(Q$1,Consumo_EREDES!$A$1:$G$25,7,FALSE())</f>
        <v>52.8192383835832</v>
      </c>
      <c r="R13" s="17" t="n">
        <f aca="false">VLOOKUP($A13,Transmission!$J$1:$L$34,2,FALSE())*VLOOKUP(R$1,Consumo_EREDES!$A$1:$G$25,7,FALSE())</f>
        <v>52.195823807817</v>
      </c>
      <c r="S13" s="17" t="n">
        <f aca="false">VLOOKUP($A13,Transmission!$J$1:$L$34,2,FALSE())*VLOOKUP(S$1,Consumo_EREDES!$A$1:$G$25,7,FALSE())</f>
        <v>53.4585660906662</v>
      </c>
      <c r="T13" s="17" t="n">
        <f aca="false">VLOOKUP($A13,Transmission!$J$1:$L$34,2,FALSE())*VLOOKUP(T$1,Consumo_EREDES!$A$1:$G$25,7,FALSE())</f>
        <v>55.9052437541668</v>
      </c>
      <c r="U13" s="17" t="n">
        <f aca="false">VLOOKUP($A13,Transmission!$J$1:$L$34,2,FALSE())*VLOOKUP(U$1,Consumo_EREDES!$A$1:$G$25,7,FALSE())</f>
        <v>56.7691810507544</v>
      </c>
      <c r="V13" s="17" t="n">
        <f aca="false">VLOOKUP($A13,Transmission!$J$1:$L$34,2,FALSE())*VLOOKUP(V$1,Consumo_EREDES!$A$1:$G$25,7,FALSE())</f>
        <v>53.7329340820485</v>
      </c>
      <c r="W13" s="17" t="n">
        <f aca="false">VLOOKUP($A13,Transmission!$J$1:$L$34,2,FALSE())*VLOOKUP(W$1,Consumo_EREDES!$A$1:$G$25,7,FALSE())</f>
        <v>48.5830901665069</v>
      </c>
      <c r="X13" s="17" t="n">
        <f aca="false">VLOOKUP($A13,Transmission!$J$1:$L$34,2,FALSE())*VLOOKUP(X$1,Consumo_EREDES!$A$1:$G$25,7,FALSE())</f>
        <v>42.728572356086</v>
      </c>
      <c r="Y13" s="17" t="n">
        <f aca="false">VLOOKUP($A13,Transmission!$J$1:$L$34,2,FALSE())*VLOOKUP(Y$1,Consumo_EREDES!$A$1:$G$25,7,FALSE())</f>
        <v>36.6443864391793</v>
      </c>
    </row>
    <row r="14" customFormat="false" ht="14.25" hidden="false" customHeight="false" outlineLevel="0" collapsed="false">
      <c r="A14" s="5" t="s">
        <v>42</v>
      </c>
      <c r="B14" s="17" t="n">
        <f aca="false">VLOOKUP($A14,Transmission!$J$1:$L$34,2,FALSE())*VLOOKUP(B$1,Consumo_EREDES!$A$1:$G$25,7,FALSE())</f>
        <v>33.4277805187585</v>
      </c>
      <c r="C14" s="17" t="n">
        <f aca="false">VLOOKUP($A14,Transmission!$J$1:$L$34,2,FALSE())*VLOOKUP(C$1,Consumo_EREDES!$A$1:$G$25,7,FALSE())</f>
        <v>30.8733037619244</v>
      </c>
      <c r="D14" s="17" t="n">
        <f aca="false">VLOOKUP($A14,Transmission!$J$1:$L$34,2,FALSE())*VLOOKUP(D$1,Consumo_EREDES!$A$1:$G$25,7,FALSE())</f>
        <v>30.2738328488721</v>
      </c>
      <c r="E14" s="17" t="n">
        <f aca="false">VLOOKUP($A14,Transmission!$J$1:$L$34,2,FALSE())*VLOOKUP(E$1,Consumo_EREDES!$A$1:$G$25,7,FALSE())</f>
        <v>30.1762964070566</v>
      </c>
      <c r="F14" s="17" t="n">
        <f aca="false">VLOOKUP($A14,Transmission!$J$1:$L$34,2,FALSE())*VLOOKUP(F$1,Consumo_EREDES!$A$1:$G$25,7,FALSE())</f>
        <v>30.8678150907923</v>
      </c>
      <c r="G14" s="17" t="n">
        <f aca="false">VLOOKUP($A14,Transmission!$J$1:$L$34,2,FALSE())*VLOOKUP(G$1,Consumo_EREDES!$A$1:$G$25,7,FALSE())</f>
        <v>34.6896636041966</v>
      </c>
      <c r="H14" s="17" t="n">
        <f aca="false">VLOOKUP($A14,Transmission!$J$1:$L$34,2,FALSE())*VLOOKUP(H$1,Consumo_EREDES!$A$1:$G$25,7,FALSE())</f>
        <v>42.7008433918847</v>
      </c>
      <c r="I14" s="17" t="n">
        <f aca="false">VLOOKUP($A14,Transmission!$J$1:$L$34,2,FALSE())*VLOOKUP(I$1,Consumo_EREDES!$A$1:$G$25,7,FALSE())</f>
        <v>52.469221869338</v>
      </c>
      <c r="J14" s="17" t="n">
        <f aca="false">VLOOKUP($A14,Transmission!$J$1:$L$34,2,FALSE())*VLOOKUP(J$1,Consumo_EREDES!$A$1:$G$25,7,FALSE())</f>
        <v>55.7324639091522</v>
      </c>
      <c r="K14" s="17" t="n">
        <f aca="false">VLOOKUP($A14,Transmission!$J$1:$L$34,2,FALSE())*VLOOKUP(K$1,Consumo_EREDES!$A$1:$G$25,7,FALSE())</f>
        <v>56.7594878910771</v>
      </c>
      <c r="L14" s="17" t="n">
        <f aca="false">VLOOKUP($A14,Transmission!$J$1:$L$34,2,FALSE())*VLOOKUP(L$1,Consumo_EREDES!$A$1:$G$25,7,FALSE())</f>
        <v>58.8166579507389</v>
      </c>
      <c r="M14" s="17" t="n">
        <f aca="false">VLOOKUP($A14,Transmission!$J$1:$L$34,2,FALSE())*VLOOKUP(M$1,Consumo_EREDES!$A$1:$G$25,7,FALSE())</f>
        <v>60</v>
      </c>
      <c r="N14" s="17" t="n">
        <f aca="false">VLOOKUP($A14,Transmission!$J$1:$L$34,2,FALSE())*VLOOKUP(N$1,Consumo_EREDES!$A$1:$G$25,7,FALSE())</f>
        <v>57.7021799959621</v>
      </c>
      <c r="O14" s="17" t="n">
        <f aca="false">VLOOKUP($A14,Transmission!$J$1:$L$34,2,FALSE())*VLOOKUP(O$1,Consumo_EREDES!$A$1:$G$25,7,FALSE())</f>
        <v>55.5751283965989</v>
      </c>
      <c r="P14" s="17" t="n">
        <f aca="false">VLOOKUP($A14,Transmission!$J$1:$L$34,2,FALSE())*VLOOKUP(P$1,Consumo_EREDES!$A$1:$G$25,7,FALSE())</f>
        <v>54.2220266261806</v>
      </c>
      <c r="Q14" s="17" t="n">
        <f aca="false">VLOOKUP($A14,Transmission!$J$1:$L$34,2,FALSE())*VLOOKUP(Q$1,Consumo_EREDES!$A$1:$G$25,7,FALSE())</f>
        <v>52.8192383835832</v>
      </c>
      <c r="R14" s="17" t="n">
        <f aca="false">VLOOKUP($A14,Transmission!$J$1:$L$34,2,FALSE())*VLOOKUP(R$1,Consumo_EREDES!$A$1:$G$25,7,FALSE())</f>
        <v>52.195823807817</v>
      </c>
      <c r="S14" s="17" t="n">
        <f aca="false">VLOOKUP($A14,Transmission!$J$1:$L$34,2,FALSE())*VLOOKUP(S$1,Consumo_EREDES!$A$1:$G$25,7,FALSE())</f>
        <v>53.4585660906662</v>
      </c>
      <c r="T14" s="17" t="n">
        <f aca="false">VLOOKUP($A14,Transmission!$J$1:$L$34,2,FALSE())*VLOOKUP(T$1,Consumo_EREDES!$A$1:$G$25,7,FALSE())</f>
        <v>55.9052437541668</v>
      </c>
      <c r="U14" s="17" t="n">
        <f aca="false">VLOOKUP($A14,Transmission!$J$1:$L$34,2,FALSE())*VLOOKUP(U$1,Consumo_EREDES!$A$1:$G$25,7,FALSE())</f>
        <v>56.7691810507544</v>
      </c>
      <c r="V14" s="17" t="n">
        <f aca="false">VLOOKUP($A14,Transmission!$J$1:$L$34,2,FALSE())*VLOOKUP(V$1,Consumo_EREDES!$A$1:$G$25,7,FALSE())</f>
        <v>53.7329340820485</v>
      </c>
      <c r="W14" s="17" t="n">
        <f aca="false">VLOOKUP($A14,Transmission!$J$1:$L$34,2,FALSE())*VLOOKUP(W$1,Consumo_EREDES!$A$1:$G$25,7,FALSE())</f>
        <v>48.5830901665069</v>
      </c>
      <c r="X14" s="17" t="n">
        <f aca="false">VLOOKUP($A14,Transmission!$J$1:$L$34,2,FALSE())*VLOOKUP(X$1,Consumo_EREDES!$A$1:$G$25,7,FALSE())</f>
        <v>42.728572356086</v>
      </c>
      <c r="Y14" s="17" t="n">
        <f aca="false">VLOOKUP($A14,Transmission!$J$1:$L$34,2,FALSE())*VLOOKUP(Y$1,Consumo_EREDES!$A$1:$G$25,7,FALSE())</f>
        <v>36.6443864391793</v>
      </c>
    </row>
    <row r="15" customFormat="false" ht="14.25" hidden="false" customHeight="false" outlineLevel="0" collapsed="false">
      <c r="A15" s="5" t="s">
        <v>44</v>
      </c>
      <c r="B15" s="17" t="n">
        <f aca="false">VLOOKUP($A15,Transmission!$J$1:$L$34,2,FALSE())*VLOOKUP(B$1,Consumo_EREDES!$A$1:$G$25,7,FALSE())</f>
        <v>66.8555610375171</v>
      </c>
      <c r="C15" s="17" t="n">
        <f aca="false">VLOOKUP($A15,Transmission!$J$1:$L$34,2,FALSE())*VLOOKUP(C$1,Consumo_EREDES!$A$1:$G$25,7,FALSE())</f>
        <v>61.7466075238488</v>
      </c>
      <c r="D15" s="17" t="n">
        <f aca="false">VLOOKUP($A15,Transmission!$J$1:$L$34,2,FALSE())*VLOOKUP(D$1,Consumo_EREDES!$A$1:$G$25,7,FALSE())</f>
        <v>60.5476656977443</v>
      </c>
      <c r="E15" s="17" t="n">
        <f aca="false">VLOOKUP($A15,Transmission!$J$1:$L$34,2,FALSE())*VLOOKUP(E$1,Consumo_EREDES!$A$1:$G$25,7,FALSE())</f>
        <v>60.3525928141132</v>
      </c>
      <c r="F15" s="17" t="n">
        <f aca="false">VLOOKUP($A15,Transmission!$J$1:$L$34,2,FALSE())*VLOOKUP(F$1,Consumo_EREDES!$A$1:$G$25,7,FALSE())</f>
        <v>61.7356301815847</v>
      </c>
      <c r="G15" s="17" t="n">
        <f aca="false">VLOOKUP($A15,Transmission!$J$1:$L$34,2,FALSE())*VLOOKUP(G$1,Consumo_EREDES!$A$1:$G$25,7,FALSE())</f>
        <v>69.3793272083931</v>
      </c>
      <c r="H15" s="17" t="n">
        <f aca="false">VLOOKUP($A15,Transmission!$J$1:$L$34,2,FALSE())*VLOOKUP(H$1,Consumo_EREDES!$A$1:$G$25,7,FALSE())</f>
        <v>85.4016867837695</v>
      </c>
      <c r="I15" s="17" t="n">
        <f aca="false">VLOOKUP($A15,Transmission!$J$1:$L$34,2,FALSE())*VLOOKUP(I$1,Consumo_EREDES!$A$1:$G$25,7,FALSE())</f>
        <v>104.938443738676</v>
      </c>
      <c r="J15" s="17" t="n">
        <f aca="false">VLOOKUP($A15,Transmission!$J$1:$L$34,2,FALSE())*VLOOKUP(J$1,Consumo_EREDES!$A$1:$G$25,7,FALSE())</f>
        <v>111.464927818304</v>
      </c>
      <c r="K15" s="17" t="n">
        <f aca="false">VLOOKUP($A15,Transmission!$J$1:$L$34,2,FALSE())*VLOOKUP(K$1,Consumo_EREDES!$A$1:$G$25,7,FALSE())</f>
        <v>113.518975782154</v>
      </c>
      <c r="L15" s="17" t="n">
        <f aca="false">VLOOKUP($A15,Transmission!$J$1:$L$34,2,FALSE())*VLOOKUP(L$1,Consumo_EREDES!$A$1:$G$25,7,FALSE())</f>
        <v>117.633315901478</v>
      </c>
      <c r="M15" s="17" t="n">
        <f aca="false">VLOOKUP($A15,Transmission!$J$1:$L$34,2,FALSE())*VLOOKUP(M$1,Consumo_EREDES!$A$1:$G$25,7,FALSE())</f>
        <v>120</v>
      </c>
      <c r="N15" s="17" t="n">
        <f aca="false">VLOOKUP($A15,Transmission!$J$1:$L$34,2,FALSE())*VLOOKUP(N$1,Consumo_EREDES!$A$1:$G$25,7,FALSE())</f>
        <v>115.404359991924</v>
      </c>
      <c r="O15" s="17" t="n">
        <f aca="false">VLOOKUP($A15,Transmission!$J$1:$L$34,2,FALSE())*VLOOKUP(O$1,Consumo_EREDES!$A$1:$G$25,7,FALSE())</f>
        <v>111.150256793198</v>
      </c>
      <c r="P15" s="17" t="n">
        <f aca="false">VLOOKUP($A15,Transmission!$J$1:$L$34,2,FALSE())*VLOOKUP(P$1,Consumo_EREDES!$A$1:$G$25,7,FALSE())</f>
        <v>108.444053252361</v>
      </c>
      <c r="Q15" s="17" t="n">
        <f aca="false">VLOOKUP($A15,Transmission!$J$1:$L$34,2,FALSE())*VLOOKUP(Q$1,Consumo_EREDES!$A$1:$G$25,7,FALSE())</f>
        <v>105.638476767166</v>
      </c>
      <c r="R15" s="17" t="n">
        <f aca="false">VLOOKUP($A15,Transmission!$J$1:$L$34,2,FALSE())*VLOOKUP(R$1,Consumo_EREDES!$A$1:$G$25,7,FALSE())</f>
        <v>104.391647615634</v>
      </c>
      <c r="S15" s="17" t="n">
        <f aca="false">VLOOKUP($A15,Transmission!$J$1:$L$34,2,FALSE())*VLOOKUP(S$1,Consumo_EREDES!$A$1:$G$25,7,FALSE())</f>
        <v>106.917132181332</v>
      </c>
      <c r="T15" s="17" t="n">
        <f aca="false">VLOOKUP($A15,Transmission!$J$1:$L$34,2,FALSE())*VLOOKUP(T$1,Consumo_EREDES!$A$1:$G$25,7,FALSE())</f>
        <v>111.810487508334</v>
      </c>
      <c r="U15" s="17" t="n">
        <f aca="false">VLOOKUP($A15,Transmission!$J$1:$L$34,2,FALSE())*VLOOKUP(U$1,Consumo_EREDES!$A$1:$G$25,7,FALSE())</f>
        <v>113.538362101509</v>
      </c>
      <c r="V15" s="17" t="n">
        <f aca="false">VLOOKUP($A15,Transmission!$J$1:$L$34,2,FALSE())*VLOOKUP(V$1,Consumo_EREDES!$A$1:$G$25,7,FALSE())</f>
        <v>107.465868164097</v>
      </c>
      <c r="W15" s="17" t="n">
        <f aca="false">VLOOKUP($A15,Transmission!$J$1:$L$34,2,FALSE())*VLOOKUP(W$1,Consumo_EREDES!$A$1:$G$25,7,FALSE())</f>
        <v>97.1661803330138</v>
      </c>
      <c r="X15" s="17" t="n">
        <f aca="false">VLOOKUP($A15,Transmission!$J$1:$L$34,2,FALSE())*VLOOKUP(X$1,Consumo_EREDES!$A$1:$G$25,7,FALSE())</f>
        <v>85.457144712172</v>
      </c>
      <c r="Y15" s="17" t="n">
        <f aca="false">VLOOKUP($A15,Transmission!$J$1:$L$34,2,FALSE())*VLOOKUP(Y$1,Consumo_EREDES!$A$1:$G$25,7,FALSE())</f>
        <v>73.2887728783586</v>
      </c>
    </row>
    <row r="16" customFormat="false" ht="14.25" hidden="false" customHeight="false" outlineLevel="0" collapsed="false">
      <c r="A16" s="5" t="s">
        <v>46</v>
      </c>
      <c r="B16" s="17" t="n">
        <f aca="false">VLOOKUP($A16,Transmission!$J$1:$L$34,2,FALSE())*VLOOKUP(B$1,Consumo_EREDES!$A$1:$G$25,7,FALSE())</f>
        <v>33.4277805187585</v>
      </c>
      <c r="C16" s="17" t="n">
        <f aca="false">VLOOKUP($A16,Transmission!$J$1:$L$34,2,FALSE())*VLOOKUP(C$1,Consumo_EREDES!$A$1:$G$25,7,FALSE())</f>
        <v>30.8733037619244</v>
      </c>
      <c r="D16" s="17" t="n">
        <f aca="false">VLOOKUP($A16,Transmission!$J$1:$L$34,2,FALSE())*VLOOKUP(D$1,Consumo_EREDES!$A$1:$G$25,7,FALSE())</f>
        <v>30.2738328488721</v>
      </c>
      <c r="E16" s="17" t="n">
        <f aca="false">VLOOKUP($A16,Transmission!$J$1:$L$34,2,FALSE())*VLOOKUP(E$1,Consumo_EREDES!$A$1:$G$25,7,FALSE())</f>
        <v>30.1762964070566</v>
      </c>
      <c r="F16" s="17" t="n">
        <f aca="false">VLOOKUP($A16,Transmission!$J$1:$L$34,2,FALSE())*VLOOKUP(F$1,Consumo_EREDES!$A$1:$G$25,7,FALSE())</f>
        <v>30.8678150907923</v>
      </c>
      <c r="G16" s="17" t="n">
        <f aca="false">VLOOKUP($A16,Transmission!$J$1:$L$34,2,FALSE())*VLOOKUP(G$1,Consumo_EREDES!$A$1:$G$25,7,FALSE())</f>
        <v>34.6896636041966</v>
      </c>
      <c r="H16" s="17" t="n">
        <f aca="false">VLOOKUP($A16,Transmission!$J$1:$L$34,2,FALSE())*VLOOKUP(H$1,Consumo_EREDES!$A$1:$G$25,7,FALSE())</f>
        <v>42.7008433918847</v>
      </c>
      <c r="I16" s="17" t="n">
        <f aca="false">VLOOKUP($A16,Transmission!$J$1:$L$34,2,FALSE())*VLOOKUP(I$1,Consumo_EREDES!$A$1:$G$25,7,FALSE())</f>
        <v>52.469221869338</v>
      </c>
      <c r="J16" s="17" t="n">
        <f aca="false">VLOOKUP($A16,Transmission!$J$1:$L$34,2,FALSE())*VLOOKUP(J$1,Consumo_EREDES!$A$1:$G$25,7,FALSE())</f>
        <v>55.7324639091522</v>
      </c>
      <c r="K16" s="17" t="n">
        <f aca="false">VLOOKUP($A16,Transmission!$J$1:$L$34,2,FALSE())*VLOOKUP(K$1,Consumo_EREDES!$A$1:$G$25,7,FALSE())</f>
        <v>56.7594878910771</v>
      </c>
      <c r="L16" s="17" t="n">
        <f aca="false">VLOOKUP($A16,Transmission!$J$1:$L$34,2,FALSE())*VLOOKUP(L$1,Consumo_EREDES!$A$1:$G$25,7,FALSE())</f>
        <v>58.8166579507389</v>
      </c>
      <c r="M16" s="17" t="n">
        <f aca="false">VLOOKUP($A16,Transmission!$J$1:$L$34,2,FALSE())*VLOOKUP(M$1,Consumo_EREDES!$A$1:$G$25,7,FALSE())</f>
        <v>60</v>
      </c>
      <c r="N16" s="17" t="n">
        <f aca="false">VLOOKUP($A16,Transmission!$J$1:$L$34,2,FALSE())*VLOOKUP(N$1,Consumo_EREDES!$A$1:$G$25,7,FALSE())</f>
        <v>57.7021799959621</v>
      </c>
      <c r="O16" s="17" t="n">
        <f aca="false">VLOOKUP($A16,Transmission!$J$1:$L$34,2,FALSE())*VLOOKUP(O$1,Consumo_EREDES!$A$1:$G$25,7,FALSE())</f>
        <v>55.5751283965989</v>
      </c>
      <c r="P16" s="17" t="n">
        <f aca="false">VLOOKUP($A16,Transmission!$J$1:$L$34,2,FALSE())*VLOOKUP(P$1,Consumo_EREDES!$A$1:$G$25,7,FALSE())</f>
        <v>54.2220266261806</v>
      </c>
      <c r="Q16" s="17" t="n">
        <f aca="false">VLOOKUP($A16,Transmission!$J$1:$L$34,2,FALSE())*VLOOKUP(Q$1,Consumo_EREDES!$A$1:$G$25,7,FALSE())</f>
        <v>52.8192383835832</v>
      </c>
      <c r="R16" s="17" t="n">
        <f aca="false">VLOOKUP($A16,Transmission!$J$1:$L$34,2,FALSE())*VLOOKUP(R$1,Consumo_EREDES!$A$1:$G$25,7,FALSE())</f>
        <v>52.195823807817</v>
      </c>
      <c r="S16" s="17" t="n">
        <f aca="false">VLOOKUP($A16,Transmission!$J$1:$L$34,2,FALSE())*VLOOKUP(S$1,Consumo_EREDES!$A$1:$G$25,7,FALSE())</f>
        <v>53.4585660906662</v>
      </c>
      <c r="T16" s="17" t="n">
        <f aca="false">VLOOKUP($A16,Transmission!$J$1:$L$34,2,FALSE())*VLOOKUP(T$1,Consumo_EREDES!$A$1:$G$25,7,FALSE())</f>
        <v>55.9052437541668</v>
      </c>
      <c r="U16" s="17" t="n">
        <f aca="false">VLOOKUP($A16,Transmission!$J$1:$L$34,2,FALSE())*VLOOKUP(U$1,Consumo_EREDES!$A$1:$G$25,7,FALSE())</f>
        <v>56.7691810507544</v>
      </c>
      <c r="V16" s="17" t="n">
        <f aca="false">VLOOKUP($A16,Transmission!$J$1:$L$34,2,FALSE())*VLOOKUP(V$1,Consumo_EREDES!$A$1:$G$25,7,FALSE())</f>
        <v>53.7329340820485</v>
      </c>
      <c r="W16" s="17" t="n">
        <f aca="false">VLOOKUP($A16,Transmission!$J$1:$L$34,2,FALSE())*VLOOKUP(W$1,Consumo_EREDES!$A$1:$G$25,7,FALSE())</f>
        <v>48.5830901665069</v>
      </c>
      <c r="X16" s="17" t="n">
        <f aca="false">VLOOKUP($A16,Transmission!$J$1:$L$34,2,FALSE())*VLOOKUP(X$1,Consumo_EREDES!$A$1:$G$25,7,FALSE())</f>
        <v>42.728572356086</v>
      </c>
      <c r="Y16" s="17" t="n">
        <f aca="false">VLOOKUP($A16,Transmission!$J$1:$L$34,2,FALSE())*VLOOKUP(Y$1,Consumo_EREDES!$A$1:$G$25,7,FALSE())</f>
        <v>36.6443864391793</v>
      </c>
    </row>
    <row r="17" customFormat="false" ht="14.25" hidden="false" customHeight="false" outlineLevel="0" collapsed="false">
      <c r="A17" s="5" t="s">
        <v>48</v>
      </c>
      <c r="B17" s="17" t="n">
        <f aca="false">VLOOKUP($A17,Transmission!$J$1:$L$34,2,FALSE())*VLOOKUP(B$1,Consumo_EREDES!$A$1:$G$25,7,FALSE())</f>
        <v>33.4277805187585</v>
      </c>
      <c r="C17" s="17" t="n">
        <f aca="false">VLOOKUP($A17,Transmission!$J$1:$L$34,2,FALSE())*VLOOKUP(C$1,Consumo_EREDES!$A$1:$G$25,7,FALSE())</f>
        <v>30.8733037619244</v>
      </c>
      <c r="D17" s="17" t="n">
        <f aca="false">VLOOKUP($A17,Transmission!$J$1:$L$34,2,FALSE())*VLOOKUP(D$1,Consumo_EREDES!$A$1:$G$25,7,FALSE())</f>
        <v>30.2738328488721</v>
      </c>
      <c r="E17" s="17" t="n">
        <f aca="false">VLOOKUP($A17,Transmission!$J$1:$L$34,2,FALSE())*VLOOKUP(E$1,Consumo_EREDES!$A$1:$G$25,7,FALSE())</f>
        <v>30.1762964070566</v>
      </c>
      <c r="F17" s="17" t="n">
        <f aca="false">VLOOKUP($A17,Transmission!$J$1:$L$34,2,FALSE())*VLOOKUP(F$1,Consumo_EREDES!$A$1:$G$25,7,FALSE())</f>
        <v>30.8678150907923</v>
      </c>
      <c r="G17" s="17" t="n">
        <f aca="false">VLOOKUP($A17,Transmission!$J$1:$L$34,2,FALSE())*VLOOKUP(G$1,Consumo_EREDES!$A$1:$G$25,7,FALSE())</f>
        <v>34.6896636041966</v>
      </c>
      <c r="H17" s="17" t="n">
        <f aca="false">VLOOKUP($A17,Transmission!$J$1:$L$34,2,FALSE())*VLOOKUP(H$1,Consumo_EREDES!$A$1:$G$25,7,FALSE())</f>
        <v>42.7008433918847</v>
      </c>
      <c r="I17" s="17" t="n">
        <f aca="false">VLOOKUP($A17,Transmission!$J$1:$L$34,2,FALSE())*VLOOKUP(I$1,Consumo_EREDES!$A$1:$G$25,7,FALSE())</f>
        <v>52.469221869338</v>
      </c>
      <c r="J17" s="17" t="n">
        <f aca="false">VLOOKUP($A17,Transmission!$J$1:$L$34,2,FALSE())*VLOOKUP(J$1,Consumo_EREDES!$A$1:$G$25,7,FALSE())</f>
        <v>55.7324639091522</v>
      </c>
      <c r="K17" s="17" t="n">
        <f aca="false">VLOOKUP($A17,Transmission!$J$1:$L$34,2,FALSE())*VLOOKUP(K$1,Consumo_EREDES!$A$1:$G$25,7,FALSE())</f>
        <v>56.7594878910771</v>
      </c>
      <c r="L17" s="17" t="n">
        <f aca="false">VLOOKUP($A17,Transmission!$J$1:$L$34,2,FALSE())*VLOOKUP(L$1,Consumo_EREDES!$A$1:$G$25,7,FALSE())</f>
        <v>58.8166579507389</v>
      </c>
      <c r="M17" s="17" t="n">
        <f aca="false">VLOOKUP($A17,Transmission!$J$1:$L$34,2,FALSE())*VLOOKUP(M$1,Consumo_EREDES!$A$1:$G$25,7,FALSE())</f>
        <v>60</v>
      </c>
      <c r="N17" s="17" t="n">
        <f aca="false">VLOOKUP($A17,Transmission!$J$1:$L$34,2,FALSE())*VLOOKUP(N$1,Consumo_EREDES!$A$1:$G$25,7,FALSE())</f>
        <v>57.7021799959621</v>
      </c>
      <c r="O17" s="17" t="n">
        <f aca="false">VLOOKUP($A17,Transmission!$J$1:$L$34,2,FALSE())*VLOOKUP(O$1,Consumo_EREDES!$A$1:$G$25,7,FALSE())</f>
        <v>55.5751283965989</v>
      </c>
      <c r="P17" s="17" t="n">
        <f aca="false">VLOOKUP($A17,Transmission!$J$1:$L$34,2,FALSE())*VLOOKUP(P$1,Consumo_EREDES!$A$1:$G$25,7,FALSE())</f>
        <v>54.2220266261806</v>
      </c>
      <c r="Q17" s="17" t="n">
        <f aca="false">VLOOKUP($A17,Transmission!$J$1:$L$34,2,FALSE())*VLOOKUP(Q$1,Consumo_EREDES!$A$1:$G$25,7,FALSE())</f>
        <v>52.8192383835832</v>
      </c>
      <c r="R17" s="17" t="n">
        <f aca="false">VLOOKUP($A17,Transmission!$J$1:$L$34,2,FALSE())*VLOOKUP(R$1,Consumo_EREDES!$A$1:$G$25,7,FALSE())</f>
        <v>52.195823807817</v>
      </c>
      <c r="S17" s="17" t="n">
        <f aca="false">VLOOKUP($A17,Transmission!$J$1:$L$34,2,FALSE())*VLOOKUP(S$1,Consumo_EREDES!$A$1:$G$25,7,FALSE())</f>
        <v>53.4585660906662</v>
      </c>
      <c r="T17" s="17" t="n">
        <f aca="false">VLOOKUP($A17,Transmission!$J$1:$L$34,2,FALSE())*VLOOKUP(T$1,Consumo_EREDES!$A$1:$G$25,7,FALSE())</f>
        <v>55.9052437541668</v>
      </c>
      <c r="U17" s="17" t="n">
        <f aca="false">VLOOKUP($A17,Transmission!$J$1:$L$34,2,FALSE())*VLOOKUP(U$1,Consumo_EREDES!$A$1:$G$25,7,FALSE())</f>
        <v>56.7691810507544</v>
      </c>
      <c r="V17" s="17" t="n">
        <f aca="false">VLOOKUP($A17,Transmission!$J$1:$L$34,2,FALSE())*VLOOKUP(V$1,Consumo_EREDES!$A$1:$G$25,7,FALSE())</f>
        <v>53.7329340820485</v>
      </c>
      <c r="W17" s="17" t="n">
        <f aca="false">VLOOKUP($A17,Transmission!$J$1:$L$34,2,FALSE())*VLOOKUP(W$1,Consumo_EREDES!$A$1:$G$25,7,FALSE())</f>
        <v>48.5830901665069</v>
      </c>
      <c r="X17" s="17" t="n">
        <f aca="false">VLOOKUP($A17,Transmission!$J$1:$L$34,2,FALSE())*VLOOKUP(X$1,Consumo_EREDES!$A$1:$G$25,7,FALSE())</f>
        <v>42.728572356086</v>
      </c>
      <c r="Y17" s="17" t="n">
        <f aca="false">VLOOKUP($A17,Transmission!$J$1:$L$34,2,FALSE())*VLOOKUP(Y$1,Consumo_EREDES!$A$1:$G$25,7,FALSE())</f>
        <v>36.6443864391793</v>
      </c>
    </row>
    <row r="18" customFormat="false" ht="14.25" hidden="false" customHeight="false" outlineLevel="0" collapsed="false">
      <c r="A18" s="5" t="s">
        <v>50</v>
      </c>
      <c r="B18" s="17" t="n">
        <f aca="false">VLOOKUP($A18,Transmission!$J$1:$L$34,2,FALSE())*VLOOKUP(B$1,Consumo_EREDES!$A$1:$G$25,7,FALSE())</f>
        <v>33.4277805187585</v>
      </c>
      <c r="C18" s="17" t="n">
        <f aca="false">VLOOKUP($A18,Transmission!$J$1:$L$34,2,FALSE())*VLOOKUP(C$1,Consumo_EREDES!$A$1:$G$25,7,FALSE())</f>
        <v>30.8733037619244</v>
      </c>
      <c r="D18" s="17" t="n">
        <f aca="false">VLOOKUP($A18,Transmission!$J$1:$L$34,2,FALSE())*VLOOKUP(D$1,Consumo_EREDES!$A$1:$G$25,7,FALSE())</f>
        <v>30.2738328488721</v>
      </c>
      <c r="E18" s="17" t="n">
        <f aca="false">VLOOKUP($A18,Transmission!$J$1:$L$34,2,FALSE())*VLOOKUP(E$1,Consumo_EREDES!$A$1:$G$25,7,FALSE())</f>
        <v>30.1762964070566</v>
      </c>
      <c r="F18" s="17" t="n">
        <f aca="false">VLOOKUP($A18,Transmission!$J$1:$L$34,2,FALSE())*VLOOKUP(F$1,Consumo_EREDES!$A$1:$G$25,7,FALSE())</f>
        <v>30.8678150907923</v>
      </c>
      <c r="G18" s="17" t="n">
        <f aca="false">VLOOKUP($A18,Transmission!$J$1:$L$34,2,FALSE())*VLOOKUP(G$1,Consumo_EREDES!$A$1:$G$25,7,FALSE())</f>
        <v>34.6896636041966</v>
      </c>
      <c r="H18" s="17" t="n">
        <f aca="false">VLOOKUP($A18,Transmission!$J$1:$L$34,2,FALSE())*VLOOKUP(H$1,Consumo_EREDES!$A$1:$G$25,7,FALSE())</f>
        <v>42.7008433918847</v>
      </c>
      <c r="I18" s="17" t="n">
        <f aca="false">VLOOKUP($A18,Transmission!$J$1:$L$34,2,FALSE())*VLOOKUP(I$1,Consumo_EREDES!$A$1:$G$25,7,FALSE())</f>
        <v>52.469221869338</v>
      </c>
      <c r="J18" s="17" t="n">
        <f aca="false">VLOOKUP($A18,Transmission!$J$1:$L$34,2,FALSE())*VLOOKUP(J$1,Consumo_EREDES!$A$1:$G$25,7,FALSE())</f>
        <v>55.7324639091522</v>
      </c>
      <c r="K18" s="17" t="n">
        <f aca="false">VLOOKUP($A18,Transmission!$J$1:$L$34,2,FALSE())*VLOOKUP(K$1,Consumo_EREDES!$A$1:$G$25,7,FALSE())</f>
        <v>56.7594878910771</v>
      </c>
      <c r="L18" s="17" t="n">
        <f aca="false">VLOOKUP($A18,Transmission!$J$1:$L$34,2,FALSE())*VLOOKUP(L$1,Consumo_EREDES!$A$1:$G$25,7,FALSE())</f>
        <v>58.8166579507389</v>
      </c>
      <c r="M18" s="17" t="n">
        <f aca="false">VLOOKUP($A18,Transmission!$J$1:$L$34,2,FALSE())*VLOOKUP(M$1,Consumo_EREDES!$A$1:$G$25,7,FALSE())</f>
        <v>60</v>
      </c>
      <c r="N18" s="17" t="n">
        <f aca="false">VLOOKUP($A18,Transmission!$J$1:$L$34,2,FALSE())*VLOOKUP(N$1,Consumo_EREDES!$A$1:$G$25,7,FALSE())</f>
        <v>57.7021799959621</v>
      </c>
      <c r="O18" s="17" t="n">
        <f aca="false">VLOOKUP($A18,Transmission!$J$1:$L$34,2,FALSE())*VLOOKUP(O$1,Consumo_EREDES!$A$1:$G$25,7,FALSE())</f>
        <v>55.5751283965989</v>
      </c>
      <c r="P18" s="17" t="n">
        <f aca="false">VLOOKUP($A18,Transmission!$J$1:$L$34,2,FALSE())*VLOOKUP(P$1,Consumo_EREDES!$A$1:$G$25,7,FALSE())</f>
        <v>54.2220266261806</v>
      </c>
      <c r="Q18" s="17" t="n">
        <f aca="false">VLOOKUP($A18,Transmission!$J$1:$L$34,2,FALSE())*VLOOKUP(Q$1,Consumo_EREDES!$A$1:$G$25,7,FALSE())</f>
        <v>52.8192383835832</v>
      </c>
      <c r="R18" s="17" t="n">
        <f aca="false">VLOOKUP($A18,Transmission!$J$1:$L$34,2,FALSE())*VLOOKUP(R$1,Consumo_EREDES!$A$1:$G$25,7,FALSE())</f>
        <v>52.195823807817</v>
      </c>
      <c r="S18" s="17" t="n">
        <f aca="false">VLOOKUP($A18,Transmission!$J$1:$L$34,2,FALSE())*VLOOKUP(S$1,Consumo_EREDES!$A$1:$G$25,7,FALSE())</f>
        <v>53.4585660906662</v>
      </c>
      <c r="T18" s="17" t="n">
        <f aca="false">VLOOKUP($A18,Transmission!$J$1:$L$34,2,FALSE())*VLOOKUP(T$1,Consumo_EREDES!$A$1:$G$25,7,FALSE())</f>
        <v>55.9052437541668</v>
      </c>
      <c r="U18" s="17" t="n">
        <f aca="false">VLOOKUP($A18,Transmission!$J$1:$L$34,2,FALSE())*VLOOKUP(U$1,Consumo_EREDES!$A$1:$G$25,7,FALSE())</f>
        <v>56.7691810507544</v>
      </c>
      <c r="V18" s="17" t="n">
        <f aca="false">VLOOKUP($A18,Transmission!$J$1:$L$34,2,FALSE())*VLOOKUP(V$1,Consumo_EREDES!$A$1:$G$25,7,FALSE())</f>
        <v>53.7329340820485</v>
      </c>
      <c r="W18" s="17" t="n">
        <f aca="false">VLOOKUP($A18,Transmission!$J$1:$L$34,2,FALSE())*VLOOKUP(W$1,Consumo_EREDES!$A$1:$G$25,7,FALSE())</f>
        <v>48.5830901665069</v>
      </c>
      <c r="X18" s="17" t="n">
        <f aca="false">VLOOKUP($A18,Transmission!$J$1:$L$34,2,FALSE())*VLOOKUP(X$1,Consumo_EREDES!$A$1:$G$25,7,FALSE())</f>
        <v>42.728572356086</v>
      </c>
      <c r="Y18" s="17" t="n">
        <f aca="false">VLOOKUP($A18,Transmission!$J$1:$L$34,2,FALSE())*VLOOKUP(Y$1,Consumo_EREDES!$A$1:$G$25,7,FALSE())</f>
        <v>36.6443864391793</v>
      </c>
    </row>
    <row r="19" customFormat="false" ht="14.25" hidden="false" customHeight="false" outlineLevel="0" collapsed="false">
      <c r="A19" s="5" t="s">
        <v>52</v>
      </c>
      <c r="B19" s="17" t="n">
        <f aca="false">VLOOKUP($A19,Transmission!$J$1:$L$34,2,FALSE())*VLOOKUP(B$1,Consumo_EREDES!$A$1:$G$25,7,FALSE())</f>
        <v>50.1416707781378</v>
      </c>
      <c r="C19" s="17" t="n">
        <f aca="false">VLOOKUP($A19,Transmission!$J$1:$L$34,2,FALSE())*VLOOKUP(C$1,Consumo_EREDES!$A$1:$G$25,7,FALSE())</f>
        <v>46.3099556428866</v>
      </c>
      <c r="D19" s="17" t="n">
        <f aca="false">VLOOKUP($A19,Transmission!$J$1:$L$34,2,FALSE())*VLOOKUP(D$1,Consumo_EREDES!$A$1:$G$25,7,FALSE())</f>
        <v>45.4107492733082</v>
      </c>
      <c r="E19" s="17" t="n">
        <f aca="false">VLOOKUP($A19,Transmission!$J$1:$L$34,2,FALSE())*VLOOKUP(E$1,Consumo_EREDES!$A$1:$G$25,7,FALSE())</f>
        <v>45.2644446105849</v>
      </c>
      <c r="F19" s="17" t="n">
        <f aca="false">VLOOKUP($A19,Transmission!$J$1:$L$34,2,FALSE())*VLOOKUP(F$1,Consumo_EREDES!$A$1:$G$25,7,FALSE())</f>
        <v>46.3017226361885</v>
      </c>
      <c r="G19" s="17" t="n">
        <f aca="false">VLOOKUP($A19,Transmission!$J$1:$L$34,2,FALSE())*VLOOKUP(G$1,Consumo_EREDES!$A$1:$G$25,7,FALSE())</f>
        <v>52.0344954062948</v>
      </c>
      <c r="H19" s="17" t="n">
        <f aca="false">VLOOKUP($A19,Transmission!$J$1:$L$34,2,FALSE())*VLOOKUP(H$1,Consumo_EREDES!$A$1:$G$25,7,FALSE())</f>
        <v>64.0512650878271</v>
      </c>
      <c r="I19" s="17" t="n">
        <f aca="false">VLOOKUP($A19,Transmission!$J$1:$L$34,2,FALSE())*VLOOKUP(I$1,Consumo_EREDES!$A$1:$G$25,7,FALSE())</f>
        <v>78.703832804007</v>
      </c>
      <c r="J19" s="17" t="n">
        <f aca="false">VLOOKUP($A19,Transmission!$J$1:$L$34,2,FALSE())*VLOOKUP(J$1,Consumo_EREDES!$A$1:$G$25,7,FALSE())</f>
        <v>83.5986958637283</v>
      </c>
      <c r="K19" s="17" t="n">
        <f aca="false">VLOOKUP($A19,Transmission!$J$1:$L$34,2,FALSE())*VLOOKUP(K$1,Consumo_EREDES!$A$1:$G$25,7,FALSE())</f>
        <v>85.1392318366156</v>
      </c>
      <c r="L19" s="17" t="n">
        <f aca="false">VLOOKUP($A19,Transmission!$J$1:$L$34,2,FALSE())*VLOOKUP(L$1,Consumo_EREDES!$A$1:$G$25,7,FALSE())</f>
        <v>88.2249869261083</v>
      </c>
      <c r="M19" s="17" t="n">
        <f aca="false">VLOOKUP($A19,Transmission!$J$1:$L$34,2,FALSE())*VLOOKUP(M$1,Consumo_EREDES!$A$1:$G$25,7,FALSE())</f>
        <v>90</v>
      </c>
      <c r="N19" s="17" t="n">
        <f aca="false">VLOOKUP($A19,Transmission!$J$1:$L$34,2,FALSE())*VLOOKUP(N$1,Consumo_EREDES!$A$1:$G$25,7,FALSE())</f>
        <v>86.5532699939432</v>
      </c>
      <c r="O19" s="17" t="n">
        <f aca="false">VLOOKUP($A19,Transmission!$J$1:$L$34,2,FALSE())*VLOOKUP(O$1,Consumo_EREDES!$A$1:$G$25,7,FALSE())</f>
        <v>83.3626925948984</v>
      </c>
      <c r="P19" s="17" t="n">
        <f aca="false">VLOOKUP($A19,Transmission!$J$1:$L$34,2,FALSE())*VLOOKUP(P$1,Consumo_EREDES!$A$1:$G$25,7,FALSE())</f>
        <v>81.333039939271</v>
      </c>
      <c r="Q19" s="17" t="n">
        <f aca="false">VLOOKUP($A19,Transmission!$J$1:$L$34,2,FALSE())*VLOOKUP(Q$1,Consumo_EREDES!$A$1:$G$25,7,FALSE())</f>
        <v>79.2288575753748</v>
      </c>
      <c r="R19" s="17" t="n">
        <f aca="false">VLOOKUP($A19,Transmission!$J$1:$L$34,2,FALSE())*VLOOKUP(R$1,Consumo_EREDES!$A$1:$G$25,7,FALSE())</f>
        <v>78.2937357117255</v>
      </c>
      <c r="S19" s="17" t="n">
        <f aca="false">VLOOKUP($A19,Transmission!$J$1:$L$34,2,FALSE())*VLOOKUP(S$1,Consumo_EREDES!$A$1:$G$25,7,FALSE())</f>
        <v>80.1878491359993</v>
      </c>
      <c r="T19" s="17" t="n">
        <f aca="false">VLOOKUP($A19,Transmission!$J$1:$L$34,2,FALSE())*VLOOKUP(T$1,Consumo_EREDES!$A$1:$G$25,7,FALSE())</f>
        <v>83.8578656312503</v>
      </c>
      <c r="U19" s="17" t="n">
        <f aca="false">VLOOKUP($A19,Transmission!$J$1:$L$34,2,FALSE())*VLOOKUP(U$1,Consumo_EREDES!$A$1:$G$25,7,FALSE())</f>
        <v>85.1537715761316</v>
      </c>
      <c r="V19" s="17" t="n">
        <f aca="false">VLOOKUP($A19,Transmission!$J$1:$L$34,2,FALSE())*VLOOKUP(V$1,Consumo_EREDES!$A$1:$G$25,7,FALSE())</f>
        <v>80.5994011230728</v>
      </c>
      <c r="W19" s="17" t="n">
        <f aca="false">VLOOKUP($A19,Transmission!$J$1:$L$34,2,FALSE())*VLOOKUP(W$1,Consumo_EREDES!$A$1:$G$25,7,FALSE())</f>
        <v>72.8746352497604</v>
      </c>
      <c r="X19" s="17" t="n">
        <f aca="false">VLOOKUP($A19,Transmission!$J$1:$L$34,2,FALSE())*VLOOKUP(X$1,Consumo_EREDES!$A$1:$G$25,7,FALSE())</f>
        <v>64.092858534129</v>
      </c>
      <c r="Y19" s="17" t="n">
        <f aca="false">VLOOKUP($A19,Transmission!$J$1:$L$34,2,FALSE())*VLOOKUP(Y$1,Consumo_EREDES!$A$1:$G$25,7,FALSE())</f>
        <v>54.966579658769</v>
      </c>
    </row>
    <row r="20" customFormat="false" ht="14.25" hidden="false" customHeight="false" outlineLevel="0" collapsed="false">
      <c r="A20" s="5" t="s">
        <v>54</v>
      </c>
      <c r="B20" s="17" t="n">
        <f aca="false">VLOOKUP($A20,Transmission!$J$1:$L$34,2,FALSE())*VLOOKUP(B$1,Consumo_EREDES!$A$1:$G$25,7,FALSE())</f>
        <v>50.1416707781378</v>
      </c>
      <c r="C20" s="17" t="n">
        <f aca="false">VLOOKUP($A20,Transmission!$J$1:$L$34,2,FALSE())*VLOOKUP(C$1,Consumo_EREDES!$A$1:$G$25,7,FALSE())</f>
        <v>46.3099556428866</v>
      </c>
      <c r="D20" s="17" t="n">
        <f aca="false">VLOOKUP($A20,Transmission!$J$1:$L$34,2,FALSE())*VLOOKUP(D$1,Consumo_EREDES!$A$1:$G$25,7,FALSE())</f>
        <v>45.4107492733082</v>
      </c>
      <c r="E20" s="17" t="n">
        <f aca="false">VLOOKUP($A20,Transmission!$J$1:$L$34,2,FALSE())*VLOOKUP(E$1,Consumo_EREDES!$A$1:$G$25,7,FALSE())</f>
        <v>45.2644446105849</v>
      </c>
      <c r="F20" s="17" t="n">
        <f aca="false">VLOOKUP($A20,Transmission!$J$1:$L$34,2,FALSE())*VLOOKUP(F$1,Consumo_EREDES!$A$1:$G$25,7,FALSE())</f>
        <v>46.3017226361885</v>
      </c>
      <c r="G20" s="17" t="n">
        <f aca="false">VLOOKUP($A20,Transmission!$J$1:$L$34,2,FALSE())*VLOOKUP(G$1,Consumo_EREDES!$A$1:$G$25,7,FALSE())</f>
        <v>52.0344954062948</v>
      </c>
      <c r="H20" s="17" t="n">
        <f aca="false">VLOOKUP($A20,Transmission!$J$1:$L$34,2,FALSE())*VLOOKUP(H$1,Consumo_EREDES!$A$1:$G$25,7,FALSE())</f>
        <v>64.0512650878271</v>
      </c>
      <c r="I20" s="17" t="n">
        <f aca="false">VLOOKUP($A20,Transmission!$J$1:$L$34,2,FALSE())*VLOOKUP(I$1,Consumo_EREDES!$A$1:$G$25,7,FALSE())</f>
        <v>78.703832804007</v>
      </c>
      <c r="J20" s="17" t="n">
        <f aca="false">VLOOKUP($A20,Transmission!$J$1:$L$34,2,FALSE())*VLOOKUP(J$1,Consumo_EREDES!$A$1:$G$25,7,FALSE())</f>
        <v>83.5986958637283</v>
      </c>
      <c r="K20" s="17" t="n">
        <f aca="false">VLOOKUP($A20,Transmission!$J$1:$L$34,2,FALSE())*VLOOKUP(K$1,Consumo_EREDES!$A$1:$G$25,7,FALSE())</f>
        <v>85.1392318366156</v>
      </c>
      <c r="L20" s="17" t="n">
        <f aca="false">VLOOKUP($A20,Transmission!$J$1:$L$34,2,FALSE())*VLOOKUP(L$1,Consumo_EREDES!$A$1:$G$25,7,FALSE())</f>
        <v>88.2249869261083</v>
      </c>
      <c r="M20" s="17" t="n">
        <f aca="false">VLOOKUP($A20,Transmission!$J$1:$L$34,2,FALSE())*VLOOKUP(M$1,Consumo_EREDES!$A$1:$G$25,7,FALSE())</f>
        <v>90</v>
      </c>
      <c r="N20" s="17" t="n">
        <f aca="false">VLOOKUP($A20,Transmission!$J$1:$L$34,2,FALSE())*VLOOKUP(N$1,Consumo_EREDES!$A$1:$G$25,7,FALSE())</f>
        <v>86.5532699939432</v>
      </c>
      <c r="O20" s="17" t="n">
        <f aca="false">VLOOKUP($A20,Transmission!$J$1:$L$34,2,FALSE())*VLOOKUP(O$1,Consumo_EREDES!$A$1:$G$25,7,FALSE())</f>
        <v>83.3626925948984</v>
      </c>
      <c r="P20" s="17" t="n">
        <f aca="false">VLOOKUP($A20,Transmission!$J$1:$L$34,2,FALSE())*VLOOKUP(P$1,Consumo_EREDES!$A$1:$G$25,7,FALSE())</f>
        <v>81.333039939271</v>
      </c>
      <c r="Q20" s="17" t="n">
        <f aca="false">VLOOKUP($A20,Transmission!$J$1:$L$34,2,FALSE())*VLOOKUP(Q$1,Consumo_EREDES!$A$1:$G$25,7,FALSE())</f>
        <v>79.2288575753748</v>
      </c>
      <c r="R20" s="17" t="n">
        <f aca="false">VLOOKUP($A20,Transmission!$J$1:$L$34,2,FALSE())*VLOOKUP(R$1,Consumo_EREDES!$A$1:$G$25,7,FALSE())</f>
        <v>78.2937357117255</v>
      </c>
      <c r="S20" s="17" t="n">
        <f aca="false">VLOOKUP($A20,Transmission!$J$1:$L$34,2,FALSE())*VLOOKUP(S$1,Consumo_EREDES!$A$1:$G$25,7,FALSE())</f>
        <v>80.1878491359993</v>
      </c>
      <c r="T20" s="17" t="n">
        <f aca="false">VLOOKUP($A20,Transmission!$J$1:$L$34,2,FALSE())*VLOOKUP(T$1,Consumo_EREDES!$A$1:$G$25,7,FALSE())</f>
        <v>83.8578656312503</v>
      </c>
      <c r="U20" s="17" t="n">
        <f aca="false">VLOOKUP($A20,Transmission!$J$1:$L$34,2,FALSE())*VLOOKUP(U$1,Consumo_EREDES!$A$1:$G$25,7,FALSE())</f>
        <v>85.1537715761316</v>
      </c>
      <c r="V20" s="17" t="n">
        <f aca="false">VLOOKUP($A20,Transmission!$J$1:$L$34,2,FALSE())*VLOOKUP(V$1,Consumo_EREDES!$A$1:$G$25,7,FALSE())</f>
        <v>80.5994011230728</v>
      </c>
      <c r="W20" s="17" t="n">
        <f aca="false">VLOOKUP($A20,Transmission!$J$1:$L$34,2,FALSE())*VLOOKUP(W$1,Consumo_EREDES!$A$1:$G$25,7,FALSE())</f>
        <v>72.8746352497604</v>
      </c>
      <c r="X20" s="17" t="n">
        <f aca="false">VLOOKUP($A20,Transmission!$J$1:$L$34,2,FALSE())*VLOOKUP(X$1,Consumo_EREDES!$A$1:$G$25,7,FALSE())</f>
        <v>64.092858534129</v>
      </c>
      <c r="Y20" s="17" t="n">
        <f aca="false">VLOOKUP($A20,Transmission!$J$1:$L$34,2,FALSE())*VLOOKUP(Y$1,Consumo_EREDES!$A$1:$G$25,7,FALSE())</f>
        <v>54.966579658769</v>
      </c>
    </row>
    <row r="21" customFormat="false" ht="14.25" hidden="false" customHeight="false" outlineLevel="0" collapsed="false">
      <c r="A21" s="5" t="s">
        <v>56</v>
      </c>
      <c r="B21" s="17" t="n">
        <f aca="false">VLOOKUP($A21,Transmission!$J$1:$L$34,2,FALSE())*VLOOKUP(B$1,Consumo_EREDES!$A$1:$G$25,7,FALSE())</f>
        <v>50.1416707781378</v>
      </c>
      <c r="C21" s="17" t="n">
        <f aca="false">VLOOKUP($A21,Transmission!$J$1:$L$34,2,FALSE())*VLOOKUP(C$1,Consumo_EREDES!$A$1:$G$25,7,FALSE())</f>
        <v>46.3099556428866</v>
      </c>
      <c r="D21" s="17" t="n">
        <f aca="false">VLOOKUP($A21,Transmission!$J$1:$L$34,2,FALSE())*VLOOKUP(D$1,Consumo_EREDES!$A$1:$G$25,7,FALSE())</f>
        <v>45.4107492733082</v>
      </c>
      <c r="E21" s="17" t="n">
        <f aca="false">VLOOKUP($A21,Transmission!$J$1:$L$34,2,FALSE())*VLOOKUP(E$1,Consumo_EREDES!$A$1:$G$25,7,FALSE())</f>
        <v>45.2644446105849</v>
      </c>
      <c r="F21" s="17" t="n">
        <f aca="false">VLOOKUP($A21,Transmission!$J$1:$L$34,2,FALSE())*VLOOKUP(F$1,Consumo_EREDES!$A$1:$G$25,7,FALSE())</f>
        <v>46.3017226361885</v>
      </c>
      <c r="G21" s="17" t="n">
        <f aca="false">VLOOKUP($A21,Transmission!$J$1:$L$34,2,FALSE())*VLOOKUP(G$1,Consumo_EREDES!$A$1:$G$25,7,FALSE())</f>
        <v>52.0344954062948</v>
      </c>
      <c r="H21" s="17" t="n">
        <f aca="false">VLOOKUP($A21,Transmission!$J$1:$L$34,2,FALSE())*VLOOKUP(H$1,Consumo_EREDES!$A$1:$G$25,7,FALSE())</f>
        <v>64.0512650878271</v>
      </c>
      <c r="I21" s="17" t="n">
        <f aca="false">VLOOKUP($A21,Transmission!$J$1:$L$34,2,FALSE())*VLOOKUP(I$1,Consumo_EREDES!$A$1:$G$25,7,FALSE())</f>
        <v>78.703832804007</v>
      </c>
      <c r="J21" s="17" t="n">
        <f aca="false">VLOOKUP($A21,Transmission!$J$1:$L$34,2,FALSE())*VLOOKUP(J$1,Consumo_EREDES!$A$1:$G$25,7,FALSE())</f>
        <v>83.5986958637283</v>
      </c>
      <c r="K21" s="17" t="n">
        <f aca="false">VLOOKUP($A21,Transmission!$J$1:$L$34,2,FALSE())*VLOOKUP(K$1,Consumo_EREDES!$A$1:$G$25,7,FALSE())</f>
        <v>85.1392318366156</v>
      </c>
      <c r="L21" s="17" t="n">
        <f aca="false">VLOOKUP($A21,Transmission!$J$1:$L$34,2,FALSE())*VLOOKUP(L$1,Consumo_EREDES!$A$1:$G$25,7,FALSE())</f>
        <v>88.2249869261083</v>
      </c>
      <c r="M21" s="17" t="n">
        <f aca="false">VLOOKUP($A21,Transmission!$J$1:$L$34,2,FALSE())*VLOOKUP(M$1,Consumo_EREDES!$A$1:$G$25,7,FALSE())</f>
        <v>90</v>
      </c>
      <c r="N21" s="17" t="n">
        <f aca="false">VLOOKUP($A21,Transmission!$J$1:$L$34,2,FALSE())*VLOOKUP(N$1,Consumo_EREDES!$A$1:$G$25,7,FALSE())</f>
        <v>86.5532699939432</v>
      </c>
      <c r="O21" s="17" t="n">
        <f aca="false">VLOOKUP($A21,Transmission!$J$1:$L$34,2,FALSE())*VLOOKUP(O$1,Consumo_EREDES!$A$1:$G$25,7,FALSE())</f>
        <v>83.3626925948984</v>
      </c>
      <c r="P21" s="17" t="n">
        <f aca="false">VLOOKUP($A21,Transmission!$J$1:$L$34,2,FALSE())*VLOOKUP(P$1,Consumo_EREDES!$A$1:$G$25,7,FALSE())</f>
        <v>81.333039939271</v>
      </c>
      <c r="Q21" s="17" t="n">
        <f aca="false">VLOOKUP($A21,Transmission!$J$1:$L$34,2,FALSE())*VLOOKUP(Q$1,Consumo_EREDES!$A$1:$G$25,7,FALSE())</f>
        <v>79.2288575753748</v>
      </c>
      <c r="R21" s="17" t="n">
        <f aca="false">VLOOKUP($A21,Transmission!$J$1:$L$34,2,FALSE())*VLOOKUP(R$1,Consumo_EREDES!$A$1:$G$25,7,FALSE())</f>
        <v>78.2937357117255</v>
      </c>
      <c r="S21" s="17" t="n">
        <f aca="false">VLOOKUP($A21,Transmission!$J$1:$L$34,2,FALSE())*VLOOKUP(S$1,Consumo_EREDES!$A$1:$G$25,7,FALSE())</f>
        <v>80.1878491359993</v>
      </c>
      <c r="T21" s="17" t="n">
        <f aca="false">VLOOKUP($A21,Transmission!$J$1:$L$34,2,FALSE())*VLOOKUP(T$1,Consumo_EREDES!$A$1:$G$25,7,FALSE())</f>
        <v>83.8578656312503</v>
      </c>
      <c r="U21" s="17" t="n">
        <f aca="false">VLOOKUP($A21,Transmission!$J$1:$L$34,2,FALSE())*VLOOKUP(U$1,Consumo_EREDES!$A$1:$G$25,7,FALSE())</f>
        <v>85.1537715761316</v>
      </c>
      <c r="V21" s="17" t="n">
        <f aca="false">VLOOKUP($A21,Transmission!$J$1:$L$34,2,FALSE())*VLOOKUP(V$1,Consumo_EREDES!$A$1:$G$25,7,FALSE())</f>
        <v>80.5994011230728</v>
      </c>
      <c r="W21" s="17" t="n">
        <f aca="false">VLOOKUP($A21,Transmission!$J$1:$L$34,2,FALSE())*VLOOKUP(W$1,Consumo_EREDES!$A$1:$G$25,7,FALSE())</f>
        <v>72.8746352497604</v>
      </c>
      <c r="X21" s="17" t="n">
        <f aca="false">VLOOKUP($A21,Transmission!$J$1:$L$34,2,FALSE())*VLOOKUP(X$1,Consumo_EREDES!$A$1:$G$25,7,FALSE())</f>
        <v>64.092858534129</v>
      </c>
      <c r="Y21" s="17" t="n">
        <f aca="false">VLOOKUP($A21,Transmission!$J$1:$L$34,2,FALSE())*VLOOKUP(Y$1,Consumo_EREDES!$A$1:$G$25,7,FALSE())</f>
        <v>54.966579658769</v>
      </c>
    </row>
    <row r="22" customFormat="false" ht="14.25" hidden="false" customHeight="false" outlineLevel="0" collapsed="false">
      <c r="A22" s="5" t="s">
        <v>58</v>
      </c>
      <c r="B22" s="17" t="n">
        <f aca="false">VLOOKUP($A22,Transmission!$J$1:$L$34,2,FALSE())*VLOOKUP(B$1,Consumo_EREDES!$A$1:$G$25,7,FALSE())</f>
        <v>50.1416707781378</v>
      </c>
      <c r="C22" s="17" t="n">
        <f aca="false">VLOOKUP($A22,Transmission!$J$1:$L$34,2,FALSE())*VLOOKUP(C$1,Consumo_EREDES!$A$1:$G$25,7,FALSE())</f>
        <v>46.3099556428866</v>
      </c>
      <c r="D22" s="17" t="n">
        <f aca="false">VLOOKUP($A22,Transmission!$J$1:$L$34,2,FALSE())*VLOOKUP(D$1,Consumo_EREDES!$A$1:$G$25,7,FALSE())</f>
        <v>45.4107492733082</v>
      </c>
      <c r="E22" s="17" t="n">
        <f aca="false">VLOOKUP($A22,Transmission!$J$1:$L$34,2,FALSE())*VLOOKUP(E$1,Consumo_EREDES!$A$1:$G$25,7,FALSE())</f>
        <v>45.2644446105849</v>
      </c>
      <c r="F22" s="17" t="n">
        <f aca="false">VLOOKUP($A22,Transmission!$J$1:$L$34,2,FALSE())*VLOOKUP(F$1,Consumo_EREDES!$A$1:$G$25,7,FALSE())</f>
        <v>46.3017226361885</v>
      </c>
      <c r="G22" s="17" t="n">
        <f aca="false">VLOOKUP($A22,Transmission!$J$1:$L$34,2,FALSE())*VLOOKUP(G$1,Consumo_EREDES!$A$1:$G$25,7,FALSE())</f>
        <v>52.0344954062948</v>
      </c>
      <c r="H22" s="17" t="n">
        <f aca="false">VLOOKUP($A22,Transmission!$J$1:$L$34,2,FALSE())*VLOOKUP(H$1,Consumo_EREDES!$A$1:$G$25,7,FALSE())</f>
        <v>64.0512650878271</v>
      </c>
      <c r="I22" s="17" t="n">
        <f aca="false">VLOOKUP($A22,Transmission!$J$1:$L$34,2,FALSE())*VLOOKUP(I$1,Consumo_EREDES!$A$1:$G$25,7,FALSE())</f>
        <v>78.703832804007</v>
      </c>
      <c r="J22" s="17" t="n">
        <f aca="false">VLOOKUP($A22,Transmission!$J$1:$L$34,2,FALSE())*VLOOKUP(J$1,Consumo_EREDES!$A$1:$G$25,7,FALSE())</f>
        <v>83.5986958637283</v>
      </c>
      <c r="K22" s="17" t="n">
        <f aca="false">VLOOKUP($A22,Transmission!$J$1:$L$34,2,FALSE())*VLOOKUP(K$1,Consumo_EREDES!$A$1:$G$25,7,FALSE())</f>
        <v>85.1392318366156</v>
      </c>
      <c r="L22" s="17" t="n">
        <f aca="false">VLOOKUP($A22,Transmission!$J$1:$L$34,2,FALSE())*VLOOKUP(L$1,Consumo_EREDES!$A$1:$G$25,7,FALSE())</f>
        <v>88.2249869261083</v>
      </c>
      <c r="M22" s="17" t="n">
        <f aca="false">VLOOKUP($A22,Transmission!$J$1:$L$34,2,FALSE())*VLOOKUP(M$1,Consumo_EREDES!$A$1:$G$25,7,FALSE())</f>
        <v>90</v>
      </c>
      <c r="N22" s="17" t="n">
        <f aca="false">VLOOKUP($A22,Transmission!$J$1:$L$34,2,FALSE())*VLOOKUP(N$1,Consumo_EREDES!$A$1:$G$25,7,FALSE())</f>
        <v>86.5532699939432</v>
      </c>
      <c r="O22" s="17" t="n">
        <f aca="false">VLOOKUP($A22,Transmission!$J$1:$L$34,2,FALSE())*VLOOKUP(O$1,Consumo_EREDES!$A$1:$G$25,7,FALSE())</f>
        <v>83.3626925948984</v>
      </c>
      <c r="P22" s="17" t="n">
        <f aca="false">VLOOKUP($A22,Transmission!$J$1:$L$34,2,FALSE())*VLOOKUP(P$1,Consumo_EREDES!$A$1:$G$25,7,FALSE())</f>
        <v>81.333039939271</v>
      </c>
      <c r="Q22" s="17" t="n">
        <f aca="false">VLOOKUP($A22,Transmission!$J$1:$L$34,2,FALSE())*VLOOKUP(Q$1,Consumo_EREDES!$A$1:$G$25,7,FALSE())</f>
        <v>79.2288575753748</v>
      </c>
      <c r="R22" s="17" t="n">
        <f aca="false">VLOOKUP($A22,Transmission!$J$1:$L$34,2,FALSE())*VLOOKUP(R$1,Consumo_EREDES!$A$1:$G$25,7,FALSE())</f>
        <v>78.2937357117255</v>
      </c>
      <c r="S22" s="17" t="n">
        <f aca="false">VLOOKUP($A22,Transmission!$J$1:$L$34,2,FALSE())*VLOOKUP(S$1,Consumo_EREDES!$A$1:$G$25,7,FALSE())</f>
        <v>80.1878491359993</v>
      </c>
      <c r="T22" s="17" t="n">
        <f aca="false">VLOOKUP($A22,Transmission!$J$1:$L$34,2,FALSE())*VLOOKUP(T$1,Consumo_EREDES!$A$1:$G$25,7,FALSE())</f>
        <v>83.8578656312503</v>
      </c>
      <c r="U22" s="17" t="n">
        <f aca="false">VLOOKUP($A22,Transmission!$J$1:$L$34,2,FALSE())*VLOOKUP(U$1,Consumo_EREDES!$A$1:$G$25,7,FALSE())</f>
        <v>85.1537715761316</v>
      </c>
      <c r="V22" s="17" t="n">
        <f aca="false">VLOOKUP($A22,Transmission!$J$1:$L$34,2,FALSE())*VLOOKUP(V$1,Consumo_EREDES!$A$1:$G$25,7,FALSE())</f>
        <v>80.5994011230728</v>
      </c>
      <c r="W22" s="17" t="n">
        <f aca="false">VLOOKUP($A22,Transmission!$J$1:$L$34,2,FALSE())*VLOOKUP(W$1,Consumo_EREDES!$A$1:$G$25,7,FALSE())</f>
        <v>72.8746352497604</v>
      </c>
      <c r="X22" s="17" t="n">
        <f aca="false">VLOOKUP($A22,Transmission!$J$1:$L$34,2,FALSE())*VLOOKUP(X$1,Consumo_EREDES!$A$1:$G$25,7,FALSE())</f>
        <v>64.092858534129</v>
      </c>
      <c r="Y22" s="17" t="n">
        <f aca="false">VLOOKUP($A22,Transmission!$J$1:$L$34,2,FALSE())*VLOOKUP(Y$1,Consumo_EREDES!$A$1:$G$25,7,FALSE())</f>
        <v>54.966579658769</v>
      </c>
    </row>
    <row r="23" customFormat="false" ht="14.25" hidden="false" customHeight="false" outlineLevel="0" collapsed="false">
      <c r="A23" s="5" t="s">
        <v>60</v>
      </c>
      <c r="B23" s="17" t="n">
        <f aca="false">VLOOKUP($A23,Transmission!$J$1:$L$34,2,FALSE())*VLOOKUP(B$1,Consumo_EREDES!$A$1:$G$25,7,FALSE())</f>
        <v>50.1416707781378</v>
      </c>
      <c r="C23" s="17" t="n">
        <f aca="false">VLOOKUP($A23,Transmission!$J$1:$L$34,2,FALSE())*VLOOKUP(C$1,Consumo_EREDES!$A$1:$G$25,7,FALSE())</f>
        <v>46.3099556428866</v>
      </c>
      <c r="D23" s="17" t="n">
        <f aca="false">VLOOKUP($A23,Transmission!$J$1:$L$34,2,FALSE())*VLOOKUP(D$1,Consumo_EREDES!$A$1:$G$25,7,FALSE())</f>
        <v>45.4107492733082</v>
      </c>
      <c r="E23" s="17" t="n">
        <f aca="false">VLOOKUP($A23,Transmission!$J$1:$L$34,2,FALSE())*VLOOKUP(E$1,Consumo_EREDES!$A$1:$G$25,7,FALSE())</f>
        <v>45.2644446105849</v>
      </c>
      <c r="F23" s="17" t="n">
        <f aca="false">VLOOKUP($A23,Transmission!$J$1:$L$34,2,FALSE())*VLOOKUP(F$1,Consumo_EREDES!$A$1:$G$25,7,FALSE())</f>
        <v>46.3017226361885</v>
      </c>
      <c r="G23" s="17" t="n">
        <f aca="false">VLOOKUP($A23,Transmission!$J$1:$L$34,2,FALSE())*VLOOKUP(G$1,Consumo_EREDES!$A$1:$G$25,7,FALSE())</f>
        <v>52.0344954062948</v>
      </c>
      <c r="H23" s="17" t="n">
        <f aca="false">VLOOKUP($A23,Transmission!$J$1:$L$34,2,FALSE())*VLOOKUP(H$1,Consumo_EREDES!$A$1:$G$25,7,FALSE())</f>
        <v>64.0512650878271</v>
      </c>
      <c r="I23" s="17" t="n">
        <f aca="false">VLOOKUP($A23,Transmission!$J$1:$L$34,2,FALSE())*VLOOKUP(I$1,Consumo_EREDES!$A$1:$G$25,7,FALSE())</f>
        <v>78.703832804007</v>
      </c>
      <c r="J23" s="17" t="n">
        <f aca="false">VLOOKUP($A23,Transmission!$J$1:$L$34,2,FALSE())*VLOOKUP(J$1,Consumo_EREDES!$A$1:$G$25,7,FALSE())</f>
        <v>83.5986958637283</v>
      </c>
      <c r="K23" s="17" t="n">
        <f aca="false">VLOOKUP($A23,Transmission!$J$1:$L$34,2,FALSE())*VLOOKUP(K$1,Consumo_EREDES!$A$1:$G$25,7,FALSE())</f>
        <v>85.1392318366156</v>
      </c>
      <c r="L23" s="17" t="n">
        <f aca="false">VLOOKUP($A23,Transmission!$J$1:$L$34,2,FALSE())*VLOOKUP(L$1,Consumo_EREDES!$A$1:$G$25,7,FALSE())</f>
        <v>88.2249869261083</v>
      </c>
      <c r="M23" s="17" t="n">
        <f aca="false">VLOOKUP($A23,Transmission!$J$1:$L$34,2,FALSE())*VLOOKUP(M$1,Consumo_EREDES!$A$1:$G$25,7,FALSE())</f>
        <v>90</v>
      </c>
      <c r="N23" s="17" t="n">
        <f aca="false">VLOOKUP($A23,Transmission!$J$1:$L$34,2,FALSE())*VLOOKUP(N$1,Consumo_EREDES!$A$1:$G$25,7,FALSE())</f>
        <v>86.5532699939432</v>
      </c>
      <c r="O23" s="17" t="n">
        <f aca="false">VLOOKUP($A23,Transmission!$J$1:$L$34,2,FALSE())*VLOOKUP(O$1,Consumo_EREDES!$A$1:$G$25,7,FALSE())</f>
        <v>83.3626925948984</v>
      </c>
      <c r="P23" s="17" t="n">
        <f aca="false">VLOOKUP($A23,Transmission!$J$1:$L$34,2,FALSE())*VLOOKUP(P$1,Consumo_EREDES!$A$1:$G$25,7,FALSE())</f>
        <v>81.333039939271</v>
      </c>
      <c r="Q23" s="17" t="n">
        <f aca="false">VLOOKUP($A23,Transmission!$J$1:$L$34,2,FALSE())*VLOOKUP(Q$1,Consumo_EREDES!$A$1:$G$25,7,FALSE())</f>
        <v>79.2288575753748</v>
      </c>
      <c r="R23" s="17" t="n">
        <f aca="false">VLOOKUP($A23,Transmission!$J$1:$L$34,2,FALSE())*VLOOKUP(R$1,Consumo_EREDES!$A$1:$G$25,7,FALSE())</f>
        <v>78.2937357117255</v>
      </c>
      <c r="S23" s="17" t="n">
        <f aca="false">VLOOKUP($A23,Transmission!$J$1:$L$34,2,FALSE())*VLOOKUP(S$1,Consumo_EREDES!$A$1:$G$25,7,FALSE())</f>
        <v>80.1878491359993</v>
      </c>
      <c r="T23" s="17" t="n">
        <f aca="false">VLOOKUP($A23,Transmission!$J$1:$L$34,2,FALSE())*VLOOKUP(T$1,Consumo_EREDES!$A$1:$G$25,7,FALSE())</f>
        <v>83.8578656312503</v>
      </c>
      <c r="U23" s="17" t="n">
        <f aca="false">VLOOKUP($A23,Transmission!$J$1:$L$34,2,FALSE())*VLOOKUP(U$1,Consumo_EREDES!$A$1:$G$25,7,FALSE())</f>
        <v>85.1537715761316</v>
      </c>
      <c r="V23" s="17" t="n">
        <f aca="false">VLOOKUP($A23,Transmission!$J$1:$L$34,2,FALSE())*VLOOKUP(V$1,Consumo_EREDES!$A$1:$G$25,7,FALSE())</f>
        <v>80.5994011230728</v>
      </c>
      <c r="W23" s="17" t="n">
        <f aca="false">VLOOKUP($A23,Transmission!$J$1:$L$34,2,FALSE())*VLOOKUP(W$1,Consumo_EREDES!$A$1:$G$25,7,FALSE())</f>
        <v>72.8746352497604</v>
      </c>
      <c r="X23" s="17" t="n">
        <f aca="false">VLOOKUP($A23,Transmission!$J$1:$L$34,2,FALSE())*VLOOKUP(X$1,Consumo_EREDES!$A$1:$G$25,7,FALSE())</f>
        <v>64.092858534129</v>
      </c>
      <c r="Y23" s="17" t="n">
        <f aca="false">VLOOKUP($A23,Transmission!$J$1:$L$34,2,FALSE())*VLOOKUP(Y$1,Consumo_EREDES!$A$1:$G$25,7,FALSE())</f>
        <v>54.966579658769</v>
      </c>
    </row>
    <row r="24" customFormat="false" ht="14.25" hidden="false" customHeight="false" outlineLevel="0" collapsed="false">
      <c r="A24" s="5" t="s">
        <v>62</v>
      </c>
      <c r="B24" s="17" t="n">
        <f aca="false">VLOOKUP($A24,Transmission!$J$1:$L$34,2,FALSE())*VLOOKUP(B$1,Consumo_EREDES!$A$1:$G$25,7,FALSE())</f>
        <v>50.1416707781378</v>
      </c>
      <c r="C24" s="17" t="n">
        <f aca="false">VLOOKUP($A24,Transmission!$J$1:$L$34,2,FALSE())*VLOOKUP(C$1,Consumo_EREDES!$A$1:$G$25,7,FALSE())</f>
        <v>46.3099556428866</v>
      </c>
      <c r="D24" s="17" t="n">
        <f aca="false">VLOOKUP($A24,Transmission!$J$1:$L$34,2,FALSE())*VLOOKUP(D$1,Consumo_EREDES!$A$1:$G$25,7,FALSE())</f>
        <v>45.4107492733082</v>
      </c>
      <c r="E24" s="17" t="n">
        <f aca="false">VLOOKUP($A24,Transmission!$J$1:$L$34,2,FALSE())*VLOOKUP(E$1,Consumo_EREDES!$A$1:$G$25,7,FALSE())</f>
        <v>45.2644446105849</v>
      </c>
      <c r="F24" s="17" t="n">
        <f aca="false">VLOOKUP($A24,Transmission!$J$1:$L$34,2,FALSE())*VLOOKUP(F$1,Consumo_EREDES!$A$1:$G$25,7,FALSE())</f>
        <v>46.3017226361885</v>
      </c>
      <c r="G24" s="17" t="n">
        <f aca="false">VLOOKUP($A24,Transmission!$J$1:$L$34,2,FALSE())*VLOOKUP(G$1,Consumo_EREDES!$A$1:$G$25,7,FALSE())</f>
        <v>52.0344954062948</v>
      </c>
      <c r="H24" s="17" t="n">
        <f aca="false">VLOOKUP($A24,Transmission!$J$1:$L$34,2,FALSE())*VLOOKUP(H$1,Consumo_EREDES!$A$1:$G$25,7,FALSE())</f>
        <v>64.0512650878271</v>
      </c>
      <c r="I24" s="17" t="n">
        <f aca="false">VLOOKUP($A24,Transmission!$J$1:$L$34,2,FALSE())*VLOOKUP(I$1,Consumo_EREDES!$A$1:$G$25,7,FALSE())</f>
        <v>78.703832804007</v>
      </c>
      <c r="J24" s="17" t="n">
        <f aca="false">VLOOKUP($A24,Transmission!$J$1:$L$34,2,FALSE())*VLOOKUP(J$1,Consumo_EREDES!$A$1:$G$25,7,FALSE())</f>
        <v>83.5986958637283</v>
      </c>
      <c r="K24" s="17" t="n">
        <f aca="false">VLOOKUP($A24,Transmission!$J$1:$L$34,2,FALSE())*VLOOKUP(K$1,Consumo_EREDES!$A$1:$G$25,7,FALSE())</f>
        <v>85.1392318366156</v>
      </c>
      <c r="L24" s="17" t="n">
        <f aca="false">VLOOKUP($A24,Transmission!$J$1:$L$34,2,FALSE())*VLOOKUP(L$1,Consumo_EREDES!$A$1:$G$25,7,FALSE())</f>
        <v>88.2249869261083</v>
      </c>
      <c r="M24" s="17" t="n">
        <f aca="false">VLOOKUP($A24,Transmission!$J$1:$L$34,2,FALSE())*VLOOKUP(M$1,Consumo_EREDES!$A$1:$G$25,7,FALSE())</f>
        <v>90</v>
      </c>
      <c r="N24" s="17" t="n">
        <f aca="false">VLOOKUP($A24,Transmission!$J$1:$L$34,2,FALSE())*VLOOKUP(N$1,Consumo_EREDES!$A$1:$G$25,7,FALSE())</f>
        <v>86.5532699939432</v>
      </c>
      <c r="O24" s="17" t="n">
        <f aca="false">VLOOKUP($A24,Transmission!$J$1:$L$34,2,FALSE())*VLOOKUP(O$1,Consumo_EREDES!$A$1:$G$25,7,FALSE())</f>
        <v>83.3626925948984</v>
      </c>
      <c r="P24" s="17" t="n">
        <f aca="false">VLOOKUP($A24,Transmission!$J$1:$L$34,2,FALSE())*VLOOKUP(P$1,Consumo_EREDES!$A$1:$G$25,7,FALSE())</f>
        <v>81.333039939271</v>
      </c>
      <c r="Q24" s="17" t="n">
        <f aca="false">VLOOKUP($A24,Transmission!$J$1:$L$34,2,FALSE())*VLOOKUP(Q$1,Consumo_EREDES!$A$1:$G$25,7,FALSE())</f>
        <v>79.2288575753748</v>
      </c>
      <c r="R24" s="17" t="n">
        <f aca="false">VLOOKUP($A24,Transmission!$J$1:$L$34,2,FALSE())*VLOOKUP(R$1,Consumo_EREDES!$A$1:$G$25,7,FALSE())</f>
        <v>78.2937357117255</v>
      </c>
      <c r="S24" s="17" t="n">
        <f aca="false">VLOOKUP($A24,Transmission!$J$1:$L$34,2,FALSE())*VLOOKUP(S$1,Consumo_EREDES!$A$1:$G$25,7,FALSE())</f>
        <v>80.1878491359993</v>
      </c>
      <c r="T24" s="17" t="n">
        <f aca="false">VLOOKUP($A24,Transmission!$J$1:$L$34,2,FALSE())*VLOOKUP(T$1,Consumo_EREDES!$A$1:$G$25,7,FALSE())</f>
        <v>83.8578656312503</v>
      </c>
      <c r="U24" s="17" t="n">
        <f aca="false">VLOOKUP($A24,Transmission!$J$1:$L$34,2,FALSE())*VLOOKUP(U$1,Consumo_EREDES!$A$1:$G$25,7,FALSE())</f>
        <v>85.1537715761316</v>
      </c>
      <c r="V24" s="17" t="n">
        <f aca="false">VLOOKUP($A24,Transmission!$J$1:$L$34,2,FALSE())*VLOOKUP(V$1,Consumo_EREDES!$A$1:$G$25,7,FALSE())</f>
        <v>80.5994011230728</v>
      </c>
      <c r="W24" s="17" t="n">
        <f aca="false">VLOOKUP($A24,Transmission!$J$1:$L$34,2,FALSE())*VLOOKUP(W$1,Consumo_EREDES!$A$1:$G$25,7,FALSE())</f>
        <v>72.8746352497604</v>
      </c>
      <c r="X24" s="17" t="n">
        <f aca="false">VLOOKUP($A24,Transmission!$J$1:$L$34,2,FALSE())*VLOOKUP(X$1,Consumo_EREDES!$A$1:$G$25,7,FALSE())</f>
        <v>64.092858534129</v>
      </c>
      <c r="Y24" s="17" t="n">
        <f aca="false">VLOOKUP($A24,Transmission!$J$1:$L$34,2,FALSE())*VLOOKUP(Y$1,Consumo_EREDES!$A$1:$G$25,7,FALSE())</f>
        <v>54.966579658769</v>
      </c>
    </row>
    <row r="25" customFormat="false" ht="14.25" hidden="false" customHeight="false" outlineLevel="0" collapsed="false">
      <c r="A25" s="5" t="s">
        <v>64</v>
      </c>
      <c r="B25" s="17" t="n">
        <f aca="false">VLOOKUP($A25,Transmission!$J$1:$L$34,2,FALSE())*VLOOKUP(B$1,Consumo_EREDES!$A$1:$G$25,7,FALSE())</f>
        <v>233.99446363131</v>
      </c>
      <c r="C25" s="17" t="n">
        <f aca="false">VLOOKUP($A25,Transmission!$J$1:$L$34,2,FALSE())*VLOOKUP(C$1,Consumo_EREDES!$A$1:$G$25,7,FALSE())</f>
        <v>216.113126333471</v>
      </c>
      <c r="D25" s="17" t="n">
        <f aca="false">VLOOKUP($A25,Transmission!$J$1:$L$34,2,FALSE())*VLOOKUP(D$1,Consumo_EREDES!$A$1:$G$25,7,FALSE())</f>
        <v>211.916829942105</v>
      </c>
      <c r="E25" s="17" t="n">
        <f aca="false">VLOOKUP($A25,Transmission!$J$1:$L$34,2,FALSE())*VLOOKUP(E$1,Consumo_EREDES!$A$1:$G$25,7,FALSE())</f>
        <v>211.234074849396</v>
      </c>
      <c r="F25" s="17" t="n">
        <f aca="false">VLOOKUP($A25,Transmission!$J$1:$L$34,2,FALSE())*VLOOKUP(F$1,Consumo_EREDES!$A$1:$G$25,7,FALSE())</f>
        <v>216.074705635546</v>
      </c>
      <c r="G25" s="17" t="n">
        <f aca="false">VLOOKUP($A25,Transmission!$J$1:$L$34,2,FALSE())*VLOOKUP(G$1,Consumo_EREDES!$A$1:$G$25,7,FALSE())</f>
        <v>242.827645229376</v>
      </c>
      <c r="H25" s="17" t="n">
        <f aca="false">VLOOKUP($A25,Transmission!$J$1:$L$34,2,FALSE())*VLOOKUP(H$1,Consumo_EREDES!$A$1:$G$25,7,FALSE())</f>
        <v>298.905903743193</v>
      </c>
      <c r="I25" s="17" t="n">
        <f aca="false">VLOOKUP($A25,Transmission!$J$1:$L$34,2,FALSE())*VLOOKUP(I$1,Consumo_EREDES!$A$1:$G$25,7,FALSE())</f>
        <v>367.284553085366</v>
      </c>
      <c r="J25" s="17" t="n">
        <f aca="false">VLOOKUP($A25,Transmission!$J$1:$L$34,2,FALSE())*VLOOKUP(J$1,Consumo_EREDES!$A$1:$G$25,7,FALSE())</f>
        <v>390.127247364065</v>
      </c>
      <c r="K25" s="17" t="n">
        <f aca="false">VLOOKUP($A25,Transmission!$J$1:$L$34,2,FALSE())*VLOOKUP(K$1,Consumo_EREDES!$A$1:$G$25,7,FALSE())</f>
        <v>397.31641523754</v>
      </c>
      <c r="L25" s="17" t="n">
        <f aca="false">VLOOKUP($A25,Transmission!$J$1:$L$34,2,FALSE())*VLOOKUP(L$1,Consumo_EREDES!$A$1:$G$25,7,FALSE())</f>
        <v>411.716605655172</v>
      </c>
      <c r="M25" s="17" t="n">
        <f aca="false">VLOOKUP($A25,Transmission!$J$1:$L$34,2,FALSE())*VLOOKUP(M$1,Consumo_EREDES!$A$1:$G$25,7,FALSE())</f>
        <v>420</v>
      </c>
      <c r="N25" s="17" t="n">
        <f aca="false">VLOOKUP($A25,Transmission!$J$1:$L$34,2,FALSE())*VLOOKUP(N$1,Consumo_EREDES!$A$1:$G$25,7,FALSE())</f>
        <v>403.915259971735</v>
      </c>
      <c r="O25" s="17" t="n">
        <f aca="false">VLOOKUP($A25,Transmission!$J$1:$L$34,2,FALSE())*VLOOKUP(O$1,Consumo_EREDES!$A$1:$G$25,7,FALSE())</f>
        <v>389.025898776193</v>
      </c>
      <c r="P25" s="17" t="n">
        <f aca="false">VLOOKUP($A25,Transmission!$J$1:$L$34,2,FALSE())*VLOOKUP(P$1,Consumo_EREDES!$A$1:$G$25,7,FALSE())</f>
        <v>379.554186383265</v>
      </c>
      <c r="Q25" s="17" t="n">
        <f aca="false">VLOOKUP($A25,Transmission!$J$1:$L$34,2,FALSE())*VLOOKUP(Q$1,Consumo_EREDES!$A$1:$G$25,7,FALSE())</f>
        <v>369.734668685082</v>
      </c>
      <c r="R25" s="17" t="n">
        <f aca="false">VLOOKUP($A25,Transmission!$J$1:$L$34,2,FALSE())*VLOOKUP(R$1,Consumo_EREDES!$A$1:$G$25,7,FALSE())</f>
        <v>365.370766654719</v>
      </c>
      <c r="S25" s="17" t="n">
        <f aca="false">VLOOKUP($A25,Transmission!$J$1:$L$34,2,FALSE())*VLOOKUP(S$1,Consumo_EREDES!$A$1:$G$25,7,FALSE())</f>
        <v>374.209962634664</v>
      </c>
      <c r="T25" s="17" t="n">
        <f aca="false">VLOOKUP($A25,Transmission!$J$1:$L$34,2,FALSE())*VLOOKUP(T$1,Consumo_EREDES!$A$1:$G$25,7,FALSE())</f>
        <v>391.336706279168</v>
      </c>
      <c r="U25" s="17" t="n">
        <f aca="false">VLOOKUP($A25,Transmission!$J$1:$L$34,2,FALSE())*VLOOKUP(U$1,Consumo_EREDES!$A$1:$G$25,7,FALSE())</f>
        <v>397.384267355281</v>
      </c>
      <c r="V25" s="17" t="n">
        <f aca="false">VLOOKUP($A25,Transmission!$J$1:$L$34,2,FALSE())*VLOOKUP(V$1,Consumo_EREDES!$A$1:$G$25,7,FALSE())</f>
        <v>376.13053857434</v>
      </c>
      <c r="W25" s="17" t="n">
        <f aca="false">VLOOKUP($A25,Transmission!$J$1:$L$34,2,FALSE())*VLOOKUP(W$1,Consumo_EREDES!$A$1:$G$25,7,FALSE())</f>
        <v>340.081631165548</v>
      </c>
      <c r="X25" s="17" t="n">
        <f aca="false">VLOOKUP($A25,Transmission!$J$1:$L$34,2,FALSE())*VLOOKUP(X$1,Consumo_EREDES!$A$1:$G$25,7,FALSE())</f>
        <v>299.100006492602</v>
      </c>
      <c r="Y25" s="17" t="n">
        <f aca="false">VLOOKUP($A25,Transmission!$J$1:$L$34,2,FALSE())*VLOOKUP(Y$1,Consumo_EREDES!$A$1:$G$25,7,FALSE())</f>
        <v>256.510705074255</v>
      </c>
    </row>
    <row r="26" customFormat="false" ht="14.25" hidden="false" customHeight="false" outlineLevel="0" collapsed="false">
      <c r="A26" s="5" t="s">
        <v>66</v>
      </c>
      <c r="B26" s="17" t="n">
        <f aca="false">VLOOKUP($A26,Transmission!$J$1:$L$34,2,FALSE())*VLOOKUP(B$1,Consumo_EREDES!$A$1:$G$25,7,FALSE())</f>
        <v>233.99446363131</v>
      </c>
      <c r="C26" s="17" t="n">
        <f aca="false">VLOOKUP($A26,Transmission!$J$1:$L$34,2,FALSE())*VLOOKUP(C$1,Consumo_EREDES!$A$1:$G$25,7,FALSE())</f>
        <v>216.113126333471</v>
      </c>
      <c r="D26" s="17" t="n">
        <f aca="false">VLOOKUP($A26,Transmission!$J$1:$L$34,2,FALSE())*VLOOKUP(D$1,Consumo_EREDES!$A$1:$G$25,7,FALSE())</f>
        <v>211.916829942105</v>
      </c>
      <c r="E26" s="17" t="n">
        <f aca="false">VLOOKUP($A26,Transmission!$J$1:$L$34,2,FALSE())*VLOOKUP(E$1,Consumo_EREDES!$A$1:$G$25,7,FALSE())</f>
        <v>211.234074849396</v>
      </c>
      <c r="F26" s="17" t="n">
        <f aca="false">VLOOKUP($A26,Transmission!$J$1:$L$34,2,FALSE())*VLOOKUP(F$1,Consumo_EREDES!$A$1:$G$25,7,FALSE())</f>
        <v>216.074705635546</v>
      </c>
      <c r="G26" s="17" t="n">
        <f aca="false">VLOOKUP($A26,Transmission!$J$1:$L$34,2,FALSE())*VLOOKUP(G$1,Consumo_EREDES!$A$1:$G$25,7,FALSE())</f>
        <v>242.827645229376</v>
      </c>
      <c r="H26" s="17" t="n">
        <f aca="false">VLOOKUP($A26,Transmission!$J$1:$L$34,2,FALSE())*VLOOKUP(H$1,Consumo_EREDES!$A$1:$G$25,7,FALSE())</f>
        <v>298.905903743193</v>
      </c>
      <c r="I26" s="17" t="n">
        <f aca="false">VLOOKUP($A26,Transmission!$J$1:$L$34,2,FALSE())*VLOOKUP(I$1,Consumo_EREDES!$A$1:$G$25,7,FALSE())</f>
        <v>367.284553085366</v>
      </c>
      <c r="J26" s="17" t="n">
        <f aca="false">VLOOKUP($A26,Transmission!$J$1:$L$34,2,FALSE())*VLOOKUP(J$1,Consumo_EREDES!$A$1:$G$25,7,FALSE())</f>
        <v>390.127247364065</v>
      </c>
      <c r="K26" s="17" t="n">
        <f aca="false">VLOOKUP($A26,Transmission!$J$1:$L$34,2,FALSE())*VLOOKUP(K$1,Consumo_EREDES!$A$1:$G$25,7,FALSE())</f>
        <v>397.31641523754</v>
      </c>
      <c r="L26" s="17" t="n">
        <f aca="false">VLOOKUP($A26,Transmission!$J$1:$L$34,2,FALSE())*VLOOKUP(L$1,Consumo_EREDES!$A$1:$G$25,7,FALSE())</f>
        <v>411.716605655172</v>
      </c>
      <c r="M26" s="17" t="n">
        <f aca="false">VLOOKUP($A26,Transmission!$J$1:$L$34,2,FALSE())*VLOOKUP(M$1,Consumo_EREDES!$A$1:$G$25,7,FALSE())</f>
        <v>420</v>
      </c>
      <c r="N26" s="17" t="n">
        <f aca="false">VLOOKUP($A26,Transmission!$J$1:$L$34,2,FALSE())*VLOOKUP(N$1,Consumo_EREDES!$A$1:$G$25,7,FALSE())</f>
        <v>403.915259971735</v>
      </c>
      <c r="O26" s="17" t="n">
        <f aca="false">VLOOKUP($A26,Transmission!$J$1:$L$34,2,FALSE())*VLOOKUP(O$1,Consumo_EREDES!$A$1:$G$25,7,FALSE())</f>
        <v>389.025898776193</v>
      </c>
      <c r="P26" s="17" t="n">
        <f aca="false">VLOOKUP($A26,Transmission!$J$1:$L$34,2,FALSE())*VLOOKUP(P$1,Consumo_EREDES!$A$1:$G$25,7,FALSE())</f>
        <v>379.554186383265</v>
      </c>
      <c r="Q26" s="17" t="n">
        <f aca="false">VLOOKUP($A26,Transmission!$J$1:$L$34,2,FALSE())*VLOOKUP(Q$1,Consumo_EREDES!$A$1:$G$25,7,FALSE())</f>
        <v>369.734668685082</v>
      </c>
      <c r="R26" s="17" t="n">
        <f aca="false">VLOOKUP($A26,Transmission!$J$1:$L$34,2,FALSE())*VLOOKUP(R$1,Consumo_EREDES!$A$1:$G$25,7,FALSE())</f>
        <v>365.370766654719</v>
      </c>
      <c r="S26" s="17" t="n">
        <f aca="false">VLOOKUP($A26,Transmission!$J$1:$L$34,2,FALSE())*VLOOKUP(S$1,Consumo_EREDES!$A$1:$G$25,7,FALSE())</f>
        <v>374.209962634664</v>
      </c>
      <c r="T26" s="17" t="n">
        <f aca="false">VLOOKUP($A26,Transmission!$J$1:$L$34,2,FALSE())*VLOOKUP(T$1,Consumo_EREDES!$A$1:$G$25,7,FALSE())</f>
        <v>391.336706279168</v>
      </c>
      <c r="U26" s="17" t="n">
        <f aca="false">VLOOKUP($A26,Transmission!$J$1:$L$34,2,FALSE())*VLOOKUP(U$1,Consumo_EREDES!$A$1:$G$25,7,FALSE())</f>
        <v>397.384267355281</v>
      </c>
      <c r="V26" s="17" t="n">
        <f aca="false">VLOOKUP($A26,Transmission!$J$1:$L$34,2,FALSE())*VLOOKUP(V$1,Consumo_EREDES!$A$1:$G$25,7,FALSE())</f>
        <v>376.13053857434</v>
      </c>
      <c r="W26" s="17" t="n">
        <f aca="false">VLOOKUP($A26,Transmission!$J$1:$L$34,2,FALSE())*VLOOKUP(W$1,Consumo_EREDES!$A$1:$G$25,7,FALSE())</f>
        <v>340.081631165548</v>
      </c>
      <c r="X26" s="17" t="n">
        <f aca="false">VLOOKUP($A26,Transmission!$J$1:$L$34,2,FALSE())*VLOOKUP(X$1,Consumo_EREDES!$A$1:$G$25,7,FALSE())</f>
        <v>299.100006492602</v>
      </c>
      <c r="Y26" s="17" t="n">
        <f aca="false">VLOOKUP($A26,Transmission!$J$1:$L$34,2,FALSE())*VLOOKUP(Y$1,Consumo_EREDES!$A$1:$G$25,7,FALSE())</f>
        <v>256.510705074255</v>
      </c>
    </row>
    <row r="27" customFormat="false" ht="14.25" hidden="false" customHeight="false" outlineLevel="0" collapsed="false">
      <c r="A27" s="5" t="s">
        <v>68</v>
      </c>
      <c r="B27" s="17" t="n">
        <f aca="false">VLOOKUP($A27,Transmission!$J$1:$L$34,2,FALSE())*VLOOKUP(B$1,Consumo_EREDES!$A$1:$G$25,7,FALSE())</f>
        <v>33.4277805187585</v>
      </c>
      <c r="C27" s="17" t="n">
        <f aca="false">VLOOKUP($A27,Transmission!$J$1:$L$34,2,FALSE())*VLOOKUP(C$1,Consumo_EREDES!$A$1:$G$25,7,FALSE())</f>
        <v>30.8733037619244</v>
      </c>
      <c r="D27" s="17" t="n">
        <f aca="false">VLOOKUP($A27,Transmission!$J$1:$L$34,2,FALSE())*VLOOKUP(D$1,Consumo_EREDES!$A$1:$G$25,7,FALSE())</f>
        <v>30.2738328488721</v>
      </c>
      <c r="E27" s="17" t="n">
        <f aca="false">VLOOKUP($A27,Transmission!$J$1:$L$34,2,FALSE())*VLOOKUP(E$1,Consumo_EREDES!$A$1:$G$25,7,FALSE())</f>
        <v>30.1762964070566</v>
      </c>
      <c r="F27" s="17" t="n">
        <f aca="false">VLOOKUP($A27,Transmission!$J$1:$L$34,2,FALSE())*VLOOKUP(F$1,Consumo_EREDES!$A$1:$G$25,7,FALSE())</f>
        <v>30.8678150907923</v>
      </c>
      <c r="G27" s="17" t="n">
        <f aca="false">VLOOKUP($A27,Transmission!$J$1:$L$34,2,FALSE())*VLOOKUP(G$1,Consumo_EREDES!$A$1:$G$25,7,FALSE())</f>
        <v>34.6896636041966</v>
      </c>
      <c r="H27" s="17" t="n">
        <f aca="false">VLOOKUP($A27,Transmission!$J$1:$L$34,2,FALSE())*VLOOKUP(H$1,Consumo_EREDES!$A$1:$G$25,7,FALSE())</f>
        <v>42.7008433918847</v>
      </c>
      <c r="I27" s="17" t="n">
        <f aca="false">VLOOKUP($A27,Transmission!$J$1:$L$34,2,FALSE())*VLOOKUP(I$1,Consumo_EREDES!$A$1:$G$25,7,FALSE())</f>
        <v>52.469221869338</v>
      </c>
      <c r="J27" s="17" t="n">
        <f aca="false">VLOOKUP($A27,Transmission!$J$1:$L$34,2,FALSE())*VLOOKUP(J$1,Consumo_EREDES!$A$1:$G$25,7,FALSE())</f>
        <v>55.7324639091522</v>
      </c>
      <c r="K27" s="17" t="n">
        <f aca="false">VLOOKUP($A27,Transmission!$J$1:$L$34,2,FALSE())*VLOOKUP(K$1,Consumo_EREDES!$A$1:$G$25,7,FALSE())</f>
        <v>56.7594878910771</v>
      </c>
      <c r="L27" s="17" t="n">
        <f aca="false">VLOOKUP($A27,Transmission!$J$1:$L$34,2,FALSE())*VLOOKUP(L$1,Consumo_EREDES!$A$1:$G$25,7,FALSE())</f>
        <v>58.8166579507389</v>
      </c>
      <c r="M27" s="17" t="n">
        <f aca="false">VLOOKUP($A27,Transmission!$J$1:$L$34,2,FALSE())*VLOOKUP(M$1,Consumo_EREDES!$A$1:$G$25,7,FALSE())</f>
        <v>60</v>
      </c>
      <c r="N27" s="17" t="n">
        <f aca="false">VLOOKUP($A27,Transmission!$J$1:$L$34,2,FALSE())*VLOOKUP(N$1,Consumo_EREDES!$A$1:$G$25,7,FALSE())</f>
        <v>57.7021799959621</v>
      </c>
      <c r="O27" s="17" t="n">
        <f aca="false">VLOOKUP($A27,Transmission!$J$1:$L$34,2,FALSE())*VLOOKUP(O$1,Consumo_EREDES!$A$1:$G$25,7,FALSE())</f>
        <v>55.5751283965989</v>
      </c>
      <c r="P27" s="17" t="n">
        <f aca="false">VLOOKUP($A27,Transmission!$J$1:$L$34,2,FALSE())*VLOOKUP(P$1,Consumo_EREDES!$A$1:$G$25,7,FALSE())</f>
        <v>54.2220266261806</v>
      </c>
      <c r="Q27" s="17" t="n">
        <f aca="false">VLOOKUP($A27,Transmission!$J$1:$L$34,2,FALSE())*VLOOKUP(Q$1,Consumo_EREDES!$A$1:$G$25,7,FALSE())</f>
        <v>52.8192383835832</v>
      </c>
      <c r="R27" s="17" t="n">
        <f aca="false">VLOOKUP($A27,Transmission!$J$1:$L$34,2,FALSE())*VLOOKUP(R$1,Consumo_EREDES!$A$1:$G$25,7,FALSE())</f>
        <v>52.195823807817</v>
      </c>
      <c r="S27" s="17" t="n">
        <f aca="false">VLOOKUP($A27,Transmission!$J$1:$L$34,2,FALSE())*VLOOKUP(S$1,Consumo_EREDES!$A$1:$G$25,7,FALSE())</f>
        <v>53.4585660906662</v>
      </c>
      <c r="T27" s="17" t="n">
        <f aca="false">VLOOKUP($A27,Transmission!$J$1:$L$34,2,FALSE())*VLOOKUP(T$1,Consumo_EREDES!$A$1:$G$25,7,FALSE())</f>
        <v>55.9052437541668</v>
      </c>
      <c r="U27" s="17" t="n">
        <f aca="false">VLOOKUP($A27,Transmission!$J$1:$L$34,2,FALSE())*VLOOKUP(U$1,Consumo_EREDES!$A$1:$G$25,7,FALSE())</f>
        <v>56.7691810507544</v>
      </c>
      <c r="V27" s="17" t="n">
        <f aca="false">VLOOKUP($A27,Transmission!$J$1:$L$34,2,FALSE())*VLOOKUP(V$1,Consumo_EREDES!$A$1:$G$25,7,FALSE())</f>
        <v>53.7329340820485</v>
      </c>
      <c r="W27" s="17" t="n">
        <f aca="false">VLOOKUP($A27,Transmission!$J$1:$L$34,2,FALSE())*VLOOKUP(W$1,Consumo_EREDES!$A$1:$G$25,7,FALSE())</f>
        <v>48.5830901665069</v>
      </c>
      <c r="X27" s="17" t="n">
        <f aca="false">VLOOKUP($A27,Transmission!$J$1:$L$34,2,FALSE())*VLOOKUP(X$1,Consumo_EREDES!$A$1:$G$25,7,FALSE())</f>
        <v>42.728572356086</v>
      </c>
      <c r="Y27" s="17" t="n">
        <f aca="false">VLOOKUP($A27,Transmission!$J$1:$L$34,2,FALSE())*VLOOKUP(Y$1,Consumo_EREDES!$A$1:$G$25,7,FALSE())</f>
        <v>36.6443864391793</v>
      </c>
    </row>
    <row r="28" customFormat="false" ht="14.25" hidden="false" customHeight="false" outlineLevel="0" collapsed="false">
      <c r="A28" s="5" t="s">
        <v>70</v>
      </c>
      <c r="B28" s="17" t="n">
        <f aca="false">VLOOKUP($A28,Transmission!$J$1:$L$34,2,FALSE())*VLOOKUP(B$1,Consumo_EREDES!$A$1:$G$25,7,FALSE())</f>
        <v>33.4277805187585</v>
      </c>
      <c r="C28" s="17" t="n">
        <f aca="false">VLOOKUP($A28,Transmission!$J$1:$L$34,2,FALSE())*VLOOKUP(C$1,Consumo_EREDES!$A$1:$G$25,7,FALSE())</f>
        <v>30.8733037619244</v>
      </c>
      <c r="D28" s="17" t="n">
        <f aca="false">VLOOKUP($A28,Transmission!$J$1:$L$34,2,FALSE())*VLOOKUP(D$1,Consumo_EREDES!$A$1:$G$25,7,FALSE())</f>
        <v>30.2738328488721</v>
      </c>
      <c r="E28" s="17" t="n">
        <f aca="false">VLOOKUP($A28,Transmission!$J$1:$L$34,2,FALSE())*VLOOKUP(E$1,Consumo_EREDES!$A$1:$G$25,7,FALSE())</f>
        <v>30.1762964070566</v>
      </c>
      <c r="F28" s="17" t="n">
        <f aca="false">VLOOKUP($A28,Transmission!$J$1:$L$34,2,FALSE())*VLOOKUP(F$1,Consumo_EREDES!$A$1:$G$25,7,FALSE())</f>
        <v>30.8678150907923</v>
      </c>
      <c r="G28" s="17" t="n">
        <f aca="false">VLOOKUP($A28,Transmission!$J$1:$L$34,2,FALSE())*VLOOKUP(G$1,Consumo_EREDES!$A$1:$G$25,7,FALSE())</f>
        <v>34.6896636041966</v>
      </c>
      <c r="H28" s="17" t="n">
        <f aca="false">VLOOKUP($A28,Transmission!$J$1:$L$34,2,FALSE())*VLOOKUP(H$1,Consumo_EREDES!$A$1:$G$25,7,FALSE())</f>
        <v>42.7008433918847</v>
      </c>
      <c r="I28" s="17" t="n">
        <f aca="false">VLOOKUP($A28,Transmission!$J$1:$L$34,2,FALSE())*VLOOKUP(I$1,Consumo_EREDES!$A$1:$G$25,7,FALSE())</f>
        <v>52.469221869338</v>
      </c>
      <c r="J28" s="17" t="n">
        <f aca="false">VLOOKUP($A28,Transmission!$J$1:$L$34,2,FALSE())*VLOOKUP(J$1,Consumo_EREDES!$A$1:$G$25,7,FALSE())</f>
        <v>55.7324639091522</v>
      </c>
      <c r="K28" s="17" t="n">
        <f aca="false">VLOOKUP($A28,Transmission!$J$1:$L$34,2,FALSE())*VLOOKUP(K$1,Consumo_EREDES!$A$1:$G$25,7,FALSE())</f>
        <v>56.7594878910771</v>
      </c>
      <c r="L28" s="17" t="n">
        <f aca="false">VLOOKUP($A28,Transmission!$J$1:$L$34,2,FALSE())*VLOOKUP(L$1,Consumo_EREDES!$A$1:$G$25,7,FALSE())</f>
        <v>58.8166579507389</v>
      </c>
      <c r="M28" s="17" t="n">
        <f aca="false">VLOOKUP($A28,Transmission!$J$1:$L$34,2,FALSE())*VLOOKUP(M$1,Consumo_EREDES!$A$1:$G$25,7,FALSE())</f>
        <v>60</v>
      </c>
      <c r="N28" s="17" t="n">
        <f aca="false">VLOOKUP($A28,Transmission!$J$1:$L$34,2,FALSE())*VLOOKUP(N$1,Consumo_EREDES!$A$1:$G$25,7,FALSE())</f>
        <v>57.7021799959621</v>
      </c>
      <c r="O28" s="17" t="n">
        <f aca="false">VLOOKUP($A28,Transmission!$J$1:$L$34,2,FALSE())*VLOOKUP(O$1,Consumo_EREDES!$A$1:$G$25,7,FALSE())</f>
        <v>55.5751283965989</v>
      </c>
      <c r="P28" s="17" t="n">
        <f aca="false">VLOOKUP($A28,Transmission!$J$1:$L$34,2,FALSE())*VLOOKUP(P$1,Consumo_EREDES!$A$1:$G$25,7,FALSE())</f>
        <v>54.2220266261806</v>
      </c>
      <c r="Q28" s="17" t="n">
        <f aca="false">VLOOKUP($A28,Transmission!$J$1:$L$34,2,FALSE())*VLOOKUP(Q$1,Consumo_EREDES!$A$1:$G$25,7,FALSE())</f>
        <v>52.8192383835832</v>
      </c>
      <c r="R28" s="17" t="n">
        <f aca="false">VLOOKUP($A28,Transmission!$J$1:$L$34,2,FALSE())*VLOOKUP(R$1,Consumo_EREDES!$A$1:$G$25,7,FALSE())</f>
        <v>52.195823807817</v>
      </c>
      <c r="S28" s="17" t="n">
        <f aca="false">VLOOKUP($A28,Transmission!$J$1:$L$34,2,FALSE())*VLOOKUP(S$1,Consumo_EREDES!$A$1:$G$25,7,FALSE())</f>
        <v>53.4585660906662</v>
      </c>
      <c r="T28" s="17" t="n">
        <f aca="false">VLOOKUP($A28,Transmission!$J$1:$L$34,2,FALSE())*VLOOKUP(T$1,Consumo_EREDES!$A$1:$G$25,7,FALSE())</f>
        <v>55.9052437541668</v>
      </c>
      <c r="U28" s="17" t="n">
        <f aca="false">VLOOKUP($A28,Transmission!$J$1:$L$34,2,FALSE())*VLOOKUP(U$1,Consumo_EREDES!$A$1:$G$25,7,FALSE())</f>
        <v>56.7691810507544</v>
      </c>
      <c r="V28" s="17" t="n">
        <f aca="false">VLOOKUP($A28,Transmission!$J$1:$L$34,2,FALSE())*VLOOKUP(V$1,Consumo_EREDES!$A$1:$G$25,7,FALSE())</f>
        <v>53.7329340820485</v>
      </c>
      <c r="W28" s="17" t="n">
        <f aca="false">VLOOKUP($A28,Transmission!$J$1:$L$34,2,FALSE())*VLOOKUP(W$1,Consumo_EREDES!$A$1:$G$25,7,FALSE())</f>
        <v>48.5830901665069</v>
      </c>
      <c r="X28" s="17" t="n">
        <f aca="false">VLOOKUP($A28,Transmission!$J$1:$L$34,2,FALSE())*VLOOKUP(X$1,Consumo_EREDES!$A$1:$G$25,7,FALSE())</f>
        <v>42.728572356086</v>
      </c>
      <c r="Y28" s="17" t="n">
        <f aca="false">VLOOKUP($A28,Transmission!$J$1:$L$34,2,FALSE())*VLOOKUP(Y$1,Consumo_EREDES!$A$1:$G$25,7,FALSE())</f>
        <v>36.6443864391793</v>
      </c>
    </row>
    <row r="29" customFormat="false" ht="14.25" hidden="false" customHeight="false" outlineLevel="0" collapsed="false">
      <c r="A29" s="5" t="s">
        <v>72</v>
      </c>
      <c r="B29" s="17" t="n">
        <f aca="false">VLOOKUP($A29,Transmission!$J$1:$L$34,2,FALSE())*VLOOKUP(B$1,Consumo_EREDES!$A$1:$G$25,7,FALSE())</f>
        <v>33.4277805187585</v>
      </c>
      <c r="C29" s="17" t="n">
        <f aca="false">VLOOKUP($A29,Transmission!$J$1:$L$34,2,FALSE())*VLOOKUP(C$1,Consumo_EREDES!$A$1:$G$25,7,FALSE())</f>
        <v>30.8733037619244</v>
      </c>
      <c r="D29" s="17" t="n">
        <f aca="false">VLOOKUP($A29,Transmission!$J$1:$L$34,2,FALSE())*VLOOKUP(D$1,Consumo_EREDES!$A$1:$G$25,7,FALSE())</f>
        <v>30.2738328488721</v>
      </c>
      <c r="E29" s="17" t="n">
        <f aca="false">VLOOKUP($A29,Transmission!$J$1:$L$34,2,FALSE())*VLOOKUP(E$1,Consumo_EREDES!$A$1:$G$25,7,FALSE())</f>
        <v>30.1762964070566</v>
      </c>
      <c r="F29" s="17" t="n">
        <f aca="false">VLOOKUP($A29,Transmission!$J$1:$L$34,2,FALSE())*VLOOKUP(F$1,Consumo_EREDES!$A$1:$G$25,7,FALSE())</f>
        <v>30.8678150907923</v>
      </c>
      <c r="G29" s="17" t="n">
        <f aca="false">VLOOKUP($A29,Transmission!$J$1:$L$34,2,FALSE())*VLOOKUP(G$1,Consumo_EREDES!$A$1:$G$25,7,FALSE())</f>
        <v>34.6896636041966</v>
      </c>
      <c r="H29" s="17" t="n">
        <f aca="false">VLOOKUP($A29,Transmission!$J$1:$L$34,2,FALSE())*VLOOKUP(H$1,Consumo_EREDES!$A$1:$G$25,7,FALSE())</f>
        <v>42.7008433918847</v>
      </c>
      <c r="I29" s="17" t="n">
        <f aca="false">VLOOKUP($A29,Transmission!$J$1:$L$34,2,FALSE())*VLOOKUP(I$1,Consumo_EREDES!$A$1:$G$25,7,FALSE())</f>
        <v>52.469221869338</v>
      </c>
      <c r="J29" s="17" t="n">
        <f aca="false">VLOOKUP($A29,Transmission!$J$1:$L$34,2,FALSE())*VLOOKUP(J$1,Consumo_EREDES!$A$1:$G$25,7,FALSE())</f>
        <v>55.7324639091522</v>
      </c>
      <c r="K29" s="17" t="n">
        <f aca="false">VLOOKUP($A29,Transmission!$J$1:$L$34,2,FALSE())*VLOOKUP(K$1,Consumo_EREDES!$A$1:$G$25,7,FALSE())</f>
        <v>56.7594878910771</v>
      </c>
      <c r="L29" s="17" t="n">
        <f aca="false">VLOOKUP($A29,Transmission!$J$1:$L$34,2,FALSE())*VLOOKUP(L$1,Consumo_EREDES!$A$1:$G$25,7,FALSE())</f>
        <v>58.8166579507389</v>
      </c>
      <c r="M29" s="17" t="n">
        <f aca="false">VLOOKUP($A29,Transmission!$J$1:$L$34,2,FALSE())*VLOOKUP(M$1,Consumo_EREDES!$A$1:$G$25,7,FALSE())</f>
        <v>60</v>
      </c>
      <c r="N29" s="17" t="n">
        <f aca="false">VLOOKUP($A29,Transmission!$J$1:$L$34,2,FALSE())*VLOOKUP(N$1,Consumo_EREDES!$A$1:$G$25,7,FALSE())</f>
        <v>57.7021799959621</v>
      </c>
      <c r="O29" s="17" t="n">
        <f aca="false">VLOOKUP($A29,Transmission!$J$1:$L$34,2,FALSE())*VLOOKUP(O$1,Consumo_EREDES!$A$1:$G$25,7,FALSE())</f>
        <v>55.5751283965989</v>
      </c>
      <c r="P29" s="17" t="n">
        <f aca="false">VLOOKUP($A29,Transmission!$J$1:$L$34,2,FALSE())*VLOOKUP(P$1,Consumo_EREDES!$A$1:$G$25,7,FALSE())</f>
        <v>54.2220266261806</v>
      </c>
      <c r="Q29" s="17" t="n">
        <f aca="false">VLOOKUP($A29,Transmission!$J$1:$L$34,2,FALSE())*VLOOKUP(Q$1,Consumo_EREDES!$A$1:$G$25,7,FALSE())</f>
        <v>52.8192383835832</v>
      </c>
      <c r="R29" s="17" t="n">
        <f aca="false">VLOOKUP($A29,Transmission!$J$1:$L$34,2,FALSE())*VLOOKUP(R$1,Consumo_EREDES!$A$1:$G$25,7,FALSE())</f>
        <v>52.195823807817</v>
      </c>
      <c r="S29" s="17" t="n">
        <f aca="false">VLOOKUP($A29,Transmission!$J$1:$L$34,2,FALSE())*VLOOKUP(S$1,Consumo_EREDES!$A$1:$G$25,7,FALSE())</f>
        <v>53.4585660906662</v>
      </c>
      <c r="T29" s="17" t="n">
        <f aca="false">VLOOKUP($A29,Transmission!$J$1:$L$34,2,FALSE())*VLOOKUP(T$1,Consumo_EREDES!$A$1:$G$25,7,FALSE())</f>
        <v>55.9052437541668</v>
      </c>
      <c r="U29" s="17" t="n">
        <f aca="false">VLOOKUP($A29,Transmission!$J$1:$L$34,2,FALSE())*VLOOKUP(U$1,Consumo_EREDES!$A$1:$G$25,7,FALSE())</f>
        <v>56.7691810507544</v>
      </c>
      <c r="V29" s="17" t="n">
        <f aca="false">VLOOKUP($A29,Transmission!$J$1:$L$34,2,FALSE())*VLOOKUP(V$1,Consumo_EREDES!$A$1:$G$25,7,FALSE())</f>
        <v>53.7329340820485</v>
      </c>
      <c r="W29" s="17" t="n">
        <f aca="false">VLOOKUP($A29,Transmission!$J$1:$L$34,2,FALSE())*VLOOKUP(W$1,Consumo_EREDES!$A$1:$G$25,7,FALSE())</f>
        <v>48.5830901665069</v>
      </c>
      <c r="X29" s="17" t="n">
        <f aca="false">VLOOKUP($A29,Transmission!$J$1:$L$34,2,FALSE())*VLOOKUP(X$1,Consumo_EREDES!$A$1:$G$25,7,FALSE())</f>
        <v>42.728572356086</v>
      </c>
      <c r="Y29" s="17" t="n">
        <f aca="false">VLOOKUP($A29,Transmission!$J$1:$L$34,2,FALSE())*VLOOKUP(Y$1,Consumo_EREDES!$A$1:$G$25,7,FALSE())</f>
        <v>36.6443864391793</v>
      </c>
    </row>
    <row r="30" customFormat="false" ht="14.25" hidden="false" customHeight="false" outlineLevel="0" collapsed="false">
      <c r="A30" s="5" t="s">
        <v>74</v>
      </c>
      <c r="B30" s="17" t="n">
        <f aca="false">VLOOKUP($A30,Transmission!$J$1:$L$34,2,FALSE())*VLOOKUP(B$1,Consumo_EREDES!$A$1:$G$25,7,FALSE())</f>
        <v>66.8555610375171</v>
      </c>
      <c r="C30" s="17" t="n">
        <f aca="false">VLOOKUP($A30,Transmission!$J$1:$L$34,2,FALSE())*VLOOKUP(C$1,Consumo_EREDES!$A$1:$G$25,7,FALSE())</f>
        <v>61.7466075238488</v>
      </c>
      <c r="D30" s="17" t="n">
        <f aca="false">VLOOKUP($A30,Transmission!$J$1:$L$34,2,FALSE())*VLOOKUP(D$1,Consumo_EREDES!$A$1:$G$25,7,FALSE())</f>
        <v>60.5476656977443</v>
      </c>
      <c r="E30" s="17" t="n">
        <f aca="false">VLOOKUP($A30,Transmission!$J$1:$L$34,2,FALSE())*VLOOKUP(E$1,Consumo_EREDES!$A$1:$G$25,7,FALSE())</f>
        <v>60.3525928141132</v>
      </c>
      <c r="F30" s="17" t="n">
        <f aca="false">VLOOKUP($A30,Transmission!$J$1:$L$34,2,FALSE())*VLOOKUP(F$1,Consumo_EREDES!$A$1:$G$25,7,FALSE())</f>
        <v>61.7356301815847</v>
      </c>
      <c r="G30" s="17" t="n">
        <f aca="false">VLOOKUP($A30,Transmission!$J$1:$L$34,2,FALSE())*VLOOKUP(G$1,Consumo_EREDES!$A$1:$G$25,7,FALSE())</f>
        <v>69.3793272083931</v>
      </c>
      <c r="H30" s="17" t="n">
        <f aca="false">VLOOKUP($A30,Transmission!$J$1:$L$34,2,FALSE())*VLOOKUP(H$1,Consumo_EREDES!$A$1:$G$25,7,FALSE())</f>
        <v>85.4016867837695</v>
      </c>
      <c r="I30" s="17" t="n">
        <f aca="false">VLOOKUP($A30,Transmission!$J$1:$L$34,2,FALSE())*VLOOKUP(I$1,Consumo_EREDES!$A$1:$G$25,7,FALSE())</f>
        <v>104.938443738676</v>
      </c>
      <c r="J30" s="17" t="n">
        <f aca="false">VLOOKUP($A30,Transmission!$J$1:$L$34,2,FALSE())*VLOOKUP(J$1,Consumo_EREDES!$A$1:$G$25,7,FALSE())</f>
        <v>111.464927818304</v>
      </c>
      <c r="K30" s="17" t="n">
        <f aca="false">VLOOKUP($A30,Transmission!$J$1:$L$34,2,FALSE())*VLOOKUP(K$1,Consumo_EREDES!$A$1:$G$25,7,FALSE())</f>
        <v>113.518975782154</v>
      </c>
      <c r="L30" s="17" t="n">
        <f aca="false">VLOOKUP($A30,Transmission!$J$1:$L$34,2,FALSE())*VLOOKUP(L$1,Consumo_EREDES!$A$1:$G$25,7,FALSE())</f>
        <v>117.633315901478</v>
      </c>
      <c r="M30" s="17" t="n">
        <f aca="false">VLOOKUP($A30,Transmission!$J$1:$L$34,2,FALSE())*VLOOKUP(M$1,Consumo_EREDES!$A$1:$G$25,7,FALSE())</f>
        <v>120</v>
      </c>
      <c r="N30" s="17" t="n">
        <f aca="false">VLOOKUP($A30,Transmission!$J$1:$L$34,2,FALSE())*VLOOKUP(N$1,Consumo_EREDES!$A$1:$G$25,7,FALSE())</f>
        <v>115.404359991924</v>
      </c>
      <c r="O30" s="17" t="n">
        <f aca="false">VLOOKUP($A30,Transmission!$J$1:$L$34,2,FALSE())*VLOOKUP(O$1,Consumo_EREDES!$A$1:$G$25,7,FALSE())</f>
        <v>111.150256793198</v>
      </c>
      <c r="P30" s="17" t="n">
        <f aca="false">VLOOKUP($A30,Transmission!$J$1:$L$34,2,FALSE())*VLOOKUP(P$1,Consumo_EREDES!$A$1:$G$25,7,FALSE())</f>
        <v>108.444053252361</v>
      </c>
      <c r="Q30" s="17" t="n">
        <f aca="false">VLOOKUP($A30,Transmission!$J$1:$L$34,2,FALSE())*VLOOKUP(Q$1,Consumo_EREDES!$A$1:$G$25,7,FALSE())</f>
        <v>105.638476767166</v>
      </c>
      <c r="R30" s="17" t="n">
        <f aca="false">VLOOKUP($A30,Transmission!$J$1:$L$34,2,FALSE())*VLOOKUP(R$1,Consumo_EREDES!$A$1:$G$25,7,FALSE())</f>
        <v>104.391647615634</v>
      </c>
      <c r="S30" s="17" t="n">
        <f aca="false">VLOOKUP($A30,Transmission!$J$1:$L$34,2,FALSE())*VLOOKUP(S$1,Consumo_EREDES!$A$1:$G$25,7,FALSE())</f>
        <v>106.917132181332</v>
      </c>
      <c r="T30" s="17" t="n">
        <f aca="false">VLOOKUP($A30,Transmission!$J$1:$L$34,2,FALSE())*VLOOKUP(T$1,Consumo_EREDES!$A$1:$G$25,7,FALSE())</f>
        <v>111.810487508334</v>
      </c>
      <c r="U30" s="17" t="n">
        <f aca="false">VLOOKUP($A30,Transmission!$J$1:$L$34,2,FALSE())*VLOOKUP(U$1,Consumo_EREDES!$A$1:$G$25,7,FALSE())</f>
        <v>113.538362101509</v>
      </c>
      <c r="V30" s="17" t="n">
        <f aca="false">VLOOKUP($A30,Transmission!$J$1:$L$34,2,FALSE())*VLOOKUP(V$1,Consumo_EREDES!$A$1:$G$25,7,FALSE())</f>
        <v>107.465868164097</v>
      </c>
      <c r="W30" s="17" t="n">
        <f aca="false">VLOOKUP($A30,Transmission!$J$1:$L$34,2,FALSE())*VLOOKUP(W$1,Consumo_EREDES!$A$1:$G$25,7,FALSE())</f>
        <v>97.1661803330138</v>
      </c>
      <c r="X30" s="17" t="n">
        <f aca="false">VLOOKUP($A30,Transmission!$J$1:$L$34,2,FALSE())*VLOOKUP(X$1,Consumo_EREDES!$A$1:$G$25,7,FALSE())</f>
        <v>85.457144712172</v>
      </c>
      <c r="Y30" s="17" t="n">
        <f aca="false">VLOOKUP($A30,Transmission!$J$1:$L$34,2,FALSE())*VLOOKUP(Y$1,Consumo_EREDES!$A$1:$G$25,7,FALSE())</f>
        <v>73.2887728783586</v>
      </c>
    </row>
    <row r="31" customFormat="false" ht="14.25" hidden="false" customHeight="false" outlineLevel="0" collapsed="false">
      <c r="A31" s="5" t="s">
        <v>76</v>
      </c>
      <c r="B31" s="17" t="n">
        <f aca="false">VLOOKUP($A31,Transmission!$J$1:$L$34,2,FALSE())*VLOOKUP(B$1,Consumo_EREDES!$A$1:$G$25,7,FALSE())</f>
        <v>111.425935062528</v>
      </c>
      <c r="C31" s="17" t="n">
        <f aca="false">VLOOKUP($A31,Transmission!$J$1:$L$34,2,FALSE())*VLOOKUP(C$1,Consumo_EREDES!$A$1:$G$25,7,FALSE())</f>
        <v>102.911012539748</v>
      </c>
      <c r="D31" s="17" t="n">
        <f aca="false">VLOOKUP($A31,Transmission!$J$1:$L$34,2,FALSE())*VLOOKUP(D$1,Consumo_EREDES!$A$1:$G$25,7,FALSE())</f>
        <v>100.912776162907</v>
      </c>
      <c r="E31" s="17" t="n">
        <f aca="false">VLOOKUP($A31,Transmission!$J$1:$L$34,2,FALSE())*VLOOKUP(E$1,Consumo_EREDES!$A$1:$G$25,7,FALSE())</f>
        <v>100.587654690189</v>
      </c>
      <c r="F31" s="17" t="n">
        <f aca="false">VLOOKUP($A31,Transmission!$J$1:$L$34,2,FALSE())*VLOOKUP(F$1,Consumo_EREDES!$A$1:$G$25,7,FALSE())</f>
        <v>102.892716969308</v>
      </c>
      <c r="G31" s="17" t="n">
        <f aca="false">VLOOKUP($A31,Transmission!$J$1:$L$34,2,FALSE())*VLOOKUP(G$1,Consumo_EREDES!$A$1:$G$25,7,FALSE())</f>
        <v>115.632212013988</v>
      </c>
      <c r="H31" s="17" t="n">
        <f aca="false">VLOOKUP($A31,Transmission!$J$1:$L$34,2,FALSE())*VLOOKUP(H$1,Consumo_EREDES!$A$1:$G$25,7,FALSE())</f>
        <v>142.336144639616</v>
      </c>
      <c r="I31" s="17" t="n">
        <f aca="false">VLOOKUP($A31,Transmission!$J$1:$L$34,2,FALSE())*VLOOKUP(I$1,Consumo_EREDES!$A$1:$G$25,7,FALSE())</f>
        <v>174.897406231127</v>
      </c>
      <c r="J31" s="17" t="n">
        <f aca="false">VLOOKUP($A31,Transmission!$J$1:$L$34,2,FALSE())*VLOOKUP(J$1,Consumo_EREDES!$A$1:$G$25,7,FALSE())</f>
        <v>185.774879697174</v>
      </c>
      <c r="K31" s="17" t="n">
        <f aca="false">VLOOKUP($A31,Transmission!$J$1:$L$34,2,FALSE())*VLOOKUP(K$1,Consumo_EREDES!$A$1:$G$25,7,FALSE())</f>
        <v>189.198292970257</v>
      </c>
      <c r="L31" s="17" t="n">
        <f aca="false">VLOOKUP($A31,Transmission!$J$1:$L$34,2,FALSE())*VLOOKUP(L$1,Consumo_EREDES!$A$1:$G$25,7,FALSE())</f>
        <v>196.055526502463</v>
      </c>
      <c r="M31" s="17" t="n">
        <f aca="false">VLOOKUP($A31,Transmission!$J$1:$L$34,2,FALSE())*VLOOKUP(M$1,Consumo_EREDES!$A$1:$G$25,7,FALSE())</f>
        <v>200</v>
      </c>
      <c r="N31" s="17" t="n">
        <f aca="false">VLOOKUP($A31,Transmission!$J$1:$L$34,2,FALSE())*VLOOKUP(N$1,Consumo_EREDES!$A$1:$G$25,7,FALSE())</f>
        <v>192.34059998654</v>
      </c>
      <c r="O31" s="17" t="n">
        <f aca="false">VLOOKUP($A31,Transmission!$J$1:$L$34,2,FALSE())*VLOOKUP(O$1,Consumo_EREDES!$A$1:$G$25,7,FALSE())</f>
        <v>185.250427988663</v>
      </c>
      <c r="P31" s="17" t="n">
        <f aca="false">VLOOKUP($A31,Transmission!$J$1:$L$34,2,FALSE())*VLOOKUP(P$1,Consumo_EREDES!$A$1:$G$25,7,FALSE())</f>
        <v>180.740088753935</v>
      </c>
      <c r="Q31" s="17" t="n">
        <f aca="false">VLOOKUP($A31,Transmission!$J$1:$L$34,2,FALSE())*VLOOKUP(Q$1,Consumo_EREDES!$A$1:$G$25,7,FALSE())</f>
        <v>176.064127945277</v>
      </c>
      <c r="R31" s="17" t="n">
        <f aca="false">VLOOKUP($A31,Transmission!$J$1:$L$34,2,FALSE())*VLOOKUP(R$1,Consumo_EREDES!$A$1:$G$25,7,FALSE())</f>
        <v>173.98607935939</v>
      </c>
      <c r="S31" s="17" t="n">
        <f aca="false">VLOOKUP($A31,Transmission!$J$1:$L$34,2,FALSE())*VLOOKUP(S$1,Consumo_EREDES!$A$1:$G$25,7,FALSE())</f>
        <v>178.195220302221</v>
      </c>
      <c r="T31" s="17" t="n">
        <f aca="false">VLOOKUP($A31,Transmission!$J$1:$L$34,2,FALSE())*VLOOKUP(T$1,Consumo_EREDES!$A$1:$G$25,7,FALSE())</f>
        <v>186.350812513889</v>
      </c>
      <c r="U31" s="17" t="n">
        <f aca="false">VLOOKUP($A31,Transmission!$J$1:$L$34,2,FALSE())*VLOOKUP(U$1,Consumo_EREDES!$A$1:$G$25,7,FALSE())</f>
        <v>189.230603502515</v>
      </c>
      <c r="V31" s="17" t="n">
        <f aca="false">VLOOKUP($A31,Transmission!$J$1:$L$34,2,FALSE())*VLOOKUP(V$1,Consumo_EREDES!$A$1:$G$25,7,FALSE())</f>
        <v>179.109780273495</v>
      </c>
      <c r="W31" s="17" t="n">
        <f aca="false">VLOOKUP($A31,Transmission!$J$1:$L$34,2,FALSE())*VLOOKUP(W$1,Consumo_EREDES!$A$1:$G$25,7,FALSE())</f>
        <v>161.943633888356</v>
      </c>
      <c r="X31" s="17" t="n">
        <f aca="false">VLOOKUP($A31,Transmission!$J$1:$L$34,2,FALSE())*VLOOKUP(X$1,Consumo_EREDES!$A$1:$G$25,7,FALSE())</f>
        <v>142.428574520287</v>
      </c>
      <c r="Y31" s="17" t="n">
        <f aca="false">VLOOKUP($A31,Transmission!$J$1:$L$34,2,FALSE())*VLOOKUP(Y$1,Consumo_EREDES!$A$1:$G$25,7,FALSE())</f>
        <v>122.147954797264</v>
      </c>
    </row>
    <row r="32" customFormat="false" ht="14.25" hidden="false" customHeight="false" outlineLevel="0" collapsed="false">
      <c r="A32" s="5" t="s">
        <v>78</v>
      </c>
      <c r="B32" s="17" t="n">
        <f aca="false">VLOOKUP($A32,Transmission!$J$1:$L$34,2,FALSE())*VLOOKUP(B$1,Consumo_EREDES!$A$1:$G$25,7,FALSE())</f>
        <v>83.5694512968963</v>
      </c>
      <c r="C32" s="17" t="n">
        <f aca="false">VLOOKUP($A32,Transmission!$J$1:$L$34,2,FALSE())*VLOOKUP(C$1,Consumo_EREDES!$A$1:$G$25,7,FALSE())</f>
        <v>77.183259404811</v>
      </c>
      <c r="D32" s="17" t="n">
        <f aca="false">VLOOKUP($A32,Transmission!$J$1:$L$34,2,FALSE())*VLOOKUP(D$1,Consumo_EREDES!$A$1:$G$25,7,FALSE())</f>
        <v>75.6845821221803</v>
      </c>
      <c r="E32" s="17" t="n">
        <f aca="false">VLOOKUP($A32,Transmission!$J$1:$L$34,2,FALSE())*VLOOKUP(E$1,Consumo_EREDES!$A$1:$G$25,7,FALSE())</f>
        <v>75.4407410176415</v>
      </c>
      <c r="F32" s="17" t="n">
        <f aca="false">VLOOKUP($A32,Transmission!$J$1:$L$34,2,FALSE())*VLOOKUP(F$1,Consumo_EREDES!$A$1:$G$25,7,FALSE())</f>
        <v>77.1695377269809</v>
      </c>
      <c r="G32" s="17" t="n">
        <f aca="false">VLOOKUP($A32,Transmission!$J$1:$L$34,2,FALSE())*VLOOKUP(G$1,Consumo_EREDES!$A$1:$G$25,7,FALSE())</f>
        <v>86.7241590104914</v>
      </c>
      <c r="H32" s="17" t="n">
        <f aca="false">VLOOKUP($A32,Transmission!$J$1:$L$34,2,FALSE())*VLOOKUP(H$1,Consumo_EREDES!$A$1:$G$25,7,FALSE())</f>
        <v>106.752108479712</v>
      </c>
      <c r="I32" s="17" t="n">
        <f aca="false">VLOOKUP($A32,Transmission!$J$1:$L$34,2,FALSE())*VLOOKUP(I$1,Consumo_EREDES!$A$1:$G$25,7,FALSE())</f>
        <v>131.173054673345</v>
      </c>
      <c r="J32" s="17" t="n">
        <f aca="false">VLOOKUP($A32,Transmission!$J$1:$L$34,2,FALSE())*VLOOKUP(J$1,Consumo_EREDES!$A$1:$G$25,7,FALSE())</f>
        <v>139.331159772881</v>
      </c>
      <c r="K32" s="17" t="n">
        <f aca="false">VLOOKUP($A32,Transmission!$J$1:$L$34,2,FALSE())*VLOOKUP(K$1,Consumo_EREDES!$A$1:$G$25,7,FALSE())</f>
        <v>141.898719727693</v>
      </c>
      <c r="L32" s="17" t="n">
        <f aca="false">VLOOKUP($A32,Transmission!$J$1:$L$34,2,FALSE())*VLOOKUP(L$1,Consumo_EREDES!$A$1:$G$25,7,FALSE())</f>
        <v>147.041644876847</v>
      </c>
      <c r="M32" s="17" t="n">
        <f aca="false">VLOOKUP($A32,Transmission!$J$1:$L$34,2,FALSE())*VLOOKUP(M$1,Consumo_EREDES!$A$1:$G$25,7,FALSE())</f>
        <v>150</v>
      </c>
      <c r="N32" s="17" t="n">
        <f aca="false">VLOOKUP($A32,Transmission!$J$1:$L$34,2,FALSE())*VLOOKUP(N$1,Consumo_EREDES!$A$1:$G$25,7,FALSE())</f>
        <v>144.255449989905</v>
      </c>
      <c r="O32" s="17" t="n">
        <f aca="false">VLOOKUP($A32,Transmission!$J$1:$L$34,2,FALSE())*VLOOKUP(O$1,Consumo_EREDES!$A$1:$G$25,7,FALSE())</f>
        <v>138.937820991497</v>
      </c>
      <c r="P32" s="17" t="n">
        <f aca="false">VLOOKUP($A32,Transmission!$J$1:$L$34,2,FALSE())*VLOOKUP(P$1,Consumo_EREDES!$A$1:$G$25,7,FALSE())</f>
        <v>135.555066565452</v>
      </c>
      <c r="Q32" s="17" t="n">
        <f aca="false">VLOOKUP($A32,Transmission!$J$1:$L$34,2,FALSE())*VLOOKUP(Q$1,Consumo_EREDES!$A$1:$G$25,7,FALSE())</f>
        <v>132.048095958958</v>
      </c>
      <c r="R32" s="17" t="n">
        <f aca="false">VLOOKUP($A32,Transmission!$J$1:$L$34,2,FALSE())*VLOOKUP(R$1,Consumo_EREDES!$A$1:$G$25,7,FALSE())</f>
        <v>130.489559519542</v>
      </c>
      <c r="S32" s="17" t="n">
        <f aca="false">VLOOKUP($A32,Transmission!$J$1:$L$34,2,FALSE())*VLOOKUP(S$1,Consumo_EREDES!$A$1:$G$25,7,FALSE())</f>
        <v>133.646415226666</v>
      </c>
      <c r="T32" s="17" t="n">
        <f aca="false">VLOOKUP($A32,Transmission!$J$1:$L$34,2,FALSE())*VLOOKUP(T$1,Consumo_EREDES!$A$1:$G$25,7,FALSE())</f>
        <v>139.763109385417</v>
      </c>
      <c r="U32" s="17" t="n">
        <f aca="false">VLOOKUP($A32,Transmission!$J$1:$L$34,2,FALSE())*VLOOKUP(U$1,Consumo_EREDES!$A$1:$G$25,7,FALSE())</f>
        <v>141.922952626886</v>
      </c>
      <c r="V32" s="17" t="n">
        <f aca="false">VLOOKUP($A32,Transmission!$J$1:$L$34,2,FALSE())*VLOOKUP(V$1,Consumo_EREDES!$A$1:$G$25,7,FALSE())</f>
        <v>134.332335205121</v>
      </c>
      <c r="W32" s="17" t="n">
        <f aca="false">VLOOKUP($A32,Transmission!$J$1:$L$34,2,FALSE())*VLOOKUP(W$1,Consumo_EREDES!$A$1:$G$25,7,FALSE())</f>
        <v>121.457725416267</v>
      </c>
      <c r="X32" s="17" t="n">
        <f aca="false">VLOOKUP($A32,Transmission!$J$1:$L$34,2,FALSE())*VLOOKUP(X$1,Consumo_EREDES!$A$1:$G$25,7,FALSE())</f>
        <v>106.821430890215</v>
      </c>
      <c r="Y32" s="17" t="n">
        <f aca="false">VLOOKUP($A32,Transmission!$J$1:$L$34,2,FALSE())*VLOOKUP(Y$1,Consumo_EREDES!$A$1:$G$25,7,FALSE())</f>
        <v>91.6109660979483</v>
      </c>
    </row>
    <row r="33" customFormat="false" ht="14.25" hidden="false" customHeight="false" outlineLevel="0" collapsed="false">
      <c r="A33" s="5" t="s">
        <v>80</v>
      </c>
      <c r="B33" s="17" t="n">
        <f aca="false">VLOOKUP($A33,Transmission!$J$1:$L$34,2,FALSE())*VLOOKUP(B$1,Consumo_EREDES!$A$1:$G$25,7,FALSE())</f>
        <v>116.997231815655</v>
      </c>
      <c r="C33" s="17" t="n">
        <f aca="false">VLOOKUP($A33,Transmission!$J$1:$L$34,2,FALSE())*VLOOKUP(C$1,Consumo_EREDES!$A$1:$G$25,7,FALSE())</f>
        <v>108.056563166735</v>
      </c>
      <c r="D33" s="17" t="n">
        <f aca="false">VLOOKUP($A33,Transmission!$J$1:$L$34,2,FALSE())*VLOOKUP(D$1,Consumo_EREDES!$A$1:$G$25,7,FALSE())</f>
        <v>105.958414971052</v>
      </c>
      <c r="E33" s="17" t="n">
        <f aca="false">VLOOKUP($A33,Transmission!$J$1:$L$34,2,FALSE())*VLOOKUP(E$1,Consumo_EREDES!$A$1:$G$25,7,FALSE())</f>
        <v>105.617037424698</v>
      </c>
      <c r="F33" s="17" t="n">
        <f aca="false">VLOOKUP($A33,Transmission!$J$1:$L$34,2,FALSE())*VLOOKUP(F$1,Consumo_EREDES!$A$1:$G$25,7,FALSE())</f>
        <v>108.037352817773</v>
      </c>
      <c r="G33" s="17" t="n">
        <f aca="false">VLOOKUP($A33,Transmission!$J$1:$L$34,2,FALSE())*VLOOKUP(G$1,Consumo_EREDES!$A$1:$G$25,7,FALSE())</f>
        <v>121.413822614688</v>
      </c>
      <c r="H33" s="17" t="n">
        <f aca="false">VLOOKUP($A33,Transmission!$J$1:$L$34,2,FALSE())*VLOOKUP(H$1,Consumo_EREDES!$A$1:$G$25,7,FALSE())</f>
        <v>149.452951871597</v>
      </c>
      <c r="I33" s="17" t="n">
        <f aca="false">VLOOKUP($A33,Transmission!$J$1:$L$34,2,FALSE())*VLOOKUP(I$1,Consumo_EREDES!$A$1:$G$25,7,FALSE())</f>
        <v>183.642276542683</v>
      </c>
      <c r="J33" s="17" t="n">
        <f aca="false">VLOOKUP($A33,Transmission!$J$1:$L$34,2,FALSE())*VLOOKUP(J$1,Consumo_EREDES!$A$1:$G$25,7,FALSE())</f>
        <v>195.063623682033</v>
      </c>
      <c r="K33" s="17" t="n">
        <f aca="false">VLOOKUP($A33,Transmission!$J$1:$L$34,2,FALSE())*VLOOKUP(K$1,Consumo_EREDES!$A$1:$G$25,7,FALSE())</f>
        <v>198.65820761877</v>
      </c>
      <c r="L33" s="17" t="n">
        <f aca="false">VLOOKUP($A33,Transmission!$J$1:$L$34,2,FALSE())*VLOOKUP(L$1,Consumo_EREDES!$A$1:$G$25,7,FALSE())</f>
        <v>205.858302827586</v>
      </c>
      <c r="M33" s="17" t="n">
        <f aca="false">VLOOKUP($A33,Transmission!$J$1:$L$34,2,FALSE())*VLOOKUP(M$1,Consumo_EREDES!$A$1:$G$25,7,FALSE())</f>
        <v>210</v>
      </c>
      <c r="N33" s="17" t="n">
        <f aca="false">VLOOKUP($A33,Transmission!$J$1:$L$34,2,FALSE())*VLOOKUP(N$1,Consumo_EREDES!$A$1:$G$25,7,FALSE())</f>
        <v>201.957629985867</v>
      </c>
      <c r="O33" s="17" t="n">
        <f aca="false">VLOOKUP($A33,Transmission!$J$1:$L$34,2,FALSE())*VLOOKUP(O$1,Consumo_EREDES!$A$1:$G$25,7,FALSE())</f>
        <v>194.512949388096</v>
      </c>
      <c r="P33" s="17" t="n">
        <f aca="false">VLOOKUP($A33,Transmission!$J$1:$L$34,2,FALSE())*VLOOKUP(P$1,Consumo_EREDES!$A$1:$G$25,7,FALSE())</f>
        <v>189.777093191632</v>
      </c>
      <c r="Q33" s="17" t="n">
        <f aca="false">VLOOKUP($A33,Transmission!$J$1:$L$34,2,FALSE())*VLOOKUP(Q$1,Consumo_EREDES!$A$1:$G$25,7,FALSE())</f>
        <v>184.867334342541</v>
      </c>
      <c r="R33" s="17" t="n">
        <f aca="false">VLOOKUP($A33,Transmission!$J$1:$L$34,2,FALSE())*VLOOKUP(R$1,Consumo_EREDES!$A$1:$G$25,7,FALSE())</f>
        <v>182.685383327359</v>
      </c>
      <c r="S33" s="17" t="n">
        <f aca="false">VLOOKUP($A33,Transmission!$J$1:$L$34,2,FALSE())*VLOOKUP(S$1,Consumo_EREDES!$A$1:$G$25,7,FALSE())</f>
        <v>187.104981317332</v>
      </c>
      <c r="T33" s="17" t="n">
        <f aca="false">VLOOKUP($A33,Transmission!$J$1:$L$34,2,FALSE())*VLOOKUP(T$1,Consumo_EREDES!$A$1:$G$25,7,FALSE())</f>
        <v>195.668353139584</v>
      </c>
      <c r="U33" s="17" t="n">
        <f aca="false">VLOOKUP($A33,Transmission!$J$1:$L$34,2,FALSE())*VLOOKUP(U$1,Consumo_EREDES!$A$1:$G$25,7,FALSE())</f>
        <v>198.69213367764</v>
      </c>
      <c r="V33" s="17" t="n">
        <f aca="false">VLOOKUP($A33,Transmission!$J$1:$L$34,2,FALSE())*VLOOKUP(V$1,Consumo_EREDES!$A$1:$G$25,7,FALSE())</f>
        <v>188.06526928717</v>
      </c>
      <c r="W33" s="17" t="n">
        <f aca="false">VLOOKUP($A33,Transmission!$J$1:$L$34,2,FALSE())*VLOOKUP(W$1,Consumo_EREDES!$A$1:$G$25,7,FALSE())</f>
        <v>170.040815582774</v>
      </c>
      <c r="X33" s="17" t="n">
        <f aca="false">VLOOKUP($A33,Transmission!$J$1:$L$34,2,FALSE())*VLOOKUP(X$1,Consumo_EREDES!$A$1:$G$25,7,FALSE())</f>
        <v>149.550003246301</v>
      </c>
      <c r="Y33" s="17" t="n">
        <f aca="false">VLOOKUP($A33,Transmission!$J$1:$L$34,2,FALSE())*VLOOKUP(Y$1,Consumo_EREDES!$A$1:$G$25,7,FALSE())</f>
        <v>128.255352537128</v>
      </c>
    </row>
    <row r="34" customFormat="false" ht="14.25" hidden="false" customHeight="false" outlineLevel="0" collapsed="false">
      <c r="A34" s="5" t="s">
        <v>82</v>
      </c>
      <c r="B34" s="17" t="n">
        <f aca="false">VLOOKUP($A34,Transmission!$J$1:$L$34,2,FALSE())*VLOOKUP(B$1,Consumo_EREDES!$A$1:$G$25,7,FALSE())</f>
        <v>33.4277805187585</v>
      </c>
      <c r="C34" s="17" t="n">
        <f aca="false">VLOOKUP($A34,Transmission!$J$1:$L$34,2,FALSE())*VLOOKUP(C$1,Consumo_EREDES!$A$1:$G$25,7,FALSE())</f>
        <v>30.8733037619244</v>
      </c>
      <c r="D34" s="17" t="n">
        <f aca="false">VLOOKUP($A34,Transmission!$J$1:$L$34,2,FALSE())*VLOOKUP(D$1,Consumo_EREDES!$A$1:$G$25,7,FALSE())</f>
        <v>30.2738328488721</v>
      </c>
      <c r="E34" s="17" t="n">
        <f aca="false">VLOOKUP($A34,Transmission!$J$1:$L$34,2,FALSE())*VLOOKUP(E$1,Consumo_EREDES!$A$1:$G$25,7,FALSE())</f>
        <v>30.1762964070566</v>
      </c>
      <c r="F34" s="17" t="n">
        <f aca="false">VLOOKUP($A34,Transmission!$J$1:$L$34,2,FALSE())*VLOOKUP(F$1,Consumo_EREDES!$A$1:$G$25,7,FALSE())</f>
        <v>30.8678150907923</v>
      </c>
      <c r="G34" s="17" t="n">
        <f aca="false">VLOOKUP($A34,Transmission!$J$1:$L$34,2,FALSE())*VLOOKUP(G$1,Consumo_EREDES!$A$1:$G$25,7,FALSE())</f>
        <v>34.6896636041966</v>
      </c>
      <c r="H34" s="17" t="n">
        <f aca="false">VLOOKUP($A34,Transmission!$J$1:$L$34,2,FALSE())*VLOOKUP(H$1,Consumo_EREDES!$A$1:$G$25,7,FALSE())</f>
        <v>42.7008433918847</v>
      </c>
      <c r="I34" s="17" t="n">
        <f aca="false">VLOOKUP($A34,Transmission!$J$1:$L$34,2,FALSE())*VLOOKUP(I$1,Consumo_EREDES!$A$1:$G$25,7,FALSE())</f>
        <v>52.469221869338</v>
      </c>
      <c r="J34" s="17" t="n">
        <f aca="false">VLOOKUP($A34,Transmission!$J$1:$L$34,2,FALSE())*VLOOKUP(J$1,Consumo_EREDES!$A$1:$G$25,7,FALSE())</f>
        <v>55.7324639091522</v>
      </c>
      <c r="K34" s="17" t="n">
        <f aca="false">VLOOKUP($A34,Transmission!$J$1:$L$34,2,FALSE())*VLOOKUP(K$1,Consumo_EREDES!$A$1:$G$25,7,FALSE())</f>
        <v>56.7594878910771</v>
      </c>
      <c r="L34" s="17" t="n">
        <f aca="false">VLOOKUP($A34,Transmission!$J$1:$L$34,2,FALSE())*VLOOKUP(L$1,Consumo_EREDES!$A$1:$G$25,7,FALSE())</f>
        <v>58.8166579507389</v>
      </c>
      <c r="M34" s="17" t="n">
        <f aca="false">VLOOKUP($A34,Transmission!$J$1:$L$34,2,FALSE())*VLOOKUP(M$1,Consumo_EREDES!$A$1:$G$25,7,FALSE())</f>
        <v>60</v>
      </c>
      <c r="N34" s="17" t="n">
        <f aca="false">VLOOKUP($A34,Transmission!$J$1:$L$34,2,FALSE())*VLOOKUP(N$1,Consumo_EREDES!$A$1:$G$25,7,FALSE())</f>
        <v>57.7021799959621</v>
      </c>
      <c r="O34" s="17" t="n">
        <f aca="false">VLOOKUP($A34,Transmission!$J$1:$L$34,2,FALSE())*VLOOKUP(O$1,Consumo_EREDES!$A$1:$G$25,7,FALSE())</f>
        <v>55.5751283965989</v>
      </c>
      <c r="P34" s="17" t="n">
        <f aca="false">VLOOKUP($A34,Transmission!$J$1:$L$34,2,FALSE())*VLOOKUP(P$1,Consumo_EREDES!$A$1:$G$25,7,FALSE())</f>
        <v>54.2220266261806</v>
      </c>
      <c r="Q34" s="17" t="n">
        <f aca="false">VLOOKUP($A34,Transmission!$J$1:$L$34,2,FALSE())*VLOOKUP(Q$1,Consumo_EREDES!$A$1:$G$25,7,FALSE())</f>
        <v>52.8192383835832</v>
      </c>
      <c r="R34" s="17" t="n">
        <f aca="false">VLOOKUP($A34,Transmission!$J$1:$L$34,2,FALSE())*VLOOKUP(R$1,Consumo_EREDES!$A$1:$G$25,7,FALSE())</f>
        <v>52.195823807817</v>
      </c>
      <c r="S34" s="17" t="n">
        <f aca="false">VLOOKUP($A34,Transmission!$J$1:$L$34,2,FALSE())*VLOOKUP(S$1,Consumo_EREDES!$A$1:$G$25,7,FALSE())</f>
        <v>53.4585660906662</v>
      </c>
      <c r="T34" s="17" t="n">
        <f aca="false">VLOOKUP($A34,Transmission!$J$1:$L$34,2,FALSE())*VLOOKUP(T$1,Consumo_EREDES!$A$1:$G$25,7,FALSE())</f>
        <v>55.9052437541668</v>
      </c>
      <c r="U34" s="17" t="n">
        <f aca="false">VLOOKUP($A34,Transmission!$J$1:$L$34,2,FALSE())*VLOOKUP(U$1,Consumo_EREDES!$A$1:$G$25,7,FALSE())</f>
        <v>56.7691810507544</v>
      </c>
      <c r="V34" s="17" t="n">
        <f aca="false">VLOOKUP($A34,Transmission!$J$1:$L$34,2,FALSE())*VLOOKUP(V$1,Consumo_EREDES!$A$1:$G$25,7,FALSE())</f>
        <v>53.7329340820485</v>
      </c>
      <c r="W34" s="17" t="n">
        <f aca="false">VLOOKUP($A34,Transmission!$J$1:$L$34,2,FALSE())*VLOOKUP(W$1,Consumo_EREDES!$A$1:$G$25,7,FALSE())</f>
        <v>48.5830901665069</v>
      </c>
      <c r="X34" s="17" t="n">
        <f aca="false">VLOOKUP($A34,Transmission!$J$1:$L$34,2,FALSE())*VLOOKUP(X$1,Consumo_EREDES!$A$1:$G$25,7,FALSE())</f>
        <v>42.728572356086</v>
      </c>
      <c r="Y34" s="17" t="n">
        <f aca="false">VLOOKUP($A34,Transmission!$J$1:$L$34,2,FALSE())*VLOOKUP(Y$1,Consumo_EREDES!$A$1:$G$25,7,FALSE())</f>
        <v>36.6443864391793</v>
      </c>
    </row>
    <row r="36" customFormat="false" ht="14.25" hidden="false" customHeight="false" outlineLevel="0" collapsed="false">
      <c r="B36" s="2" t="n">
        <f aca="false">SUM(B2:B34)</f>
        <v>2069.73674378647</v>
      </c>
      <c r="C36" s="2" t="n">
        <f aca="false">SUM(C2:C34)</f>
        <v>1911.57205792582</v>
      </c>
      <c r="D36" s="2" t="n">
        <f aca="false">SUM(D2:D34)</f>
        <v>1874.454817226</v>
      </c>
      <c r="E36" s="2" t="n">
        <f aca="false">SUM(E2:E34)</f>
        <v>1868.41568587026</v>
      </c>
      <c r="F36" s="2" t="n">
        <f aca="false">SUM(F2:F34)</f>
        <v>1911.23221770489</v>
      </c>
      <c r="G36" s="2" t="n">
        <f aca="false">SUM(G2:G34)</f>
        <v>2147.86833815984</v>
      </c>
      <c r="H36" s="2" t="n">
        <f aca="false">SUM(H2:H34)</f>
        <v>2643.89388668086</v>
      </c>
      <c r="I36" s="2" t="n">
        <f aca="false">SUM(I2:I34)</f>
        <v>3248.71932074318</v>
      </c>
      <c r="J36" s="2" t="n">
        <f aca="false">SUM(J2:J34)</f>
        <v>3450.76839037501</v>
      </c>
      <c r="K36" s="2" t="n">
        <f aca="false">SUM(K2:K34)</f>
        <v>3514.35829192252</v>
      </c>
      <c r="L36" s="2" t="n">
        <f aca="false">SUM(L2:L34)</f>
        <v>3641.73140478325</v>
      </c>
      <c r="M36" s="2" t="n">
        <f aca="false">SUM(M2:M34)</f>
        <v>3715</v>
      </c>
      <c r="N36" s="2" t="n">
        <f aca="false">SUM(N2:N34)</f>
        <v>3572.72664474999</v>
      </c>
      <c r="O36" s="2" t="n">
        <f aca="false">SUM(O2:O34)</f>
        <v>3441.02669988942</v>
      </c>
      <c r="P36" s="2" t="n">
        <f aca="false">SUM(P2:P34)</f>
        <v>3357.24714860435</v>
      </c>
      <c r="Q36" s="2" t="n">
        <f aca="false">SUM(Q2:Q34)</f>
        <v>3270.39117658352</v>
      </c>
      <c r="R36" s="2" t="n">
        <f aca="false">SUM(R2:R34)</f>
        <v>3231.79142410067</v>
      </c>
      <c r="S36" s="2" t="n">
        <f aca="false">SUM(S2:S34)</f>
        <v>3309.97621711375</v>
      </c>
      <c r="T36" s="2" t="n">
        <f aca="false">SUM(T2:T34)</f>
        <v>3461.4663424455</v>
      </c>
      <c r="U36" s="2" t="n">
        <f aca="false">SUM(U2:U34)</f>
        <v>3514.95846005921</v>
      </c>
      <c r="V36" s="2" t="n">
        <f aca="false">SUM(V2:V34)</f>
        <v>3326.96416858017</v>
      </c>
      <c r="W36" s="2" t="n">
        <f aca="false">SUM(W2:W34)</f>
        <v>3008.10299947622</v>
      </c>
      <c r="X36" s="2" t="n">
        <f aca="false">SUM(X2:X34)</f>
        <v>2645.61077171432</v>
      </c>
      <c r="Y36" s="2" t="n">
        <f aca="false">SUM(Y2:Y34)</f>
        <v>2268.89826035919</v>
      </c>
    </row>
    <row r="37" customFormat="false" ht="14.25" hidden="false" customHeight="true" outlineLevel="0" collapsed="false">
      <c r="B37" s="2" t="n">
        <f aca="false">B36/3715</f>
        <v>0.557129675312642</v>
      </c>
      <c r="C37" s="2" t="n">
        <f aca="false">C36/3715</f>
        <v>0.51455506269874</v>
      </c>
      <c r="D37" s="2" t="n">
        <f aca="false">D36/3715</f>
        <v>0.504563880814535</v>
      </c>
      <c r="E37" s="2" t="n">
        <f aca="false">E36/3715</f>
        <v>0.502938273450944</v>
      </c>
      <c r="F37" s="2" t="n">
        <f aca="false">F36/3715</f>
        <v>0.514463584846539</v>
      </c>
      <c r="G37" s="2" t="n">
        <f aca="false">G36/3715</f>
        <v>0.578161060069943</v>
      </c>
      <c r="H37" s="2" t="n">
        <f aca="false">H36/3715</f>
        <v>0.711680723198079</v>
      </c>
      <c r="I37" s="2" t="n">
        <f aca="false">I36/3715</f>
        <v>0.874487031155633</v>
      </c>
      <c r="J37" s="2" t="n">
        <f aca="false">J36/3715</f>
        <v>0.92887439848587</v>
      </c>
      <c r="K37" s="2" t="n">
        <f aca="false">K36/3715</f>
        <v>0.945991464851285</v>
      </c>
      <c r="L37" s="2" t="n">
        <f aca="false">L36/3715</f>
        <v>0.980277632512314</v>
      </c>
      <c r="M37" s="2" t="n">
        <f aca="false">M36/3715</f>
        <v>1</v>
      </c>
      <c r="N37" s="2" t="n">
        <f aca="false">N36/3715</f>
        <v>0.961702999932702</v>
      </c>
      <c r="O37" s="2" t="n">
        <f aca="false">O36/3715</f>
        <v>0.926252139943316</v>
      </c>
      <c r="P37" s="2" t="n">
        <f aca="false">P36/3715</f>
        <v>0.903700443769677</v>
      </c>
      <c r="Q37" s="2" t="n">
        <f aca="false">Q36/3715</f>
        <v>0.880320639726386</v>
      </c>
      <c r="R37" s="2" t="n">
        <f aca="false">R36/3715</f>
        <v>0.86993039679695</v>
      </c>
      <c r="S37" s="2" t="n">
        <f aca="false">S36/3715</f>
        <v>0.890976101511104</v>
      </c>
      <c r="T37" s="2" t="n">
        <f aca="false">T36/3715</f>
        <v>0.931754062569447</v>
      </c>
      <c r="U37" s="2" t="n">
        <f aca="false">U36/3715</f>
        <v>0.946153017512573</v>
      </c>
      <c r="V37" s="2" t="n">
        <f aca="false">V36/3715</f>
        <v>0.895548901367475</v>
      </c>
      <c r="W37" s="2" t="n">
        <f aca="false">W36/3715</f>
        <v>0.809718169441782</v>
      </c>
      <c r="X37" s="2" t="n">
        <f aca="false">X36/3715</f>
        <v>0.712142872601433</v>
      </c>
      <c r="Y37" s="2" t="n">
        <f aca="false">Y36/3715</f>
        <v>0.610739773986322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Y37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O30" activeCellId="0" sqref="O30"/>
    </sheetView>
  </sheetViews>
  <sheetFormatPr defaultColWidth="8.2890625" defaultRowHeight="14.25" customHeight="true" zeroHeight="false" outlineLevelRow="0" outlineLevelCol="0"/>
  <sheetData>
    <row r="1" customFormat="false" ht="14.25" hidden="false" customHeight="false" outlineLevel="0" collapsed="false">
      <c r="A1" s="3" t="s">
        <v>0</v>
      </c>
      <c r="B1" s="6" t="s">
        <v>148</v>
      </c>
      <c r="C1" s="1" t="s">
        <v>149</v>
      </c>
      <c r="D1" s="6" t="s">
        <v>150</v>
      </c>
      <c r="E1" s="1" t="s">
        <v>151</v>
      </c>
      <c r="F1" s="6" t="s">
        <v>152</v>
      </c>
      <c r="G1" s="1" t="s">
        <v>153</v>
      </c>
      <c r="H1" s="6" t="s">
        <v>154</v>
      </c>
      <c r="I1" s="1" t="s">
        <v>155</v>
      </c>
      <c r="J1" s="6" t="s">
        <v>156</v>
      </c>
      <c r="K1" s="1" t="s">
        <v>157</v>
      </c>
      <c r="L1" s="6" t="s">
        <v>158</v>
      </c>
      <c r="M1" s="1" t="s">
        <v>159</v>
      </c>
      <c r="N1" s="6" t="s">
        <v>160</v>
      </c>
      <c r="O1" s="1" t="s">
        <v>161</v>
      </c>
      <c r="P1" s="6" t="s">
        <v>162</v>
      </c>
      <c r="Q1" s="1" t="s">
        <v>163</v>
      </c>
      <c r="R1" s="6" t="s">
        <v>164</v>
      </c>
      <c r="S1" s="1" t="s">
        <v>165</v>
      </c>
      <c r="T1" s="6" t="s">
        <v>166</v>
      </c>
      <c r="U1" s="1" t="s">
        <v>167</v>
      </c>
      <c r="V1" s="6" t="s">
        <v>168</v>
      </c>
      <c r="W1" s="1" t="s">
        <v>169</v>
      </c>
      <c r="X1" s="6" t="s">
        <v>170</v>
      </c>
      <c r="Y1" s="1" t="s">
        <v>171</v>
      </c>
    </row>
    <row r="2" customFormat="false" ht="14.25" hidden="false" customHeight="false" outlineLevel="0" collapsed="false">
      <c r="A2" s="5" t="s">
        <v>18</v>
      </c>
      <c r="B2" s="17" t="n">
        <v>0</v>
      </c>
      <c r="C2" s="1" t="n">
        <v>0</v>
      </c>
      <c r="D2" s="1" t="n">
        <v>0</v>
      </c>
      <c r="E2" s="1" t="n">
        <v>0</v>
      </c>
      <c r="F2" s="1" t="n">
        <v>0</v>
      </c>
      <c r="G2" s="1" t="n">
        <v>0</v>
      </c>
      <c r="H2" s="1" t="n">
        <v>0</v>
      </c>
      <c r="I2" s="1" t="n">
        <v>0</v>
      </c>
      <c r="J2" s="1" t="n">
        <v>0</v>
      </c>
      <c r="K2" s="1" t="n">
        <v>0</v>
      </c>
      <c r="L2" s="1" t="n">
        <v>0</v>
      </c>
      <c r="M2" s="1" t="n">
        <v>0</v>
      </c>
      <c r="N2" s="1" t="n">
        <v>0</v>
      </c>
      <c r="O2" s="1" t="n">
        <v>0</v>
      </c>
      <c r="P2" s="1" t="n">
        <v>0</v>
      </c>
      <c r="Q2" s="1" t="n">
        <v>0</v>
      </c>
      <c r="R2" s="1" t="n">
        <v>0</v>
      </c>
      <c r="S2" s="1" t="n">
        <v>0</v>
      </c>
      <c r="T2" s="1" t="n">
        <v>0</v>
      </c>
      <c r="U2" s="1" t="n">
        <v>0</v>
      </c>
      <c r="V2" s="1" t="n">
        <v>0</v>
      </c>
      <c r="W2" s="1" t="n">
        <v>0</v>
      </c>
      <c r="X2" s="1" t="n">
        <v>0</v>
      </c>
      <c r="Y2" s="1" t="n">
        <v>0</v>
      </c>
    </row>
    <row r="3" customFormat="false" ht="14.25" hidden="false" customHeight="false" outlineLevel="0" collapsed="false">
      <c r="A3" s="5" t="s">
        <v>20</v>
      </c>
      <c r="B3" s="17" t="n">
        <f aca="false">VLOOKUP($A3,Transmission!$J$1:$L$34,3,FALSE())*VLOOKUP(B$1,Consumo_EREDES!$A$1:$G$25,7,FALSE())</f>
        <v>33.4277805187585</v>
      </c>
      <c r="C3" s="17" t="n">
        <f aca="false">VLOOKUP($A3,Transmission!$J$1:$L$34,3,FALSE())*VLOOKUP(C$1,Consumo_EREDES!$A$1:$G$25,7,FALSE())</f>
        <v>30.8733037619244</v>
      </c>
      <c r="D3" s="17" t="n">
        <f aca="false">VLOOKUP($A3,Transmission!$J$1:$L$34,3,FALSE())*VLOOKUP(D$1,Consumo_EREDES!$A$1:$G$25,7,FALSE())</f>
        <v>30.2738328488721</v>
      </c>
      <c r="E3" s="17" t="n">
        <f aca="false">VLOOKUP($A3,Transmission!$J$1:$L$34,3,FALSE())*VLOOKUP(E$1,Consumo_EREDES!$A$1:$G$25,7,FALSE())</f>
        <v>30.1762964070566</v>
      </c>
      <c r="F3" s="17" t="n">
        <f aca="false">VLOOKUP($A3,Transmission!$J$1:$L$34,3,FALSE())*VLOOKUP(F$1,Consumo_EREDES!$A$1:$G$25,7,FALSE())</f>
        <v>30.8678150907923</v>
      </c>
      <c r="G3" s="17" t="n">
        <f aca="false">VLOOKUP($A3,Transmission!$J$1:$L$34,3,FALSE())*VLOOKUP(G$1,Consumo_EREDES!$A$1:$G$25,7,FALSE())</f>
        <v>34.6896636041966</v>
      </c>
      <c r="H3" s="17" t="n">
        <f aca="false">VLOOKUP($A3,Transmission!$J$1:$L$34,3,FALSE())*VLOOKUP(H$1,Consumo_EREDES!$A$1:$G$25,7,FALSE())</f>
        <v>42.7008433918847</v>
      </c>
      <c r="I3" s="17" t="n">
        <f aca="false">VLOOKUP($A3,Transmission!$J$1:$L$34,3,FALSE())*VLOOKUP(I$1,Consumo_EREDES!$A$1:$G$25,7,FALSE())</f>
        <v>52.469221869338</v>
      </c>
      <c r="J3" s="17" t="n">
        <f aca="false">VLOOKUP($A3,Transmission!$J$1:$L$34,3,FALSE())*VLOOKUP(J$1,Consumo_EREDES!$A$1:$G$25,7,FALSE())</f>
        <v>55.7324639091522</v>
      </c>
      <c r="K3" s="17" t="n">
        <f aca="false">VLOOKUP($A3,Transmission!$J$1:$L$34,3,FALSE())*VLOOKUP(K$1,Consumo_EREDES!$A$1:$G$25,7,FALSE())</f>
        <v>56.7594878910771</v>
      </c>
      <c r="L3" s="17" t="n">
        <f aca="false">VLOOKUP($A3,Transmission!$J$1:$L$34,3,FALSE())*VLOOKUP(L$1,Consumo_EREDES!$A$1:$G$25,7,FALSE())</f>
        <v>58.8166579507389</v>
      </c>
      <c r="M3" s="17" t="n">
        <f aca="false">VLOOKUP($A3,Transmission!$J$1:$L$34,3,FALSE())*VLOOKUP(M$1,Consumo_EREDES!$A$1:$G$25,7,FALSE())</f>
        <v>60</v>
      </c>
      <c r="N3" s="17" t="n">
        <f aca="false">VLOOKUP($A3,Transmission!$J$1:$L$34,3,FALSE())*VLOOKUP(N$1,Consumo_EREDES!$A$1:$G$25,7,FALSE())</f>
        <v>57.7021799959621</v>
      </c>
      <c r="O3" s="17" t="n">
        <f aca="false">VLOOKUP($A3,Transmission!$J$1:$L$34,3,FALSE())*VLOOKUP(O$1,Consumo_EREDES!$A$1:$G$25,7,FALSE())</f>
        <v>55.5751283965989</v>
      </c>
      <c r="P3" s="17" t="n">
        <f aca="false">VLOOKUP($A3,Transmission!$J$1:$L$34,3,FALSE())*VLOOKUP(P$1,Consumo_EREDES!$A$1:$G$25,7,FALSE())</f>
        <v>54.2220266261806</v>
      </c>
      <c r="Q3" s="17" t="n">
        <f aca="false">VLOOKUP($A3,Transmission!$J$1:$L$34,3,FALSE())*VLOOKUP(Q$1,Consumo_EREDES!$A$1:$G$25,7,FALSE())</f>
        <v>52.8192383835832</v>
      </c>
      <c r="R3" s="17" t="n">
        <f aca="false">VLOOKUP($A3,Transmission!$J$1:$L$34,3,FALSE())*VLOOKUP(R$1,Consumo_EREDES!$A$1:$G$25,7,FALSE())</f>
        <v>52.195823807817</v>
      </c>
      <c r="S3" s="17" t="n">
        <f aca="false">VLOOKUP($A3,Transmission!$J$1:$L$34,3,FALSE())*VLOOKUP(S$1,Consumo_EREDES!$A$1:$G$25,7,FALSE())</f>
        <v>53.4585660906662</v>
      </c>
      <c r="T3" s="17" t="n">
        <f aca="false">VLOOKUP($A3,Transmission!$J$1:$L$34,3,FALSE())*VLOOKUP(T$1,Consumo_EREDES!$A$1:$G$25,7,FALSE())</f>
        <v>55.9052437541668</v>
      </c>
      <c r="U3" s="17" t="n">
        <f aca="false">VLOOKUP($A3,Transmission!$J$1:$L$34,3,FALSE())*VLOOKUP(U$1,Consumo_EREDES!$A$1:$G$25,7,FALSE())</f>
        <v>56.7691810507544</v>
      </c>
      <c r="V3" s="17" t="n">
        <f aca="false">VLOOKUP($A3,Transmission!$J$1:$L$34,3,FALSE())*VLOOKUP(V$1,Consumo_EREDES!$A$1:$G$25,7,FALSE())</f>
        <v>53.7329340820485</v>
      </c>
      <c r="W3" s="17" t="n">
        <f aca="false">VLOOKUP($A3,Transmission!$J$1:$L$34,3,FALSE())*VLOOKUP(W$1,Consumo_EREDES!$A$1:$G$25,7,FALSE())</f>
        <v>48.5830901665069</v>
      </c>
      <c r="X3" s="17" t="n">
        <f aca="false">VLOOKUP($A3,Transmission!$J$1:$L$34,3,FALSE())*VLOOKUP(X$1,Consumo_EREDES!$A$1:$G$25,7,FALSE())</f>
        <v>42.728572356086</v>
      </c>
      <c r="Y3" s="17" t="n">
        <f aca="false">VLOOKUP($A3,Transmission!$J$1:$L$34,3,FALSE())*VLOOKUP(Y$1,Consumo_EREDES!$A$1:$G$25,7,FALSE())</f>
        <v>36.6443864391793</v>
      </c>
    </row>
    <row r="4" customFormat="false" ht="14.25" hidden="false" customHeight="false" outlineLevel="0" collapsed="false">
      <c r="A4" s="5" t="s">
        <v>22</v>
      </c>
      <c r="B4" s="17" t="n">
        <f aca="false">VLOOKUP($A4,Transmission!$J$1:$L$34,3,FALSE())*VLOOKUP(B$1,Consumo_EREDES!$A$1:$G$25,7,FALSE())</f>
        <v>22.2851870125057</v>
      </c>
      <c r="C4" s="17" t="n">
        <f aca="false">VLOOKUP($A4,Transmission!$J$1:$L$34,3,FALSE())*VLOOKUP(C$1,Consumo_EREDES!$A$1:$G$25,7,FALSE())</f>
        <v>20.5822025079496</v>
      </c>
      <c r="D4" s="17" t="n">
        <f aca="false">VLOOKUP($A4,Transmission!$J$1:$L$34,3,FALSE())*VLOOKUP(D$1,Consumo_EREDES!$A$1:$G$25,7,FALSE())</f>
        <v>20.1825552325814</v>
      </c>
      <c r="E4" s="17" t="n">
        <f aca="false">VLOOKUP($A4,Transmission!$J$1:$L$34,3,FALSE())*VLOOKUP(E$1,Consumo_EREDES!$A$1:$G$25,7,FALSE())</f>
        <v>20.1175309380377</v>
      </c>
      <c r="F4" s="17" t="n">
        <f aca="false">VLOOKUP($A4,Transmission!$J$1:$L$34,3,FALSE())*VLOOKUP(F$1,Consumo_EREDES!$A$1:$G$25,7,FALSE())</f>
        <v>20.5785433938616</v>
      </c>
      <c r="G4" s="17" t="n">
        <f aca="false">VLOOKUP($A4,Transmission!$J$1:$L$34,3,FALSE())*VLOOKUP(G$1,Consumo_EREDES!$A$1:$G$25,7,FALSE())</f>
        <v>23.1264424027977</v>
      </c>
      <c r="H4" s="17" t="n">
        <f aca="false">VLOOKUP($A4,Transmission!$J$1:$L$34,3,FALSE())*VLOOKUP(H$1,Consumo_EREDES!$A$1:$G$25,7,FALSE())</f>
        <v>28.4672289279232</v>
      </c>
      <c r="I4" s="17" t="n">
        <f aca="false">VLOOKUP($A4,Transmission!$J$1:$L$34,3,FALSE())*VLOOKUP(I$1,Consumo_EREDES!$A$1:$G$25,7,FALSE())</f>
        <v>34.9794812462253</v>
      </c>
      <c r="J4" s="17" t="n">
        <f aca="false">VLOOKUP($A4,Transmission!$J$1:$L$34,3,FALSE())*VLOOKUP(J$1,Consumo_EREDES!$A$1:$G$25,7,FALSE())</f>
        <v>37.1549759394348</v>
      </c>
      <c r="K4" s="17" t="n">
        <f aca="false">VLOOKUP($A4,Transmission!$J$1:$L$34,3,FALSE())*VLOOKUP(K$1,Consumo_EREDES!$A$1:$G$25,7,FALSE())</f>
        <v>37.8396585940514</v>
      </c>
      <c r="L4" s="17" t="n">
        <f aca="false">VLOOKUP($A4,Transmission!$J$1:$L$34,3,FALSE())*VLOOKUP(L$1,Consumo_EREDES!$A$1:$G$25,7,FALSE())</f>
        <v>39.2111053004926</v>
      </c>
      <c r="M4" s="17" t="n">
        <f aca="false">VLOOKUP($A4,Transmission!$J$1:$L$34,3,FALSE())*VLOOKUP(M$1,Consumo_EREDES!$A$1:$G$25,7,FALSE())</f>
        <v>40</v>
      </c>
      <c r="N4" s="17" t="n">
        <f aca="false">VLOOKUP($A4,Transmission!$J$1:$L$34,3,FALSE())*VLOOKUP(N$1,Consumo_EREDES!$A$1:$G$25,7,FALSE())</f>
        <v>38.4681199973081</v>
      </c>
      <c r="O4" s="17" t="n">
        <f aca="false">VLOOKUP($A4,Transmission!$J$1:$L$34,3,FALSE())*VLOOKUP(O$1,Consumo_EREDES!$A$1:$G$25,7,FALSE())</f>
        <v>37.0500855977326</v>
      </c>
      <c r="P4" s="17" t="n">
        <f aca="false">VLOOKUP($A4,Transmission!$J$1:$L$34,3,FALSE())*VLOOKUP(P$1,Consumo_EREDES!$A$1:$G$25,7,FALSE())</f>
        <v>36.1480177507871</v>
      </c>
      <c r="Q4" s="17" t="n">
        <f aca="false">VLOOKUP($A4,Transmission!$J$1:$L$34,3,FALSE())*VLOOKUP(Q$1,Consumo_EREDES!$A$1:$G$25,7,FALSE())</f>
        <v>35.2128255890554</v>
      </c>
      <c r="R4" s="17" t="n">
        <f aca="false">VLOOKUP($A4,Transmission!$J$1:$L$34,3,FALSE())*VLOOKUP(R$1,Consumo_EREDES!$A$1:$G$25,7,FALSE())</f>
        <v>34.797215871878</v>
      </c>
      <c r="S4" s="17" t="n">
        <f aca="false">VLOOKUP($A4,Transmission!$J$1:$L$34,3,FALSE())*VLOOKUP(S$1,Consumo_EREDES!$A$1:$G$25,7,FALSE())</f>
        <v>35.6390440604442</v>
      </c>
      <c r="T4" s="17" t="n">
        <f aca="false">VLOOKUP($A4,Transmission!$J$1:$L$34,3,FALSE())*VLOOKUP(T$1,Consumo_EREDES!$A$1:$G$25,7,FALSE())</f>
        <v>37.2701625027779</v>
      </c>
      <c r="U4" s="17" t="n">
        <f aca="false">VLOOKUP($A4,Transmission!$J$1:$L$34,3,FALSE())*VLOOKUP(U$1,Consumo_EREDES!$A$1:$G$25,7,FALSE())</f>
        <v>37.8461207005029</v>
      </c>
      <c r="V4" s="17" t="n">
        <f aca="false">VLOOKUP($A4,Transmission!$J$1:$L$34,3,FALSE())*VLOOKUP(V$1,Consumo_EREDES!$A$1:$G$25,7,FALSE())</f>
        <v>35.821956054699</v>
      </c>
      <c r="W4" s="17" t="n">
        <f aca="false">VLOOKUP($A4,Transmission!$J$1:$L$34,3,FALSE())*VLOOKUP(W$1,Consumo_EREDES!$A$1:$G$25,7,FALSE())</f>
        <v>32.3887267776713</v>
      </c>
      <c r="X4" s="17" t="n">
        <f aca="false">VLOOKUP($A4,Transmission!$J$1:$L$34,3,FALSE())*VLOOKUP(X$1,Consumo_EREDES!$A$1:$G$25,7,FALSE())</f>
        <v>28.4857149040573</v>
      </c>
      <c r="Y4" s="17" t="n">
        <f aca="false">VLOOKUP($A4,Transmission!$J$1:$L$34,3,FALSE())*VLOOKUP(Y$1,Consumo_EREDES!$A$1:$G$25,7,FALSE())</f>
        <v>24.4295909594529</v>
      </c>
    </row>
    <row r="5" customFormat="false" ht="14.25" hidden="false" customHeight="false" outlineLevel="0" collapsed="false">
      <c r="A5" s="5" t="s">
        <v>24</v>
      </c>
      <c r="B5" s="17" t="n">
        <f aca="false">VLOOKUP($A5,Transmission!$J$1:$L$34,3,FALSE())*VLOOKUP(B$1,Consumo_EREDES!$A$1:$G$25,7,FALSE())</f>
        <v>44.5703740250114</v>
      </c>
      <c r="C5" s="17" t="n">
        <f aca="false">VLOOKUP($A5,Transmission!$J$1:$L$34,3,FALSE())*VLOOKUP(C$1,Consumo_EREDES!$A$1:$G$25,7,FALSE())</f>
        <v>41.1644050158992</v>
      </c>
      <c r="D5" s="17" t="n">
        <f aca="false">VLOOKUP($A5,Transmission!$J$1:$L$34,3,FALSE())*VLOOKUP(D$1,Consumo_EREDES!$A$1:$G$25,7,FALSE())</f>
        <v>40.3651104651628</v>
      </c>
      <c r="E5" s="17" t="n">
        <f aca="false">VLOOKUP($A5,Transmission!$J$1:$L$34,3,FALSE())*VLOOKUP(E$1,Consumo_EREDES!$A$1:$G$25,7,FALSE())</f>
        <v>40.2350618760755</v>
      </c>
      <c r="F5" s="17" t="n">
        <f aca="false">VLOOKUP($A5,Transmission!$J$1:$L$34,3,FALSE())*VLOOKUP(F$1,Consumo_EREDES!$A$1:$G$25,7,FALSE())</f>
        <v>41.1570867877231</v>
      </c>
      <c r="G5" s="17" t="n">
        <f aca="false">VLOOKUP($A5,Transmission!$J$1:$L$34,3,FALSE())*VLOOKUP(G$1,Consumo_EREDES!$A$1:$G$25,7,FALSE())</f>
        <v>46.2528848055954</v>
      </c>
      <c r="H5" s="17" t="n">
        <f aca="false">VLOOKUP($A5,Transmission!$J$1:$L$34,3,FALSE())*VLOOKUP(H$1,Consumo_EREDES!$A$1:$G$25,7,FALSE())</f>
        <v>56.9344578558463</v>
      </c>
      <c r="I5" s="17" t="n">
        <f aca="false">VLOOKUP($A5,Transmission!$J$1:$L$34,3,FALSE())*VLOOKUP(I$1,Consumo_EREDES!$A$1:$G$25,7,FALSE())</f>
        <v>69.9589624924507</v>
      </c>
      <c r="J5" s="17" t="n">
        <f aca="false">VLOOKUP($A5,Transmission!$J$1:$L$34,3,FALSE())*VLOOKUP(J$1,Consumo_EREDES!$A$1:$G$25,7,FALSE())</f>
        <v>74.3099518788696</v>
      </c>
      <c r="K5" s="17" t="n">
        <f aca="false">VLOOKUP($A5,Transmission!$J$1:$L$34,3,FALSE())*VLOOKUP(K$1,Consumo_EREDES!$A$1:$G$25,7,FALSE())</f>
        <v>75.6793171881028</v>
      </c>
      <c r="L5" s="17" t="n">
        <f aca="false">VLOOKUP($A5,Transmission!$J$1:$L$34,3,FALSE())*VLOOKUP(L$1,Consumo_EREDES!$A$1:$G$25,7,FALSE())</f>
        <v>78.4222106009852</v>
      </c>
      <c r="M5" s="17" t="n">
        <f aca="false">VLOOKUP($A5,Transmission!$J$1:$L$34,3,FALSE())*VLOOKUP(M$1,Consumo_EREDES!$A$1:$G$25,7,FALSE())</f>
        <v>80</v>
      </c>
      <c r="N5" s="17" t="n">
        <f aca="false">VLOOKUP($A5,Transmission!$J$1:$L$34,3,FALSE())*VLOOKUP(N$1,Consumo_EREDES!$A$1:$G$25,7,FALSE())</f>
        <v>76.9362399946161</v>
      </c>
      <c r="O5" s="17" t="n">
        <f aca="false">VLOOKUP($A5,Transmission!$J$1:$L$34,3,FALSE())*VLOOKUP(O$1,Consumo_EREDES!$A$1:$G$25,7,FALSE())</f>
        <v>74.1001711954653</v>
      </c>
      <c r="P5" s="17" t="n">
        <f aca="false">VLOOKUP($A5,Transmission!$J$1:$L$34,3,FALSE())*VLOOKUP(P$1,Consumo_EREDES!$A$1:$G$25,7,FALSE())</f>
        <v>72.2960355015742</v>
      </c>
      <c r="Q5" s="17" t="n">
        <f aca="false">VLOOKUP($A5,Transmission!$J$1:$L$34,3,FALSE())*VLOOKUP(Q$1,Consumo_EREDES!$A$1:$G$25,7,FALSE())</f>
        <v>70.4256511781109</v>
      </c>
      <c r="R5" s="17" t="n">
        <f aca="false">VLOOKUP($A5,Transmission!$J$1:$L$34,3,FALSE())*VLOOKUP(R$1,Consumo_EREDES!$A$1:$G$25,7,FALSE())</f>
        <v>69.594431743756</v>
      </c>
      <c r="S5" s="17" t="n">
        <f aca="false">VLOOKUP($A5,Transmission!$J$1:$L$34,3,FALSE())*VLOOKUP(S$1,Consumo_EREDES!$A$1:$G$25,7,FALSE())</f>
        <v>71.2780881208883</v>
      </c>
      <c r="T5" s="17" t="n">
        <f aca="false">VLOOKUP($A5,Transmission!$J$1:$L$34,3,FALSE())*VLOOKUP(T$1,Consumo_EREDES!$A$1:$G$25,7,FALSE())</f>
        <v>74.5403250055558</v>
      </c>
      <c r="U5" s="17" t="n">
        <f aca="false">VLOOKUP($A5,Transmission!$J$1:$L$34,3,FALSE())*VLOOKUP(U$1,Consumo_EREDES!$A$1:$G$25,7,FALSE())</f>
        <v>75.6922414010058</v>
      </c>
      <c r="V5" s="17" t="n">
        <f aca="false">VLOOKUP($A5,Transmission!$J$1:$L$34,3,FALSE())*VLOOKUP(V$1,Consumo_EREDES!$A$1:$G$25,7,FALSE())</f>
        <v>71.643912109398</v>
      </c>
      <c r="W5" s="17" t="n">
        <f aca="false">VLOOKUP($A5,Transmission!$J$1:$L$34,3,FALSE())*VLOOKUP(W$1,Consumo_EREDES!$A$1:$G$25,7,FALSE())</f>
        <v>64.7774535553425</v>
      </c>
      <c r="X5" s="17" t="n">
        <f aca="false">VLOOKUP($A5,Transmission!$J$1:$L$34,3,FALSE())*VLOOKUP(X$1,Consumo_EREDES!$A$1:$G$25,7,FALSE())</f>
        <v>56.9714298081147</v>
      </c>
      <c r="Y5" s="17" t="n">
        <f aca="false">VLOOKUP($A5,Transmission!$J$1:$L$34,3,FALSE())*VLOOKUP(Y$1,Consumo_EREDES!$A$1:$G$25,7,FALSE())</f>
        <v>48.8591819189058</v>
      </c>
    </row>
    <row r="6" customFormat="false" ht="14.25" hidden="false" customHeight="false" outlineLevel="0" collapsed="false">
      <c r="A6" s="5" t="s">
        <v>26</v>
      </c>
      <c r="B6" s="17" t="n">
        <f aca="false">VLOOKUP($A6,Transmission!$J$1:$L$34,3,FALSE())*VLOOKUP(B$1,Consumo_EREDES!$A$1:$G$25,7,FALSE())</f>
        <v>16.7138902593793</v>
      </c>
      <c r="C6" s="17" t="n">
        <f aca="false">VLOOKUP($A6,Transmission!$J$1:$L$34,3,FALSE())*VLOOKUP(C$1,Consumo_EREDES!$A$1:$G$25,7,FALSE())</f>
        <v>15.4366518809622</v>
      </c>
      <c r="D6" s="17" t="n">
        <f aca="false">VLOOKUP($A6,Transmission!$J$1:$L$34,3,FALSE())*VLOOKUP(D$1,Consumo_EREDES!$A$1:$G$25,7,FALSE())</f>
        <v>15.1369164244361</v>
      </c>
      <c r="E6" s="17" t="n">
        <f aca="false">VLOOKUP($A6,Transmission!$J$1:$L$34,3,FALSE())*VLOOKUP(E$1,Consumo_EREDES!$A$1:$G$25,7,FALSE())</f>
        <v>15.0881482035283</v>
      </c>
      <c r="F6" s="17" t="n">
        <f aca="false">VLOOKUP($A6,Transmission!$J$1:$L$34,3,FALSE())*VLOOKUP(F$1,Consumo_EREDES!$A$1:$G$25,7,FALSE())</f>
        <v>15.4339075453962</v>
      </c>
      <c r="G6" s="17" t="n">
        <f aca="false">VLOOKUP($A6,Transmission!$J$1:$L$34,3,FALSE())*VLOOKUP(G$1,Consumo_EREDES!$A$1:$G$25,7,FALSE())</f>
        <v>17.3448318020983</v>
      </c>
      <c r="H6" s="17" t="n">
        <f aca="false">VLOOKUP($A6,Transmission!$J$1:$L$34,3,FALSE())*VLOOKUP(H$1,Consumo_EREDES!$A$1:$G$25,7,FALSE())</f>
        <v>21.3504216959424</v>
      </c>
      <c r="I6" s="17" t="n">
        <f aca="false">VLOOKUP($A6,Transmission!$J$1:$L$34,3,FALSE())*VLOOKUP(I$1,Consumo_EREDES!$A$1:$G$25,7,FALSE())</f>
        <v>26.234610934669</v>
      </c>
      <c r="J6" s="17" t="n">
        <f aca="false">VLOOKUP($A6,Transmission!$J$1:$L$34,3,FALSE())*VLOOKUP(J$1,Consumo_EREDES!$A$1:$G$25,7,FALSE())</f>
        <v>27.8662319545761</v>
      </c>
      <c r="K6" s="17" t="n">
        <f aca="false">VLOOKUP($A6,Transmission!$J$1:$L$34,3,FALSE())*VLOOKUP(K$1,Consumo_EREDES!$A$1:$G$25,7,FALSE())</f>
        <v>28.3797439455385</v>
      </c>
      <c r="L6" s="17" t="n">
        <f aca="false">VLOOKUP($A6,Transmission!$J$1:$L$34,3,FALSE())*VLOOKUP(L$1,Consumo_EREDES!$A$1:$G$25,7,FALSE())</f>
        <v>29.4083289753694</v>
      </c>
      <c r="M6" s="17" t="n">
        <f aca="false">VLOOKUP($A6,Transmission!$J$1:$L$34,3,FALSE())*VLOOKUP(M$1,Consumo_EREDES!$A$1:$G$25,7,FALSE())</f>
        <v>30</v>
      </c>
      <c r="N6" s="17" t="n">
        <f aca="false">VLOOKUP($A6,Transmission!$J$1:$L$34,3,FALSE())*VLOOKUP(N$1,Consumo_EREDES!$A$1:$G$25,7,FALSE())</f>
        <v>28.8510899979811</v>
      </c>
      <c r="O6" s="17" t="n">
        <f aca="false">VLOOKUP($A6,Transmission!$J$1:$L$34,3,FALSE())*VLOOKUP(O$1,Consumo_EREDES!$A$1:$G$25,7,FALSE())</f>
        <v>27.7875641982995</v>
      </c>
      <c r="P6" s="17" t="n">
        <f aca="false">VLOOKUP($A6,Transmission!$J$1:$L$34,3,FALSE())*VLOOKUP(P$1,Consumo_EREDES!$A$1:$G$25,7,FALSE())</f>
        <v>27.1110133130903</v>
      </c>
      <c r="Q6" s="17" t="n">
        <f aca="false">VLOOKUP($A6,Transmission!$J$1:$L$34,3,FALSE())*VLOOKUP(Q$1,Consumo_EREDES!$A$1:$G$25,7,FALSE())</f>
        <v>26.4096191917916</v>
      </c>
      <c r="R6" s="17" t="n">
        <f aca="false">VLOOKUP($A6,Transmission!$J$1:$L$34,3,FALSE())*VLOOKUP(R$1,Consumo_EREDES!$A$1:$G$25,7,FALSE())</f>
        <v>26.0979119039085</v>
      </c>
      <c r="S6" s="17" t="n">
        <f aca="false">VLOOKUP($A6,Transmission!$J$1:$L$34,3,FALSE())*VLOOKUP(S$1,Consumo_EREDES!$A$1:$G$25,7,FALSE())</f>
        <v>26.7292830453331</v>
      </c>
      <c r="T6" s="17" t="n">
        <f aca="false">VLOOKUP($A6,Transmission!$J$1:$L$34,3,FALSE())*VLOOKUP(T$1,Consumo_EREDES!$A$1:$G$25,7,FALSE())</f>
        <v>27.9526218770834</v>
      </c>
      <c r="U6" s="17" t="n">
        <f aca="false">VLOOKUP($A6,Transmission!$J$1:$L$34,3,FALSE())*VLOOKUP(U$1,Consumo_EREDES!$A$1:$G$25,7,FALSE())</f>
        <v>28.3845905253772</v>
      </c>
      <c r="V6" s="17" t="n">
        <f aca="false">VLOOKUP($A6,Transmission!$J$1:$L$34,3,FALSE())*VLOOKUP(V$1,Consumo_EREDES!$A$1:$G$25,7,FALSE())</f>
        <v>26.8664670410243</v>
      </c>
      <c r="W6" s="17" t="n">
        <f aca="false">VLOOKUP($A6,Transmission!$J$1:$L$34,3,FALSE())*VLOOKUP(W$1,Consumo_EREDES!$A$1:$G$25,7,FALSE())</f>
        <v>24.2915450832535</v>
      </c>
      <c r="X6" s="17" t="n">
        <f aca="false">VLOOKUP($A6,Transmission!$J$1:$L$34,3,FALSE())*VLOOKUP(X$1,Consumo_EREDES!$A$1:$G$25,7,FALSE())</f>
        <v>21.364286178043</v>
      </c>
      <c r="Y6" s="17" t="n">
        <f aca="false">VLOOKUP($A6,Transmission!$J$1:$L$34,3,FALSE())*VLOOKUP(Y$1,Consumo_EREDES!$A$1:$G$25,7,FALSE())</f>
        <v>18.3221932195897</v>
      </c>
    </row>
    <row r="7" customFormat="false" ht="14.25" hidden="false" customHeight="false" outlineLevel="0" collapsed="false">
      <c r="A7" s="5" t="s">
        <v>28</v>
      </c>
      <c r="B7" s="17" t="n">
        <f aca="false">VLOOKUP($A7,Transmission!$J$1:$L$34,3,FALSE())*VLOOKUP(B$1,Consumo_EREDES!$A$1:$G$25,7,FALSE())</f>
        <v>11.1425935062528</v>
      </c>
      <c r="C7" s="17" t="n">
        <f aca="false">VLOOKUP($A7,Transmission!$J$1:$L$34,3,FALSE())*VLOOKUP(C$1,Consumo_EREDES!$A$1:$G$25,7,FALSE())</f>
        <v>10.2911012539748</v>
      </c>
      <c r="D7" s="17" t="n">
        <f aca="false">VLOOKUP($A7,Transmission!$J$1:$L$34,3,FALSE())*VLOOKUP(D$1,Consumo_EREDES!$A$1:$G$25,7,FALSE())</f>
        <v>10.0912776162907</v>
      </c>
      <c r="E7" s="17" t="n">
        <f aca="false">VLOOKUP($A7,Transmission!$J$1:$L$34,3,FALSE())*VLOOKUP(E$1,Consumo_EREDES!$A$1:$G$25,7,FALSE())</f>
        <v>10.0587654690189</v>
      </c>
      <c r="F7" s="17" t="n">
        <f aca="false">VLOOKUP($A7,Transmission!$J$1:$L$34,3,FALSE())*VLOOKUP(F$1,Consumo_EREDES!$A$1:$G$25,7,FALSE())</f>
        <v>10.2892716969308</v>
      </c>
      <c r="G7" s="17" t="n">
        <f aca="false">VLOOKUP($A7,Transmission!$J$1:$L$34,3,FALSE())*VLOOKUP(G$1,Consumo_EREDES!$A$1:$G$25,7,FALSE())</f>
        <v>11.5632212013988</v>
      </c>
      <c r="H7" s="17" t="n">
        <f aca="false">VLOOKUP($A7,Transmission!$J$1:$L$34,3,FALSE())*VLOOKUP(H$1,Consumo_EREDES!$A$1:$G$25,7,FALSE())</f>
        <v>14.2336144639616</v>
      </c>
      <c r="I7" s="17" t="n">
        <f aca="false">VLOOKUP($A7,Transmission!$J$1:$L$34,3,FALSE())*VLOOKUP(I$1,Consumo_EREDES!$A$1:$G$25,7,FALSE())</f>
        <v>17.4897406231127</v>
      </c>
      <c r="J7" s="17" t="n">
        <f aca="false">VLOOKUP($A7,Transmission!$J$1:$L$34,3,FALSE())*VLOOKUP(J$1,Consumo_EREDES!$A$1:$G$25,7,FALSE())</f>
        <v>18.5774879697174</v>
      </c>
      <c r="K7" s="17" t="n">
        <f aca="false">VLOOKUP($A7,Transmission!$J$1:$L$34,3,FALSE())*VLOOKUP(K$1,Consumo_EREDES!$A$1:$G$25,7,FALSE())</f>
        <v>18.9198292970257</v>
      </c>
      <c r="L7" s="17" t="n">
        <f aca="false">VLOOKUP($A7,Transmission!$J$1:$L$34,3,FALSE())*VLOOKUP(L$1,Consumo_EREDES!$A$1:$G$25,7,FALSE())</f>
        <v>19.6055526502463</v>
      </c>
      <c r="M7" s="17" t="n">
        <f aca="false">VLOOKUP($A7,Transmission!$J$1:$L$34,3,FALSE())*VLOOKUP(M$1,Consumo_EREDES!$A$1:$G$25,7,FALSE())</f>
        <v>20</v>
      </c>
      <c r="N7" s="17" t="n">
        <f aca="false">VLOOKUP($A7,Transmission!$J$1:$L$34,3,FALSE())*VLOOKUP(N$1,Consumo_EREDES!$A$1:$G$25,7,FALSE())</f>
        <v>19.234059998654</v>
      </c>
      <c r="O7" s="17" t="n">
        <f aca="false">VLOOKUP($A7,Transmission!$J$1:$L$34,3,FALSE())*VLOOKUP(O$1,Consumo_EREDES!$A$1:$G$25,7,FALSE())</f>
        <v>18.5250427988663</v>
      </c>
      <c r="P7" s="17" t="n">
        <f aca="false">VLOOKUP($A7,Transmission!$J$1:$L$34,3,FALSE())*VLOOKUP(P$1,Consumo_EREDES!$A$1:$G$25,7,FALSE())</f>
        <v>18.0740088753936</v>
      </c>
      <c r="Q7" s="17" t="n">
        <f aca="false">VLOOKUP($A7,Transmission!$J$1:$L$34,3,FALSE())*VLOOKUP(Q$1,Consumo_EREDES!$A$1:$G$25,7,FALSE())</f>
        <v>17.6064127945277</v>
      </c>
      <c r="R7" s="17" t="n">
        <f aca="false">VLOOKUP($A7,Transmission!$J$1:$L$34,3,FALSE())*VLOOKUP(R$1,Consumo_EREDES!$A$1:$G$25,7,FALSE())</f>
        <v>17.398607935939</v>
      </c>
      <c r="S7" s="17" t="n">
        <f aca="false">VLOOKUP($A7,Transmission!$J$1:$L$34,3,FALSE())*VLOOKUP(S$1,Consumo_EREDES!$A$1:$G$25,7,FALSE())</f>
        <v>17.8195220302221</v>
      </c>
      <c r="T7" s="17" t="n">
        <f aca="false">VLOOKUP($A7,Transmission!$J$1:$L$34,3,FALSE())*VLOOKUP(T$1,Consumo_EREDES!$A$1:$G$25,7,FALSE())</f>
        <v>18.6350812513889</v>
      </c>
      <c r="U7" s="17" t="n">
        <f aca="false">VLOOKUP($A7,Transmission!$J$1:$L$34,3,FALSE())*VLOOKUP(U$1,Consumo_EREDES!$A$1:$G$25,7,FALSE())</f>
        <v>18.9230603502515</v>
      </c>
      <c r="V7" s="17" t="n">
        <f aca="false">VLOOKUP($A7,Transmission!$J$1:$L$34,3,FALSE())*VLOOKUP(V$1,Consumo_EREDES!$A$1:$G$25,7,FALSE())</f>
        <v>17.9109780273495</v>
      </c>
      <c r="W7" s="17" t="n">
        <f aca="false">VLOOKUP($A7,Transmission!$J$1:$L$34,3,FALSE())*VLOOKUP(W$1,Consumo_EREDES!$A$1:$G$25,7,FALSE())</f>
        <v>16.1943633888356</v>
      </c>
      <c r="X7" s="17" t="n">
        <f aca="false">VLOOKUP($A7,Transmission!$J$1:$L$34,3,FALSE())*VLOOKUP(X$1,Consumo_EREDES!$A$1:$G$25,7,FALSE())</f>
        <v>14.2428574520287</v>
      </c>
      <c r="Y7" s="17" t="n">
        <f aca="false">VLOOKUP($A7,Transmission!$J$1:$L$34,3,FALSE())*VLOOKUP(Y$1,Consumo_EREDES!$A$1:$G$25,7,FALSE())</f>
        <v>12.2147954797264</v>
      </c>
    </row>
    <row r="8" customFormat="false" ht="14.25" hidden="false" customHeight="false" outlineLevel="0" collapsed="false">
      <c r="A8" s="5" t="s">
        <v>30</v>
      </c>
      <c r="B8" s="17" t="n">
        <f aca="false">VLOOKUP($A8,Transmission!$J$1:$L$34,3,FALSE())*VLOOKUP(B$1,Consumo_EREDES!$A$1:$G$25,7,FALSE())</f>
        <v>55.7129675312642</v>
      </c>
      <c r="C8" s="17" t="n">
        <f aca="false">VLOOKUP($A8,Transmission!$J$1:$L$34,3,FALSE())*VLOOKUP(C$1,Consumo_EREDES!$A$1:$G$25,7,FALSE())</f>
        <v>51.455506269874</v>
      </c>
      <c r="D8" s="17" t="n">
        <f aca="false">VLOOKUP($A8,Transmission!$J$1:$L$34,3,FALSE())*VLOOKUP(D$1,Consumo_EREDES!$A$1:$G$25,7,FALSE())</f>
        <v>50.4563880814535</v>
      </c>
      <c r="E8" s="17" t="n">
        <f aca="false">VLOOKUP($A8,Transmission!$J$1:$L$34,3,FALSE())*VLOOKUP(E$1,Consumo_EREDES!$A$1:$G$25,7,FALSE())</f>
        <v>50.2938273450944</v>
      </c>
      <c r="F8" s="17" t="n">
        <f aca="false">VLOOKUP($A8,Transmission!$J$1:$L$34,3,FALSE())*VLOOKUP(F$1,Consumo_EREDES!$A$1:$G$25,7,FALSE())</f>
        <v>51.4463584846539</v>
      </c>
      <c r="G8" s="17" t="n">
        <f aca="false">VLOOKUP($A8,Transmission!$J$1:$L$34,3,FALSE())*VLOOKUP(G$1,Consumo_EREDES!$A$1:$G$25,7,FALSE())</f>
        <v>57.8161060069942</v>
      </c>
      <c r="H8" s="17" t="n">
        <f aca="false">VLOOKUP($A8,Transmission!$J$1:$L$34,3,FALSE())*VLOOKUP(H$1,Consumo_EREDES!$A$1:$G$25,7,FALSE())</f>
        <v>71.1680723198079</v>
      </c>
      <c r="I8" s="17" t="n">
        <f aca="false">VLOOKUP($A8,Transmission!$J$1:$L$34,3,FALSE())*VLOOKUP(I$1,Consumo_EREDES!$A$1:$G$25,7,FALSE())</f>
        <v>87.4487031155634</v>
      </c>
      <c r="J8" s="17" t="n">
        <f aca="false">VLOOKUP($A8,Transmission!$J$1:$L$34,3,FALSE())*VLOOKUP(J$1,Consumo_EREDES!$A$1:$G$25,7,FALSE())</f>
        <v>92.887439848587</v>
      </c>
      <c r="K8" s="17" t="n">
        <f aca="false">VLOOKUP($A8,Transmission!$J$1:$L$34,3,FALSE())*VLOOKUP(K$1,Consumo_EREDES!$A$1:$G$25,7,FALSE())</f>
        <v>94.5991464851284</v>
      </c>
      <c r="L8" s="17" t="n">
        <f aca="false">VLOOKUP($A8,Transmission!$J$1:$L$34,3,FALSE())*VLOOKUP(L$1,Consumo_EREDES!$A$1:$G$25,7,FALSE())</f>
        <v>98.0277632512314</v>
      </c>
      <c r="M8" s="17" t="n">
        <f aca="false">VLOOKUP($A8,Transmission!$J$1:$L$34,3,FALSE())*VLOOKUP(M$1,Consumo_EREDES!$A$1:$G$25,7,FALSE())</f>
        <v>100</v>
      </c>
      <c r="N8" s="17" t="n">
        <f aca="false">VLOOKUP($A8,Transmission!$J$1:$L$34,3,FALSE())*VLOOKUP(N$1,Consumo_EREDES!$A$1:$G$25,7,FALSE())</f>
        <v>96.1702999932702</v>
      </c>
      <c r="O8" s="17" t="n">
        <f aca="false">VLOOKUP($A8,Transmission!$J$1:$L$34,3,FALSE())*VLOOKUP(O$1,Consumo_EREDES!$A$1:$G$25,7,FALSE())</f>
        <v>92.6252139943316</v>
      </c>
      <c r="P8" s="17" t="n">
        <f aca="false">VLOOKUP($A8,Transmission!$J$1:$L$34,3,FALSE())*VLOOKUP(P$1,Consumo_EREDES!$A$1:$G$25,7,FALSE())</f>
        <v>90.3700443769677</v>
      </c>
      <c r="Q8" s="17" t="n">
        <f aca="false">VLOOKUP($A8,Transmission!$J$1:$L$34,3,FALSE())*VLOOKUP(Q$1,Consumo_EREDES!$A$1:$G$25,7,FALSE())</f>
        <v>88.0320639726386</v>
      </c>
      <c r="R8" s="17" t="n">
        <f aca="false">VLOOKUP($A8,Transmission!$J$1:$L$34,3,FALSE())*VLOOKUP(R$1,Consumo_EREDES!$A$1:$G$25,7,FALSE())</f>
        <v>86.993039679695</v>
      </c>
      <c r="S8" s="17" t="n">
        <f aca="false">VLOOKUP($A8,Transmission!$J$1:$L$34,3,FALSE())*VLOOKUP(S$1,Consumo_EREDES!$A$1:$G$25,7,FALSE())</f>
        <v>89.0976101511104</v>
      </c>
      <c r="T8" s="17" t="n">
        <f aca="false">VLOOKUP($A8,Transmission!$J$1:$L$34,3,FALSE())*VLOOKUP(T$1,Consumo_EREDES!$A$1:$G$25,7,FALSE())</f>
        <v>93.1754062569447</v>
      </c>
      <c r="U8" s="17" t="n">
        <f aca="false">VLOOKUP($A8,Transmission!$J$1:$L$34,3,FALSE())*VLOOKUP(U$1,Consumo_EREDES!$A$1:$G$25,7,FALSE())</f>
        <v>94.6153017512573</v>
      </c>
      <c r="V8" s="17" t="n">
        <f aca="false">VLOOKUP($A8,Transmission!$J$1:$L$34,3,FALSE())*VLOOKUP(V$1,Consumo_EREDES!$A$1:$G$25,7,FALSE())</f>
        <v>89.5548901367475</v>
      </c>
      <c r="W8" s="17" t="n">
        <f aca="false">VLOOKUP($A8,Transmission!$J$1:$L$34,3,FALSE())*VLOOKUP(W$1,Consumo_EREDES!$A$1:$G$25,7,FALSE())</f>
        <v>80.9718169441782</v>
      </c>
      <c r="X8" s="17" t="n">
        <f aca="false">VLOOKUP($A8,Transmission!$J$1:$L$34,3,FALSE())*VLOOKUP(X$1,Consumo_EREDES!$A$1:$G$25,7,FALSE())</f>
        <v>71.2142872601433</v>
      </c>
      <c r="Y8" s="17" t="n">
        <f aca="false">VLOOKUP($A8,Transmission!$J$1:$L$34,3,FALSE())*VLOOKUP(Y$1,Consumo_EREDES!$A$1:$G$25,7,FALSE())</f>
        <v>61.0739773986322</v>
      </c>
    </row>
    <row r="9" customFormat="false" ht="14.25" hidden="false" customHeight="false" outlineLevel="0" collapsed="false">
      <c r="A9" s="5" t="s">
        <v>32</v>
      </c>
      <c r="B9" s="17" t="n">
        <f aca="false">VLOOKUP($A9,Transmission!$J$1:$L$34,3,FALSE())*VLOOKUP(B$1,Consumo_EREDES!$A$1:$G$25,7,FALSE())</f>
        <v>55.7129675312642</v>
      </c>
      <c r="C9" s="17" t="n">
        <f aca="false">VLOOKUP($A9,Transmission!$J$1:$L$34,3,FALSE())*VLOOKUP(C$1,Consumo_EREDES!$A$1:$G$25,7,FALSE())</f>
        <v>51.455506269874</v>
      </c>
      <c r="D9" s="17" t="n">
        <f aca="false">VLOOKUP($A9,Transmission!$J$1:$L$34,3,FALSE())*VLOOKUP(D$1,Consumo_EREDES!$A$1:$G$25,7,FALSE())</f>
        <v>50.4563880814535</v>
      </c>
      <c r="E9" s="17" t="n">
        <f aca="false">VLOOKUP($A9,Transmission!$J$1:$L$34,3,FALSE())*VLOOKUP(E$1,Consumo_EREDES!$A$1:$G$25,7,FALSE())</f>
        <v>50.2938273450944</v>
      </c>
      <c r="F9" s="17" t="n">
        <f aca="false">VLOOKUP($A9,Transmission!$J$1:$L$34,3,FALSE())*VLOOKUP(F$1,Consumo_EREDES!$A$1:$G$25,7,FALSE())</f>
        <v>51.4463584846539</v>
      </c>
      <c r="G9" s="17" t="n">
        <f aca="false">VLOOKUP($A9,Transmission!$J$1:$L$34,3,FALSE())*VLOOKUP(G$1,Consumo_EREDES!$A$1:$G$25,7,FALSE())</f>
        <v>57.8161060069942</v>
      </c>
      <c r="H9" s="17" t="n">
        <f aca="false">VLOOKUP($A9,Transmission!$J$1:$L$34,3,FALSE())*VLOOKUP(H$1,Consumo_EREDES!$A$1:$G$25,7,FALSE())</f>
        <v>71.1680723198079</v>
      </c>
      <c r="I9" s="17" t="n">
        <f aca="false">VLOOKUP($A9,Transmission!$J$1:$L$34,3,FALSE())*VLOOKUP(I$1,Consumo_EREDES!$A$1:$G$25,7,FALSE())</f>
        <v>87.4487031155634</v>
      </c>
      <c r="J9" s="17" t="n">
        <f aca="false">VLOOKUP($A9,Transmission!$J$1:$L$34,3,FALSE())*VLOOKUP(J$1,Consumo_EREDES!$A$1:$G$25,7,FALSE())</f>
        <v>92.887439848587</v>
      </c>
      <c r="K9" s="17" t="n">
        <f aca="false">VLOOKUP($A9,Transmission!$J$1:$L$34,3,FALSE())*VLOOKUP(K$1,Consumo_EREDES!$A$1:$G$25,7,FALSE())</f>
        <v>94.5991464851284</v>
      </c>
      <c r="L9" s="17" t="n">
        <f aca="false">VLOOKUP($A9,Transmission!$J$1:$L$34,3,FALSE())*VLOOKUP(L$1,Consumo_EREDES!$A$1:$G$25,7,FALSE())</f>
        <v>98.0277632512314</v>
      </c>
      <c r="M9" s="17" t="n">
        <f aca="false">VLOOKUP($A9,Transmission!$J$1:$L$34,3,FALSE())*VLOOKUP(M$1,Consumo_EREDES!$A$1:$G$25,7,FALSE())</f>
        <v>100</v>
      </c>
      <c r="N9" s="17" t="n">
        <f aca="false">VLOOKUP($A9,Transmission!$J$1:$L$34,3,FALSE())*VLOOKUP(N$1,Consumo_EREDES!$A$1:$G$25,7,FALSE())</f>
        <v>96.1702999932702</v>
      </c>
      <c r="O9" s="17" t="n">
        <f aca="false">VLOOKUP($A9,Transmission!$J$1:$L$34,3,FALSE())*VLOOKUP(O$1,Consumo_EREDES!$A$1:$G$25,7,FALSE())</f>
        <v>92.6252139943316</v>
      </c>
      <c r="P9" s="17" t="n">
        <f aca="false">VLOOKUP($A9,Transmission!$J$1:$L$34,3,FALSE())*VLOOKUP(P$1,Consumo_EREDES!$A$1:$G$25,7,FALSE())</f>
        <v>90.3700443769677</v>
      </c>
      <c r="Q9" s="17" t="n">
        <f aca="false">VLOOKUP($A9,Transmission!$J$1:$L$34,3,FALSE())*VLOOKUP(Q$1,Consumo_EREDES!$A$1:$G$25,7,FALSE())</f>
        <v>88.0320639726386</v>
      </c>
      <c r="R9" s="17" t="n">
        <f aca="false">VLOOKUP($A9,Transmission!$J$1:$L$34,3,FALSE())*VLOOKUP(R$1,Consumo_EREDES!$A$1:$G$25,7,FALSE())</f>
        <v>86.993039679695</v>
      </c>
      <c r="S9" s="17" t="n">
        <f aca="false">VLOOKUP($A9,Transmission!$J$1:$L$34,3,FALSE())*VLOOKUP(S$1,Consumo_EREDES!$A$1:$G$25,7,FALSE())</f>
        <v>89.0976101511104</v>
      </c>
      <c r="T9" s="17" t="n">
        <f aca="false">VLOOKUP($A9,Transmission!$J$1:$L$34,3,FALSE())*VLOOKUP(T$1,Consumo_EREDES!$A$1:$G$25,7,FALSE())</f>
        <v>93.1754062569447</v>
      </c>
      <c r="U9" s="17" t="n">
        <f aca="false">VLOOKUP($A9,Transmission!$J$1:$L$34,3,FALSE())*VLOOKUP(U$1,Consumo_EREDES!$A$1:$G$25,7,FALSE())</f>
        <v>94.6153017512573</v>
      </c>
      <c r="V9" s="17" t="n">
        <f aca="false">VLOOKUP($A9,Transmission!$J$1:$L$34,3,FALSE())*VLOOKUP(V$1,Consumo_EREDES!$A$1:$G$25,7,FALSE())</f>
        <v>89.5548901367475</v>
      </c>
      <c r="W9" s="17" t="n">
        <f aca="false">VLOOKUP($A9,Transmission!$J$1:$L$34,3,FALSE())*VLOOKUP(W$1,Consumo_EREDES!$A$1:$G$25,7,FALSE())</f>
        <v>80.9718169441782</v>
      </c>
      <c r="X9" s="17" t="n">
        <f aca="false">VLOOKUP($A9,Transmission!$J$1:$L$34,3,FALSE())*VLOOKUP(X$1,Consumo_EREDES!$A$1:$G$25,7,FALSE())</f>
        <v>71.2142872601433</v>
      </c>
      <c r="Y9" s="17" t="n">
        <f aca="false">VLOOKUP($A9,Transmission!$J$1:$L$34,3,FALSE())*VLOOKUP(Y$1,Consumo_EREDES!$A$1:$G$25,7,FALSE())</f>
        <v>61.0739773986322</v>
      </c>
    </row>
    <row r="10" customFormat="false" ht="14.25" hidden="false" customHeight="false" outlineLevel="0" collapsed="false">
      <c r="A10" s="5" t="s">
        <v>34</v>
      </c>
      <c r="B10" s="17" t="n">
        <f aca="false">VLOOKUP($A10,Transmission!$J$1:$L$34,3,FALSE())*VLOOKUP(B$1,Consumo_EREDES!$A$1:$G$25,7,FALSE())</f>
        <v>11.1425935062528</v>
      </c>
      <c r="C10" s="17" t="n">
        <f aca="false">VLOOKUP($A10,Transmission!$J$1:$L$34,3,FALSE())*VLOOKUP(C$1,Consumo_EREDES!$A$1:$G$25,7,FALSE())</f>
        <v>10.2911012539748</v>
      </c>
      <c r="D10" s="17" t="n">
        <f aca="false">VLOOKUP($A10,Transmission!$J$1:$L$34,3,FALSE())*VLOOKUP(D$1,Consumo_EREDES!$A$1:$G$25,7,FALSE())</f>
        <v>10.0912776162907</v>
      </c>
      <c r="E10" s="17" t="n">
        <f aca="false">VLOOKUP($A10,Transmission!$J$1:$L$34,3,FALSE())*VLOOKUP(E$1,Consumo_EREDES!$A$1:$G$25,7,FALSE())</f>
        <v>10.0587654690189</v>
      </c>
      <c r="F10" s="17" t="n">
        <f aca="false">VLOOKUP($A10,Transmission!$J$1:$L$34,3,FALSE())*VLOOKUP(F$1,Consumo_EREDES!$A$1:$G$25,7,FALSE())</f>
        <v>10.2892716969308</v>
      </c>
      <c r="G10" s="17" t="n">
        <f aca="false">VLOOKUP($A10,Transmission!$J$1:$L$34,3,FALSE())*VLOOKUP(G$1,Consumo_EREDES!$A$1:$G$25,7,FALSE())</f>
        <v>11.5632212013988</v>
      </c>
      <c r="H10" s="17" t="n">
        <f aca="false">VLOOKUP($A10,Transmission!$J$1:$L$34,3,FALSE())*VLOOKUP(H$1,Consumo_EREDES!$A$1:$G$25,7,FALSE())</f>
        <v>14.2336144639616</v>
      </c>
      <c r="I10" s="17" t="n">
        <f aca="false">VLOOKUP($A10,Transmission!$J$1:$L$34,3,FALSE())*VLOOKUP(I$1,Consumo_EREDES!$A$1:$G$25,7,FALSE())</f>
        <v>17.4897406231127</v>
      </c>
      <c r="J10" s="17" t="n">
        <f aca="false">VLOOKUP($A10,Transmission!$J$1:$L$34,3,FALSE())*VLOOKUP(J$1,Consumo_EREDES!$A$1:$G$25,7,FALSE())</f>
        <v>18.5774879697174</v>
      </c>
      <c r="K10" s="17" t="n">
        <f aca="false">VLOOKUP($A10,Transmission!$J$1:$L$34,3,FALSE())*VLOOKUP(K$1,Consumo_EREDES!$A$1:$G$25,7,FALSE())</f>
        <v>18.9198292970257</v>
      </c>
      <c r="L10" s="17" t="n">
        <f aca="false">VLOOKUP($A10,Transmission!$J$1:$L$34,3,FALSE())*VLOOKUP(L$1,Consumo_EREDES!$A$1:$G$25,7,FALSE())</f>
        <v>19.6055526502463</v>
      </c>
      <c r="M10" s="17" t="n">
        <f aca="false">VLOOKUP($A10,Transmission!$J$1:$L$34,3,FALSE())*VLOOKUP(M$1,Consumo_EREDES!$A$1:$G$25,7,FALSE())</f>
        <v>20</v>
      </c>
      <c r="N10" s="17" t="n">
        <f aca="false">VLOOKUP($A10,Transmission!$J$1:$L$34,3,FALSE())*VLOOKUP(N$1,Consumo_EREDES!$A$1:$G$25,7,FALSE())</f>
        <v>19.234059998654</v>
      </c>
      <c r="O10" s="17" t="n">
        <f aca="false">VLOOKUP($A10,Transmission!$J$1:$L$34,3,FALSE())*VLOOKUP(O$1,Consumo_EREDES!$A$1:$G$25,7,FALSE())</f>
        <v>18.5250427988663</v>
      </c>
      <c r="P10" s="17" t="n">
        <f aca="false">VLOOKUP($A10,Transmission!$J$1:$L$34,3,FALSE())*VLOOKUP(P$1,Consumo_EREDES!$A$1:$G$25,7,FALSE())</f>
        <v>18.0740088753936</v>
      </c>
      <c r="Q10" s="17" t="n">
        <f aca="false">VLOOKUP($A10,Transmission!$J$1:$L$34,3,FALSE())*VLOOKUP(Q$1,Consumo_EREDES!$A$1:$G$25,7,FALSE())</f>
        <v>17.6064127945277</v>
      </c>
      <c r="R10" s="17" t="n">
        <f aca="false">VLOOKUP($A10,Transmission!$J$1:$L$34,3,FALSE())*VLOOKUP(R$1,Consumo_EREDES!$A$1:$G$25,7,FALSE())</f>
        <v>17.398607935939</v>
      </c>
      <c r="S10" s="17" t="n">
        <f aca="false">VLOOKUP($A10,Transmission!$J$1:$L$34,3,FALSE())*VLOOKUP(S$1,Consumo_EREDES!$A$1:$G$25,7,FALSE())</f>
        <v>17.8195220302221</v>
      </c>
      <c r="T10" s="17" t="n">
        <f aca="false">VLOOKUP($A10,Transmission!$J$1:$L$34,3,FALSE())*VLOOKUP(T$1,Consumo_EREDES!$A$1:$G$25,7,FALSE())</f>
        <v>18.6350812513889</v>
      </c>
      <c r="U10" s="17" t="n">
        <f aca="false">VLOOKUP($A10,Transmission!$J$1:$L$34,3,FALSE())*VLOOKUP(U$1,Consumo_EREDES!$A$1:$G$25,7,FALSE())</f>
        <v>18.9230603502515</v>
      </c>
      <c r="V10" s="17" t="n">
        <f aca="false">VLOOKUP($A10,Transmission!$J$1:$L$34,3,FALSE())*VLOOKUP(V$1,Consumo_EREDES!$A$1:$G$25,7,FALSE())</f>
        <v>17.9109780273495</v>
      </c>
      <c r="W10" s="17" t="n">
        <f aca="false">VLOOKUP($A10,Transmission!$J$1:$L$34,3,FALSE())*VLOOKUP(W$1,Consumo_EREDES!$A$1:$G$25,7,FALSE())</f>
        <v>16.1943633888356</v>
      </c>
      <c r="X10" s="17" t="n">
        <f aca="false">VLOOKUP($A10,Transmission!$J$1:$L$34,3,FALSE())*VLOOKUP(X$1,Consumo_EREDES!$A$1:$G$25,7,FALSE())</f>
        <v>14.2428574520287</v>
      </c>
      <c r="Y10" s="17" t="n">
        <f aca="false">VLOOKUP($A10,Transmission!$J$1:$L$34,3,FALSE())*VLOOKUP(Y$1,Consumo_EREDES!$A$1:$G$25,7,FALSE())</f>
        <v>12.2147954797264</v>
      </c>
    </row>
    <row r="11" customFormat="false" ht="14.25" hidden="false" customHeight="false" outlineLevel="0" collapsed="false">
      <c r="A11" s="5" t="s">
        <v>36</v>
      </c>
      <c r="B11" s="17" t="n">
        <f aca="false">VLOOKUP($A11,Transmission!$J$1:$L$34,3,FALSE())*VLOOKUP(B$1,Consumo_EREDES!$A$1:$G$25,7,FALSE())</f>
        <v>11.1425935062528</v>
      </c>
      <c r="C11" s="17" t="n">
        <f aca="false">VLOOKUP($A11,Transmission!$J$1:$L$34,3,FALSE())*VLOOKUP(C$1,Consumo_EREDES!$A$1:$G$25,7,FALSE())</f>
        <v>10.2911012539748</v>
      </c>
      <c r="D11" s="17" t="n">
        <f aca="false">VLOOKUP($A11,Transmission!$J$1:$L$34,3,FALSE())*VLOOKUP(D$1,Consumo_EREDES!$A$1:$G$25,7,FALSE())</f>
        <v>10.0912776162907</v>
      </c>
      <c r="E11" s="17" t="n">
        <f aca="false">VLOOKUP($A11,Transmission!$J$1:$L$34,3,FALSE())*VLOOKUP(E$1,Consumo_EREDES!$A$1:$G$25,7,FALSE())</f>
        <v>10.0587654690189</v>
      </c>
      <c r="F11" s="17" t="n">
        <f aca="false">VLOOKUP($A11,Transmission!$J$1:$L$34,3,FALSE())*VLOOKUP(F$1,Consumo_EREDES!$A$1:$G$25,7,FALSE())</f>
        <v>10.2892716969308</v>
      </c>
      <c r="G11" s="17" t="n">
        <f aca="false">VLOOKUP($A11,Transmission!$J$1:$L$34,3,FALSE())*VLOOKUP(G$1,Consumo_EREDES!$A$1:$G$25,7,FALSE())</f>
        <v>11.5632212013988</v>
      </c>
      <c r="H11" s="17" t="n">
        <f aca="false">VLOOKUP($A11,Transmission!$J$1:$L$34,3,FALSE())*VLOOKUP(H$1,Consumo_EREDES!$A$1:$G$25,7,FALSE())</f>
        <v>14.2336144639616</v>
      </c>
      <c r="I11" s="17" t="n">
        <f aca="false">VLOOKUP($A11,Transmission!$J$1:$L$34,3,FALSE())*VLOOKUP(I$1,Consumo_EREDES!$A$1:$G$25,7,FALSE())</f>
        <v>17.4897406231127</v>
      </c>
      <c r="J11" s="17" t="n">
        <f aca="false">VLOOKUP($A11,Transmission!$J$1:$L$34,3,FALSE())*VLOOKUP(J$1,Consumo_EREDES!$A$1:$G$25,7,FALSE())</f>
        <v>18.5774879697174</v>
      </c>
      <c r="K11" s="17" t="n">
        <f aca="false">VLOOKUP($A11,Transmission!$J$1:$L$34,3,FALSE())*VLOOKUP(K$1,Consumo_EREDES!$A$1:$G$25,7,FALSE())</f>
        <v>18.9198292970257</v>
      </c>
      <c r="L11" s="17" t="n">
        <f aca="false">VLOOKUP($A11,Transmission!$J$1:$L$34,3,FALSE())*VLOOKUP(L$1,Consumo_EREDES!$A$1:$G$25,7,FALSE())</f>
        <v>19.6055526502463</v>
      </c>
      <c r="M11" s="17" t="n">
        <f aca="false">VLOOKUP($A11,Transmission!$J$1:$L$34,3,FALSE())*VLOOKUP(M$1,Consumo_EREDES!$A$1:$G$25,7,FALSE())</f>
        <v>20</v>
      </c>
      <c r="N11" s="17" t="n">
        <f aca="false">VLOOKUP($A11,Transmission!$J$1:$L$34,3,FALSE())*VLOOKUP(N$1,Consumo_EREDES!$A$1:$G$25,7,FALSE())</f>
        <v>19.234059998654</v>
      </c>
      <c r="O11" s="17" t="n">
        <f aca="false">VLOOKUP($A11,Transmission!$J$1:$L$34,3,FALSE())*VLOOKUP(O$1,Consumo_EREDES!$A$1:$G$25,7,FALSE())</f>
        <v>18.5250427988663</v>
      </c>
      <c r="P11" s="17" t="n">
        <f aca="false">VLOOKUP($A11,Transmission!$J$1:$L$34,3,FALSE())*VLOOKUP(P$1,Consumo_EREDES!$A$1:$G$25,7,FALSE())</f>
        <v>18.0740088753936</v>
      </c>
      <c r="Q11" s="17" t="n">
        <f aca="false">VLOOKUP($A11,Transmission!$J$1:$L$34,3,FALSE())*VLOOKUP(Q$1,Consumo_EREDES!$A$1:$G$25,7,FALSE())</f>
        <v>17.6064127945277</v>
      </c>
      <c r="R11" s="17" t="n">
        <f aca="false">VLOOKUP($A11,Transmission!$J$1:$L$34,3,FALSE())*VLOOKUP(R$1,Consumo_EREDES!$A$1:$G$25,7,FALSE())</f>
        <v>17.398607935939</v>
      </c>
      <c r="S11" s="17" t="n">
        <f aca="false">VLOOKUP($A11,Transmission!$J$1:$L$34,3,FALSE())*VLOOKUP(S$1,Consumo_EREDES!$A$1:$G$25,7,FALSE())</f>
        <v>17.8195220302221</v>
      </c>
      <c r="T11" s="17" t="n">
        <f aca="false">VLOOKUP($A11,Transmission!$J$1:$L$34,3,FALSE())*VLOOKUP(T$1,Consumo_EREDES!$A$1:$G$25,7,FALSE())</f>
        <v>18.6350812513889</v>
      </c>
      <c r="U11" s="17" t="n">
        <f aca="false">VLOOKUP($A11,Transmission!$J$1:$L$34,3,FALSE())*VLOOKUP(U$1,Consumo_EREDES!$A$1:$G$25,7,FALSE())</f>
        <v>18.9230603502515</v>
      </c>
      <c r="V11" s="17" t="n">
        <f aca="false">VLOOKUP($A11,Transmission!$J$1:$L$34,3,FALSE())*VLOOKUP(V$1,Consumo_EREDES!$A$1:$G$25,7,FALSE())</f>
        <v>17.9109780273495</v>
      </c>
      <c r="W11" s="17" t="n">
        <f aca="false">VLOOKUP($A11,Transmission!$J$1:$L$34,3,FALSE())*VLOOKUP(W$1,Consumo_EREDES!$A$1:$G$25,7,FALSE())</f>
        <v>16.1943633888356</v>
      </c>
      <c r="X11" s="17" t="n">
        <f aca="false">VLOOKUP($A11,Transmission!$J$1:$L$34,3,FALSE())*VLOOKUP(X$1,Consumo_EREDES!$A$1:$G$25,7,FALSE())</f>
        <v>14.2428574520287</v>
      </c>
      <c r="Y11" s="17" t="n">
        <f aca="false">VLOOKUP($A11,Transmission!$J$1:$L$34,3,FALSE())*VLOOKUP(Y$1,Consumo_EREDES!$A$1:$G$25,7,FALSE())</f>
        <v>12.2147954797264</v>
      </c>
    </row>
    <row r="12" customFormat="false" ht="14.25" hidden="false" customHeight="false" outlineLevel="0" collapsed="false">
      <c r="A12" s="5" t="s">
        <v>38</v>
      </c>
      <c r="B12" s="17" t="n">
        <f aca="false">VLOOKUP($A12,Transmission!$J$1:$L$34,3,FALSE())*VLOOKUP(B$1,Consumo_EREDES!$A$1:$G$25,7,FALSE())</f>
        <v>16.7138902593793</v>
      </c>
      <c r="C12" s="17" t="n">
        <f aca="false">VLOOKUP($A12,Transmission!$J$1:$L$34,3,FALSE())*VLOOKUP(C$1,Consumo_EREDES!$A$1:$G$25,7,FALSE())</f>
        <v>15.4366518809622</v>
      </c>
      <c r="D12" s="17" t="n">
        <f aca="false">VLOOKUP($A12,Transmission!$J$1:$L$34,3,FALSE())*VLOOKUP(D$1,Consumo_EREDES!$A$1:$G$25,7,FALSE())</f>
        <v>15.1369164244361</v>
      </c>
      <c r="E12" s="17" t="n">
        <f aca="false">VLOOKUP($A12,Transmission!$J$1:$L$34,3,FALSE())*VLOOKUP(E$1,Consumo_EREDES!$A$1:$G$25,7,FALSE())</f>
        <v>15.0881482035283</v>
      </c>
      <c r="F12" s="17" t="n">
        <f aca="false">VLOOKUP($A12,Transmission!$J$1:$L$34,3,FALSE())*VLOOKUP(F$1,Consumo_EREDES!$A$1:$G$25,7,FALSE())</f>
        <v>15.4339075453962</v>
      </c>
      <c r="G12" s="17" t="n">
        <f aca="false">VLOOKUP($A12,Transmission!$J$1:$L$34,3,FALSE())*VLOOKUP(G$1,Consumo_EREDES!$A$1:$G$25,7,FALSE())</f>
        <v>17.3448318020983</v>
      </c>
      <c r="H12" s="17" t="n">
        <f aca="false">VLOOKUP($A12,Transmission!$J$1:$L$34,3,FALSE())*VLOOKUP(H$1,Consumo_EREDES!$A$1:$G$25,7,FALSE())</f>
        <v>21.3504216959424</v>
      </c>
      <c r="I12" s="17" t="n">
        <f aca="false">VLOOKUP($A12,Transmission!$J$1:$L$34,3,FALSE())*VLOOKUP(I$1,Consumo_EREDES!$A$1:$G$25,7,FALSE())</f>
        <v>26.234610934669</v>
      </c>
      <c r="J12" s="17" t="n">
        <f aca="false">VLOOKUP($A12,Transmission!$J$1:$L$34,3,FALSE())*VLOOKUP(J$1,Consumo_EREDES!$A$1:$G$25,7,FALSE())</f>
        <v>27.8662319545761</v>
      </c>
      <c r="K12" s="17" t="n">
        <f aca="false">VLOOKUP($A12,Transmission!$J$1:$L$34,3,FALSE())*VLOOKUP(K$1,Consumo_EREDES!$A$1:$G$25,7,FALSE())</f>
        <v>28.3797439455385</v>
      </c>
      <c r="L12" s="17" t="n">
        <f aca="false">VLOOKUP($A12,Transmission!$J$1:$L$34,3,FALSE())*VLOOKUP(L$1,Consumo_EREDES!$A$1:$G$25,7,FALSE())</f>
        <v>29.4083289753694</v>
      </c>
      <c r="M12" s="17" t="n">
        <f aca="false">VLOOKUP($A12,Transmission!$J$1:$L$34,3,FALSE())*VLOOKUP(M$1,Consumo_EREDES!$A$1:$G$25,7,FALSE())</f>
        <v>30</v>
      </c>
      <c r="N12" s="17" t="n">
        <f aca="false">VLOOKUP($A12,Transmission!$J$1:$L$34,3,FALSE())*VLOOKUP(N$1,Consumo_EREDES!$A$1:$G$25,7,FALSE())</f>
        <v>28.8510899979811</v>
      </c>
      <c r="O12" s="17" t="n">
        <f aca="false">VLOOKUP($A12,Transmission!$J$1:$L$34,3,FALSE())*VLOOKUP(O$1,Consumo_EREDES!$A$1:$G$25,7,FALSE())</f>
        <v>27.7875641982995</v>
      </c>
      <c r="P12" s="17" t="n">
        <f aca="false">VLOOKUP($A12,Transmission!$J$1:$L$34,3,FALSE())*VLOOKUP(P$1,Consumo_EREDES!$A$1:$G$25,7,FALSE())</f>
        <v>27.1110133130903</v>
      </c>
      <c r="Q12" s="17" t="n">
        <f aca="false">VLOOKUP($A12,Transmission!$J$1:$L$34,3,FALSE())*VLOOKUP(Q$1,Consumo_EREDES!$A$1:$G$25,7,FALSE())</f>
        <v>26.4096191917916</v>
      </c>
      <c r="R12" s="17" t="n">
        <f aca="false">VLOOKUP($A12,Transmission!$J$1:$L$34,3,FALSE())*VLOOKUP(R$1,Consumo_EREDES!$A$1:$G$25,7,FALSE())</f>
        <v>26.0979119039085</v>
      </c>
      <c r="S12" s="17" t="n">
        <f aca="false">VLOOKUP($A12,Transmission!$J$1:$L$34,3,FALSE())*VLOOKUP(S$1,Consumo_EREDES!$A$1:$G$25,7,FALSE())</f>
        <v>26.7292830453331</v>
      </c>
      <c r="T12" s="17" t="n">
        <f aca="false">VLOOKUP($A12,Transmission!$J$1:$L$34,3,FALSE())*VLOOKUP(T$1,Consumo_EREDES!$A$1:$G$25,7,FALSE())</f>
        <v>27.9526218770834</v>
      </c>
      <c r="U12" s="17" t="n">
        <f aca="false">VLOOKUP($A12,Transmission!$J$1:$L$34,3,FALSE())*VLOOKUP(U$1,Consumo_EREDES!$A$1:$G$25,7,FALSE())</f>
        <v>28.3845905253772</v>
      </c>
      <c r="V12" s="17" t="n">
        <f aca="false">VLOOKUP($A12,Transmission!$J$1:$L$34,3,FALSE())*VLOOKUP(V$1,Consumo_EREDES!$A$1:$G$25,7,FALSE())</f>
        <v>26.8664670410243</v>
      </c>
      <c r="W12" s="17" t="n">
        <f aca="false">VLOOKUP($A12,Transmission!$J$1:$L$34,3,FALSE())*VLOOKUP(W$1,Consumo_EREDES!$A$1:$G$25,7,FALSE())</f>
        <v>24.2915450832535</v>
      </c>
      <c r="X12" s="17" t="n">
        <f aca="false">VLOOKUP($A12,Transmission!$J$1:$L$34,3,FALSE())*VLOOKUP(X$1,Consumo_EREDES!$A$1:$G$25,7,FALSE())</f>
        <v>21.364286178043</v>
      </c>
      <c r="Y12" s="17" t="n">
        <f aca="false">VLOOKUP($A12,Transmission!$J$1:$L$34,3,FALSE())*VLOOKUP(Y$1,Consumo_EREDES!$A$1:$G$25,7,FALSE())</f>
        <v>18.3221932195897</v>
      </c>
    </row>
    <row r="13" customFormat="false" ht="14.25" hidden="false" customHeight="false" outlineLevel="0" collapsed="false">
      <c r="A13" s="5" t="s">
        <v>40</v>
      </c>
      <c r="B13" s="17" t="n">
        <f aca="false">VLOOKUP($A13,Transmission!$J$1:$L$34,3,FALSE())*VLOOKUP(B$1,Consumo_EREDES!$A$1:$G$25,7,FALSE())</f>
        <v>19.4995386359425</v>
      </c>
      <c r="C13" s="17" t="n">
        <f aca="false">VLOOKUP($A13,Transmission!$J$1:$L$34,3,FALSE())*VLOOKUP(C$1,Consumo_EREDES!$A$1:$G$25,7,FALSE())</f>
        <v>18.0094271944559</v>
      </c>
      <c r="D13" s="17" t="n">
        <f aca="false">VLOOKUP($A13,Transmission!$J$1:$L$34,3,FALSE())*VLOOKUP(D$1,Consumo_EREDES!$A$1:$G$25,7,FALSE())</f>
        <v>17.6597358285087</v>
      </c>
      <c r="E13" s="17" t="n">
        <f aca="false">VLOOKUP($A13,Transmission!$J$1:$L$34,3,FALSE())*VLOOKUP(E$1,Consumo_EREDES!$A$1:$G$25,7,FALSE())</f>
        <v>17.602839570783</v>
      </c>
      <c r="F13" s="17" t="n">
        <f aca="false">VLOOKUP($A13,Transmission!$J$1:$L$34,3,FALSE())*VLOOKUP(F$1,Consumo_EREDES!$A$1:$G$25,7,FALSE())</f>
        <v>18.0062254696289</v>
      </c>
      <c r="G13" s="17" t="n">
        <f aca="false">VLOOKUP($A13,Transmission!$J$1:$L$34,3,FALSE())*VLOOKUP(G$1,Consumo_EREDES!$A$1:$G$25,7,FALSE())</f>
        <v>20.235637102448</v>
      </c>
      <c r="H13" s="17" t="n">
        <f aca="false">VLOOKUP($A13,Transmission!$J$1:$L$34,3,FALSE())*VLOOKUP(H$1,Consumo_EREDES!$A$1:$G$25,7,FALSE())</f>
        <v>24.9088253119328</v>
      </c>
      <c r="I13" s="17" t="n">
        <f aca="false">VLOOKUP($A13,Transmission!$J$1:$L$34,3,FALSE())*VLOOKUP(I$1,Consumo_EREDES!$A$1:$G$25,7,FALSE())</f>
        <v>30.6070460904472</v>
      </c>
      <c r="J13" s="17" t="n">
        <f aca="false">VLOOKUP($A13,Transmission!$J$1:$L$34,3,FALSE())*VLOOKUP(J$1,Consumo_EREDES!$A$1:$G$25,7,FALSE())</f>
        <v>32.5106039470055</v>
      </c>
      <c r="K13" s="17" t="n">
        <f aca="false">VLOOKUP($A13,Transmission!$J$1:$L$34,3,FALSE())*VLOOKUP(K$1,Consumo_EREDES!$A$1:$G$25,7,FALSE())</f>
        <v>33.109701269795</v>
      </c>
      <c r="L13" s="17" t="n">
        <f aca="false">VLOOKUP($A13,Transmission!$J$1:$L$34,3,FALSE())*VLOOKUP(L$1,Consumo_EREDES!$A$1:$G$25,7,FALSE())</f>
        <v>34.309717137931</v>
      </c>
      <c r="M13" s="17" t="n">
        <f aca="false">VLOOKUP($A13,Transmission!$J$1:$L$34,3,FALSE())*VLOOKUP(M$1,Consumo_EREDES!$A$1:$G$25,7,FALSE())</f>
        <v>35</v>
      </c>
      <c r="N13" s="17" t="n">
        <f aca="false">VLOOKUP($A13,Transmission!$J$1:$L$34,3,FALSE())*VLOOKUP(N$1,Consumo_EREDES!$A$1:$G$25,7,FALSE())</f>
        <v>33.6596049976446</v>
      </c>
      <c r="O13" s="17" t="n">
        <f aca="false">VLOOKUP($A13,Transmission!$J$1:$L$34,3,FALSE())*VLOOKUP(O$1,Consumo_EREDES!$A$1:$G$25,7,FALSE())</f>
        <v>32.4188248980161</v>
      </c>
      <c r="P13" s="17" t="n">
        <f aca="false">VLOOKUP($A13,Transmission!$J$1:$L$34,3,FALSE())*VLOOKUP(P$1,Consumo_EREDES!$A$1:$G$25,7,FALSE())</f>
        <v>31.6295155319387</v>
      </c>
      <c r="Q13" s="17" t="n">
        <f aca="false">VLOOKUP($A13,Transmission!$J$1:$L$34,3,FALSE())*VLOOKUP(Q$1,Consumo_EREDES!$A$1:$G$25,7,FALSE())</f>
        <v>30.8112223904235</v>
      </c>
      <c r="R13" s="17" t="n">
        <f aca="false">VLOOKUP($A13,Transmission!$J$1:$L$34,3,FALSE())*VLOOKUP(R$1,Consumo_EREDES!$A$1:$G$25,7,FALSE())</f>
        <v>30.4475638878932</v>
      </c>
      <c r="S13" s="17" t="n">
        <f aca="false">VLOOKUP($A13,Transmission!$J$1:$L$34,3,FALSE())*VLOOKUP(S$1,Consumo_EREDES!$A$1:$G$25,7,FALSE())</f>
        <v>31.1841635528886</v>
      </c>
      <c r="T13" s="17" t="n">
        <f aca="false">VLOOKUP($A13,Transmission!$J$1:$L$34,3,FALSE())*VLOOKUP(T$1,Consumo_EREDES!$A$1:$G$25,7,FALSE())</f>
        <v>32.6113921899307</v>
      </c>
      <c r="U13" s="17" t="n">
        <f aca="false">VLOOKUP($A13,Transmission!$J$1:$L$34,3,FALSE())*VLOOKUP(U$1,Consumo_EREDES!$A$1:$G$25,7,FALSE())</f>
        <v>33.11535561294</v>
      </c>
      <c r="V13" s="17" t="n">
        <f aca="false">VLOOKUP($A13,Transmission!$J$1:$L$34,3,FALSE())*VLOOKUP(V$1,Consumo_EREDES!$A$1:$G$25,7,FALSE())</f>
        <v>31.3442115478616</v>
      </c>
      <c r="W13" s="17" t="n">
        <f aca="false">VLOOKUP($A13,Transmission!$J$1:$L$34,3,FALSE())*VLOOKUP(W$1,Consumo_EREDES!$A$1:$G$25,7,FALSE())</f>
        <v>28.3401359304624</v>
      </c>
      <c r="X13" s="17" t="n">
        <f aca="false">VLOOKUP($A13,Transmission!$J$1:$L$34,3,FALSE())*VLOOKUP(X$1,Consumo_EREDES!$A$1:$G$25,7,FALSE())</f>
        <v>24.9250005410502</v>
      </c>
      <c r="Y13" s="17" t="n">
        <f aca="false">VLOOKUP($A13,Transmission!$J$1:$L$34,3,FALSE())*VLOOKUP(Y$1,Consumo_EREDES!$A$1:$G$25,7,FALSE())</f>
        <v>21.3758920895213</v>
      </c>
    </row>
    <row r="14" customFormat="false" ht="14.25" hidden="false" customHeight="false" outlineLevel="0" collapsed="false">
      <c r="A14" s="5" t="s">
        <v>42</v>
      </c>
      <c r="B14" s="17" t="n">
        <f aca="false">VLOOKUP($A14,Transmission!$J$1:$L$34,3,FALSE())*VLOOKUP(B$1,Consumo_EREDES!$A$1:$G$25,7,FALSE())</f>
        <v>19.4995386359425</v>
      </c>
      <c r="C14" s="17" t="n">
        <f aca="false">VLOOKUP($A14,Transmission!$J$1:$L$34,3,FALSE())*VLOOKUP(C$1,Consumo_EREDES!$A$1:$G$25,7,FALSE())</f>
        <v>18.0094271944559</v>
      </c>
      <c r="D14" s="17" t="n">
        <f aca="false">VLOOKUP($A14,Transmission!$J$1:$L$34,3,FALSE())*VLOOKUP(D$1,Consumo_EREDES!$A$1:$G$25,7,FALSE())</f>
        <v>17.6597358285087</v>
      </c>
      <c r="E14" s="17" t="n">
        <f aca="false">VLOOKUP($A14,Transmission!$J$1:$L$34,3,FALSE())*VLOOKUP(E$1,Consumo_EREDES!$A$1:$G$25,7,FALSE())</f>
        <v>17.602839570783</v>
      </c>
      <c r="F14" s="17" t="n">
        <f aca="false">VLOOKUP($A14,Transmission!$J$1:$L$34,3,FALSE())*VLOOKUP(F$1,Consumo_EREDES!$A$1:$G$25,7,FALSE())</f>
        <v>18.0062254696289</v>
      </c>
      <c r="G14" s="17" t="n">
        <f aca="false">VLOOKUP($A14,Transmission!$J$1:$L$34,3,FALSE())*VLOOKUP(G$1,Consumo_EREDES!$A$1:$G$25,7,FALSE())</f>
        <v>20.235637102448</v>
      </c>
      <c r="H14" s="17" t="n">
        <f aca="false">VLOOKUP($A14,Transmission!$J$1:$L$34,3,FALSE())*VLOOKUP(H$1,Consumo_EREDES!$A$1:$G$25,7,FALSE())</f>
        <v>24.9088253119328</v>
      </c>
      <c r="I14" s="17" t="n">
        <f aca="false">VLOOKUP($A14,Transmission!$J$1:$L$34,3,FALSE())*VLOOKUP(I$1,Consumo_EREDES!$A$1:$G$25,7,FALSE())</f>
        <v>30.6070460904472</v>
      </c>
      <c r="J14" s="17" t="n">
        <f aca="false">VLOOKUP($A14,Transmission!$J$1:$L$34,3,FALSE())*VLOOKUP(J$1,Consumo_EREDES!$A$1:$G$25,7,FALSE())</f>
        <v>32.5106039470055</v>
      </c>
      <c r="K14" s="17" t="n">
        <f aca="false">VLOOKUP($A14,Transmission!$J$1:$L$34,3,FALSE())*VLOOKUP(K$1,Consumo_EREDES!$A$1:$G$25,7,FALSE())</f>
        <v>33.109701269795</v>
      </c>
      <c r="L14" s="17" t="n">
        <f aca="false">VLOOKUP($A14,Transmission!$J$1:$L$34,3,FALSE())*VLOOKUP(L$1,Consumo_EREDES!$A$1:$G$25,7,FALSE())</f>
        <v>34.309717137931</v>
      </c>
      <c r="M14" s="17" t="n">
        <f aca="false">VLOOKUP($A14,Transmission!$J$1:$L$34,3,FALSE())*VLOOKUP(M$1,Consumo_EREDES!$A$1:$G$25,7,FALSE())</f>
        <v>35</v>
      </c>
      <c r="N14" s="17" t="n">
        <f aca="false">VLOOKUP($A14,Transmission!$J$1:$L$34,3,FALSE())*VLOOKUP(N$1,Consumo_EREDES!$A$1:$G$25,7,FALSE())</f>
        <v>33.6596049976446</v>
      </c>
      <c r="O14" s="17" t="n">
        <f aca="false">VLOOKUP($A14,Transmission!$J$1:$L$34,3,FALSE())*VLOOKUP(O$1,Consumo_EREDES!$A$1:$G$25,7,FALSE())</f>
        <v>32.4188248980161</v>
      </c>
      <c r="P14" s="17" t="n">
        <f aca="false">VLOOKUP($A14,Transmission!$J$1:$L$34,3,FALSE())*VLOOKUP(P$1,Consumo_EREDES!$A$1:$G$25,7,FALSE())</f>
        <v>31.6295155319387</v>
      </c>
      <c r="Q14" s="17" t="n">
        <f aca="false">VLOOKUP($A14,Transmission!$J$1:$L$34,3,FALSE())*VLOOKUP(Q$1,Consumo_EREDES!$A$1:$G$25,7,FALSE())</f>
        <v>30.8112223904235</v>
      </c>
      <c r="R14" s="17" t="n">
        <f aca="false">VLOOKUP($A14,Transmission!$J$1:$L$34,3,FALSE())*VLOOKUP(R$1,Consumo_EREDES!$A$1:$G$25,7,FALSE())</f>
        <v>30.4475638878932</v>
      </c>
      <c r="S14" s="17" t="n">
        <f aca="false">VLOOKUP($A14,Transmission!$J$1:$L$34,3,FALSE())*VLOOKUP(S$1,Consumo_EREDES!$A$1:$G$25,7,FALSE())</f>
        <v>31.1841635528886</v>
      </c>
      <c r="T14" s="17" t="n">
        <f aca="false">VLOOKUP($A14,Transmission!$J$1:$L$34,3,FALSE())*VLOOKUP(T$1,Consumo_EREDES!$A$1:$G$25,7,FALSE())</f>
        <v>32.6113921899307</v>
      </c>
      <c r="U14" s="17" t="n">
        <f aca="false">VLOOKUP($A14,Transmission!$J$1:$L$34,3,FALSE())*VLOOKUP(U$1,Consumo_EREDES!$A$1:$G$25,7,FALSE())</f>
        <v>33.11535561294</v>
      </c>
      <c r="V14" s="17" t="n">
        <f aca="false">VLOOKUP($A14,Transmission!$J$1:$L$34,3,FALSE())*VLOOKUP(V$1,Consumo_EREDES!$A$1:$G$25,7,FALSE())</f>
        <v>31.3442115478616</v>
      </c>
      <c r="W14" s="17" t="n">
        <f aca="false">VLOOKUP($A14,Transmission!$J$1:$L$34,3,FALSE())*VLOOKUP(W$1,Consumo_EREDES!$A$1:$G$25,7,FALSE())</f>
        <v>28.3401359304624</v>
      </c>
      <c r="X14" s="17" t="n">
        <f aca="false">VLOOKUP($A14,Transmission!$J$1:$L$34,3,FALSE())*VLOOKUP(X$1,Consumo_EREDES!$A$1:$G$25,7,FALSE())</f>
        <v>24.9250005410502</v>
      </c>
      <c r="Y14" s="17" t="n">
        <f aca="false">VLOOKUP($A14,Transmission!$J$1:$L$34,3,FALSE())*VLOOKUP(Y$1,Consumo_EREDES!$A$1:$G$25,7,FALSE())</f>
        <v>21.3758920895213</v>
      </c>
    </row>
    <row r="15" customFormat="false" ht="14.25" hidden="false" customHeight="false" outlineLevel="0" collapsed="false">
      <c r="A15" s="5" t="s">
        <v>44</v>
      </c>
      <c r="B15" s="17" t="n">
        <f aca="false">VLOOKUP($A15,Transmission!$J$1:$L$34,3,FALSE())*VLOOKUP(B$1,Consumo_EREDES!$A$1:$G$25,7,FALSE())</f>
        <v>44.5703740250114</v>
      </c>
      <c r="C15" s="17" t="n">
        <f aca="false">VLOOKUP($A15,Transmission!$J$1:$L$34,3,FALSE())*VLOOKUP(C$1,Consumo_EREDES!$A$1:$G$25,7,FALSE())</f>
        <v>41.1644050158992</v>
      </c>
      <c r="D15" s="17" t="n">
        <f aca="false">VLOOKUP($A15,Transmission!$J$1:$L$34,3,FALSE())*VLOOKUP(D$1,Consumo_EREDES!$A$1:$G$25,7,FALSE())</f>
        <v>40.3651104651628</v>
      </c>
      <c r="E15" s="17" t="n">
        <f aca="false">VLOOKUP($A15,Transmission!$J$1:$L$34,3,FALSE())*VLOOKUP(E$1,Consumo_EREDES!$A$1:$G$25,7,FALSE())</f>
        <v>40.2350618760755</v>
      </c>
      <c r="F15" s="17" t="n">
        <f aca="false">VLOOKUP($A15,Transmission!$J$1:$L$34,3,FALSE())*VLOOKUP(F$1,Consumo_EREDES!$A$1:$G$25,7,FALSE())</f>
        <v>41.1570867877231</v>
      </c>
      <c r="G15" s="17" t="n">
        <f aca="false">VLOOKUP($A15,Transmission!$J$1:$L$34,3,FALSE())*VLOOKUP(G$1,Consumo_EREDES!$A$1:$G$25,7,FALSE())</f>
        <v>46.2528848055954</v>
      </c>
      <c r="H15" s="17" t="n">
        <f aca="false">VLOOKUP($A15,Transmission!$J$1:$L$34,3,FALSE())*VLOOKUP(H$1,Consumo_EREDES!$A$1:$G$25,7,FALSE())</f>
        <v>56.9344578558463</v>
      </c>
      <c r="I15" s="17" t="n">
        <f aca="false">VLOOKUP($A15,Transmission!$J$1:$L$34,3,FALSE())*VLOOKUP(I$1,Consumo_EREDES!$A$1:$G$25,7,FALSE())</f>
        <v>69.9589624924507</v>
      </c>
      <c r="J15" s="17" t="n">
        <f aca="false">VLOOKUP($A15,Transmission!$J$1:$L$34,3,FALSE())*VLOOKUP(J$1,Consumo_EREDES!$A$1:$G$25,7,FALSE())</f>
        <v>74.3099518788696</v>
      </c>
      <c r="K15" s="17" t="n">
        <f aca="false">VLOOKUP($A15,Transmission!$J$1:$L$34,3,FALSE())*VLOOKUP(K$1,Consumo_EREDES!$A$1:$G$25,7,FALSE())</f>
        <v>75.6793171881028</v>
      </c>
      <c r="L15" s="17" t="n">
        <f aca="false">VLOOKUP($A15,Transmission!$J$1:$L$34,3,FALSE())*VLOOKUP(L$1,Consumo_EREDES!$A$1:$G$25,7,FALSE())</f>
        <v>78.4222106009852</v>
      </c>
      <c r="M15" s="17" t="n">
        <f aca="false">VLOOKUP($A15,Transmission!$J$1:$L$34,3,FALSE())*VLOOKUP(M$1,Consumo_EREDES!$A$1:$G$25,7,FALSE())</f>
        <v>80</v>
      </c>
      <c r="N15" s="17" t="n">
        <f aca="false">VLOOKUP($A15,Transmission!$J$1:$L$34,3,FALSE())*VLOOKUP(N$1,Consumo_EREDES!$A$1:$G$25,7,FALSE())</f>
        <v>76.9362399946161</v>
      </c>
      <c r="O15" s="17" t="n">
        <f aca="false">VLOOKUP($A15,Transmission!$J$1:$L$34,3,FALSE())*VLOOKUP(O$1,Consumo_EREDES!$A$1:$G$25,7,FALSE())</f>
        <v>74.1001711954653</v>
      </c>
      <c r="P15" s="17" t="n">
        <f aca="false">VLOOKUP($A15,Transmission!$J$1:$L$34,3,FALSE())*VLOOKUP(P$1,Consumo_EREDES!$A$1:$G$25,7,FALSE())</f>
        <v>72.2960355015742</v>
      </c>
      <c r="Q15" s="17" t="n">
        <f aca="false">VLOOKUP($A15,Transmission!$J$1:$L$34,3,FALSE())*VLOOKUP(Q$1,Consumo_EREDES!$A$1:$G$25,7,FALSE())</f>
        <v>70.4256511781109</v>
      </c>
      <c r="R15" s="17" t="n">
        <f aca="false">VLOOKUP($A15,Transmission!$J$1:$L$34,3,FALSE())*VLOOKUP(R$1,Consumo_EREDES!$A$1:$G$25,7,FALSE())</f>
        <v>69.594431743756</v>
      </c>
      <c r="S15" s="17" t="n">
        <f aca="false">VLOOKUP($A15,Transmission!$J$1:$L$34,3,FALSE())*VLOOKUP(S$1,Consumo_EREDES!$A$1:$G$25,7,FALSE())</f>
        <v>71.2780881208883</v>
      </c>
      <c r="T15" s="17" t="n">
        <f aca="false">VLOOKUP($A15,Transmission!$J$1:$L$34,3,FALSE())*VLOOKUP(T$1,Consumo_EREDES!$A$1:$G$25,7,FALSE())</f>
        <v>74.5403250055558</v>
      </c>
      <c r="U15" s="17" t="n">
        <f aca="false">VLOOKUP($A15,Transmission!$J$1:$L$34,3,FALSE())*VLOOKUP(U$1,Consumo_EREDES!$A$1:$G$25,7,FALSE())</f>
        <v>75.6922414010058</v>
      </c>
      <c r="V15" s="17" t="n">
        <f aca="false">VLOOKUP($A15,Transmission!$J$1:$L$34,3,FALSE())*VLOOKUP(V$1,Consumo_EREDES!$A$1:$G$25,7,FALSE())</f>
        <v>71.643912109398</v>
      </c>
      <c r="W15" s="17" t="n">
        <f aca="false">VLOOKUP($A15,Transmission!$J$1:$L$34,3,FALSE())*VLOOKUP(W$1,Consumo_EREDES!$A$1:$G$25,7,FALSE())</f>
        <v>64.7774535553425</v>
      </c>
      <c r="X15" s="17" t="n">
        <f aca="false">VLOOKUP($A15,Transmission!$J$1:$L$34,3,FALSE())*VLOOKUP(X$1,Consumo_EREDES!$A$1:$G$25,7,FALSE())</f>
        <v>56.9714298081147</v>
      </c>
      <c r="Y15" s="17" t="n">
        <f aca="false">VLOOKUP($A15,Transmission!$J$1:$L$34,3,FALSE())*VLOOKUP(Y$1,Consumo_EREDES!$A$1:$G$25,7,FALSE())</f>
        <v>48.8591819189058</v>
      </c>
    </row>
    <row r="16" customFormat="false" ht="14.25" hidden="false" customHeight="false" outlineLevel="0" collapsed="false">
      <c r="A16" s="5" t="s">
        <v>46</v>
      </c>
      <c r="B16" s="17" t="n">
        <f aca="false">VLOOKUP($A16,Transmission!$J$1:$L$34,3,FALSE())*VLOOKUP(B$1,Consumo_EREDES!$A$1:$G$25,7,FALSE())</f>
        <v>5.57129675312642</v>
      </c>
      <c r="C16" s="17" t="n">
        <f aca="false">VLOOKUP($A16,Transmission!$J$1:$L$34,3,FALSE())*VLOOKUP(C$1,Consumo_EREDES!$A$1:$G$25,7,FALSE())</f>
        <v>5.1455506269874</v>
      </c>
      <c r="D16" s="17" t="n">
        <f aca="false">VLOOKUP($A16,Transmission!$J$1:$L$34,3,FALSE())*VLOOKUP(D$1,Consumo_EREDES!$A$1:$G$25,7,FALSE())</f>
        <v>5.04563880814535</v>
      </c>
      <c r="E16" s="17" t="n">
        <f aca="false">VLOOKUP($A16,Transmission!$J$1:$L$34,3,FALSE())*VLOOKUP(E$1,Consumo_EREDES!$A$1:$G$25,7,FALSE())</f>
        <v>5.02938273450944</v>
      </c>
      <c r="F16" s="17" t="n">
        <f aca="false">VLOOKUP($A16,Transmission!$J$1:$L$34,3,FALSE())*VLOOKUP(F$1,Consumo_EREDES!$A$1:$G$25,7,FALSE())</f>
        <v>5.14463584846539</v>
      </c>
      <c r="G16" s="17" t="n">
        <f aca="false">VLOOKUP($A16,Transmission!$J$1:$L$34,3,FALSE())*VLOOKUP(G$1,Consumo_EREDES!$A$1:$G$25,7,FALSE())</f>
        <v>5.78161060069942</v>
      </c>
      <c r="H16" s="17" t="n">
        <f aca="false">VLOOKUP($A16,Transmission!$J$1:$L$34,3,FALSE())*VLOOKUP(H$1,Consumo_EREDES!$A$1:$G$25,7,FALSE())</f>
        <v>7.11680723198079</v>
      </c>
      <c r="I16" s="17" t="n">
        <f aca="false">VLOOKUP($A16,Transmission!$J$1:$L$34,3,FALSE())*VLOOKUP(I$1,Consumo_EREDES!$A$1:$G$25,7,FALSE())</f>
        <v>8.74487031155633</v>
      </c>
      <c r="J16" s="17" t="n">
        <f aca="false">VLOOKUP($A16,Transmission!$J$1:$L$34,3,FALSE())*VLOOKUP(J$1,Consumo_EREDES!$A$1:$G$25,7,FALSE())</f>
        <v>9.2887439848587</v>
      </c>
      <c r="K16" s="17" t="n">
        <f aca="false">VLOOKUP($A16,Transmission!$J$1:$L$34,3,FALSE())*VLOOKUP(K$1,Consumo_EREDES!$A$1:$G$25,7,FALSE())</f>
        <v>9.45991464851285</v>
      </c>
      <c r="L16" s="17" t="n">
        <f aca="false">VLOOKUP($A16,Transmission!$J$1:$L$34,3,FALSE())*VLOOKUP(L$1,Consumo_EREDES!$A$1:$G$25,7,FALSE())</f>
        <v>9.80277632512314</v>
      </c>
      <c r="M16" s="17" t="n">
        <f aca="false">VLOOKUP($A16,Transmission!$J$1:$L$34,3,FALSE())*VLOOKUP(M$1,Consumo_EREDES!$A$1:$G$25,7,FALSE())</f>
        <v>10</v>
      </c>
      <c r="N16" s="17" t="n">
        <f aca="false">VLOOKUP($A16,Transmission!$J$1:$L$34,3,FALSE())*VLOOKUP(N$1,Consumo_EREDES!$A$1:$G$25,7,FALSE())</f>
        <v>9.61702999932702</v>
      </c>
      <c r="O16" s="17" t="n">
        <f aca="false">VLOOKUP($A16,Transmission!$J$1:$L$34,3,FALSE())*VLOOKUP(O$1,Consumo_EREDES!$A$1:$G$25,7,FALSE())</f>
        <v>9.26252139943316</v>
      </c>
      <c r="P16" s="17" t="n">
        <f aca="false">VLOOKUP($A16,Transmission!$J$1:$L$34,3,FALSE())*VLOOKUP(P$1,Consumo_EREDES!$A$1:$G$25,7,FALSE())</f>
        <v>9.03700443769677</v>
      </c>
      <c r="Q16" s="17" t="n">
        <f aca="false">VLOOKUP($A16,Transmission!$J$1:$L$34,3,FALSE())*VLOOKUP(Q$1,Consumo_EREDES!$A$1:$G$25,7,FALSE())</f>
        <v>8.80320639726386</v>
      </c>
      <c r="R16" s="17" t="n">
        <f aca="false">VLOOKUP($A16,Transmission!$J$1:$L$34,3,FALSE())*VLOOKUP(R$1,Consumo_EREDES!$A$1:$G$25,7,FALSE())</f>
        <v>8.6993039679695</v>
      </c>
      <c r="S16" s="17" t="n">
        <f aca="false">VLOOKUP($A16,Transmission!$J$1:$L$34,3,FALSE())*VLOOKUP(S$1,Consumo_EREDES!$A$1:$G$25,7,FALSE())</f>
        <v>8.90976101511104</v>
      </c>
      <c r="T16" s="17" t="n">
        <f aca="false">VLOOKUP($A16,Transmission!$J$1:$L$34,3,FALSE())*VLOOKUP(T$1,Consumo_EREDES!$A$1:$G$25,7,FALSE())</f>
        <v>9.31754062569447</v>
      </c>
      <c r="U16" s="17" t="n">
        <f aca="false">VLOOKUP($A16,Transmission!$J$1:$L$34,3,FALSE())*VLOOKUP(U$1,Consumo_EREDES!$A$1:$G$25,7,FALSE())</f>
        <v>9.46153017512573</v>
      </c>
      <c r="V16" s="17" t="n">
        <f aca="false">VLOOKUP($A16,Transmission!$J$1:$L$34,3,FALSE())*VLOOKUP(V$1,Consumo_EREDES!$A$1:$G$25,7,FALSE())</f>
        <v>8.95548901367475</v>
      </c>
      <c r="W16" s="17" t="n">
        <f aca="false">VLOOKUP($A16,Transmission!$J$1:$L$34,3,FALSE())*VLOOKUP(W$1,Consumo_EREDES!$A$1:$G$25,7,FALSE())</f>
        <v>8.09718169441782</v>
      </c>
      <c r="X16" s="17" t="n">
        <f aca="false">VLOOKUP($A16,Transmission!$J$1:$L$34,3,FALSE())*VLOOKUP(X$1,Consumo_EREDES!$A$1:$G$25,7,FALSE())</f>
        <v>7.12142872601433</v>
      </c>
      <c r="Y16" s="17" t="n">
        <f aca="false">VLOOKUP($A16,Transmission!$J$1:$L$34,3,FALSE())*VLOOKUP(Y$1,Consumo_EREDES!$A$1:$G$25,7,FALSE())</f>
        <v>6.10739773986322</v>
      </c>
    </row>
    <row r="17" customFormat="false" ht="14.25" hidden="false" customHeight="false" outlineLevel="0" collapsed="false">
      <c r="A17" s="5" t="s">
        <v>48</v>
      </c>
      <c r="B17" s="17" t="n">
        <f aca="false">VLOOKUP($A17,Transmission!$J$1:$L$34,3,FALSE())*VLOOKUP(B$1,Consumo_EREDES!$A$1:$G$25,7,FALSE())</f>
        <v>11.1425935062528</v>
      </c>
      <c r="C17" s="17" t="n">
        <f aca="false">VLOOKUP($A17,Transmission!$J$1:$L$34,3,FALSE())*VLOOKUP(C$1,Consumo_EREDES!$A$1:$G$25,7,FALSE())</f>
        <v>10.2911012539748</v>
      </c>
      <c r="D17" s="17" t="n">
        <f aca="false">VLOOKUP($A17,Transmission!$J$1:$L$34,3,FALSE())*VLOOKUP(D$1,Consumo_EREDES!$A$1:$G$25,7,FALSE())</f>
        <v>10.0912776162907</v>
      </c>
      <c r="E17" s="17" t="n">
        <f aca="false">VLOOKUP($A17,Transmission!$J$1:$L$34,3,FALSE())*VLOOKUP(E$1,Consumo_EREDES!$A$1:$G$25,7,FALSE())</f>
        <v>10.0587654690189</v>
      </c>
      <c r="F17" s="17" t="n">
        <f aca="false">VLOOKUP($A17,Transmission!$J$1:$L$34,3,FALSE())*VLOOKUP(F$1,Consumo_EREDES!$A$1:$G$25,7,FALSE())</f>
        <v>10.2892716969308</v>
      </c>
      <c r="G17" s="17" t="n">
        <f aca="false">VLOOKUP($A17,Transmission!$J$1:$L$34,3,FALSE())*VLOOKUP(G$1,Consumo_EREDES!$A$1:$G$25,7,FALSE())</f>
        <v>11.5632212013988</v>
      </c>
      <c r="H17" s="17" t="n">
        <f aca="false">VLOOKUP($A17,Transmission!$J$1:$L$34,3,FALSE())*VLOOKUP(H$1,Consumo_EREDES!$A$1:$G$25,7,FALSE())</f>
        <v>14.2336144639616</v>
      </c>
      <c r="I17" s="17" t="n">
        <f aca="false">VLOOKUP($A17,Transmission!$J$1:$L$34,3,FALSE())*VLOOKUP(I$1,Consumo_EREDES!$A$1:$G$25,7,FALSE())</f>
        <v>17.4897406231127</v>
      </c>
      <c r="J17" s="17" t="n">
        <f aca="false">VLOOKUP($A17,Transmission!$J$1:$L$34,3,FALSE())*VLOOKUP(J$1,Consumo_EREDES!$A$1:$G$25,7,FALSE())</f>
        <v>18.5774879697174</v>
      </c>
      <c r="K17" s="17" t="n">
        <f aca="false">VLOOKUP($A17,Transmission!$J$1:$L$34,3,FALSE())*VLOOKUP(K$1,Consumo_EREDES!$A$1:$G$25,7,FALSE())</f>
        <v>18.9198292970257</v>
      </c>
      <c r="L17" s="17" t="n">
        <f aca="false">VLOOKUP($A17,Transmission!$J$1:$L$34,3,FALSE())*VLOOKUP(L$1,Consumo_EREDES!$A$1:$G$25,7,FALSE())</f>
        <v>19.6055526502463</v>
      </c>
      <c r="M17" s="17" t="n">
        <f aca="false">VLOOKUP($A17,Transmission!$J$1:$L$34,3,FALSE())*VLOOKUP(M$1,Consumo_EREDES!$A$1:$G$25,7,FALSE())</f>
        <v>20</v>
      </c>
      <c r="N17" s="17" t="n">
        <f aca="false">VLOOKUP($A17,Transmission!$J$1:$L$34,3,FALSE())*VLOOKUP(N$1,Consumo_EREDES!$A$1:$G$25,7,FALSE())</f>
        <v>19.234059998654</v>
      </c>
      <c r="O17" s="17" t="n">
        <f aca="false">VLOOKUP($A17,Transmission!$J$1:$L$34,3,FALSE())*VLOOKUP(O$1,Consumo_EREDES!$A$1:$G$25,7,FALSE())</f>
        <v>18.5250427988663</v>
      </c>
      <c r="P17" s="17" t="n">
        <f aca="false">VLOOKUP($A17,Transmission!$J$1:$L$34,3,FALSE())*VLOOKUP(P$1,Consumo_EREDES!$A$1:$G$25,7,FALSE())</f>
        <v>18.0740088753936</v>
      </c>
      <c r="Q17" s="17" t="n">
        <f aca="false">VLOOKUP($A17,Transmission!$J$1:$L$34,3,FALSE())*VLOOKUP(Q$1,Consumo_EREDES!$A$1:$G$25,7,FALSE())</f>
        <v>17.6064127945277</v>
      </c>
      <c r="R17" s="17" t="n">
        <f aca="false">VLOOKUP($A17,Transmission!$J$1:$L$34,3,FALSE())*VLOOKUP(R$1,Consumo_EREDES!$A$1:$G$25,7,FALSE())</f>
        <v>17.398607935939</v>
      </c>
      <c r="S17" s="17" t="n">
        <f aca="false">VLOOKUP($A17,Transmission!$J$1:$L$34,3,FALSE())*VLOOKUP(S$1,Consumo_EREDES!$A$1:$G$25,7,FALSE())</f>
        <v>17.8195220302221</v>
      </c>
      <c r="T17" s="17" t="n">
        <f aca="false">VLOOKUP($A17,Transmission!$J$1:$L$34,3,FALSE())*VLOOKUP(T$1,Consumo_EREDES!$A$1:$G$25,7,FALSE())</f>
        <v>18.6350812513889</v>
      </c>
      <c r="U17" s="17" t="n">
        <f aca="false">VLOOKUP($A17,Transmission!$J$1:$L$34,3,FALSE())*VLOOKUP(U$1,Consumo_EREDES!$A$1:$G$25,7,FALSE())</f>
        <v>18.9230603502515</v>
      </c>
      <c r="V17" s="17" t="n">
        <f aca="false">VLOOKUP($A17,Transmission!$J$1:$L$34,3,FALSE())*VLOOKUP(V$1,Consumo_EREDES!$A$1:$G$25,7,FALSE())</f>
        <v>17.9109780273495</v>
      </c>
      <c r="W17" s="17" t="n">
        <f aca="false">VLOOKUP($A17,Transmission!$J$1:$L$34,3,FALSE())*VLOOKUP(W$1,Consumo_EREDES!$A$1:$G$25,7,FALSE())</f>
        <v>16.1943633888356</v>
      </c>
      <c r="X17" s="17" t="n">
        <f aca="false">VLOOKUP($A17,Transmission!$J$1:$L$34,3,FALSE())*VLOOKUP(X$1,Consumo_EREDES!$A$1:$G$25,7,FALSE())</f>
        <v>14.2428574520287</v>
      </c>
      <c r="Y17" s="17" t="n">
        <f aca="false">VLOOKUP($A17,Transmission!$J$1:$L$34,3,FALSE())*VLOOKUP(Y$1,Consumo_EREDES!$A$1:$G$25,7,FALSE())</f>
        <v>12.2147954797264</v>
      </c>
    </row>
    <row r="18" customFormat="false" ht="14.25" hidden="false" customHeight="false" outlineLevel="0" collapsed="false">
      <c r="A18" s="5" t="s">
        <v>50</v>
      </c>
      <c r="B18" s="17" t="n">
        <f aca="false">VLOOKUP($A18,Transmission!$J$1:$L$34,3,FALSE())*VLOOKUP(B$1,Consumo_EREDES!$A$1:$G$25,7,FALSE())</f>
        <v>11.1425935062528</v>
      </c>
      <c r="C18" s="17" t="n">
        <f aca="false">VLOOKUP($A18,Transmission!$J$1:$L$34,3,FALSE())*VLOOKUP(C$1,Consumo_EREDES!$A$1:$G$25,7,FALSE())</f>
        <v>10.2911012539748</v>
      </c>
      <c r="D18" s="17" t="n">
        <f aca="false">VLOOKUP($A18,Transmission!$J$1:$L$34,3,FALSE())*VLOOKUP(D$1,Consumo_EREDES!$A$1:$G$25,7,FALSE())</f>
        <v>10.0912776162907</v>
      </c>
      <c r="E18" s="17" t="n">
        <f aca="false">VLOOKUP($A18,Transmission!$J$1:$L$34,3,FALSE())*VLOOKUP(E$1,Consumo_EREDES!$A$1:$G$25,7,FALSE())</f>
        <v>10.0587654690189</v>
      </c>
      <c r="F18" s="17" t="n">
        <f aca="false">VLOOKUP($A18,Transmission!$J$1:$L$34,3,FALSE())*VLOOKUP(F$1,Consumo_EREDES!$A$1:$G$25,7,FALSE())</f>
        <v>10.2892716969308</v>
      </c>
      <c r="G18" s="17" t="n">
        <f aca="false">VLOOKUP($A18,Transmission!$J$1:$L$34,3,FALSE())*VLOOKUP(G$1,Consumo_EREDES!$A$1:$G$25,7,FALSE())</f>
        <v>11.5632212013988</v>
      </c>
      <c r="H18" s="17" t="n">
        <f aca="false">VLOOKUP($A18,Transmission!$J$1:$L$34,3,FALSE())*VLOOKUP(H$1,Consumo_EREDES!$A$1:$G$25,7,FALSE())</f>
        <v>14.2336144639616</v>
      </c>
      <c r="I18" s="17" t="n">
        <f aca="false">VLOOKUP($A18,Transmission!$J$1:$L$34,3,FALSE())*VLOOKUP(I$1,Consumo_EREDES!$A$1:$G$25,7,FALSE())</f>
        <v>17.4897406231127</v>
      </c>
      <c r="J18" s="17" t="n">
        <f aca="false">VLOOKUP($A18,Transmission!$J$1:$L$34,3,FALSE())*VLOOKUP(J$1,Consumo_EREDES!$A$1:$G$25,7,FALSE())</f>
        <v>18.5774879697174</v>
      </c>
      <c r="K18" s="17" t="n">
        <f aca="false">VLOOKUP($A18,Transmission!$J$1:$L$34,3,FALSE())*VLOOKUP(K$1,Consumo_EREDES!$A$1:$G$25,7,FALSE())</f>
        <v>18.9198292970257</v>
      </c>
      <c r="L18" s="17" t="n">
        <f aca="false">VLOOKUP($A18,Transmission!$J$1:$L$34,3,FALSE())*VLOOKUP(L$1,Consumo_EREDES!$A$1:$G$25,7,FALSE())</f>
        <v>19.6055526502463</v>
      </c>
      <c r="M18" s="17" t="n">
        <f aca="false">VLOOKUP($A18,Transmission!$J$1:$L$34,3,FALSE())*VLOOKUP(M$1,Consumo_EREDES!$A$1:$G$25,7,FALSE())</f>
        <v>20</v>
      </c>
      <c r="N18" s="17" t="n">
        <f aca="false">VLOOKUP($A18,Transmission!$J$1:$L$34,3,FALSE())*VLOOKUP(N$1,Consumo_EREDES!$A$1:$G$25,7,FALSE())</f>
        <v>19.234059998654</v>
      </c>
      <c r="O18" s="17" t="n">
        <f aca="false">VLOOKUP($A18,Transmission!$J$1:$L$34,3,FALSE())*VLOOKUP(O$1,Consumo_EREDES!$A$1:$G$25,7,FALSE())</f>
        <v>18.5250427988663</v>
      </c>
      <c r="P18" s="17" t="n">
        <f aca="false">VLOOKUP($A18,Transmission!$J$1:$L$34,3,FALSE())*VLOOKUP(P$1,Consumo_EREDES!$A$1:$G$25,7,FALSE())</f>
        <v>18.0740088753936</v>
      </c>
      <c r="Q18" s="17" t="n">
        <f aca="false">VLOOKUP($A18,Transmission!$J$1:$L$34,3,FALSE())*VLOOKUP(Q$1,Consumo_EREDES!$A$1:$G$25,7,FALSE())</f>
        <v>17.6064127945277</v>
      </c>
      <c r="R18" s="17" t="n">
        <f aca="false">VLOOKUP($A18,Transmission!$J$1:$L$34,3,FALSE())*VLOOKUP(R$1,Consumo_EREDES!$A$1:$G$25,7,FALSE())</f>
        <v>17.398607935939</v>
      </c>
      <c r="S18" s="17" t="n">
        <f aca="false">VLOOKUP($A18,Transmission!$J$1:$L$34,3,FALSE())*VLOOKUP(S$1,Consumo_EREDES!$A$1:$G$25,7,FALSE())</f>
        <v>17.8195220302221</v>
      </c>
      <c r="T18" s="17" t="n">
        <f aca="false">VLOOKUP($A18,Transmission!$J$1:$L$34,3,FALSE())*VLOOKUP(T$1,Consumo_EREDES!$A$1:$G$25,7,FALSE())</f>
        <v>18.6350812513889</v>
      </c>
      <c r="U18" s="17" t="n">
        <f aca="false">VLOOKUP($A18,Transmission!$J$1:$L$34,3,FALSE())*VLOOKUP(U$1,Consumo_EREDES!$A$1:$G$25,7,FALSE())</f>
        <v>18.9230603502515</v>
      </c>
      <c r="V18" s="17" t="n">
        <f aca="false">VLOOKUP($A18,Transmission!$J$1:$L$34,3,FALSE())*VLOOKUP(V$1,Consumo_EREDES!$A$1:$G$25,7,FALSE())</f>
        <v>17.9109780273495</v>
      </c>
      <c r="W18" s="17" t="n">
        <f aca="false">VLOOKUP($A18,Transmission!$J$1:$L$34,3,FALSE())*VLOOKUP(W$1,Consumo_EREDES!$A$1:$G$25,7,FALSE())</f>
        <v>16.1943633888356</v>
      </c>
      <c r="X18" s="17" t="n">
        <f aca="false">VLOOKUP($A18,Transmission!$J$1:$L$34,3,FALSE())*VLOOKUP(X$1,Consumo_EREDES!$A$1:$G$25,7,FALSE())</f>
        <v>14.2428574520287</v>
      </c>
      <c r="Y18" s="17" t="n">
        <f aca="false">VLOOKUP($A18,Transmission!$J$1:$L$34,3,FALSE())*VLOOKUP(Y$1,Consumo_EREDES!$A$1:$G$25,7,FALSE())</f>
        <v>12.2147954797264</v>
      </c>
    </row>
    <row r="19" customFormat="false" ht="14.25" hidden="false" customHeight="false" outlineLevel="0" collapsed="false">
      <c r="A19" s="5" t="s">
        <v>52</v>
      </c>
      <c r="B19" s="17" t="n">
        <f aca="false">VLOOKUP($A19,Transmission!$J$1:$L$34,3,FALSE())*VLOOKUP(B$1,Consumo_EREDES!$A$1:$G$25,7,FALSE())</f>
        <v>22.2851870125057</v>
      </c>
      <c r="C19" s="17" t="n">
        <f aca="false">VLOOKUP($A19,Transmission!$J$1:$L$34,3,FALSE())*VLOOKUP(C$1,Consumo_EREDES!$A$1:$G$25,7,FALSE())</f>
        <v>20.5822025079496</v>
      </c>
      <c r="D19" s="17" t="n">
        <f aca="false">VLOOKUP($A19,Transmission!$J$1:$L$34,3,FALSE())*VLOOKUP(D$1,Consumo_EREDES!$A$1:$G$25,7,FALSE())</f>
        <v>20.1825552325814</v>
      </c>
      <c r="E19" s="17" t="n">
        <f aca="false">VLOOKUP($A19,Transmission!$J$1:$L$34,3,FALSE())*VLOOKUP(E$1,Consumo_EREDES!$A$1:$G$25,7,FALSE())</f>
        <v>20.1175309380377</v>
      </c>
      <c r="F19" s="17" t="n">
        <f aca="false">VLOOKUP($A19,Transmission!$J$1:$L$34,3,FALSE())*VLOOKUP(F$1,Consumo_EREDES!$A$1:$G$25,7,FALSE())</f>
        <v>20.5785433938616</v>
      </c>
      <c r="G19" s="17" t="n">
        <f aca="false">VLOOKUP($A19,Transmission!$J$1:$L$34,3,FALSE())*VLOOKUP(G$1,Consumo_EREDES!$A$1:$G$25,7,FALSE())</f>
        <v>23.1264424027977</v>
      </c>
      <c r="H19" s="17" t="n">
        <f aca="false">VLOOKUP($A19,Transmission!$J$1:$L$34,3,FALSE())*VLOOKUP(H$1,Consumo_EREDES!$A$1:$G$25,7,FALSE())</f>
        <v>28.4672289279232</v>
      </c>
      <c r="I19" s="17" t="n">
        <f aca="false">VLOOKUP($A19,Transmission!$J$1:$L$34,3,FALSE())*VLOOKUP(I$1,Consumo_EREDES!$A$1:$G$25,7,FALSE())</f>
        <v>34.9794812462253</v>
      </c>
      <c r="J19" s="17" t="n">
        <f aca="false">VLOOKUP($A19,Transmission!$J$1:$L$34,3,FALSE())*VLOOKUP(J$1,Consumo_EREDES!$A$1:$G$25,7,FALSE())</f>
        <v>37.1549759394348</v>
      </c>
      <c r="K19" s="17" t="n">
        <f aca="false">VLOOKUP($A19,Transmission!$J$1:$L$34,3,FALSE())*VLOOKUP(K$1,Consumo_EREDES!$A$1:$G$25,7,FALSE())</f>
        <v>37.8396585940514</v>
      </c>
      <c r="L19" s="17" t="n">
        <f aca="false">VLOOKUP($A19,Transmission!$J$1:$L$34,3,FALSE())*VLOOKUP(L$1,Consumo_EREDES!$A$1:$G$25,7,FALSE())</f>
        <v>39.2111053004926</v>
      </c>
      <c r="M19" s="17" t="n">
        <f aca="false">VLOOKUP($A19,Transmission!$J$1:$L$34,3,FALSE())*VLOOKUP(M$1,Consumo_EREDES!$A$1:$G$25,7,FALSE())</f>
        <v>40</v>
      </c>
      <c r="N19" s="17" t="n">
        <f aca="false">VLOOKUP($A19,Transmission!$J$1:$L$34,3,FALSE())*VLOOKUP(N$1,Consumo_EREDES!$A$1:$G$25,7,FALSE())</f>
        <v>38.4681199973081</v>
      </c>
      <c r="O19" s="17" t="n">
        <f aca="false">VLOOKUP($A19,Transmission!$J$1:$L$34,3,FALSE())*VLOOKUP(O$1,Consumo_EREDES!$A$1:$G$25,7,FALSE())</f>
        <v>37.0500855977326</v>
      </c>
      <c r="P19" s="17" t="n">
        <f aca="false">VLOOKUP($A19,Transmission!$J$1:$L$34,3,FALSE())*VLOOKUP(P$1,Consumo_EREDES!$A$1:$G$25,7,FALSE())</f>
        <v>36.1480177507871</v>
      </c>
      <c r="Q19" s="17" t="n">
        <f aca="false">VLOOKUP($A19,Transmission!$J$1:$L$34,3,FALSE())*VLOOKUP(Q$1,Consumo_EREDES!$A$1:$G$25,7,FALSE())</f>
        <v>35.2128255890554</v>
      </c>
      <c r="R19" s="17" t="n">
        <f aca="false">VLOOKUP($A19,Transmission!$J$1:$L$34,3,FALSE())*VLOOKUP(R$1,Consumo_EREDES!$A$1:$G$25,7,FALSE())</f>
        <v>34.797215871878</v>
      </c>
      <c r="S19" s="17" t="n">
        <f aca="false">VLOOKUP($A19,Transmission!$J$1:$L$34,3,FALSE())*VLOOKUP(S$1,Consumo_EREDES!$A$1:$G$25,7,FALSE())</f>
        <v>35.6390440604442</v>
      </c>
      <c r="T19" s="17" t="n">
        <f aca="false">VLOOKUP($A19,Transmission!$J$1:$L$34,3,FALSE())*VLOOKUP(T$1,Consumo_EREDES!$A$1:$G$25,7,FALSE())</f>
        <v>37.2701625027779</v>
      </c>
      <c r="U19" s="17" t="n">
        <f aca="false">VLOOKUP($A19,Transmission!$J$1:$L$34,3,FALSE())*VLOOKUP(U$1,Consumo_EREDES!$A$1:$G$25,7,FALSE())</f>
        <v>37.8461207005029</v>
      </c>
      <c r="V19" s="17" t="n">
        <f aca="false">VLOOKUP($A19,Transmission!$J$1:$L$34,3,FALSE())*VLOOKUP(V$1,Consumo_EREDES!$A$1:$G$25,7,FALSE())</f>
        <v>35.821956054699</v>
      </c>
      <c r="W19" s="17" t="n">
        <f aca="false">VLOOKUP($A19,Transmission!$J$1:$L$34,3,FALSE())*VLOOKUP(W$1,Consumo_EREDES!$A$1:$G$25,7,FALSE())</f>
        <v>32.3887267776713</v>
      </c>
      <c r="X19" s="17" t="n">
        <f aca="false">VLOOKUP($A19,Transmission!$J$1:$L$34,3,FALSE())*VLOOKUP(X$1,Consumo_EREDES!$A$1:$G$25,7,FALSE())</f>
        <v>28.4857149040573</v>
      </c>
      <c r="Y19" s="17" t="n">
        <f aca="false">VLOOKUP($A19,Transmission!$J$1:$L$34,3,FALSE())*VLOOKUP(Y$1,Consumo_EREDES!$A$1:$G$25,7,FALSE())</f>
        <v>24.4295909594529</v>
      </c>
    </row>
    <row r="20" customFormat="false" ht="14.25" hidden="false" customHeight="false" outlineLevel="0" collapsed="false">
      <c r="A20" s="5" t="s">
        <v>54</v>
      </c>
      <c r="B20" s="17" t="n">
        <f aca="false">VLOOKUP($A20,Transmission!$J$1:$L$34,3,FALSE())*VLOOKUP(B$1,Consumo_EREDES!$A$1:$G$25,7,FALSE())</f>
        <v>22.2851870125057</v>
      </c>
      <c r="C20" s="17" t="n">
        <f aca="false">VLOOKUP($A20,Transmission!$J$1:$L$34,3,FALSE())*VLOOKUP(C$1,Consumo_EREDES!$A$1:$G$25,7,FALSE())</f>
        <v>20.5822025079496</v>
      </c>
      <c r="D20" s="17" t="n">
        <f aca="false">VLOOKUP($A20,Transmission!$J$1:$L$34,3,FALSE())*VLOOKUP(D$1,Consumo_EREDES!$A$1:$G$25,7,FALSE())</f>
        <v>20.1825552325814</v>
      </c>
      <c r="E20" s="17" t="n">
        <f aca="false">VLOOKUP($A20,Transmission!$J$1:$L$34,3,FALSE())*VLOOKUP(E$1,Consumo_EREDES!$A$1:$G$25,7,FALSE())</f>
        <v>20.1175309380377</v>
      </c>
      <c r="F20" s="17" t="n">
        <f aca="false">VLOOKUP($A20,Transmission!$J$1:$L$34,3,FALSE())*VLOOKUP(F$1,Consumo_EREDES!$A$1:$G$25,7,FALSE())</f>
        <v>20.5785433938616</v>
      </c>
      <c r="G20" s="17" t="n">
        <f aca="false">VLOOKUP($A20,Transmission!$J$1:$L$34,3,FALSE())*VLOOKUP(G$1,Consumo_EREDES!$A$1:$G$25,7,FALSE())</f>
        <v>23.1264424027977</v>
      </c>
      <c r="H20" s="17" t="n">
        <f aca="false">VLOOKUP($A20,Transmission!$J$1:$L$34,3,FALSE())*VLOOKUP(H$1,Consumo_EREDES!$A$1:$G$25,7,FALSE())</f>
        <v>28.4672289279232</v>
      </c>
      <c r="I20" s="17" t="n">
        <f aca="false">VLOOKUP($A20,Transmission!$J$1:$L$34,3,FALSE())*VLOOKUP(I$1,Consumo_EREDES!$A$1:$G$25,7,FALSE())</f>
        <v>34.9794812462253</v>
      </c>
      <c r="J20" s="17" t="n">
        <f aca="false">VLOOKUP($A20,Transmission!$J$1:$L$34,3,FALSE())*VLOOKUP(J$1,Consumo_EREDES!$A$1:$G$25,7,FALSE())</f>
        <v>37.1549759394348</v>
      </c>
      <c r="K20" s="17" t="n">
        <f aca="false">VLOOKUP($A20,Transmission!$J$1:$L$34,3,FALSE())*VLOOKUP(K$1,Consumo_EREDES!$A$1:$G$25,7,FALSE())</f>
        <v>37.8396585940514</v>
      </c>
      <c r="L20" s="17" t="n">
        <f aca="false">VLOOKUP($A20,Transmission!$J$1:$L$34,3,FALSE())*VLOOKUP(L$1,Consumo_EREDES!$A$1:$G$25,7,FALSE())</f>
        <v>39.2111053004926</v>
      </c>
      <c r="M20" s="17" t="n">
        <f aca="false">VLOOKUP($A20,Transmission!$J$1:$L$34,3,FALSE())*VLOOKUP(M$1,Consumo_EREDES!$A$1:$G$25,7,FALSE())</f>
        <v>40</v>
      </c>
      <c r="N20" s="17" t="n">
        <f aca="false">VLOOKUP($A20,Transmission!$J$1:$L$34,3,FALSE())*VLOOKUP(N$1,Consumo_EREDES!$A$1:$G$25,7,FALSE())</f>
        <v>38.4681199973081</v>
      </c>
      <c r="O20" s="17" t="n">
        <f aca="false">VLOOKUP($A20,Transmission!$J$1:$L$34,3,FALSE())*VLOOKUP(O$1,Consumo_EREDES!$A$1:$G$25,7,FALSE())</f>
        <v>37.0500855977326</v>
      </c>
      <c r="P20" s="17" t="n">
        <f aca="false">VLOOKUP($A20,Transmission!$J$1:$L$34,3,FALSE())*VLOOKUP(P$1,Consumo_EREDES!$A$1:$G$25,7,FALSE())</f>
        <v>36.1480177507871</v>
      </c>
      <c r="Q20" s="17" t="n">
        <f aca="false">VLOOKUP($A20,Transmission!$J$1:$L$34,3,FALSE())*VLOOKUP(Q$1,Consumo_EREDES!$A$1:$G$25,7,FALSE())</f>
        <v>35.2128255890554</v>
      </c>
      <c r="R20" s="17" t="n">
        <f aca="false">VLOOKUP($A20,Transmission!$J$1:$L$34,3,FALSE())*VLOOKUP(R$1,Consumo_EREDES!$A$1:$G$25,7,FALSE())</f>
        <v>34.797215871878</v>
      </c>
      <c r="S20" s="17" t="n">
        <f aca="false">VLOOKUP($A20,Transmission!$J$1:$L$34,3,FALSE())*VLOOKUP(S$1,Consumo_EREDES!$A$1:$G$25,7,FALSE())</f>
        <v>35.6390440604442</v>
      </c>
      <c r="T20" s="17" t="n">
        <f aca="false">VLOOKUP($A20,Transmission!$J$1:$L$34,3,FALSE())*VLOOKUP(T$1,Consumo_EREDES!$A$1:$G$25,7,FALSE())</f>
        <v>37.2701625027779</v>
      </c>
      <c r="U20" s="17" t="n">
        <f aca="false">VLOOKUP($A20,Transmission!$J$1:$L$34,3,FALSE())*VLOOKUP(U$1,Consumo_EREDES!$A$1:$G$25,7,FALSE())</f>
        <v>37.8461207005029</v>
      </c>
      <c r="V20" s="17" t="n">
        <f aca="false">VLOOKUP($A20,Transmission!$J$1:$L$34,3,FALSE())*VLOOKUP(V$1,Consumo_EREDES!$A$1:$G$25,7,FALSE())</f>
        <v>35.821956054699</v>
      </c>
      <c r="W20" s="17" t="n">
        <f aca="false">VLOOKUP($A20,Transmission!$J$1:$L$34,3,FALSE())*VLOOKUP(W$1,Consumo_EREDES!$A$1:$G$25,7,FALSE())</f>
        <v>32.3887267776713</v>
      </c>
      <c r="X20" s="17" t="n">
        <f aca="false">VLOOKUP($A20,Transmission!$J$1:$L$34,3,FALSE())*VLOOKUP(X$1,Consumo_EREDES!$A$1:$G$25,7,FALSE())</f>
        <v>28.4857149040573</v>
      </c>
      <c r="Y20" s="17" t="n">
        <f aca="false">VLOOKUP($A20,Transmission!$J$1:$L$34,3,FALSE())*VLOOKUP(Y$1,Consumo_EREDES!$A$1:$G$25,7,FALSE())</f>
        <v>24.4295909594529</v>
      </c>
    </row>
    <row r="21" customFormat="false" ht="14.25" hidden="false" customHeight="false" outlineLevel="0" collapsed="false">
      <c r="A21" s="5" t="s">
        <v>56</v>
      </c>
      <c r="B21" s="17" t="n">
        <f aca="false">VLOOKUP($A21,Transmission!$J$1:$L$34,3,FALSE())*VLOOKUP(B$1,Consumo_EREDES!$A$1:$G$25,7,FALSE())</f>
        <v>22.2851870125057</v>
      </c>
      <c r="C21" s="17" t="n">
        <f aca="false">VLOOKUP($A21,Transmission!$J$1:$L$34,3,FALSE())*VLOOKUP(C$1,Consumo_EREDES!$A$1:$G$25,7,FALSE())</f>
        <v>20.5822025079496</v>
      </c>
      <c r="D21" s="17" t="n">
        <f aca="false">VLOOKUP($A21,Transmission!$J$1:$L$34,3,FALSE())*VLOOKUP(D$1,Consumo_EREDES!$A$1:$G$25,7,FALSE())</f>
        <v>20.1825552325814</v>
      </c>
      <c r="E21" s="17" t="n">
        <f aca="false">VLOOKUP($A21,Transmission!$J$1:$L$34,3,FALSE())*VLOOKUP(E$1,Consumo_EREDES!$A$1:$G$25,7,FALSE())</f>
        <v>20.1175309380377</v>
      </c>
      <c r="F21" s="17" t="n">
        <f aca="false">VLOOKUP($A21,Transmission!$J$1:$L$34,3,FALSE())*VLOOKUP(F$1,Consumo_EREDES!$A$1:$G$25,7,FALSE())</f>
        <v>20.5785433938616</v>
      </c>
      <c r="G21" s="17" t="n">
        <f aca="false">VLOOKUP($A21,Transmission!$J$1:$L$34,3,FALSE())*VLOOKUP(G$1,Consumo_EREDES!$A$1:$G$25,7,FALSE())</f>
        <v>23.1264424027977</v>
      </c>
      <c r="H21" s="17" t="n">
        <f aca="false">VLOOKUP($A21,Transmission!$J$1:$L$34,3,FALSE())*VLOOKUP(H$1,Consumo_EREDES!$A$1:$G$25,7,FALSE())</f>
        <v>28.4672289279232</v>
      </c>
      <c r="I21" s="17" t="n">
        <f aca="false">VLOOKUP($A21,Transmission!$J$1:$L$34,3,FALSE())*VLOOKUP(I$1,Consumo_EREDES!$A$1:$G$25,7,FALSE())</f>
        <v>34.9794812462253</v>
      </c>
      <c r="J21" s="17" t="n">
        <f aca="false">VLOOKUP($A21,Transmission!$J$1:$L$34,3,FALSE())*VLOOKUP(J$1,Consumo_EREDES!$A$1:$G$25,7,FALSE())</f>
        <v>37.1549759394348</v>
      </c>
      <c r="K21" s="17" t="n">
        <f aca="false">VLOOKUP($A21,Transmission!$J$1:$L$34,3,FALSE())*VLOOKUP(K$1,Consumo_EREDES!$A$1:$G$25,7,FALSE())</f>
        <v>37.8396585940514</v>
      </c>
      <c r="L21" s="17" t="n">
        <f aca="false">VLOOKUP($A21,Transmission!$J$1:$L$34,3,FALSE())*VLOOKUP(L$1,Consumo_EREDES!$A$1:$G$25,7,FALSE())</f>
        <v>39.2111053004926</v>
      </c>
      <c r="M21" s="17" t="n">
        <f aca="false">VLOOKUP($A21,Transmission!$J$1:$L$34,3,FALSE())*VLOOKUP(M$1,Consumo_EREDES!$A$1:$G$25,7,FALSE())</f>
        <v>40</v>
      </c>
      <c r="N21" s="17" t="n">
        <f aca="false">VLOOKUP($A21,Transmission!$J$1:$L$34,3,FALSE())*VLOOKUP(N$1,Consumo_EREDES!$A$1:$G$25,7,FALSE())</f>
        <v>38.4681199973081</v>
      </c>
      <c r="O21" s="17" t="n">
        <f aca="false">VLOOKUP($A21,Transmission!$J$1:$L$34,3,FALSE())*VLOOKUP(O$1,Consumo_EREDES!$A$1:$G$25,7,FALSE())</f>
        <v>37.0500855977326</v>
      </c>
      <c r="P21" s="17" t="n">
        <f aca="false">VLOOKUP($A21,Transmission!$J$1:$L$34,3,FALSE())*VLOOKUP(P$1,Consumo_EREDES!$A$1:$G$25,7,FALSE())</f>
        <v>36.1480177507871</v>
      </c>
      <c r="Q21" s="17" t="n">
        <f aca="false">VLOOKUP($A21,Transmission!$J$1:$L$34,3,FALSE())*VLOOKUP(Q$1,Consumo_EREDES!$A$1:$G$25,7,FALSE())</f>
        <v>35.2128255890554</v>
      </c>
      <c r="R21" s="17" t="n">
        <f aca="false">VLOOKUP($A21,Transmission!$J$1:$L$34,3,FALSE())*VLOOKUP(R$1,Consumo_EREDES!$A$1:$G$25,7,FALSE())</f>
        <v>34.797215871878</v>
      </c>
      <c r="S21" s="17" t="n">
        <f aca="false">VLOOKUP($A21,Transmission!$J$1:$L$34,3,FALSE())*VLOOKUP(S$1,Consumo_EREDES!$A$1:$G$25,7,FALSE())</f>
        <v>35.6390440604442</v>
      </c>
      <c r="T21" s="17" t="n">
        <f aca="false">VLOOKUP($A21,Transmission!$J$1:$L$34,3,FALSE())*VLOOKUP(T$1,Consumo_EREDES!$A$1:$G$25,7,FALSE())</f>
        <v>37.2701625027779</v>
      </c>
      <c r="U21" s="17" t="n">
        <f aca="false">VLOOKUP($A21,Transmission!$J$1:$L$34,3,FALSE())*VLOOKUP(U$1,Consumo_EREDES!$A$1:$G$25,7,FALSE())</f>
        <v>37.8461207005029</v>
      </c>
      <c r="V21" s="17" t="n">
        <f aca="false">VLOOKUP($A21,Transmission!$J$1:$L$34,3,FALSE())*VLOOKUP(V$1,Consumo_EREDES!$A$1:$G$25,7,FALSE())</f>
        <v>35.821956054699</v>
      </c>
      <c r="W21" s="17" t="n">
        <f aca="false">VLOOKUP($A21,Transmission!$J$1:$L$34,3,FALSE())*VLOOKUP(W$1,Consumo_EREDES!$A$1:$G$25,7,FALSE())</f>
        <v>32.3887267776713</v>
      </c>
      <c r="X21" s="17" t="n">
        <f aca="false">VLOOKUP($A21,Transmission!$J$1:$L$34,3,FALSE())*VLOOKUP(X$1,Consumo_EREDES!$A$1:$G$25,7,FALSE())</f>
        <v>28.4857149040573</v>
      </c>
      <c r="Y21" s="17" t="n">
        <f aca="false">VLOOKUP($A21,Transmission!$J$1:$L$34,3,FALSE())*VLOOKUP(Y$1,Consumo_EREDES!$A$1:$G$25,7,FALSE())</f>
        <v>24.4295909594529</v>
      </c>
    </row>
    <row r="22" customFormat="false" ht="14.25" hidden="false" customHeight="false" outlineLevel="0" collapsed="false">
      <c r="A22" s="5" t="s">
        <v>58</v>
      </c>
      <c r="B22" s="17" t="n">
        <f aca="false">VLOOKUP($A22,Transmission!$J$1:$L$34,3,FALSE())*VLOOKUP(B$1,Consumo_EREDES!$A$1:$G$25,7,FALSE())</f>
        <v>22.2851870125057</v>
      </c>
      <c r="C22" s="17" t="n">
        <f aca="false">VLOOKUP($A22,Transmission!$J$1:$L$34,3,FALSE())*VLOOKUP(C$1,Consumo_EREDES!$A$1:$G$25,7,FALSE())</f>
        <v>20.5822025079496</v>
      </c>
      <c r="D22" s="17" t="n">
        <f aca="false">VLOOKUP($A22,Transmission!$J$1:$L$34,3,FALSE())*VLOOKUP(D$1,Consumo_EREDES!$A$1:$G$25,7,FALSE())</f>
        <v>20.1825552325814</v>
      </c>
      <c r="E22" s="17" t="n">
        <f aca="false">VLOOKUP($A22,Transmission!$J$1:$L$34,3,FALSE())*VLOOKUP(E$1,Consumo_EREDES!$A$1:$G$25,7,FALSE())</f>
        <v>20.1175309380377</v>
      </c>
      <c r="F22" s="17" t="n">
        <f aca="false">VLOOKUP($A22,Transmission!$J$1:$L$34,3,FALSE())*VLOOKUP(F$1,Consumo_EREDES!$A$1:$G$25,7,FALSE())</f>
        <v>20.5785433938616</v>
      </c>
      <c r="G22" s="17" t="n">
        <f aca="false">VLOOKUP($A22,Transmission!$J$1:$L$34,3,FALSE())*VLOOKUP(G$1,Consumo_EREDES!$A$1:$G$25,7,FALSE())</f>
        <v>23.1264424027977</v>
      </c>
      <c r="H22" s="17" t="n">
        <f aca="false">VLOOKUP($A22,Transmission!$J$1:$L$34,3,FALSE())*VLOOKUP(H$1,Consumo_EREDES!$A$1:$G$25,7,FALSE())</f>
        <v>28.4672289279232</v>
      </c>
      <c r="I22" s="17" t="n">
        <f aca="false">VLOOKUP($A22,Transmission!$J$1:$L$34,3,FALSE())*VLOOKUP(I$1,Consumo_EREDES!$A$1:$G$25,7,FALSE())</f>
        <v>34.9794812462253</v>
      </c>
      <c r="J22" s="17" t="n">
        <f aca="false">VLOOKUP($A22,Transmission!$J$1:$L$34,3,FALSE())*VLOOKUP(J$1,Consumo_EREDES!$A$1:$G$25,7,FALSE())</f>
        <v>37.1549759394348</v>
      </c>
      <c r="K22" s="17" t="n">
        <f aca="false">VLOOKUP($A22,Transmission!$J$1:$L$34,3,FALSE())*VLOOKUP(K$1,Consumo_EREDES!$A$1:$G$25,7,FALSE())</f>
        <v>37.8396585940514</v>
      </c>
      <c r="L22" s="17" t="n">
        <f aca="false">VLOOKUP($A22,Transmission!$J$1:$L$34,3,FALSE())*VLOOKUP(L$1,Consumo_EREDES!$A$1:$G$25,7,FALSE())</f>
        <v>39.2111053004926</v>
      </c>
      <c r="M22" s="17" t="n">
        <f aca="false">VLOOKUP($A22,Transmission!$J$1:$L$34,3,FALSE())*VLOOKUP(M$1,Consumo_EREDES!$A$1:$G$25,7,FALSE())</f>
        <v>40</v>
      </c>
      <c r="N22" s="17" t="n">
        <f aca="false">VLOOKUP($A22,Transmission!$J$1:$L$34,3,FALSE())*VLOOKUP(N$1,Consumo_EREDES!$A$1:$G$25,7,FALSE())</f>
        <v>38.4681199973081</v>
      </c>
      <c r="O22" s="17" t="n">
        <f aca="false">VLOOKUP($A22,Transmission!$J$1:$L$34,3,FALSE())*VLOOKUP(O$1,Consumo_EREDES!$A$1:$G$25,7,FALSE())</f>
        <v>37.0500855977326</v>
      </c>
      <c r="P22" s="17" t="n">
        <f aca="false">VLOOKUP($A22,Transmission!$J$1:$L$34,3,FALSE())*VLOOKUP(P$1,Consumo_EREDES!$A$1:$G$25,7,FALSE())</f>
        <v>36.1480177507871</v>
      </c>
      <c r="Q22" s="17" t="n">
        <f aca="false">VLOOKUP($A22,Transmission!$J$1:$L$34,3,FALSE())*VLOOKUP(Q$1,Consumo_EREDES!$A$1:$G$25,7,FALSE())</f>
        <v>35.2128255890554</v>
      </c>
      <c r="R22" s="17" t="n">
        <f aca="false">VLOOKUP($A22,Transmission!$J$1:$L$34,3,FALSE())*VLOOKUP(R$1,Consumo_EREDES!$A$1:$G$25,7,FALSE())</f>
        <v>34.797215871878</v>
      </c>
      <c r="S22" s="17" t="n">
        <f aca="false">VLOOKUP($A22,Transmission!$J$1:$L$34,3,FALSE())*VLOOKUP(S$1,Consumo_EREDES!$A$1:$G$25,7,FALSE())</f>
        <v>35.6390440604442</v>
      </c>
      <c r="T22" s="17" t="n">
        <f aca="false">VLOOKUP($A22,Transmission!$J$1:$L$34,3,FALSE())*VLOOKUP(T$1,Consumo_EREDES!$A$1:$G$25,7,FALSE())</f>
        <v>37.2701625027779</v>
      </c>
      <c r="U22" s="17" t="n">
        <f aca="false">VLOOKUP($A22,Transmission!$J$1:$L$34,3,FALSE())*VLOOKUP(U$1,Consumo_EREDES!$A$1:$G$25,7,FALSE())</f>
        <v>37.8461207005029</v>
      </c>
      <c r="V22" s="17" t="n">
        <f aca="false">VLOOKUP($A22,Transmission!$J$1:$L$34,3,FALSE())*VLOOKUP(V$1,Consumo_EREDES!$A$1:$G$25,7,FALSE())</f>
        <v>35.821956054699</v>
      </c>
      <c r="W22" s="17" t="n">
        <f aca="false">VLOOKUP($A22,Transmission!$J$1:$L$34,3,FALSE())*VLOOKUP(W$1,Consumo_EREDES!$A$1:$G$25,7,FALSE())</f>
        <v>32.3887267776713</v>
      </c>
      <c r="X22" s="17" t="n">
        <f aca="false">VLOOKUP($A22,Transmission!$J$1:$L$34,3,FALSE())*VLOOKUP(X$1,Consumo_EREDES!$A$1:$G$25,7,FALSE())</f>
        <v>28.4857149040573</v>
      </c>
      <c r="Y22" s="17" t="n">
        <f aca="false">VLOOKUP($A22,Transmission!$J$1:$L$34,3,FALSE())*VLOOKUP(Y$1,Consumo_EREDES!$A$1:$G$25,7,FALSE())</f>
        <v>24.4295909594529</v>
      </c>
    </row>
    <row r="23" customFormat="false" ht="14.25" hidden="false" customHeight="false" outlineLevel="0" collapsed="false">
      <c r="A23" s="5" t="s">
        <v>60</v>
      </c>
      <c r="B23" s="17" t="n">
        <f aca="false">VLOOKUP($A23,Transmission!$J$1:$L$34,3,FALSE())*VLOOKUP(B$1,Consumo_EREDES!$A$1:$G$25,7,FALSE())</f>
        <v>22.2851870125057</v>
      </c>
      <c r="C23" s="17" t="n">
        <f aca="false">VLOOKUP($A23,Transmission!$J$1:$L$34,3,FALSE())*VLOOKUP(C$1,Consumo_EREDES!$A$1:$G$25,7,FALSE())</f>
        <v>20.5822025079496</v>
      </c>
      <c r="D23" s="17" t="n">
        <f aca="false">VLOOKUP($A23,Transmission!$J$1:$L$34,3,FALSE())*VLOOKUP(D$1,Consumo_EREDES!$A$1:$G$25,7,FALSE())</f>
        <v>20.1825552325814</v>
      </c>
      <c r="E23" s="17" t="n">
        <f aca="false">VLOOKUP($A23,Transmission!$J$1:$L$34,3,FALSE())*VLOOKUP(E$1,Consumo_EREDES!$A$1:$G$25,7,FALSE())</f>
        <v>20.1175309380377</v>
      </c>
      <c r="F23" s="17" t="n">
        <f aca="false">VLOOKUP($A23,Transmission!$J$1:$L$34,3,FALSE())*VLOOKUP(F$1,Consumo_EREDES!$A$1:$G$25,7,FALSE())</f>
        <v>20.5785433938616</v>
      </c>
      <c r="G23" s="17" t="n">
        <f aca="false">VLOOKUP($A23,Transmission!$J$1:$L$34,3,FALSE())*VLOOKUP(G$1,Consumo_EREDES!$A$1:$G$25,7,FALSE())</f>
        <v>23.1264424027977</v>
      </c>
      <c r="H23" s="17" t="n">
        <f aca="false">VLOOKUP($A23,Transmission!$J$1:$L$34,3,FALSE())*VLOOKUP(H$1,Consumo_EREDES!$A$1:$G$25,7,FALSE())</f>
        <v>28.4672289279232</v>
      </c>
      <c r="I23" s="17" t="n">
        <f aca="false">VLOOKUP($A23,Transmission!$J$1:$L$34,3,FALSE())*VLOOKUP(I$1,Consumo_EREDES!$A$1:$G$25,7,FALSE())</f>
        <v>34.9794812462253</v>
      </c>
      <c r="J23" s="17" t="n">
        <f aca="false">VLOOKUP($A23,Transmission!$J$1:$L$34,3,FALSE())*VLOOKUP(J$1,Consumo_EREDES!$A$1:$G$25,7,FALSE())</f>
        <v>37.1549759394348</v>
      </c>
      <c r="K23" s="17" t="n">
        <f aca="false">VLOOKUP($A23,Transmission!$J$1:$L$34,3,FALSE())*VLOOKUP(K$1,Consumo_EREDES!$A$1:$G$25,7,FALSE())</f>
        <v>37.8396585940514</v>
      </c>
      <c r="L23" s="17" t="n">
        <f aca="false">VLOOKUP($A23,Transmission!$J$1:$L$34,3,FALSE())*VLOOKUP(L$1,Consumo_EREDES!$A$1:$G$25,7,FALSE())</f>
        <v>39.2111053004926</v>
      </c>
      <c r="M23" s="17" t="n">
        <f aca="false">VLOOKUP($A23,Transmission!$J$1:$L$34,3,FALSE())*VLOOKUP(M$1,Consumo_EREDES!$A$1:$G$25,7,FALSE())</f>
        <v>40</v>
      </c>
      <c r="N23" s="17" t="n">
        <f aca="false">VLOOKUP($A23,Transmission!$J$1:$L$34,3,FALSE())*VLOOKUP(N$1,Consumo_EREDES!$A$1:$G$25,7,FALSE())</f>
        <v>38.4681199973081</v>
      </c>
      <c r="O23" s="17" t="n">
        <f aca="false">VLOOKUP($A23,Transmission!$J$1:$L$34,3,FALSE())*VLOOKUP(O$1,Consumo_EREDES!$A$1:$G$25,7,FALSE())</f>
        <v>37.0500855977326</v>
      </c>
      <c r="P23" s="17" t="n">
        <f aca="false">VLOOKUP($A23,Transmission!$J$1:$L$34,3,FALSE())*VLOOKUP(P$1,Consumo_EREDES!$A$1:$G$25,7,FALSE())</f>
        <v>36.1480177507871</v>
      </c>
      <c r="Q23" s="17" t="n">
        <f aca="false">VLOOKUP($A23,Transmission!$J$1:$L$34,3,FALSE())*VLOOKUP(Q$1,Consumo_EREDES!$A$1:$G$25,7,FALSE())</f>
        <v>35.2128255890554</v>
      </c>
      <c r="R23" s="17" t="n">
        <f aca="false">VLOOKUP($A23,Transmission!$J$1:$L$34,3,FALSE())*VLOOKUP(R$1,Consumo_EREDES!$A$1:$G$25,7,FALSE())</f>
        <v>34.797215871878</v>
      </c>
      <c r="S23" s="17" t="n">
        <f aca="false">VLOOKUP($A23,Transmission!$J$1:$L$34,3,FALSE())*VLOOKUP(S$1,Consumo_EREDES!$A$1:$G$25,7,FALSE())</f>
        <v>35.6390440604442</v>
      </c>
      <c r="T23" s="17" t="n">
        <f aca="false">VLOOKUP($A23,Transmission!$J$1:$L$34,3,FALSE())*VLOOKUP(T$1,Consumo_EREDES!$A$1:$G$25,7,FALSE())</f>
        <v>37.2701625027779</v>
      </c>
      <c r="U23" s="17" t="n">
        <f aca="false">VLOOKUP($A23,Transmission!$J$1:$L$34,3,FALSE())*VLOOKUP(U$1,Consumo_EREDES!$A$1:$G$25,7,FALSE())</f>
        <v>37.8461207005029</v>
      </c>
      <c r="V23" s="17" t="n">
        <f aca="false">VLOOKUP($A23,Transmission!$J$1:$L$34,3,FALSE())*VLOOKUP(V$1,Consumo_EREDES!$A$1:$G$25,7,FALSE())</f>
        <v>35.821956054699</v>
      </c>
      <c r="W23" s="17" t="n">
        <f aca="false">VLOOKUP($A23,Transmission!$J$1:$L$34,3,FALSE())*VLOOKUP(W$1,Consumo_EREDES!$A$1:$G$25,7,FALSE())</f>
        <v>32.3887267776713</v>
      </c>
      <c r="X23" s="17" t="n">
        <f aca="false">VLOOKUP($A23,Transmission!$J$1:$L$34,3,FALSE())*VLOOKUP(X$1,Consumo_EREDES!$A$1:$G$25,7,FALSE())</f>
        <v>28.4857149040573</v>
      </c>
      <c r="Y23" s="17" t="n">
        <f aca="false">VLOOKUP($A23,Transmission!$J$1:$L$34,3,FALSE())*VLOOKUP(Y$1,Consumo_EREDES!$A$1:$G$25,7,FALSE())</f>
        <v>24.4295909594529</v>
      </c>
    </row>
    <row r="24" customFormat="false" ht="14.25" hidden="false" customHeight="false" outlineLevel="0" collapsed="false">
      <c r="A24" s="5" t="s">
        <v>62</v>
      </c>
      <c r="B24" s="17" t="n">
        <f aca="false">VLOOKUP($A24,Transmission!$J$1:$L$34,3,FALSE())*VLOOKUP(B$1,Consumo_EREDES!$A$1:$G$25,7,FALSE())</f>
        <v>27.8564837656321</v>
      </c>
      <c r="C24" s="17" t="n">
        <f aca="false">VLOOKUP($A24,Transmission!$J$1:$L$34,3,FALSE())*VLOOKUP(C$1,Consumo_EREDES!$A$1:$G$25,7,FALSE())</f>
        <v>25.727753134937</v>
      </c>
      <c r="D24" s="17" t="n">
        <f aca="false">VLOOKUP($A24,Transmission!$J$1:$L$34,3,FALSE())*VLOOKUP(D$1,Consumo_EREDES!$A$1:$G$25,7,FALSE())</f>
        <v>25.2281940407268</v>
      </c>
      <c r="E24" s="17" t="n">
        <f aca="false">VLOOKUP($A24,Transmission!$J$1:$L$34,3,FALSE())*VLOOKUP(E$1,Consumo_EREDES!$A$1:$G$25,7,FALSE())</f>
        <v>25.1469136725472</v>
      </c>
      <c r="F24" s="17" t="n">
        <f aca="false">VLOOKUP($A24,Transmission!$J$1:$L$34,3,FALSE())*VLOOKUP(F$1,Consumo_EREDES!$A$1:$G$25,7,FALSE())</f>
        <v>25.723179242327</v>
      </c>
      <c r="G24" s="17" t="n">
        <f aca="false">VLOOKUP($A24,Transmission!$J$1:$L$34,3,FALSE())*VLOOKUP(G$1,Consumo_EREDES!$A$1:$G$25,7,FALSE())</f>
        <v>28.9080530034971</v>
      </c>
      <c r="H24" s="17" t="n">
        <f aca="false">VLOOKUP($A24,Transmission!$J$1:$L$34,3,FALSE())*VLOOKUP(H$1,Consumo_EREDES!$A$1:$G$25,7,FALSE())</f>
        <v>35.5840361599039</v>
      </c>
      <c r="I24" s="17" t="n">
        <f aca="false">VLOOKUP($A24,Transmission!$J$1:$L$34,3,FALSE())*VLOOKUP(I$1,Consumo_EREDES!$A$1:$G$25,7,FALSE())</f>
        <v>43.7243515577817</v>
      </c>
      <c r="J24" s="17" t="n">
        <f aca="false">VLOOKUP($A24,Transmission!$J$1:$L$34,3,FALSE())*VLOOKUP(J$1,Consumo_EREDES!$A$1:$G$25,7,FALSE())</f>
        <v>46.4437199242935</v>
      </c>
      <c r="K24" s="17" t="n">
        <f aca="false">VLOOKUP($A24,Transmission!$J$1:$L$34,3,FALSE())*VLOOKUP(K$1,Consumo_EREDES!$A$1:$G$25,7,FALSE())</f>
        <v>47.2995732425642</v>
      </c>
      <c r="L24" s="17" t="n">
        <f aca="false">VLOOKUP($A24,Transmission!$J$1:$L$34,3,FALSE())*VLOOKUP(L$1,Consumo_EREDES!$A$1:$G$25,7,FALSE())</f>
        <v>49.0138816256157</v>
      </c>
      <c r="M24" s="17" t="n">
        <f aca="false">VLOOKUP($A24,Transmission!$J$1:$L$34,3,FALSE())*VLOOKUP(M$1,Consumo_EREDES!$A$1:$G$25,7,FALSE())</f>
        <v>50</v>
      </c>
      <c r="N24" s="17" t="n">
        <f aca="false">VLOOKUP($A24,Transmission!$J$1:$L$34,3,FALSE())*VLOOKUP(N$1,Consumo_EREDES!$A$1:$G$25,7,FALSE())</f>
        <v>48.0851499966351</v>
      </c>
      <c r="O24" s="17" t="n">
        <f aca="false">VLOOKUP($A24,Transmission!$J$1:$L$34,3,FALSE())*VLOOKUP(O$1,Consumo_EREDES!$A$1:$G$25,7,FALSE())</f>
        <v>46.3126069971658</v>
      </c>
      <c r="P24" s="17" t="n">
        <f aca="false">VLOOKUP($A24,Transmission!$J$1:$L$34,3,FALSE())*VLOOKUP(P$1,Consumo_EREDES!$A$1:$G$25,7,FALSE())</f>
        <v>45.1850221884839</v>
      </c>
      <c r="Q24" s="17" t="n">
        <f aca="false">VLOOKUP($A24,Transmission!$J$1:$L$34,3,FALSE())*VLOOKUP(Q$1,Consumo_EREDES!$A$1:$G$25,7,FALSE())</f>
        <v>44.0160319863193</v>
      </c>
      <c r="R24" s="17" t="n">
        <f aca="false">VLOOKUP($A24,Transmission!$J$1:$L$34,3,FALSE())*VLOOKUP(R$1,Consumo_EREDES!$A$1:$G$25,7,FALSE())</f>
        <v>43.4965198398475</v>
      </c>
      <c r="S24" s="17" t="n">
        <f aca="false">VLOOKUP($A24,Transmission!$J$1:$L$34,3,FALSE())*VLOOKUP(S$1,Consumo_EREDES!$A$1:$G$25,7,FALSE())</f>
        <v>44.5488050755552</v>
      </c>
      <c r="T24" s="17" t="n">
        <f aca="false">VLOOKUP($A24,Transmission!$J$1:$L$34,3,FALSE())*VLOOKUP(T$1,Consumo_EREDES!$A$1:$G$25,7,FALSE())</f>
        <v>46.5877031284724</v>
      </c>
      <c r="U24" s="17" t="n">
        <f aca="false">VLOOKUP($A24,Transmission!$J$1:$L$34,3,FALSE())*VLOOKUP(U$1,Consumo_EREDES!$A$1:$G$25,7,FALSE())</f>
        <v>47.3076508756286</v>
      </c>
      <c r="V24" s="17" t="n">
        <f aca="false">VLOOKUP($A24,Transmission!$J$1:$L$34,3,FALSE())*VLOOKUP(V$1,Consumo_EREDES!$A$1:$G$25,7,FALSE())</f>
        <v>44.7774450683738</v>
      </c>
      <c r="W24" s="17" t="n">
        <f aca="false">VLOOKUP($A24,Transmission!$J$1:$L$34,3,FALSE())*VLOOKUP(W$1,Consumo_EREDES!$A$1:$G$25,7,FALSE())</f>
        <v>40.4859084720891</v>
      </c>
      <c r="X24" s="17" t="n">
        <f aca="false">VLOOKUP($A24,Transmission!$J$1:$L$34,3,FALSE())*VLOOKUP(X$1,Consumo_EREDES!$A$1:$G$25,7,FALSE())</f>
        <v>35.6071436300717</v>
      </c>
      <c r="Y24" s="17" t="n">
        <f aca="false">VLOOKUP($A24,Transmission!$J$1:$L$34,3,FALSE())*VLOOKUP(Y$1,Consumo_EREDES!$A$1:$G$25,7,FALSE())</f>
        <v>30.5369886993161</v>
      </c>
    </row>
    <row r="25" customFormat="false" ht="14.25" hidden="false" customHeight="false" outlineLevel="0" collapsed="false">
      <c r="A25" s="5" t="s">
        <v>64</v>
      </c>
      <c r="B25" s="17" t="n">
        <f aca="false">VLOOKUP($A25,Transmission!$J$1:$L$34,3,FALSE())*VLOOKUP(B$1,Consumo_EREDES!$A$1:$G$25,7,FALSE())</f>
        <v>111.425935062528</v>
      </c>
      <c r="C25" s="17" t="n">
        <f aca="false">VLOOKUP($A25,Transmission!$J$1:$L$34,3,FALSE())*VLOOKUP(C$1,Consumo_EREDES!$A$1:$G$25,7,FALSE())</f>
        <v>102.911012539748</v>
      </c>
      <c r="D25" s="17" t="n">
        <f aca="false">VLOOKUP($A25,Transmission!$J$1:$L$34,3,FALSE())*VLOOKUP(D$1,Consumo_EREDES!$A$1:$G$25,7,FALSE())</f>
        <v>100.912776162907</v>
      </c>
      <c r="E25" s="17" t="n">
        <f aca="false">VLOOKUP($A25,Transmission!$J$1:$L$34,3,FALSE())*VLOOKUP(E$1,Consumo_EREDES!$A$1:$G$25,7,FALSE())</f>
        <v>100.587654690189</v>
      </c>
      <c r="F25" s="17" t="n">
        <f aca="false">VLOOKUP($A25,Transmission!$J$1:$L$34,3,FALSE())*VLOOKUP(F$1,Consumo_EREDES!$A$1:$G$25,7,FALSE())</f>
        <v>102.892716969308</v>
      </c>
      <c r="G25" s="17" t="n">
        <f aca="false">VLOOKUP($A25,Transmission!$J$1:$L$34,3,FALSE())*VLOOKUP(G$1,Consumo_EREDES!$A$1:$G$25,7,FALSE())</f>
        <v>115.632212013988</v>
      </c>
      <c r="H25" s="17" t="n">
        <f aca="false">VLOOKUP($A25,Transmission!$J$1:$L$34,3,FALSE())*VLOOKUP(H$1,Consumo_EREDES!$A$1:$G$25,7,FALSE())</f>
        <v>142.336144639616</v>
      </c>
      <c r="I25" s="17" t="n">
        <f aca="false">VLOOKUP($A25,Transmission!$J$1:$L$34,3,FALSE())*VLOOKUP(I$1,Consumo_EREDES!$A$1:$G$25,7,FALSE())</f>
        <v>174.897406231127</v>
      </c>
      <c r="J25" s="17" t="n">
        <f aca="false">VLOOKUP($A25,Transmission!$J$1:$L$34,3,FALSE())*VLOOKUP(J$1,Consumo_EREDES!$A$1:$G$25,7,FALSE())</f>
        <v>185.774879697174</v>
      </c>
      <c r="K25" s="17" t="n">
        <f aca="false">VLOOKUP($A25,Transmission!$J$1:$L$34,3,FALSE())*VLOOKUP(K$1,Consumo_EREDES!$A$1:$G$25,7,FALSE())</f>
        <v>189.198292970257</v>
      </c>
      <c r="L25" s="17" t="n">
        <f aca="false">VLOOKUP($A25,Transmission!$J$1:$L$34,3,FALSE())*VLOOKUP(L$1,Consumo_EREDES!$A$1:$G$25,7,FALSE())</f>
        <v>196.055526502463</v>
      </c>
      <c r="M25" s="17" t="n">
        <f aca="false">VLOOKUP($A25,Transmission!$J$1:$L$34,3,FALSE())*VLOOKUP(M$1,Consumo_EREDES!$A$1:$G$25,7,FALSE())</f>
        <v>200</v>
      </c>
      <c r="N25" s="17" t="n">
        <f aca="false">VLOOKUP($A25,Transmission!$J$1:$L$34,3,FALSE())*VLOOKUP(N$1,Consumo_EREDES!$A$1:$G$25,7,FALSE())</f>
        <v>192.34059998654</v>
      </c>
      <c r="O25" s="17" t="n">
        <f aca="false">VLOOKUP($A25,Transmission!$J$1:$L$34,3,FALSE())*VLOOKUP(O$1,Consumo_EREDES!$A$1:$G$25,7,FALSE())</f>
        <v>185.250427988663</v>
      </c>
      <c r="P25" s="17" t="n">
        <f aca="false">VLOOKUP($A25,Transmission!$J$1:$L$34,3,FALSE())*VLOOKUP(P$1,Consumo_EREDES!$A$1:$G$25,7,FALSE())</f>
        <v>180.740088753935</v>
      </c>
      <c r="Q25" s="17" t="n">
        <f aca="false">VLOOKUP($A25,Transmission!$J$1:$L$34,3,FALSE())*VLOOKUP(Q$1,Consumo_EREDES!$A$1:$G$25,7,FALSE())</f>
        <v>176.064127945277</v>
      </c>
      <c r="R25" s="17" t="n">
        <f aca="false">VLOOKUP($A25,Transmission!$J$1:$L$34,3,FALSE())*VLOOKUP(R$1,Consumo_EREDES!$A$1:$G$25,7,FALSE())</f>
        <v>173.98607935939</v>
      </c>
      <c r="S25" s="17" t="n">
        <f aca="false">VLOOKUP($A25,Transmission!$J$1:$L$34,3,FALSE())*VLOOKUP(S$1,Consumo_EREDES!$A$1:$G$25,7,FALSE())</f>
        <v>178.195220302221</v>
      </c>
      <c r="T25" s="17" t="n">
        <f aca="false">VLOOKUP($A25,Transmission!$J$1:$L$34,3,FALSE())*VLOOKUP(T$1,Consumo_EREDES!$A$1:$G$25,7,FALSE())</f>
        <v>186.350812513889</v>
      </c>
      <c r="U25" s="17" t="n">
        <f aca="false">VLOOKUP($A25,Transmission!$J$1:$L$34,3,FALSE())*VLOOKUP(U$1,Consumo_EREDES!$A$1:$G$25,7,FALSE())</f>
        <v>189.230603502515</v>
      </c>
      <c r="V25" s="17" t="n">
        <f aca="false">VLOOKUP($A25,Transmission!$J$1:$L$34,3,FALSE())*VLOOKUP(V$1,Consumo_EREDES!$A$1:$G$25,7,FALSE())</f>
        <v>179.109780273495</v>
      </c>
      <c r="W25" s="17" t="n">
        <f aca="false">VLOOKUP($A25,Transmission!$J$1:$L$34,3,FALSE())*VLOOKUP(W$1,Consumo_EREDES!$A$1:$G$25,7,FALSE())</f>
        <v>161.943633888356</v>
      </c>
      <c r="X25" s="17" t="n">
        <f aca="false">VLOOKUP($A25,Transmission!$J$1:$L$34,3,FALSE())*VLOOKUP(X$1,Consumo_EREDES!$A$1:$G$25,7,FALSE())</f>
        <v>142.428574520287</v>
      </c>
      <c r="Y25" s="17" t="n">
        <f aca="false">VLOOKUP($A25,Transmission!$J$1:$L$34,3,FALSE())*VLOOKUP(Y$1,Consumo_EREDES!$A$1:$G$25,7,FALSE())</f>
        <v>122.147954797264</v>
      </c>
    </row>
    <row r="26" customFormat="false" ht="14.25" hidden="false" customHeight="false" outlineLevel="0" collapsed="false">
      <c r="A26" s="5" t="s">
        <v>66</v>
      </c>
      <c r="B26" s="17" t="n">
        <f aca="false">VLOOKUP($A26,Transmission!$J$1:$L$34,3,FALSE())*VLOOKUP(B$1,Consumo_EREDES!$A$1:$G$25,7,FALSE())</f>
        <v>111.425935062528</v>
      </c>
      <c r="C26" s="17" t="n">
        <f aca="false">VLOOKUP($A26,Transmission!$J$1:$L$34,3,FALSE())*VLOOKUP(C$1,Consumo_EREDES!$A$1:$G$25,7,FALSE())</f>
        <v>102.911012539748</v>
      </c>
      <c r="D26" s="17" t="n">
        <f aca="false">VLOOKUP($A26,Transmission!$J$1:$L$34,3,FALSE())*VLOOKUP(D$1,Consumo_EREDES!$A$1:$G$25,7,FALSE())</f>
        <v>100.912776162907</v>
      </c>
      <c r="E26" s="17" t="n">
        <f aca="false">VLOOKUP($A26,Transmission!$J$1:$L$34,3,FALSE())*VLOOKUP(E$1,Consumo_EREDES!$A$1:$G$25,7,FALSE())</f>
        <v>100.587654690189</v>
      </c>
      <c r="F26" s="17" t="n">
        <f aca="false">VLOOKUP($A26,Transmission!$J$1:$L$34,3,FALSE())*VLOOKUP(F$1,Consumo_EREDES!$A$1:$G$25,7,FALSE())</f>
        <v>102.892716969308</v>
      </c>
      <c r="G26" s="17" t="n">
        <f aca="false">VLOOKUP($A26,Transmission!$J$1:$L$34,3,FALSE())*VLOOKUP(G$1,Consumo_EREDES!$A$1:$G$25,7,FALSE())</f>
        <v>115.632212013988</v>
      </c>
      <c r="H26" s="17" t="n">
        <f aca="false">VLOOKUP($A26,Transmission!$J$1:$L$34,3,FALSE())*VLOOKUP(H$1,Consumo_EREDES!$A$1:$G$25,7,FALSE())</f>
        <v>142.336144639616</v>
      </c>
      <c r="I26" s="17" t="n">
        <f aca="false">VLOOKUP($A26,Transmission!$J$1:$L$34,3,FALSE())*VLOOKUP(I$1,Consumo_EREDES!$A$1:$G$25,7,FALSE())</f>
        <v>174.897406231127</v>
      </c>
      <c r="J26" s="17" t="n">
        <f aca="false">VLOOKUP($A26,Transmission!$J$1:$L$34,3,FALSE())*VLOOKUP(J$1,Consumo_EREDES!$A$1:$G$25,7,FALSE())</f>
        <v>185.774879697174</v>
      </c>
      <c r="K26" s="17" t="n">
        <f aca="false">VLOOKUP($A26,Transmission!$J$1:$L$34,3,FALSE())*VLOOKUP(K$1,Consumo_EREDES!$A$1:$G$25,7,FALSE())</f>
        <v>189.198292970257</v>
      </c>
      <c r="L26" s="17" t="n">
        <f aca="false">VLOOKUP($A26,Transmission!$J$1:$L$34,3,FALSE())*VLOOKUP(L$1,Consumo_EREDES!$A$1:$G$25,7,FALSE())</f>
        <v>196.055526502463</v>
      </c>
      <c r="M26" s="17" t="n">
        <f aca="false">VLOOKUP($A26,Transmission!$J$1:$L$34,3,FALSE())*VLOOKUP(M$1,Consumo_EREDES!$A$1:$G$25,7,FALSE())</f>
        <v>200</v>
      </c>
      <c r="N26" s="17" t="n">
        <f aca="false">VLOOKUP($A26,Transmission!$J$1:$L$34,3,FALSE())*VLOOKUP(N$1,Consumo_EREDES!$A$1:$G$25,7,FALSE())</f>
        <v>192.34059998654</v>
      </c>
      <c r="O26" s="17" t="n">
        <f aca="false">VLOOKUP($A26,Transmission!$J$1:$L$34,3,FALSE())*VLOOKUP(O$1,Consumo_EREDES!$A$1:$G$25,7,FALSE())</f>
        <v>185.250427988663</v>
      </c>
      <c r="P26" s="17" t="n">
        <f aca="false">VLOOKUP($A26,Transmission!$J$1:$L$34,3,FALSE())*VLOOKUP(P$1,Consumo_EREDES!$A$1:$G$25,7,FALSE())</f>
        <v>180.740088753935</v>
      </c>
      <c r="Q26" s="17" t="n">
        <f aca="false">VLOOKUP($A26,Transmission!$J$1:$L$34,3,FALSE())*VLOOKUP(Q$1,Consumo_EREDES!$A$1:$G$25,7,FALSE())</f>
        <v>176.064127945277</v>
      </c>
      <c r="R26" s="17" t="n">
        <f aca="false">VLOOKUP($A26,Transmission!$J$1:$L$34,3,FALSE())*VLOOKUP(R$1,Consumo_EREDES!$A$1:$G$25,7,FALSE())</f>
        <v>173.98607935939</v>
      </c>
      <c r="S26" s="17" t="n">
        <f aca="false">VLOOKUP($A26,Transmission!$J$1:$L$34,3,FALSE())*VLOOKUP(S$1,Consumo_EREDES!$A$1:$G$25,7,FALSE())</f>
        <v>178.195220302221</v>
      </c>
      <c r="T26" s="17" t="n">
        <f aca="false">VLOOKUP($A26,Transmission!$J$1:$L$34,3,FALSE())*VLOOKUP(T$1,Consumo_EREDES!$A$1:$G$25,7,FALSE())</f>
        <v>186.350812513889</v>
      </c>
      <c r="U26" s="17" t="n">
        <f aca="false">VLOOKUP($A26,Transmission!$J$1:$L$34,3,FALSE())*VLOOKUP(U$1,Consumo_EREDES!$A$1:$G$25,7,FALSE())</f>
        <v>189.230603502515</v>
      </c>
      <c r="V26" s="17" t="n">
        <f aca="false">VLOOKUP($A26,Transmission!$J$1:$L$34,3,FALSE())*VLOOKUP(V$1,Consumo_EREDES!$A$1:$G$25,7,FALSE())</f>
        <v>179.109780273495</v>
      </c>
      <c r="W26" s="17" t="n">
        <f aca="false">VLOOKUP($A26,Transmission!$J$1:$L$34,3,FALSE())*VLOOKUP(W$1,Consumo_EREDES!$A$1:$G$25,7,FALSE())</f>
        <v>161.943633888356</v>
      </c>
      <c r="X26" s="17" t="n">
        <f aca="false">VLOOKUP($A26,Transmission!$J$1:$L$34,3,FALSE())*VLOOKUP(X$1,Consumo_EREDES!$A$1:$G$25,7,FALSE())</f>
        <v>142.428574520287</v>
      </c>
      <c r="Y26" s="17" t="n">
        <f aca="false">VLOOKUP($A26,Transmission!$J$1:$L$34,3,FALSE())*VLOOKUP(Y$1,Consumo_EREDES!$A$1:$G$25,7,FALSE())</f>
        <v>122.147954797264</v>
      </c>
    </row>
    <row r="27" customFormat="false" ht="14.25" hidden="false" customHeight="false" outlineLevel="0" collapsed="false">
      <c r="A27" s="5" t="s">
        <v>68</v>
      </c>
      <c r="B27" s="17" t="n">
        <f aca="false">VLOOKUP($A27,Transmission!$J$1:$L$34,3,FALSE())*VLOOKUP(B$1,Consumo_EREDES!$A$1:$G$25,7,FALSE())</f>
        <v>13.9282418828161</v>
      </c>
      <c r="C27" s="17" t="n">
        <f aca="false">VLOOKUP($A27,Transmission!$J$1:$L$34,3,FALSE())*VLOOKUP(C$1,Consumo_EREDES!$A$1:$G$25,7,FALSE())</f>
        <v>12.8638765674685</v>
      </c>
      <c r="D27" s="17" t="n">
        <f aca="false">VLOOKUP($A27,Transmission!$J$1:$L$34,3,FALSE())*VLOOKUP(D$1,Consumo_EREDES!$A$1:$G$25,7,FALSE())</f>
        <v>12.6140970203634</v>
      </c>
      <c r="E27" s="17" t="n">
        <f aca="false">VLOOKUP($A27,Transmission!$J$1:$L$34,3,FALSE())*VLOOKUP(E$1,Consumo_EREDES!$A$1:$G$25,7,FALSE())</f>
        <v>12.5734568362736</v>
      </c>
      <c r="F27" s="17" t="n">
        <f aca="false">VLOOKUP($A27,Transmission!$J$1:$L$34,3,FALSE())*VLOOKUP(F$1,Consumo_EREDES!$A$1:$G$25,7,FALSE())</f>
        <v>12.8615896211635</v>
      </c>
      <c r="G27" s="17" t="n">
        <f aca="false">VLOOKUP($A27,Transmission!$J$1:$L$34,3,FALSE())*VLOOKUP(G$1,Consumo_EREDES!$A$1:$G$25,7,FALSE())</f>
        <v>14.4540265017486</v>
      </c>
      <c r="H27" s="17" t="n">
        <f aca="false">VLOOKUP($A27,Transmission!$J$1:$L$34,3,FALSE())*VLOOKUP(H$1,Consumo_EREDES!$A$1:$G$25,7,FALSE())</f>
        <v>17.792018079952</v>
      </c>
      <c r="I27" s="17" t="n">
        <f aca="false">VLOOKUP($A27,Transmission!$J$1:$L$34,3,FALSE())*VLOOKUP(I$1,Consumo_EREDES!$A$1:$G$25,7,FALSE())</f>
        <v>21.8621757788908</v>
      </c>
      <c r="J27" s="17" t="n">
        <f aca="false">VLOOKUP($A27,Transmission!$J$1:$L$34,3,FALSE())*VLOOKUP(J$1,Consumo_EREDES!$A$1:$G$25,7,FALSE())</f>
        <v>23.2218599621468</v>
      </c>
      <c r="K27" s="17" t="n">
        <f aca="false">VLOOKUP($A27,Transmission!$J$1:$L$34,3,FALSE())*VLOOKUP(K$1,Consumo_EREDES!$A$1:$G$25,7,FALSE())</f>
        <v>23.6497866212821</v>
      </c>
      <c r="L27" s="17" t="n">
        <f aca="false">VLOOKUP($A27,Transmission!$J$1:$L$34,3,FALSE())*VLOOKUP(L$1,Consumo_EREDES!$A$1:$G$25,7,FALSE())</f>
        <v>24.5069408128079</v>
      </c>
      <c r="M27" s="17" t="n">
        <f aca="false">VLOOKUP($A27,Transmission!$J$1:$L$34,3,FALSE())*VLOOKUP(M$1,Consumo_EREDES!$A$1:$G$25,7,FALSE())</f>
        <v>25</v>
      </c>
      <c r="N27" s="17" t="n">
        <f aca="false">VLOOKUP($A27,Transmission!$J$1:$L$34,3,FALSE())*VLOOKUP(N$1,Consumo_EREDES!$A$1:$G$25,7,FALSE())</f>
        <v>24.0425749983175</v>
      </c>
      <c r="O27" s="17" t="n">
        <f aca="false">VLOOKUP($A27,Transmission!$J$1:$L$34,3,FALSE())*VLOOKUP(O$1,Consumo_EREDES!$A$1:$G$25,7,FALSE())</f>
        <v>23.1563034985829</v>
      </c>
      <c r="P27" s="17" t="n">
        <f aca="false">VLOOKUP($A27,Transmission!$J$1:$L$34,3,FALSE())*VLOOKUP(P$1,Consumo_EREDES!$A$1:$G$25,7,FALSE())</f>
        <v>22.5925110942419</v>
      </c>
      <c r="Q27" s="17" t="n">
        <f aca="false">VLOOKUP($A27,Transmission!$J$1:$L$34,3,FALSE())*VLOOKUP(Q$1,Consumo_EREDES!$A$1:$G$25,7,FALSE())</f>
        <v>22.0080159931597</v>
      </c>
      <c r="R27" s="17" t="n">
        <f aca="false">VLOOKUP($A27,Transmission!$J$1:$L$34,3,FALSE())*VLOOKUP(R$1,Consumo_EREDES!$A$1:$G$25,7,FALSE())</f>
        <v>21.7482599199237</v>
      </c>
      <c r="S27" s="17" t="n">
        <f aca="false">VLOOKUP($A27,Transmission!$J$1:$L$34,3,FALSE())*VLOOKUP(S$1,Consumo_EREDES!$A$1:$G$25,7,FALSE())</f>
        <v>22.2744025377776</v>
      </c>
      <c r="T27" s="17" t="n">
        <f aca="false">VLOOKUP($A27,Transmission!$J$1:$L$34,3,FALSE())*VLOOKUP(T$1,Consumo_EREDES!$A$1:$G$25,7,FALSE())</f>
        <v>23.2938515642362</v>
      </c>
      <c r="U27" s="17" t="n">
        <f aca="false">VLOOKUP($A27,Transmission!$J$1:$L$34,3,FALSE())*VLOOKUP(U$1,Consumo_EREDES!$A$1:$G$25,7,FALSE())</f>
        <v>23.6538254378143</v>
      </c>
      <c r="V27" s="17" t="n">
        <f aca="false">VLOOKUP($A27,Transmission!$J$1:$L$34,3,FALSE())*VLOOKUP(V$1,Consumo_EREDES!$A$1:$G$25,7,FALSE())</f>
        <v>22.3887225341869</v>
      </c>
      <c r="W27" s="17" t="n">
        <f aca="false">VLOOKUP($A27,Transmission!$J$1:$L$34,3,FALSE())*VLOOKUP(W$1,Consumo_EREDES!$A$1:$G$25,7,FALSE())</f>
        <v>20.2429542360445</v>
      </c>
      <c r="X27" s="17" t="n">
        <f aca="false">VLOOKUP($A27,Transmission!$J$1:$L$34,3,FALSE())*VLOOKUP(X$1,Consumo_EREDES!$A$1:$G$25,7,FALSE())</f>
        <v>17.8035718150358</v>
      </c>
      <c r="Y27" s="17" t="n">
        <f aca="false">VLOOKUP($A27,Transmission!$J$1:$L$34,3,FALSE())*VLOOKUP(Y$1,Consumo_EREDES!$A$1:$G$25,7,FALSE())</f>
        <v>15.268494349658</v>
      </c>
    </row>
    <row r="28" customFormat="false" ht="14.25" hidden="false" customHeight="false" outlineLevel="0" collapsed="false">
      <c r="A28" s="5" t="s">
        <v>70</v>
      </c>
      <c r="B28" s="17" t="n">
        <f aca="false">VLOOKUP($A28,Transmission!$J$1:$L$34,3,FALSE())*VLOOKUP(B$1,Consumo_EREDES!$A$1:$G$25,7,FALSE())</f>
        <v>13.9282418828161</v>
      </c>
      <c r="C28" s="17" t="n">
        <f aca="false">VLOOKUP($A28,Transmission!$J$1:$L$34,3,FALSE())*VLOOKUP(C$1,Consumo_EREDES!$A$1:$G$25,7,FALSE())</f>
        <v>12.8638765674685</v>
      </c>
      <c r="D28" s="17" t="n">
        <f aca="false">VLOOKUP($A28,Transmission!$J$1:$L$34,3,FALSE())*VLOOKUP(D$1,Consumo_EREDES!$A$1:$G$25,7,FALSE())</f>
        <v>12.6140970203634</v>
      </c>
      <c r="E28" s="17" t="n">
        <f aca="false">VLOOKUP($A28,Transmission!$J$1:$L$34,3,FALSE())*VLOOKUP(E$1,Consumo_EREDES!$A$1:$G$25,7,FALSE())</f>
        <v>12.5734568362736</v>
      </c>
      <c r="F28" s="17" t="n">
        <f aca="false">VLOOKUP($A28,Transmission!$J$1:$L$34,3,FALSE())*VLOOKUP(F$1,Consumo_EREDES!$A$1:$G$25,7,FALSE())</f>
        <v>12.8615896211635</v>
      </c>
      <c r="G28" s="17" t="n">
        <f aca="false">VLOOKUP($A28,Transmission!$J$1:$L$34,3,FALSE())*VLOOKUP(G$1,Consumo_EREDES!$A$1:$G$25,7,FALSE())</f>
        <v>14.4540265017486</v>
      </c>
      <c r="H28" s="17" t="n">
        <f aca="false">VLOOKUP($A28,Transmission!$J$1:$L$34,3,FALSE())*VLOOKUP(H$1,Consumo_EREDES!$A$1:$G$25,7,FALSE())</f>
        <v>17.792018079952</v>
      </c>
      <c r="I28" s="17" t="n">
        <f aca="false">VLOOKUP($A28,Transmission!$J$1:$L$34,3,FALSE())*VLOOKUP(I$1,Consumo_EREDES!$A$1:$G$25,7,FALSE())</f>
        <v>21.8621757788908</v>
      </c>
      <c r="J28" s="17" t="n">
        <f aca="false">VLOOKUP($A28,Transmission!$J$1:$L$34,3,FALSE())*VLOOKUP(J$1,Consumo_EREDES!$A$1:$G$25,7,FALSE())</f>
        <v>23.2218599621468</v>
      </c>
      <c r="K28" s="17" t="n">
        <f aca="false">VLOOKUP($A28,Transmission!$J$1:$L$34,3,FALSE())*VLOOKUP(K$1,Consumo_EREDES!$A$1:$G$25,7,FALSE())</f>
        <v>23.6497866212821</v>
      </c>
      <c r="L28" s="17" t="n">
        <f aca="false">VLOOKUP($A28,Transmission!$J$1:$L$34,3,FALSE())*VLOOKUP(L$1,Consumo_EREDES!$A$1:$G$25,7,FALSE())</f>
        <v>24.5069408128079</v>
      </c>
      <c r="M28" s="17" t="n">
        <f aca="false">VLOOKUP($A28,Transmission!$J$1:$L$34,3,FALSE())*VLOOKUP(M$1,Consumo_EREDES!$A$1:$G$25,7,FALSE())</f>
        <v>25</v>
      </c>
      <c r="N28" s="17" t="n">
        <f aca="false">VLOOKUP($A28,Transmission!$J$1:$L$34,3,FALSE())*VLOOKUP(N$1,Consumo_EREDES!$A$1:$G$25,7,FALSE())</f>
        <v>24.0425749983175</v>
      </c>
      <c r="O28" s="17" t="n">
        <f aca="false">VLOOKUP($A28,Transmission!$J$1:$L$34,3,FALSE())*VLOOKUP(O$1,Consumo_EREDES!$A$1:$G$25,7,FALSE())</f>
        <v>23.1563034985829</v>
      </c>
      <c r="P28" s="17" t="n">
        <f aca="false">VLOOKUP($A28,Transmission!$J$1:$L$34,3,FALSE())*VLOOKUP(P$1,Consumo_EREDES!$A$1:$G$25,7,FALSE())</f>
        <v>22.5925110942419</v>
      </c>
      <c r="Q28" s="17" t="n">
        <f aca="false">VLOOKUP($A28,Transmission!$J$1:$L$34,3,FALSE())*VLOOKUP(Q$1,Consumo_EREDES!$A$1:$G$25,7,FALSE())</f>
        <v>22.0080159931597</v>
      </c>
      <c r="R28" s="17" t="n">
        <f aca="false">VLOOKUP($A28,Transmission!$J$1:$L$34,3,FALSE())*VLOOKUP(R$1,Consumo_EREDES!$A$1:$G$25,7,FALSE())</f>
        <v>21.7482599199237</v>
      </c>
      <c r="S28" s="17" t="n">
        <f aca="false">VLOOKUP($A28,Transmission!$J$1:$L$34,3,FALSE())*VLOOKUP(S$1,Consumo_EREDES!$A$1:$G$25,7,FALSE())</f>
        <v>22.2744025377776</v>
      </c>
      <c r="T28" s="17" t="n">
        <f aca="false">VLOOKUP($A28,Transmission!$J$1:$L$34,3,FALSE())*VLOOKUP(T$1,Consumo_EREDES!$A$1:$G$25,7,FALSE())</f>
        <v>23.2938515642362</v>
      </c>
      <c r="U28" s="17" t="n">
        <f aca="false">VLOOKUP($A28,Transmission!$J$1:$L$34,3,FALSE())*VLOOKUP(U$1,Consumo_EREDES!$A$1:$G$25,7,FALSE())</f>
        <v>23.6538254378143</v>
      </c>
      <c r="V28" s="17" t="n">
        <f aca="false">VLOOKUP($A28,Transmission!$J$1:$L$34,3,FALSE())*VLOOKUP(V$1,Consumo_EREDES!$A$1:$G$25,7,FALSE())</f>
        <v>22.3887225341869</v>
      </c>
      <c r="W28" s="17" t="n">
        <f aca="false">VLOOKUP($A28,Transmission!$J$1:$L$34,3,FALSE())*VLOOKUP(W$1,Consumo_EREDES!$A$1:$G$25,7,FALSE())</f>
        <v>20.2429542360445</v>
      </c>
      <c r="X28" s="17" t="n">
        <f aca="false">VLOOKUP($A28,Transmission!$J$1:$L$34,3,FALSE())*VLOOKUP(X$1,Consumo_EREDES!$A$1:$G$25,7,FALSE())</f>
        <v>17.8035718150358</v>
      </c>
      <c r="Y28" s="17" t="n">
        <f aca="false">VLOOKUP($A28,Transmission!$J$1:$L$34,3,FALSE())*VLOOKUP(Y$1,Consumo_EREDES!$A$1:$G$25,7,FALSE())</f>
        <v>15.268494349658</v>
      </c>
    </row>
    <row r="29" customFormat="false" ht="14.25" hidden="false" customHeight="false" outlineLevel="0" collapsed="false">
      <c r="A29" s="5" t="s">
        <v>72</v>
      </c>
      <c r="B29" s="17" t="n">
        <f aca="false">VLOOKUP($A29,Transmission!$J$1:$L$34,3,FALSE())*VLOOKUP(B$1,Consumo_EREDES!$A$1:$G$25,7,FALSE())</f>
        <v>11.1425935062528</v>
      </c>
      <c r="C29" s="17" t="n">
        <f aca="false">VLOOKUP($A29,Transmission!$J$1:$L$34,3,FALSE())*VLOOKUP(C$1,Consumo_EREDES!$A$1:$G$25,7,FALSE())</f>
        <v>10.2911012539748</v>
      </c>
      <c r="D29" s="17" t="n">
        <f aca="false">VLOOKUP($A29,Transmission!$J$1:$L$34,3,FALSE())*VLOOKUP(D$1,Consumo_EREDES!$A$1:$G$25,7,FALSE())</f>
        <v>10.0912776162907</v>
      </c>
      <c r="E29" s="17" t="n">
        <f aca="false">VLOOKUP($A29,Transmission!$J$1:$L$34,3,FALSE())*VLOOKUP(E$1,Consumo_EREDES!$A$1:$G$25,7,FALSE())</f>
        <v>10.0587654690189</v>
      </c>
      <c r="F29" s="17" t="n">
        <f aca="false">VLOOKUP($A29,Transmission!$J$1:$L$34,3,FALSE())*VLOOKUP(F$1,Consumo_EREDES!$A$1:$G$25,7,FALSE())</f>
        <v>10.2892716969308</v>
      </c>
      <c r="G29" s="17" t="n">
        <f aca="false">VLOOKUP($A29,Transmission!$J$1:$L$34,3,FALSE())*VLOOKUP(G$1,Consumo_EREDES!$A$1:$G$25,7,FALSE())</f>
        <v>11.5632212013988</v>
      </c>
      <c r="H29" s="17" t="n">
        <f aca="false">VLOOKUP($A29,Transmission!$J$1:$L$34,3,FALSE())*VLOOKUP(H$1,Consumo_EREDES!$A$1:$G$25,7,FALSE())</f>
        <v>14.2336144639616</v>
      </c>
      <c r="I29" s="17" t="n">
        <f aca="false">VLOOKUP($A29,Transmission!$J$1:$L$34,3,FALSE())*VLOOKUP(I$1,Consumo_EREDES!$A$1:$G$25,7,FALSE())</f>
        <v>17.4897406231127</v>
      </c>
      <c r="J29" s="17" t="n">
        <f aca="false">VLOOKUP($A29,Transmission!$J$1:$L$34,3,FALSE())*VLOOKUP(J$1,Consumo_EREDES!$A$1:$G$25,7,FALSE())</f>
        <v>18.5774879697174</v>
      </c>
      <c r="K29" s="17" t="n">
        <f aca="false">VLOOKUP($A29,Transmission!$J$1:$L$34,3,FALSE())*VLOOKUP(K$1,Consumo_EREDES!$A$1:$G$25,7,FALSE())</f>
        <v>18.9198292970257</v>
      </c>
      <c r="L29" s="17" t="n">
        <f aca="false">VLOOKUP($A29,Transmission!$J$1:$L$34,3,FALSE())*VLOOKUP(L$1,Consumo_EREDES!$A$1:$G$25,7,FALSE())</f>
        <v>19.6055526502463</v>
      </c>
      <c r="M29" s="17" t="n">
        <f aca="false">VLOOKUP($A29,Transmission!$J$1:$L$34,3,FALSE())*VLOOKUP(M$1,Consumo_EREDES!$A$1:$G$25,7,FALSE())</f>
        <v>20</v>
      </c>
      <c r="N29" s="17" t="n">
        <f aca="false">VLOOKUP($A29,Transmission!$J$1:$L$34,3,FALSE())*VLOOKUP(N$1,Consumo_EREDES!$A$1:$G$25,7,FALSE())</f>
        <v>19.234059998654</v>
      </c>
      <c r="O29" s="17" t="n">
        <f aca="false">VLOOKUP($A29,Transmission!$J$1:$L$34,3,FALSE())*VLOOKUP(O$1,Consumo_EREDES!$A$1:$G$25,7,FALSE())</f>
        <v>18.5250427988663</v>
      </c>
      <c r="P29" s="17" t="n">
        <f aca="false">VLOOKUP($A29,Transmission!$J$1:$L$34,3,FALSE())*VLOOKUP(P$1,Consumo_EREDES!$A$1:$G$25,7,FALSE())</f>
        <v>18.0740088753936</v>
      </c>
      <c r="Q29" s="17" t="n">
        <f aca="false">VLOOKUP($A29,Transmission!$J$1:$L$34,3,FALSE())*VLOOKUP(Q$1,Consumo_EREDES!$A$1:$G$25,7,FALSE())</f>
        <v>17.6064127945277</v>
      </c>
      <c r="R29" s="17" t="n">
        <f aca="false">VLOOKUP($A29,Transmission!$J$1:$L$34,3,FALSE())*VLOOKUP(R$1,Consumo_EREDES!$A$1:$G$25,7,FALSE())</f>
        <v>17.398607935939</v>
      </c>
      <c r="S29" s="17" t="n">
        <f aca="false">VLOOKUP($A29,Transmission!$J$1:$L$34,3,FALSE())*VLOOKUP(S$1,Consumo_EREDES!$A$1:$G$25,7,FALSE())</f>
        <v>17.8195220302221</v>
      </c>
      <c r="T29" s="17" t="n">
        <f aca="false">VLOOKUP($A29,Transmission!$J$1:$L$34,3,FALSE())*VLOOKUP(T$1,Consumo_EREDES!$A$1:$G$25,7,FALSE())</f>
        <v>18.6350812513889</v>
      </c>
      <c r="U29" s="17" t="n">
        <f aca="false">VLOOKUP($A29,Transmission!$J$1:$L$34,3,FALSE())*VLOOKUP(U$1,Consumo_EREDES!$A$1:$G$25,7,FALSE())</f>
        <v>18.9230603502515</v>
      </c>
      <c r="V29" s="17" t="n">
        <f aca="false">VLOOKUP($A29,Transmission!$J$1:$L$34,3,FALSE())*VLOOKUP(V$1,Consumo_EREDES!$A$1:$G$25,7,FALSE())</f>
        <v>17.9109780273495</v>
      </c>
      <c r="W29" s="17" t="n">
        <f aca="false">VLOOKUP($A29,Transmission!$J$1:$L$34,3,FALSE())*VLOOKUP(W$1,Consumo_EREDES!$A$1:$G$25,7,FALSE())</f>
        <v>16.1943633888356</v>
      </c>
      <c r="X29" s="17" t="n">
        <f aca="false">VLOOKUP($A29,Transmission!$J$1:$L$34,3,FALSE())*VLOOKUP(X$1,Consumo_EREDES!$A$1:$G$25,7,FALSE())</f>
        <v>14.2428574520287</v>
      </c>
      <c r="Y29" s="17" t="n">
        <f aca="false">VLOOKUP($A29,Transmission!$J$1:$L$34,3,FALSE())*VLOOKUP(Y$1,Consumo_EREDES!$A$1:$G$25,7,FALSE())</f>
        <v>12.2147954797264</v>
      </c>
    </row>
    <row r="30" customFormat="false" ht="14.25" hidden="false" customHeight="false" outlineLevel="0" collapsed="false">
      <c r="A30" s="5" t="s">
        <v>74</v>
      </c>
      <c r="B30" s="17" t="n">
        <f aca="false">VLOOKUP($A30,Transmission!$J$1:$L$34,3,FALSE())*VLOOKUP(B$1,Consumo_EREDES!$A$1:$G$25,7,FALSE())</f>
        <v>38.999077271885</v>
      </c>
      <c r="C30" s="17" t="n">
        <f aca="false">VLOOKUP($A30,Transmission!$J$1:$L$34,3,FALSE())*VLOOKUP(C$1,Consumo_EREDES!$A$1:$G$25,7,FALSE())</f>
        <v>36.0188543889118</v>
      </c>
      <c r="D30" s="17" t="n">
        <f aca="false">VLOOKUP($A30,Transmission!$J$1:$L$34,3,FALSE())*VLOOKUP(D$1,Consumo_EREDES!$A$1:$G$25,7,FALSE())</f>
        <v>35.3194716570175</v>
      </c>
      <c r="E30" s="17" t="n">
        <f aca="false">VLOOKUP($A30,Transmission!$J$1:$L$34,3,FALSE())*VLOOKUP(E$1,Consumo_EREDES!$A$1:$G$25,7,FALSE())</f>
        <v>35.2056791415661</v>
      </c>
      <c r="F30" s="17" t="n">
        <f aca="false">VLOOKUP($A30,Transmission!$J$1:$L$34,3,FALSE())*VLOOKUP(F$1,Consumo_EREDES!$A$1:$G$25,7,FALSE())</f>
        <v>36.0124509392577</v>
      </c>
      <c r="G30" s="17" t="n">
        <f aca="false">VLOOKUP($A30,Transmission!$J$1:$L$34,3,FALSE())*VLOOKUP(G$1,Consumo_EREDES!$A$1:$G$25,7,FALSE())</f>
        <v>40.471274204896</v>
      </c>
      <c r="H30" s="17" t="n">
        <f aca="false">VLOOKUP($A30,Transmission!$J$1:$L$34,3,FALSE())*VLOOKUP(H$1,Consumo_EREDES!$A$1:$G$25,7,FALSE())</f>
        <v>49.8176506238655</v>
      </c>
      <c r="I30" s="17" t="n">
        <f aca="false">VLOOKUP($A30,Transmission!$J$1:$L$34,3,FALSE())*VLOOKUP(I$1,Consumo_EREDES!$A$1:$G$25,7,FALSE())</f>
        <v>61.2140921808943</v>
      </c>
      <c r="J30" s="17" t="n">
        <f aca="false">VLOOKUP($A30,Transmission!$J$1:$L$34,3,FALSE())*VLOOKUP(J$1,Consumo_EREDES!$A$1:$G$25,7,FALSE())</f>
        <v>65.0212078940109</v>
      </c>
      <c r="K30" s="17" t="n">
        <f aca="false">VLOOKUP($A30,Transmission!$J$1:$L$34,3,FALSE())*VLOOKUP(K$1,Consumo_EREDES!$A$1:$G$25,7,FALSE())</f>
        <v>66.2194025395899</v>
      </c>
      <c r="L30" s="17" t="n">
        <f aca="false">VLOOKUP($A30,Transmission!$J$1:$L$34,3,FALSE())*VLOOKUP(L$1,Consumo_EREDES!$A$1:$G$25,7,FALSE())</f>
        <v>68.619434275862</v>
      </c>
      <c r="M30" s="17" t="n">
        <f aca="false">VLOOKUP($A30,Transmission!$J$1:$L$34,3,FALSE())*VLOOKUP(M$1,Consumo_EREDES!$A$1:$G$25,7,FALSE())</f>
        <v>70</v>
      </c>
      <c r="N30" s="17" t="n">
        <f aca="false">VLOOKUP($A30,Transmission!$J$1:$L$34,3,FALSE())*VLOOKUP(N$1,Consumo_EREDES!$A$1:$G$25,7,FALSE())</f>
        <v>67.3192099952891</v>
      </c>
      <c r="O30" s="17" t="n">
        <f aca="false">VLOOKUP($A30,Transmission!$J$1:$L$34,3,FALSE())*VLOOKUP(O$1,Consumo_EREDES!$A$1:$G$25,7,FALSE())</f>
        <v>64.8376497960321</v>
      </c>
      <c r="P30" s="17" t="n">
        <f aca="false">VLOOKUP($A30,Transmission!$J$1:$L$34,3,FALSE())*VLOOKUP(P$1,Consumo_EREDES!$A$1:$G$25,7,FALSE())</f>
        <v>63.2590310638774</v>
      </c>
      <c r="Q30" s="17" t="n">
        <f aca="false">VLOOKUP($A30,Transmission!$J$1:$L$34,3,FALSE())*VLOOKUP(Q$1,Consumo_EREDES!$A$1:$G$25,7,FALSE())</f>
        <v>61.622444780847</v>
      </c>
      <c r="R30" s="17" t="n">
        <f aca="false">VLOOKUP($A30,Transmission!$J$1:$L$34,3,FALSE())*VLOOKUP(R$1,Consumo_EREDES!$A$1:$G$25,7,FALSE())</f>
        <v>60.8951277757865</v>
      </c>
      <c r="S30" s="17" t="n">
        <f aca="false">VLOOKUP($A30,Transmission!$J$1:$L$34,3,FALSE())*VLOOKUP(S$1,Consumo_EREDES!$A$1:$G$25,7,FALSE())</f>
        <v>62.3683271057773</v>
      </c>
      <c r="T30" s="17" t="n">
        <f aca="false">VLOOKUP($A30,Transmission!$J$1:$L$34,3,FALSE())*VLOOKUP(T$1,Consumo_EREDES!$A$1:$G$25,7,FALSE())</f>
        <v>65.2227843798613</v>
      </c>
      <c r="U30" s="17" t="n">
        <f aca="false">VLOOKUP($A30,Transmission!$J$1:$L$34,3,FALSE())*VLOOKUP(U$1,Consumo_EREDES!$A$1:$G$25,7,FALSE())</f>
        <v>66.2307112258801</v>
      </c>
      <c r="V30" s="17" t="n">
        <f aca="false">VLOOKUP($A30,Transmission!$J$1:$L$34,3,FALSE())*VLOOKUP(V$1,Consumo_EREDES!$A$1:$G$25,7,FALSE())</f>
        <v>62.6884230957233</v>
      </c>
      <c r="W30" s="17" t="n">
        <f aca="false">VLOOKUP($A30,Transmission!$J$1:$L$34,3,FALSE())*VLOOKUP(W$1,Consumo_EREDES!$A$1:$G$25,7,FALSE())</f>
        <v>56.6802718609247</v>
      </c>
      <c r="X30" s="17" t="n">
        <f aca="false">VLOOKUP($A30,Transmission!$J$1:$L$34,3,FALSE())*VLOOKUP(X$1,Consumo_EREDES!$A$1:$G$25,7,FALSE())</f>
        <v>49.8500010821003</v>
      </c>
      <c r="Y30" s="17" t="n">
        <f aca="false">VLOOKUP($A30,Transmission!$J$1:$L$34,3,FALSE())*VLOOKUP(Y$1,Consumo_EREDES!$A$1:$G$25,7,FALSE())</f>
        <v>42.7517841790425</v>
      </c>
    </row>
    <row r="31" customFormat="false" ht="14.25" hidden="false" customHeight="false" outlineLevel="0" collapsed="false">
      <c r="A31" s="5" t="s">
        <v>76</v>
      </c>
      <c r="B31" s="17" t="n">
        <f aca="false">VLOOKUP($A31,Transmission!$J$1:$L$34,3,FALSE())*VLOOKUP(B$1,Consumo_EREDES!$A$1:$G$25,7,FALSE())</f>
        <v>334.277805187585</v>
      </c>
      <c r="C31" s="17" t="n">
        <f aca="false">VLOOKUP($A31,Transmission!$J$1:$L$34,3,FALSE())*VLOOKUP(C$1,Consumo_EREDES!$A$1:$G$25,7,FALSE())</f>
        <v>308.733037619244</v>
      </c>
      <c r="D31" s="17" t="n">
        <f aca="false">VLOOKUP($A31,Transmission!$J$1:$L$34,3,FALSE())*VLOOKUP(D$1,Consumo_EREDES!$A$1:$G$25,7,FALSE())</f>
        <v>302.738328488721</v>
      </c>
      <c r="E31" s="17" t="n">
        <f aca="false">VLOOKUP($A31,Transmission!$J$1:$L$34,3,FALSE())*VLOOKUP(E$1,Consumo_EREDES!$A$1:$G$25,7,FALSE())</f>
        <v>301.762964070566</v>
      </c>
      <c r="F31" s="17" t="n">
        <f aca="false">VLOOKUP($A31,Transmission!$J$1:$L$34,3,FALSE())*VLOOKUP(F$1,Consumo_EREDES!$A$1:$G$25,7,FALSE())</f>
        <v>308.678150907923</v>
      </c>
      <c r="G31" s="17" t="n">
        <f aca="false">VLOOKUP($A31,Transmission!$J$1:$L$34,3,FALSE())*VLOOKUP(G$1,Consumo_EREDES!$A$1:$G$25,7,FALSE())</f>
        <v>346.896636041965</v>
      </c>
      <c r="H31" s="17" t="n">
        <f aca="false">VLOOKUP($A31,Transmission!$J$1:$L$34,3,FALSE())*VLOOKUP(H$1,Consumo_EREDES!$A$1:$G$25,7,FALSE())</f>
        <v>427.008433918847</v>
      </c>
      <c r="I31" s="17" t="n">
        <f aca="false">VLOOKUP($A31,Transmission!$J$1:$L$34,3,FALSE())*VLOOKUP(I$1,Consumo_EREDES!$A$1:$G$25,7,FALSE())</f>
        <v>524.69221869338</v>
      </c>
      <c r="J31" s="17" t="n">
        <f aca="false">VLOOKUP($A31,Transmission!$J$1:$L$34,3,FALSE())*VLOOKUP(J$1,Consumo_EREDES!$A$1:$G$25,7,FALSE())</f>
        <v>557.324639091522</v>
      </c>
      <c r="K31" s="17" t="n">
        <f aca="false">VLOOKUP($A31,Transmission!$J$1:$L$34,3,FALSE())*VLOOKUP(K$1,Consumo_EREDES!$A$1:$G$25,7,FALSE())</f>
        <v>567.594878910771</v>
      </c>
      <c r="L31" s="17" t="n">
        <f aca="false">VLOOKUP($A31,Transmission!$J$1:$L$34,3,FALSE())*VLOOKUP(L$1,Consumo_EREDES!$A$1:$G$25,7,FALSE())</f>
        <v>588.166579507389</v>
      </c>
      <c r="M31" s="17" t="n">
        <f aca="false">VLOOKUP($A31,Transmission!$J$1:$L$34,3,FALSE())*VLOOKUP(M$1,Consumo_EREDES!$A$1:$G$25,7,FALSE())</f>
        <v>600</v>
      </c>
      <c r="N31" s="17" t="n">
        <f aca="false">VLOOKUP($A31,Transmission!$J$1:$L$34,3,FALSE())*VLOOKUP(N$1,Consumo_EREDES!$A$1:$G$25,7,FALSE())</f>
        <v>577.021799959621</v>
      </c>
      <c r="O31" s="17" t="n">
        <f aca="false">VLOOKUP($A31,Transmission!$J$1:$L$34,3,FALSE())*VLOOKUP(O$1,Consumo_EREDES!$A$1:$G$25,7,FALSE())</f>
        <v>555.751283965989</v>
      </c>
      <c r="P31" s="17" t="n">
        <f aca="false">VLOOKUP($A31,Transmission!$J$1:$L$34,3,FALSE())*VLOOKUP(P$1,Consumo_EREDES!$A$1:$G$25,7,FALSE())</f>
        <v>542.220266261806</v>
      </c>
      <c r="Q31" s="17" t="n">
        <f aca="false">VLOOKUP($A31,Transmission!$J$1:$L$34,3,FALSE())*VLOOKUP(Q$1,Consumo_EREDES!$A$1:$G$25,7,FALSE())</f>
        <v>528.192383835832</v>
      </c>
      <c r="R31" s="17" t="n">
        <f aca="false">VLOOKUP($A31,Transmission!$J$1:$L$34,3,FALSE())*VLOOKUP(R$1,Consumo_EREDES!$A$1:$G$25,7,FALSE())</f>
        <v>521.95823807817</v>
      </c>
      <c r="S31" s="17" t="n">
        <f aca="false">VLOOKUP($A31,Transmission!$J$1:$L$34,3,FALSE())*VLOOKUP(S$1,Consumo_EREDES!$A$1:$G$25,7,FALSE())</f>
        <v>534.585660906662</v>
      </c>
      <c r="T31" s="17" t="n">
        <f aca="false">VLOOKUP($A31,Transmission!$J$1:$L$34,3,FALSE())*VLOOKUP(T$1,Consumo_EREDES!$A$1:$G$25,7,FALSE())</f>
        <v>559.052437541668</v>
      </c>
      <c r="U31" s="17" t="n">
        <f aca="false">VLOOKUP($A31,Transmission!$J$1:$L$34,3,FALSE())*VLOOKUP(U$1,Consumo_EREDES!$A$1:$G$25,7,FALSE())</f>
        <v>567.691810507544</v>
      </c>
      <c r="V31" s="17" t="n">
        <f aca="false">VLOOKUP($A31,Transmission!$J$1:$L$34,3,FALSE())*VLOOKUP(V$1,Consumo_EREDES!$A$1:$G$25,7,FALSE())</f>
        <v>537.329340820485</v>
      </c>
      <c r="W31" s="17" t="n">
        <f aca="false">VLOOKUP($A31,Transmission!$J$1:$L$34,3,FALSE())*VLOOKUP(W$1,Consumo_EREDES!$A$1:$G$25,7,FALSE())</f>
        <v>485.830901665069</v>
      </c>
      <c r="X31" s="17" t="n">
        <f aca="false">VLOOKUP($A31,Transmission!$J$1:$L$34,3,FALSE())*VLOOKUP(X$1,Consumo_EREDES!$A$1:$G$25,7,FALSE())</f>
        <v>427.28572356086</v>
      </c>
      <c r="Y31" s="17" t="n">
        <f aca="false">VLOOKUP($A31,Transmission!$J$1:$L$34,3,FALSE())*VLOOKUP(Y$1,Consumo_EREDES!$A$1:$G$25,7,FALSE())</f>
        <v>366.443864391793</v>
      </c>
    </row>
    <row r="32" customFormat="false" ht="14.25" hidden="false" customHeight="false" outlineLevel="0" collapsed="false">
      <c r="A32" s="5" t="s">
        <v>78</v>
      </c>
      <c r="B32" s="17" t="n">
        <f aca="false">VLOOKUP($A32,Transmission!$J$1:$L$34,3,FALSE())*VLOOKUP(B$1,Consumo_EREDES!$A$1:$G$25,7,FALSE())</f>
        <v>38.999077271885</v>
      </c>
      <c r="C32" s="17" t="n">
        <f aca="false">VLOOKUP($A32,Transmission!$J$1:$L$34,3,FALSE())*VLOOKUP(C$1,Consumo_EREDES!$A$1:$G$25,7,FALSE())</f>
        <v>36.0188543889118</v>
      </c>
      <c r="D32" s="17" t="n">
        <f aca="false">VLOOKUP($A32,Transmission!$J$1:$L$34,3,FALSE())*VLOOKUP(D$1,Consumo_EREDES!$A$1:$G$25,7,FALSE())</f>
        <v>35.3194716570175</v>
      </c>
      <c r="E32" s="17" t="n">
        <f aca="false">VLOOKUP($A32,Transmission!$J$1:$L$34,3,FALSE())*VLOOKUP(E$1,Consumo_EREDES!$A$1:$G$25,7,FALSE())</f>
        <v>35.2056791415661</v>
      </c>
      <c r="F32" s="17" t="n">
        <f aca="false">VLOOKUP($A32,Transmission!$J$1:$L$34,3,FALSE())*VLOOKUP(F$1,Consumo_EREDES!$A$1:$G$25,7,FALSE())</f>
        <v>36.0124509392577</v>
      </c>
      <c r="G32" s="17" t="n">
        <f aca="false">VLOOKUP($A32,Transmission!$J$1:$L$34,3,FALSE())*VLOOKUP(G$1,Consumo_EREDES!$A$1:$G$25,7,FALSE())</f>
        <v>40.471274204896</v>
      </c>
      <c r="H32" s="17" t="n">
        <f aca="false">VLOOKUP($A32,Transmission!$J$1:$L$34,3,FALSE())*VLOOKUP(H$1,Consumo_EREDES!$A$1:$G$25,7,FALSE())</f>
        <v>49.8176506238655</v>
      </c>
      <c r="I32" s="17" t="n">
        <f aca="false">VLOOKUP($A32,Transmission!$J$1:$L$34,3,FALSE())*VLOOKUP(I$1,Consumo_EREDES!$A$1:$G$25,7,FALSE())</f>
        <v>61.2140921808943</v>
      </c>
      <c r="J32" s="17" t="n">
        <f aca="false">VLOOKUP($A32,Transmission!$J$1:$L$34,3,FALSE())*VLOOKUP(J$1,Consumo_EREDES!$A$1:$G$25,7,FALSE())</f>
        <v>65.0212078940109</v>
      </c>
      <c r="K32" s="17" t="n">
        <f aca="false">VLOOKUP($A32,Transmission!$J$1:$L$34,3,FALSE())*VLOOKUP(K$1,Consumo_EREDES!$A$1:$G$25,7,FALSE())</f>
        <v>66.2194025395899</v>
      </c>
      <c r="L32" s="17" t="n">
        <f aca="false">VLOOKUP($A32,Transmission!$J$1:$L$34,3,FALSE())*VLOOKUP(L$1,Consumo_EREDES!$A$1:$G$25,7,FALSE())</f>
        <v>68.619434275862</v>
      </c>
      <c r="M32" s="17" t="n">
        <f aca="false">VLOOKUP($A32,Transmission!$J$1:$L$34,3,FALSE())*VLOOKUP(M$1,Consumo_EREDES!$A$1:$G$25,7,FALSE())</f>
        <v>70</v>
      </c>
      <c r="N32" s="17" t="n">
        <f aca="false">VLOOKUP($A32,Transmission!$J$1:$L$34,3,FALSE())*VLOOKUP(N$1,Consumo_EREDES!$A$1:$G$25,7,FALSE())</f>
        <v>67.3192099952891</v>
      </c>
      <c r="O32" s="17" t="n">
        <f aca="false">VLOOKUP($A32,Transmission!$J$1:$L$34,3,FALSE())*VLOOKUP(O$1,Consumo_EREDES!$A$1:$G$25,7,FALSE())</f>
        <v>64.8376497960321</v>
      </c>
      <c r="P32" s="17" t="n">
        <f aca="false">VLOOKUP($A32,Transmission!$J$1:$L$34,3,FALSE())*VLOOKUP(P$1,Consumo_EREDES!$A$1:$G$25,7,FALSE())</f>
        <v>63.2590310638774</v>
      </c>
      <c r="Q32" s="17" t="n">
        <f aca="false">VLOOKUP($A32,Transmission!$J$1:$L$34,3,FALSE())*VLOOKUP(Q$1,Consumo_EREDES!$A$1:$G$25,7,FALSE())</f>
        <v>61.622444780847</v>
      </c>
      <c r="R32" s="17" t="n">
        <f aca="false">VLOOKUP($A32,Transmission!$J$1:$L$34,3,FALSE())*VLOOKUP(R$1,Consumo_EREDES!$A$1:$G$25,7,FALSE())</f>
        <v>60.8951277757865</v>
      </c>
      <c r="S32" s="17" t="n">
        <f aca="false">VLOOKUP($A32,Transmission!$J$1:$L$34,3,FALSE())*VLOOKUP(S$1,Consumo_EREDES!$A$1:$G$25,7,FALSE())</f>
        <v>62.3683271057773</v>
      </c>
      <c r="T32" s="17" t="n">
        <f aca="false">VLOOKUP($A32,Transmission!$J$1:$L$34,3,FALSE())*VLOOKUP(T$1,Consumo_EREDES!$A$1:$G$25,7,FALSE())</f>
        <v>65.2227843798613</v>
      </c>
      <c r="U32" s="17" t="n">
        <f aca="false">VLOOKUP($A32,Transmission!$J$1:$L$34,3,FALSE())*VLOOKUP(U$1,Consumo_EREDES!$A$1:$G$25,7,FALSE())</f>
        <v>66.2307112258801</v>
      </c>
      <c r="V32" s="17" t="n">
        <f aca="false">VLOOKUP($A32,Transmission!$J$1:$L$34,3,FALSE())*VLOOKUP(V$1,Consumo_EREDES!$A$1:$G$25,7,FALSE())</f>
        <v>62.6884230957233</v>
      </c>
      <c r="W32" s="17" t="n">
        <f aca="false">VLOOKUP($A32,Transmission!$J$1:$L$34,3,FALSE())*VLOOKUP(W$1,Consumo_EREDES!$A$1:$G$25,7,FALSE())</f>
        <v>56.6802718609247</v>
      </c>
      <c r="X32" s="17" t="n">
        <f aca="false">VLOOKUP($A32,Transmission!$J$1:$L$34,3,FALSE())*VLOOKUP(X$1,Consumo_EREDES!$A$1:$G$25,7,FALSE())</f>
        <v>49.8500010821003</v>
      </c>
      <c r="Y32" s="17" t="n">
        <f aca="false">VLOOKUP($A32,Transmission!$J$1:$L$34,3,FALSE())*VLOOKUP(Y$1,Consumo_EREDES!$A$1:$G$25,7,FALSE())</f>
        <v>42.7517841790425</v>
      </c>
    </row>
    <row r="33" customFormat="false" ht="14.25" hidden="false" customHeight="false" outlineLevel="0" collapsed="false">
      <c r="A33" s="5" t="s">
        <v>80</v>
      </c>
      <c r="B33" s="17" t="n">
        <f aca="false">VLOOKUP($A33,Transmission!$J$1:$L$34,3,FALSE())*VLOOKUP(B$1,Consumo_EREDES!$A$1:$G$25,7,FALSE())</f>
        <v>55.7129675312642</v>
      </c>
      <c r="C33" s="17" t="n">
        <f aca="false">VLOOKUP($A33,Transmission!$J$1:$L$34,3,FALSE())*VLOOKUP(C$1,Consumo_EREDES!$A$1:$G$25,7,FALSE())</f>
        <v>51.455506269874</v>
      </c>
      <c r="D33" s="17" t="n">
        <f aca="false">VLOOKUP($A33,Transmission!$J$1:$L$34,3,FALSE())*VLOOKUP(D$1,Consumo_EREDES!$A$1:$G$25,7,FALSE())</f>
        <v>50.4563880814535</v>
      </c>
      <c r="E33" s="17" t="n">
        <f aca="false">VLOOKUP($A33,Transmission!$J$1:$L$34,3,FALSE())*VLOOKUP(E$1,Consumo_EREDES!$A$1:$G$25,7,FALSE())</f>
        <v>50.2938273450944</v>
      </c>
      <c r="F33" s="17" t="n">
        <f aca="false">VLOOKUP($A33,Transmission!$J$1:$L$34,3,FALSE())*VLOOKUP(F$1,Consumo_EREDES!$A$1:$G$25,7,FALSE())</f>
        <v>51.4463584846539</v>
      </c>
      <c r="G33" s="17" t="n">
        <f aca="false">VLOOKUP($A33,Transmission!$J$1:$L$34,3,FALSE())*VLOOKUP(G$1,Consumo_EREDES!$A$1:$G$25,7,FALSE())</f>
        <v>57.8161060069942</v>
      </c>
      <c r="H33" s="17" t="n">
        <f aca="false">VLOOKUP($A33,Transmission!$J$1:$L$34,3,FALSE())*VLOOKUP(H$1,Consumo_EREDES!$A$1:$G$25,7,FALSE())</f>
        <v>71.1680723198079</v>
      </c>
      <c r="I33" s="17" t="n">
        <f aca="false">VLOOKUP($A33,Transmission!$J$1:$L$34,3,FALSE())*VLOOKUP(I$1,Consumo_EREDES!$A$1:$G$25,7,FALSE())</f>
        <v>87.4487031155634</v>
      </c>
      <c r="J33" s="17" t="n">
        <f aca="false">VLOOKUP($A33,Transmission!$J$1:$L$34,3,FALSE())*VLOOKUP(J$1,Consumo_EREDES!$A$1:$G$25,7,FALSE())</f>
        <v>92.887439848587</v>
      </c>
      <c r="K33" s="17" t="n">
        <f aca="false">VLOOKUP($A33,Transmission!$J$1:$L$34,3,FALSE())*VLOOKUP(K$1,Consumo_EREDES!$A$1:$G$25,7,FALSE())</f>
        <v>94.5991464851284</v>
      </c>
      <c r="L33" s="17" t="n">
        <f aca="false">VLOOKUP($A33,Transmission!$J$1:$L$34,3,FALSE())*VLOOKUP(L$1,Consumo_EREDES!$A$1:$G$25,7,FALSE())</f>
        <v>98.0277632512314</v>
      </c>
      <c r="M33" s="17" t="n">
        <f aca="false">VLOOKUP($A33,Transmission!$J$1:$L$34,3,FALSE())*VLOOKUP(M$1,Consumo_EREDES!$A$1:$G$25,7,FALSE())</f>
        <v>100</v>
      </c>
      <c r="N33" s="17" t="n">
        <f aca="false">VLOOKUP($A33,Transmission!$J$1:$L$34,3,FALSE())*VLOOKUP(N$1,Consumo_EREDES!$A$1:$G$25,7,FALSE())</f>
        <v>96.1702999932702</v>
      </c>
      <c r="O33" s="17" t="n">
        <f aca="false">VLOOKUP($A33,Transmission!$J$1:$L$34,3,FALSE())*VLOOKUP(O$1,Consumo_EREDES!$A$1:$G$25,7,FALSE())</f>
        <v>92.6252139943316</v>
      </c>
      <c r="P33" s="17" t="n">
        <f aca="false">VLOOKUP($A33,Transmission!$J$1:$L$34,3,FALSE())*VLOOKUP(P$1,Consumo_EREDES!$A$1:$G$25,7,FALSE())</f>
        <v>90.3700443769677</v>
      </c>
      <c r="Q33" s="17" t="n">
        <f aca="false">VLOOKUP($A33,Transmission!$J$1:$L$34,3,FALSE())*VLOOKUP(Q$1,Consumo_EREDES!$A$1:$G$25,7,FALSE())</f>
        <v>88.0320639726386</v>
      </c>
      <c r="R33" s="17" t="n">
        <f aca="false">VLOOKUP($A33,Transmission!$J$1:$L$34,3,FALSE())*VLOOKUP(R$1,Consumo_EREDES!$A$1:$G$25,7,FALSE())</f>
        <v>86.993039679695</v>
      </c>
      <c r="S33" s="17" t="n">
        <f aca="false">VLOOKUP($A33,Transmission!$J$1:$L$34,3,FALSE())*VLOOKUP(S$1,Consumo_EREDES!$A$1:$G$25,7,FALSE())</f>
        <v>89.0976101511104</v>
      </c>
      <c r="T33" s="17" t="n">
        <f aca="false">VLOOKUP($A33,Transmission!$J$1:$L$34,3,FALSE())*VLOOKUP(T$1,Consumo_EREDES!$A$1:$G$25,7,FALSE())</f>
        <v>93.1754062569447</v>
      </c>
      <c r="U33" s="17" t="n">
        <f aca="false">VLOOKUP($A33,Transmission!$J$1:$L$34,3,FALSE())*VLOOKUP(U$1,Consumo_EREDES!$A$1:$G$25,7,FALSE())</f>
        <v>94.6153017512573</v>
      </c>
      <c r="V33" s="17" t="n">
        <f aca="false">VLOOKUP($A33,Transmission!$J$1:$L$34,3,FALSE())*VLOOKUP(V$1,Consumo_EREDES!$A$1:$G$25,7,FALSE())</f>
        <v>89.5548901367475</v>
      </c>
      <c r="W33" s="17" t="n">
        <f aca="false">VLOOKUP($A33,Transmission!$J$1:$L$34,3,FALSE())*VLOOKUP(W$1,Consumo_EREDES!$A$1:$G$25,7,FALSE())</f>
        <v>80.9718169441782</v>
      </c>
      <c r="X33" s="17" t="n">
        <f aca="false">VLOOKUP($A33,Transmission!$J$1:$L$34,3,FALSE())*VLOOKUP(X$1,Consumo_EREDES!$A$1:$G$25,7,FALSE())</f>
        <v>71.2142872601433</v>
      </c>
      <c r="Y33" s="17" t="n">
        <f aca="false">VLOOKUP($A33,Transmission!$J$1:$L$34,3,FALSE())*VLOOKUP(Y$1,Consumo_EREDES!$A$1:$G$25,7,FALSE())</f>
        <v>61.0739773986322</v>
      </c>
    </row>
    <row r="34" customFormat="false" ht="14.25" hidden="false" customHeight="false" outlineLevel="0" collapsed="false">
      <c r="A34" s="5" t="s">
        <v>82</v>
      </c>
      <c r="B34" s="17" t="n">
        <f aca="false">VLOOKUP($A34,Transmission!$J$1:$L$34,3,FALSE())*VLOOKUP(B$1,Consumo_EREDES!$A$1:$G$25,7,FALSE())</f>
        <v>22.2851870125057</v>
      </c>
      <c r="C34" s="17" t="n">
        <f aca="false">VLOOKUP($A34,Transmission!$J$1:$L$34,3,FALSE())*VLOOKUP(C$1,Consumo_EREDES!$A$1:$G$25,7,FALSE())</f>
        <v>20.5822025079496</v>
      </c>
      <c r="D34" s="17" t="n">
        <f aca="false">VLOOKUP($A34,Transmission!$J$1:$L$34,3,FALSE())*VLOOKUP(D$1,Consumo_EREDES!$A$1:$G$25,7,FALSE())</f>
        <v>20.1825552325814</v>
      </c>
      <c r="E34" s="17" t="n">
        <f aca="false">VLOOKUP($A34,Transmission!$J$1:$L$34,3,FALSE())*VLOOKUP(E$1,Consumo_EREDES!$A$1:$G$25,7,FALSE())</f>
        <v>20.1175309380377</v>
      </c>
      <c r="F34" s="17" t="n">
        <f aca="false">VLOOKUP($A34,Transmission!$J$1:$L$34,3,FALSE())*VLOOKUP(F$1,Consumo_EREDES!$A$1:$G$25,7,FALSE())</f>
        <v>20.5785433938616</v>
      </c>
      <c r="G34" s="17" t="n">
        <f aca="false">VLOOKUP($A34,Transmission!$J$1:$L$34,3,FALSE())*VLOOKUP(G$1,Consumo_EREDES!$A$1:$G$25,7,FALSE())</f>
        <v>23.1264424027977</v>
      </c>
      <c r="H34" s="17" t="n">
        <f aca="false">VLOOKUP($A34,Transmission!$J$1:$L$34,3,FALSE())*VLOOKUP(H$1,Consumo_EREDES!$A$1:$G$25,7,FALSE())</f>
        <v>28.4672289279232</v>
      </c>
      <c r="I34" s="17" t="n">
        <f aca="false">VLOOKUP($A34,Transmission!$J$1:$L$34,3,FALSE())*VLOOKUP(I$1,Consumo_EREDES!$A$1:$G$25,7,FALSE())</f>
        <v>34.9794812462253</v>
      </c>
      <c r="J34" s="17" t="n">
        <f aca="false">VLOOKUP($A34,Transmission!$J$1:$L$34,3,FALSE())*VLOOKUP(J$1,Consumo_EREDES!$A$1:$G$25,7,FALSE())</f>
        <v>37.1549759394348</v>
      </c>
      <c r="K34" s="17" t="n">
        <f aca="false">VLOOKUP($A34,Transmission!$J$1:$L$34,3,FALSE())*VLOOKUP(K$1,Consumo_EREDES!$A$1:$G$25,7,FALSE())</f>
        <v>37.8396585940514</v>
      </c>
      <c r="L34" s="17" t="n">
        <f aca="false">VLOOKUP($A34,Transmission!$J$1:$L$34,3,FALSE())*VLOOKUP(L$1,Consumo_EREDES!$A$1:$G$25,7,FALSE())</f>
        <v>39.2111053004926</v>
      </c>
      <c r="M34" s="17" t="n">
        <f aca="false">VLOOKUP($A34,Transmission!$J$1:$L$34,3,FALSE())*VLOOKUP(M$1,Consumo_EREDES!$A$1:$G$25,7,FALSE())</f>
        <v>40</v>
      </c>
      <c r="N34" s="17" t="n">
        <f aca="false">VLOOKUP($A34,Transmission!$J$1:$L$34,3,FALSE())*VLOOKUP(N$1,Consumo_EREDES!$A$1:$G$25,7,FALSE())</f>
        <v>38.4681199973081</v>
      </c>
      <c r="O34" s="17" t="n">
        <f aca="false">VLOOKUP($A34,Transmission!$J$1:$L$34,3,FALSE())*VLOOKUP(O$1,Consumo_EREDES!$A$1:$G$25,7,FALSE())</f>
        <v>37.0500855977326</v>
      </c>
      <c r="P34" s="17" t="n">
        <f aca="false">VLOOKUP($A34,Transmission!$J$1:$L$34,3,FALSE())*VLOOKUP(P$1,Consumo_EREDES!$A$1:$G$25,7,FALSE())</f>
        <v>36.1480177507871</v>
      </c>
      <c r="Q34" s="17" t="n">
        <f aca="false">VLOOKUP($A34,Transmission!$J$1:$L$34,3,FALSE())*VLOOKUP(Q$1,Consumo_EREDES!$A$1:$G$25,7,FALSE())</f>
        <v>35.2128255890554</v>
      </c>
      <c r="R34" s="17" t="n">
        <f aca="false">VLOOKUP($A34,Transmission!$J$1:$L$34,3,FALSE())*VLOOKUP(R$1,Consumo_EREDES!$A$1:$G$25,7,FALSE())</f>
        <v>34.797215871878</v>
      </c>
      <c r="S34" s="17" t="n">
        <f aca="false">VLOOKUP($A34,Transmission!$J$1:$L$34,3,FALSE())*VLOOKUP(S$1,Consumo_EREDES!$A$1:$G$25,7,FALSE())</f>
        <v>35.6390440604442</v>
      </c>
      <c r="T34" s="17" t="n">
        <f aca="false">VLOOKUP($A34,Transmission!$J$1:$L$34,3,FALSE())*VLOOKUP(T$1,Consumo_EREDES!$A$1:$G$25,7,FALSE())</f>
        <v>37.2701625027779</v>
      </c>
      <c r="U34" s="17" t="n">
        <f aca="false">VLOOKUP($A34,Transmission!$J$1:$L$34,3,FALSE())*VLOOKUP(U$1,Consumo_EREDES!$A$1:$G$25,7,FALSE())</f>
        <v>37.8461207005029</v>
      </c>
      <c r="V34" s="17" t="n">
        <f aca="false">VLOOKUP($A34,Transmission!$J$1:$L$34,3,FALSE())*VLOOKUP(V$1,Consumo_EREDES!$A$1:$G$25,7,FALSE())</f>
        <v>35.821956054699</v>
      </c>
      <c r="W34" s="17" t="n">
        <f aca="false">VLOOKUP($A34,Transmission!$J$1:$L$34,3,FALSE())*VLOOKUP(W$1,Consumo_EREDES!$A$1:$G$25,7,FALSE())</f>
        <v>32.3887267776713</v>
      </c>
      <c r="X34" s="17" t="n">
        <f aca="false">VLOOKUP($A34,Transmission!$J$1:$L$34,3,FALSE())*VLOOKUP(X$1,Consumo_EREDES!$A$1:$G$25,7,FALSE())</f>
        <v>28.4857149040573</v>
      </c>
      <c r="Y34" s="17" t="n">
        <f aca="false">VLOOKUP($A34,Transmission!$J$1:$L$34,3,FALSE())*VLOOKUP(Y$1,Consumo_EREDES!$A$1:$G$25,7,FALSE())</f>
        <v>24.4295909594529</v>
      </c>
    </row>
    <row r="36" customFormat="false" ht="14.25" hidden="false" customHeight="true" outlineLevel="0" collapsed="false">
      <c r="B36" s="2" t="n">
        <f aca="false">SUM(B2:B34)</f>
        <v>1281.39825321908</v>
      </c>
      <c r="C36" s="2" t="n">
        <f aca="false">SUM(C2:C34)</f>
        <v>1183.4766442071</v>
      </c>
      <c r="D36" s="2" t="n">
        <f aca="false">SUM(D2:D34)</f>
        <v>1160.49692587343</v>
      </c>
      <c r="E36" s="2" t="n">
        <f aca="false">SUM(E2:E34)</f>
        <v>1156.75802893717</v>
      </c>
      <c r="F36" s="2" t="n">
        <f aca="false">SUM(F2:F34)</f>
        <v>1183.26624514704</v>
      </c>
      <c r="G36" s="2" t="n">
        <f aca="false">SUM(G2:G34)</f>
        <v>1329.77043816087</v>
      </c>
      <c r="H36" s="2" t="n">
        <f aca="false">SUM(H2:H34)</f>
        <v>1636.86566335558</v>
      </c>
      <c r="I36" s="2" t="n">
        <f aca="false">SUM(I2:I34)</f>
        <v>2011.32017165796</v>
      </c>
      <c r="J36" s="2" t="n">
        <f aca="false">SUM(J2:J34)</f>
        <v>2136.4111165175</v>
      </c>
      <c r="K36" s="2" t="n">
        <f aca="false">SUM(K2:K34)</f>
        <v>2175.78036915795</v>
      </c>
      <c r="L36" s="2" t="n">
        <f aca="false">SUM(L2:L34)</f>
        <v>2254.63855477832</v>
      </c>
      <c r="M36" s="2" t="n">
        <f aca="false">SUM(M2:M34)</f>
        <v>2300</v>
      </c>
      <c r="N36" s="2" t="n">
        <f aca="false">SUM(N2:N34)</f>
        <v>2211.91689984521</v>
      </c>
      <c r="O36" s="2" t="n">
        <f aca="false">SUM(O2:O34)</f>
        <v>2130.37992186963</v>
      </c>
      <c r="P36" s="2" t="n">
        <f aca="false">SUM(P2:P34)</f>
        <v>2078.51102067026</v>
      </c>
      <c r="Q36" s="2" t="n">
        <f aca="false">SUM(Q2:Q34)</f>
        <v>2024.73747137069</v>
      </c>
      <c r="R36" s="2" t="n">
        <f aca="false">SUM(R2:R34)</f>
        <v>2000.83991263298</v>
      </c>
      <c r="S36" s="2" t="n">
        <f aca="false">SUM(S2:S34)</f>
        <v>2049.24503347554</v>
      </c>
      <c r="T36" s="2" t="n">
        <f aca="false">SUM(T2:T34)</f>
        <v>2143.03434390973</v>
      </c>
      <c r="U36" s="2" t="n">
        <f aca="false">SUM(U2:U34)</f>
        <v>2176.15194027892</v>
      </c>
      <c r="V36" s="2" t="n">
        <f aca="false">SUM(V2:V34)</f>
        <v>2059.76247314519</v>
      </c>
      <c r="W36" s="2" t="n">
        <f aca="false">SUM(W2:W34)</f>
        <v>1862.3517897161</v>
      </c>
      <c r="X36" s="2" t="n">
        <f aca="false">SUM(X2:X34)</f>
        <v>1637.9286069833</v>
      </c>
      <c r="Y36" s="2" t="n">
        <f aca="false">SUM(Y2:Y34)</f>
        <v>1404.70148016854</v>
      </c>
    </row>
    <row r="37" customFormat="false" ht="14.25" hidden="false" customHeight="true" outlineLevel="0" collapsed="false">
      <c r="B37" s="2" t="n">
        <f aca="false">B36/2300</f>
        <v>0.557129675312642</v>
      </c>
      <c r="C37" s="2" t="n">
        <f aca="false">C36/2300</f>
        <v>0.51455506269874</v>
      </c>
      <c r="D37" s="2" t="n">
        <f aca="false">D36/2300</f>
        <v>0.504563880814535</v>
      </c>
      <c r="E37" s="2" t="n">
        <f aca="false">E36/2300</f>
        <v>0.502938273450944</v>
      </c>
      <c r="F37" s="2" t="n">
        <f aca="false">F36/2300</f>
        <v>0.514463584846539</v>
      </c>
      <c r="G37" s="2" t="n">
        <f aca="false">G36/2300</f>
        <v>0.578161060069942</v>
      </c>
      <c r="H37" s="2" t="n">
        <f aca="false">H36/2300</f>
        <v>0.711680723198079</v>
      </c>
      <c r="I37" s="2" t="n">
        <f aca="false">I36/2300</f>
        <v>0.874487031155633</v>
      </c>
      <c r="J37" s="2" t="n">
        <f aca="false">J36/2300</f>
        <v>0.92887439848587</v>
      </c>
      <c r="K37" s="2" t="n">
        <f aca="false">K36/2300</f>
        <v>0.945991464851285</v>
      </c>
      <c r="L37" s="2" t="n">
        <f aca="false">L36/2300</f>
        <v>0.980277632512314</v>
      </c>
      <c r="M37" s="2" t="n">
        <f aca="false">M36/2300</f>
        <v>1</v>
      </c>
      <c r="N37" s="2" t="n">
        <f aca="false">N36/2300</f>
        <v>0.961702999932702</v>
      </c>
      <c r="O37" s="2" t="n">
        <f aca="false">O36/2300</f>
        <v>0.926252139943316</v>
      </c>
      <c r="P37" s="2" t="n">
        <f aca="false">P36/2300</f>
        <v>0.903700443769677</v>
      </c>
      <c r="Q37" s="2" t="n">
        <f aca="false">Q36/2300</f>
        <v>0.880320639726386</v>
      </c>
      <c r="R37" s="2" t="n">
        <f aca="false">R36/2300</f>
        <v>0.86993039679695</v>
      </c>
      <c r="S37" s="2" t="n">
        <f aca="false">S36/2300</f>
        <v>0.890976101511104</v>
      </c>
      <c r="T37" s="2" t="n">
        <f aca="false">T36/2300</f>
        <v>0.931754062569447</v>
      </c>
      <c r="U37" s="2" t="n">
        <f aca="false">U36/2300</f>
        <v>0.946153017512573</v>
      </c>
      <c r="V37" s="2" t="n">
        <f aca="false">V36/2300</f>
        <v>0.895548901367475</v>
      </c>
      <c r="W37" s="2" t="n">
        <f aca="false">W36/2300</f>
        <v>0.809718169441782</v>
      </c>
      <c r="X37" s="2" t="n">
        <f aca="false">X36/2300</f>
        <v>0.712142872601433</v>
      </c>
      <c r="Y37" s="2" t="n">
        <f aca="false">Y36/2300</f>
        <v>0.610739773986322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Y4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P6" activeCellId="0" sqref="P6"/>
    </sheetView>
  </sheetViews>
  <sheetFormatPr defaultColWidth="8.859375" defaultRowHeight="14.25" customHeight="true" zeroHeight="false" outlineLevelRow="0" outlineLevelCol="0"/>
  <cols>
    <col collapsed="false" customWidth="false" hidden="false" outlineLevel="0" max="16384" min="1" style="1" width="8.86"/>
  </cols>
  <sheetData>
    <row r="1" customFormat="false" ht="14.25" hidden="false" customHeight="true" outlineLevel="0" collapsed="false">
      <c r="A1" s="3" t="s">
        <v>0</v>
      </c>
      <c r="B1" s="6" t="s">
        <v>148</v>
      </c>
      <c r="C1" s="1" t="s">
        <v>149</v>
      </c>
      <c r="D1" s="6" t="s">
        <v>150</v>
      </c>
      <c r="E1" s="1" t="s">
        <v>151</v>
      </c>
      <c r="F1" s="6" t="s">
        <v>152</v>
      </c>
      <c r="G1" s="1" t="s">
        <v>153</v>
      </c>
      <c r="H1" s="6" t="s">
        <v>154</v>
      </c>
      <c r="I1" s="1" t="s">
        <v>155</v>
      </c>
      <c r="J1" s="6" t="s">
        <v>156</v>
      </c>
      <c r="K1" s="1" t="s">
        <v>157</v>
      </c>
      <c r="L1" s="6" t="s">
        <v>158</v>
      </c>
      <c r="M1" s="1" t="s">
        <v>159</v>
      </c>
      <c r="N1" s="6" t="s">
        <v>160</v>
      </c>
      <c r="O1" s="1" t="s">
        <v>161</v>
      </c>
      <c r="P1" s="6" t="s">
        <v>162</v>
      </c>
      <c r="Q1" s="1" t="s">
        <v>163</v>
      </c>
      <c r="R1" s="6" t="s">
        <v>164</v>
      </c>
      <c r="S1" s="1" t="s">
        <v>165</v>
      </c>
      <c r="T1" s="6" t="s">
        <v>166</v>
      </c>
      <c r="U1" s="1" t="s">
        <v>167</v>
      </c>
      <c r="V1" s="6" t="s">
        <v>168</v>
      </c>
      <c r="W1" s="1" t="s">
        <v>169</v>
      </c>
      <c r="X1" s="6" t="s">
        <v>170</v>
      </c>
      <c r="Y1" s="1" t="s">
        <v>171</v>
      </c>
    </row>
    <row r="2" customFormat="false" ht="14.25" hidden="false" customHeight="true" outlineLevel="0" collapsed="false">
      <c r="A2" s="11" t="s">
        <v>97</v>
      </c>
      <c r="B2" s="1" t="n">
        <v>0.6</v>
      </c>
      <c r="C2" s="1" t="n">
        <v>0.6</v>
      </c>
      <c r="D2" s="1" t="n">
        <v>0.6</v>
      </c>
      <c r="E2" s="1" t="n">
        <v>0.6</v>
      </c>
      <c r="F2" s="1" t="n">
        <v>0.6</v>
      </c>
      <c r="G2" s="1" t="n">
        <v>0.6</v>
      </c>
      <c r="H2" s="1" t="n">
        <v>0.6</v>
      </c>
      <c r="I2" s="1" t="n">
        <v>0.8</v>
      </c>
      <c r="J2" s="1" t="n">
        <v>0.8</v>
      </c>
      <c r="K2" s="1" t="n">
        <v>1</v>
      </c>
      <c r="L2" s="1" t="n">
        <v>1</v>
      </c>
      <c r="M2" s="1" t="n">
        <v>1</v>
      </c>
      <c r="N2" s="1" t="n">
        <v>1</v>
      </c>
      <c r="O2" s="1" t="n">
        <v>1</v>
      </c>
      <c r="P2" s="1" t="n">
        <v>1</v>
      </c>
      <c r="Q2" s="1" t="n">
        <v>1</v>
      </c>
      <c r="R2" s="1" t="n">
        <v>1</v>
      </c>
      <c r="S2" s="1" t="n">
        <v>1</v>
      </c>
      <c r="T2" s="1" t="n">
        <v>1</v>
      </c>
      <c r="U2" s="1" t="n">
        <v>1</v>
      </c>
      <c r="V2" s="1" t="n">
        <v>0.8</v>
      </c>
      <c r="W2" s="1" t="n">
        <v>0.8</v>
      </c>
      <c r="X2" s="1" t="n">
        <v>0.6</v>
      </c>
      <c r="Y2" s="1" t="n">
        <v>0.6</v>
      </c>
    </row>
    <row r="3" customFormat="false" ht="14.25" hidden="false" customHeight="true" outlineLevel="0" collapsed="false">
      <c r="A3" s="11" t="s">
        <v>99</v>
      </c>
      <c r="B3" s="1" t="n">
        <v>1</v>
      </c>
      <c r="C3" s="1" t="n">
        <v>1</v>
      </c>
      <c r="D3" s="1" t="n">
        <v>1</v>
      </c>
      <c r="E3" s="1" t="n">
        <v>1</v>
      </c>
      <c r="F3" s="1" t="n">
        <v>1</v>
      </c>
      <c r="G3" s="1" t="n">
        <v>1</v>
      </c>
      <c r="H3" s="1" t="n">
        <v>1</v>
      </c>
      <c r="I3" s="1" t="n">
        <v>1</v>
      </c>
      <c r="J3" s="1" t="n">
        <v>1</v>
      </c>
      <c r="K3" s="1" t="n">
        <v>1</v>
      </c>
      <c r="L3" s="1" t="n">
        <v>1</v>
      </c>
      <c r="M3" s="1" t="n">
        <v>1</v>
      </c>
      <c r="N3" s="1" t="n">
        <v>1</v>
      </c>
      <c r="O3" s="1" t="n">
        <v>1</v>
      </c>
      <c r="P3" s="1" t="n">
        <v>1</v>
      </c>
      <c r="Q3" s="1" t="n">
        <v>1</v>
      </c>
      <c r="R3" s="1" t="n">
        <v>1</v>
      </c>
      <c r="S3" s="1" t="n">
        <v>1</v>
      </c>
      <c r="T3" s="1" t="n">
        <v>1</v>
      </c>
      <c r="U3" s="1" t="n">
        <v>1</v>
      </c>
      <c r="V3" s="1" t="n">
        <v>1</v>
      </c>
      <c r="W3" s="1" t="n">
        <v>1</v>
      </c>
      <c r="X3" s="1" t="n">
        <v>1</v>
      </c>
      <c r="Y3" s="1" t="n">
        <v>1</v>
      </c>
    </row>
    <row r="4" customFormat="false" ht="14.25" hidden="false" customHeight="true" outlineLevel="0" collapsed="false">
      <c r="A4" s="11" t="s">
        <v>101</v>
      </c>
      <c r="B4" s="1" t="n">
        <v>1</v>
      </c>
      <c r="C4" s="1" t="n">
        <v>1</v>
      </c>
      <c r="D4" s="1" t="n">
        <v>1</v>
      </c>
      <c r="E4" s="1" t="n">
        <v>1</v>
      </c>
      <c r="F4" s="1" t="n">
        <v>1</v>
      </c>
      <c r="G4" s="1" t="n">
        <v>1</v>
      </c>
      <c r="H4" s="1" t="n">
        <v>1</v>
      </c>
      <c r="I4" s="1" t="n">
        <v>1</v>
      </c>
      <c r="J4" s="1" t="n">
        <v>1</v>
      </c>
      <c r="K4" s="1" t="n">
        <v>1</v>
      </c>
      <c r="L4" s="1" t="n">
        <v>1</v>
      </c>
      <c r="M4" s="1" t="n">
        <v>1</v>
      </c>
      <c r="N4" s="1" t="n">
        <v>1</v>
      </c>
      <c r="O4" s="1" t="n">
        <v>1</v>
      </c>
      <c r="P4" s="1" t="n">
        <v>1</v>
      </c>
      <c r="Q4" s="1" t="n">
        <v>1</v>
      </c>
      <c r="R4" s="1" t="n">
        <v>1</v>
      </c>
      <c r="S4" s="1" t="n">
        <v>1</v>
      </c>
      <c r="T4" s="1" t="n">
        <v>1</v>
      </c>
      <c r="U4" s="1" t="n">
        <v>1</v>
      </c>
      <c r="V4" s="1" t="n">
        <v>1</v>
      </c>
      <c r="W4" s="1" t="n">
        <v>1</v>
      </c>
      <c r="X4" s="1" t="n">
        <v>1</v>
      </c>
      <c r="Y4" s="1" t="n">
        <v>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39"/>
  <sheetViews>
    <sheetView showFormulas="false" showGridLines="true" showRowColHeaders="true" showZeros="true" rightToLeft="false" tabSelected="false" showOutlineSymbols="true" defaultGridColor="true" view="normal" topLeftCell="A10" colorId="64" zoomScale="120" zoomScaleNormal="120" zoomScalePageLayoutView="100" workbookViewId="0">
      <selection pane="topLeft" activeCell="B2" activeCellId="0" sqref="B2"/>
    </sheetView>
  </sheetViews>
  <sheetFormatPr defaultColWidth="8.71484375" defaultRowHeight="15" customHeight="true" zeroHeight="false" outlineLevelRow="0" outlineLevelCol="0"/>
  <sheetData>
    <row r="1" customFormat="false" ht="15" hidden="false" customHeight="false" outlineLevel="0" collapsed="false">
      <c r="A1" s="2" t="s">
        <v>0</v>
      </c>
      <c r="B1" s="2" t="s">
        <v>172</v>
      </c>
    </row>
    <row r="2" customFormat="false" ht="15" hidden="false" customHeight="false" outlineLevel="0" collapsed="false">
      <c r="A2" s="2" t="s">
        <v>17</v>
      </c>
      <c r="B2" s="2" t="n">
        <v>0</v>
      </c>
    </row>
    <row r="3" customFormat="false" ht="15" hidden="false" customHeight="false" outlineLevel="0" collapsed="false">
      <c r="A3" s="2" t="s">
        <v>19</v>
      </c>
      <c r="B3" s="2" t="n">
        <v>1</v>
      </c>
    </row>
    <row r="4" customFormat="false" ht="15" hidden="false" customHeight="false" outlineLevel="0" collapsed="false">
      <c r="A4" s="2" t="s">
        <v>21</v>
      </c>
      <c r="B4" s="2" t="n">
        <v>1</v>
      </c>
    </row>
    <row r="5" customFormat="false" ht="15" hidden="false" customHeight="false" outlineLevel="0" collapsed="false">
      <c r="A5" s="2" t="s">
        <v>23</v>
      </c>
      <c r="B5" s="2" t="n">
        <v>1</v>
      </c>
    </row>
    <row r="6" customFormat="false" ht="15" hidden="false" customHeight="false" outlineLevel="0" collapsed="false">
      <c r="A6" s="2" t="s">
        <v>25</v>
      </c>
      <c r="B6" s="2" t="n">
        <v>1</v>
      </c>
    </row>
    <row r="7" customFormat="false" ht="15" hidden="false" customHeight="false" outlineLevel="0" collapsed="false">
      <c r="A7" s="2" t="s">
        <v>27</v>
      </c>
      <c r="B7" s="2" t="n">
        <v>1</v>
      </c>
    </row>
    <row r="8" customFormat="false" ht="15" hidden="false" customHeight="false" outlineLevel="0" collapsed="false">
      <c r="A8" s="2" t="s">
        <v>29</v>
      </c>
      <c r="B8" s="2" t="n">
        <v>1</v>
      </c>
    </row>
    <row r="9" customFormat="false" ht="15" hidden="false" customHeight="false" outlineLevel="0" collapsed="false">
      <c r="A9" s="2" t="s">
        <v>31</v>
      </c>
      <c r="B9" s="2" t="n">
        <v>1</v>
      </c>
    </row>
    <row r="10" customFormat="false" ht="15" hidden="false" customHeight="false" outlineLevel="0" collapsed="false">
      <c r="A10" s="2" t="s">
        <v>33</v>
      </c>
      <c r="B10" s="2" t="n">
        <v>1</v>
      </c>
    </row>
    <row r="11" customFormat="false" ht="15" hidden="false" customHeight="false" outlineLevel="0" collapsed="false">
      <c r="A11" s="2" t="s">
        <v>35</v>
      </c>
      <c r="B11" s="2" t="n">
        <v>1</v>
      </c>
    </row>
    <row r="12" customFormat="false" ht="15" hidden="false" customHeight="false" outlineLevel="0" collapsed="false">
      <c r="A12" s="2" t="s">
        <v>37</v>
      </c>
      <c r="B12" s="2" t="n">
        <v>1</v>
      </c>
    </row>
    <row r="13" customFormat="false" ht="15" hidden="false" customHeight="false" outlineLevel="0" collapsed="false">
      <c r="A13" s="2" t="s">
        <v>39</v>
      </c>
      <c r="B13" s="2" t="n">
        <v>1</v>
      </c>
    </row>
    <row r="14" customFormat="false" ht="15" hidden="false" customHeight="false" outlineLevel="0" collapsed="false">
      <c r="A14" s="2" t="s">
        <v>41</v>
      </c>
      <c r="B14" s="2" t="n">
        <v>1</v>
      </c>
    </row>
    <row r="15" customFormat="false" ht="15" hidden="false" customHeight="false" outlineLevel="0" collapsed="false">
      <c r="A15" s="2" t="s">
        <v>43</v>
      </c>
      <c r="B15" s="2" t="n">
        <v>1</v>
      </c>
    </row>
    <row r="16" customFormat="false" ht="15" hidden="false" customHeight="false" outlineLevel="0" collapsed="false">
      <c r="A16" s="2" t="s">
        <v>45</v>
      </c>
      <c r="B16" s="2" t="n">
        <v>1</v>
      </c>
    </row>
    <row r="17" customFormat="false" ht="15" hidden="false" customHeight="false" outlineLevel="0" collapsed="false">
      <c r="A17" s="2" t="s">
        <v>47</v>
      </c>
      <c r="B17" s="2" t="n">
        <v>0</v>
      </c>
    </row>
    <row r="18" customFormat="false" ht="15" hidden="false" customHeight="false" outlineLevel="0" collapsed="false">
      <c r="A18" s="2" t="s">
        <v>49</v>
      </c>
      <c r="B18" s="2" t="n">
        <v>1</v>
      </c>
    </row>
    <row r="19" customFormat="false" ht="15" hidden="false" customHeight="false" outlineLevel="0" collapsed="false">
      <c r="A19" s="2" t="s">
        <v>51</v>
      </c>
      <c r="B19" s="2" t="n">
        <v>1</v>
      </c>
    </row>
    <row r="20" customFormat="false" ht="15" hidden="false" customHeight="false" outlineLevel="0" collapsed="false">
      <c r="A20" s="2" t="s">
        <v>53</v>
      </c>
      <c r="B20" s="2" t="n">
        <v>1</v>
      </c>
    </row>
    <row r="21" customFormat="false" ht="15" hidden="false" customHeight="false" outlineLevel="0" collapsed="false">
      <c r="A21" s="2" t="s">
        <v>55</v>
      </c>
      <c r="B21" s="2" t="n">
        <v>1</v>
      </c>
    </row>
    <row r="22" customFormat="false" ht="15" hidden="false" customHeight="false" outlineLevel="0" collapsed="false">
      <c r="A22" s="2" t="s">
        <v>57</v>
      </c>
      <c r="B22" s="2" t="n">
        <v>1</v>
      </c>
    </row>
    <row r="23" customFormat="false" ht="15" hidden="false" customHeight="false" outlineLevel="0" collapsed="false">
      <c r="A23" s="2" t="s">
        <v>59</v>
      </c>
      <c r="B23" s="2" t="n">
        <v>1</v>
      </c>
    </row>
    <row r="24" customFormat="false" ht="15" hidden="false" customHeight="false" outlineLevel="0" collapsed="false">
      <c r="A24" s="2" t="s">
        <v>61</v>
      </c>
      <c r="B24" s="2" t="n">
        <v>1</v>
      </c>
    </row>
    <row r="25" customFormat="false" ht="15" hidden="false" customHeight="false" outlineLevel="0" collapsed="false">
      <c r="A25" s="2" t="s">
        <v>63</v>
      </c>
      <c r="B25" s="2" t="n">
        <v>1</v>
      </c>
    </row>
    <row r="26" customFormat="false" ht="15" hidden="false" customHeight="false" outlineLevel="0" collapsed="false">
      <c r="A26" s="2" t="s">
        <v>65</v>
      </c>
      <c r="B26" s="2" t="n">
        <v>0</v>
      </c>
    </row>
    <row r="27" customFormat="false" ht="15" hidden="false" customHeight="false" outlineLevel="0" collapsed="false">
      <c r="A27" s="2" t="s">
        <v>67</v>
      </c>
      <c r="B27" s="2" t="n">
        <v>1</v>
      </c>
    </row>
    <row r="28" customFormat="false" ht="15" hidden="false" customHeight="false" outlineLevel="0" collapsed="false">
      <c r="A28" s="2" t="s">
        <v>69</v>
      </c>
      <c r="B28" s="2" t="n">
        <v>1</v>
      </c>
    </row>
    <row r="29" customFormat="false" ht="15" hidden="false" customHeight="false" outlineLevel="0" collapsed="false">
      <c r="A29" s="2" t="s">
        <v>71</v>
      </c>
      <c r="B29" s="2" t="n">
        <v>1</v>
      </c>
    </row>
    <row r="30" customFormat="false" ht="15" hidden="false" customHeight="false" outlineLevel="0" collapsed="false">
      <c r="A30" s="2" t="s">
        <v>73</v>
      </c>
      <c r="B30" s="2" t="n">
        <v>1</v>
      </c>
    </row>
    <row r="31" customFormat="false" ht="15" hidden="false" customHeight="false" outlineLevel="0" collapsed="false">
      <c r="A31" s="2" t="s">
        <v>75</v>
      </c>
      <c r="B31" s="2" t="n">
        <v>1</v>
      </c>
    </row>
    <row r="32" customFormat="false" ht="15" hidden="false" customHeight="false" outlineLevel="0" collapsed="false">
      <c r="A32" s="2" t="s">
        <v>77</v>
      </c>
      <c r="B32" s="2" t="n">
        <v>0</v>
      </c>
    </row>
    <row r="33" customFormat="false" ht="15" hidden="false" customHeight="false" outlineLevel="0" collapsed="false">
      <c r="A33" s="2" t="s">
        <v>79</v>
      </c>
      <c r="B33" s="2" t="n">
        <v>1</v>
      </c>
    </row>
    <row r="34" customFormat="false" ht="15" hidden="false" customHeight="false" outlineLevel="0" collapsed="false">
      <c r="A34" s="2" t="s">
        <v>81</v>
      </c>
      <c r="B34" s="2" t="n">
        <v>1</v>
      </c>
    </row>
    <row r="35" customFormat="false" ht="15" hidden="false" customHeight="false" outlineLevel="0" collapsed="false">
      <c r="A35" s="2" t="s">
        <v>83</v>
      </c>
      <c r="B35" s="2" t="n">
        <v>1</v>
      </c>
    </row>
    <row r="36" customFormat="false" ht="15" hidden="false" customHeight="false" outlineLevel="0" collapsed="false">
      <c r="A36" s="2" t="s">
        <v>84</v>
      </c>
      <c r="B36" s="2" t="n">
        <v>1</v>
      </c>
    </row>
    <row r="37" customFormat="false" ht="15" hidden="false" customHeight="false" outlineLevel="0" collapsed="false">
      <c r="A37" s="2" t="s">
        <v>85</v>
      </c>
      <c r="B37" s="2" t="n">
        <v>1</v>
      </c>
    </row>
    <row r="38" customFormat="false" ht="15" hidden="false" customHeight="false" outlineLevel="0" collapsed="false">
      <c r="A38" s="2" t="s">
        <v>86</v>
      </c>
      <c r="B38" s="2" t="n">
        <v>1</v>
      </c>
    </row>
    <row r="39" customFormat="false" ht="15" hidden="false" customHeight="false" outlineLevel="0" collapsed="false">
      <c r="A39" s="2" t="s">
        <v>173</v>
      </c>
      <c r="B39" s="2" t="n">
        <f aca="false">32-SUM(B2:B33)</f>
        <v>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5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I16" activeCellId="0" sqref="I16"/>
    </sheetView>
  </sheetViews>
  <sheetFormatPr defaultColWidth="8.71484375" defaultRowHeight="15" customHeight="true" zeroHeight="false" outlineLevelRow="0" outlineLevelCol="0"/>
  <sheetData>
    <row r="1" customFormat="false" ht="15" hidden="false" customHeight="false" outlineLevel="0" collapsed="false">
      <c r="A1" s="3" t="s">
        <v>0</v>
      </c>
      <c r="B1" s="2" t="s">
        <v>174</v>
      </c>
      <c r="C1" s="2" t="s">
        <v>175</v>
      </c>
      <c r="D1" s="2" t="s">
        <v>176</v>
      </c>
      <c r="E1" s="2" t="s">
        <v>177</v>
      </c>
      <c r="F1" s="2" t="s">
        <v>178</v>
      </c>
      <c r="G1" s="2" t="s">
        <v>179</v>
      </c>
    </row>
    <row r="2" customFormat="false" ht="15" hidden="false" customHeight="false" outlineLevel="0" collapsed="false">
      <c r="A2" s="15" t="s">
        <v>124</v>
      </c>
      <c r="B2" s="2" t="s">
        <v>180</v>
      </c>
      <c r="C2" s="2" t="s">
        <v>181</v>
      </c>
      <c r="D2" s="2" t="s">
        <v>182</v>
      </c>
      <c r="E2" s="2" t="s">
        <v>183</v>
      </c>
      <c r="F2" s="2" t="n">
        <v>13620.6980592984</v>
      </c>
      <c r="G2" s="2" t="n">
        <f aca="false">F2/MAX($F$2:$F$25)</f>
        <v>0.557129675312642</v>
      </c>
    </row>
    <row r="3" customFormat="false" ht="15" hidden="false" customHeight="false" outlineLevel="0" collapsed="false">
      <c r="A3" s="15" t="s">
        <v>125</v>
      </c>
      <c r="B3" s="2" t="s">
        <v>184</v>
      </c>
      <c r="C3" s="2" t="s">
        <v>181</v>
      </c>
      <c r="D3" s="2" t="s">
        <v>185</v>
      </c>
      <c r="E3" s="2" t="s">
        <v>183</v>
      </c>
      <c r="F3" s="2" t="n">
        <v>12579.834560006</v>
      </c>
      <c r="G3" s="2" t="n">
        <f aca="false">F3/MAX($F$2:$F$25)</f>
        <v>0.51455506269874</v>
      </c>
    </row>
    <row r="4" customFormat="false" ht="15" hidden="false" customHeight="false" outlineLevel="0" collapsed="false">
      <c r="A4" s="15" t="s">
        <v>126</v>
      </c>
      <c r="B4" s="2" t="s">
        <v>186</v>
      </c>
      <c r="C4" s="2" t="s">
        <v>181</v>
      </c>
      <c r="D4" s="2" t="s">
        <v>187</v>
      </c>
      <c r="E4" s="2" t="s">
        <v>183</v>
      </c>
      <c r="F4" s="2" t="n">
        <v>12335.5702931207</v>
      </c>
      <c r="G4" s="2" t="n">
        <f aca="false">F4/MAX($F$2:$F$25)</f>
        <v>0.504563880814535</v>
      </c>
    </row>
    <row r="5" customFormat="false" ht="15" hidden="false" customHeight="false" outlineLevel="0" collapsed="false">
      <c r="A5" s="15" t="s">
        <v>127</v>
      </c>
      <c r="B5" s="2" t="s">
        <v>188</v>
      </c>
      <c r="C5" s="2" t="s">
        <v>181</v>
      </c>
      <c r="D5" s="2" t="s">
        <v>189</v>
      </c>
      <c r="E5" s="2" t="s">
        <v>183</v>
      </c>
      <c r="F5" s="2" t="n">
        <v>12295.8274683465</v>
      </c>
      <c r="G5" s="2" t="n">
        <f aca="false">F5/MAX($F$2:$F$25)</f>
        <v>0.502938273450944</v>
      </c>
    </row>
    <row r="6" customFormat="false" ht="15" hidden="false" customHeight="false" outlineLevel="0" collapsed="false">
      <c r="A6" s="15" t="s">
        <v>128</v>
      </c>
      <c r="B6" s="2" t="s">
        <v>190</v>
      </c>
      <c r="C6" s="2" t="s">
        <v>181</v>
      </c>
      <c r="D6" s="2" t="s">
        <v>191</v>
      </c>
      <c r="E6" s="2" t="s">
        <v>183</v>
      </c>
      <c r="F6" s="2" t="n">
        <v>12577.5981108288</v>
      </c>
      <c r="G6" s="2" t="n">
        <f aca="false">F6/MAX($F$2:$F$25)</f>
        <v>0.514463584846539</v>
      </c>
    </row>
    <row r="7" customFormat="false" ht="15" hidden="false" customHeight="false" outlineLevel="0" collapsed="false">
      <c r="A7" s="15" t="s">
        <v>129</v>
      </c>
      <c r="B7" s="2" t="s">
        <v>192</v>
      </c>
      <c r="C7" s="2" t="s">
        <v>181</v>
      </c>
      <c r="D7" s="2" t="s">
        <v>193</v>
      </c>
      <c r="E7" s="2" t="s">
        <v>183</v>
      </c>
      <c r="F7" s="2" t="n">
        <v>14134.8730426851</v>
      </c>
      <c r="G7" s="2" t="n">
        <f aca="false">F7/MAX($F$2:$F$25)</f>
        <v>0.578161060069942</v>
      </c>
    </row>
    <row r="8" customFormat="false" ht="15" hidden="false" customHeight="false" outlineLevel="0" collapsed="false">
      <c r="A8" s="15" t="s">
        <v>130</v>
      </c>
      <c r="B8" s="2" t="s">
        <v>194</v>
      </c>
      <c r="C8" s="2" t="s">
        <v>181</v>
      </c>
      <c r="D8" s="2" t="s">
        <v>195</v>
      </c>
      <c r="E8" s="2" t="s">
        <v>183</v>
      </c>
      <c r="F8" s="2" t="n">
        <v>17399.1597914156</v>
      </c>
      <c r="G8" s="2" t="n">
        <f aca="false">F8/MAX($F$2:$F$25)</f>
        <v>0.711680723198079</v>
      </c>
    </row>
    <row r="9" customFormat="false" ht="15" hidden="false" customHeight="false" outlineLevel="0" collapsed="false">
      <c r="A9" s="15" t="s">
        <v>131</v>
      </c>
      <c r="B9" s="2" t="s">
        <v>196</v>
      </c>
      <c r="C9" s="2" t="s">
        <v>181</v>
      </c>
      <c r="D9" s="2" t="s">
        <v>197</v>
      </c>
      <c r="E9" s="2" t="s">
        <v>183</v>
      </c>
      <c r="F9" s="2" t="n">
        <v>21379.4459996392</v>
      </c>
      <c r="G9" s="2" t="n">
        <f aca="false">F9/MAX($F$2:$F$25)</f>
        <v>0.874487031155633</v>
      </c>
    </row>
    <row r="10" customFormat="false" ht="15" hidden="false" customHeight="false" outlineLevel="0" collapsed="false">
      <c r="A10" s="15" t="s">
        <v>132</v>
      </c>
      <c r="B10" s="2" t="s">
        <v>198</v>
      </c>
      <c r="C10" s="2" t="s">
        <v>181</v>
      </c>
      <c r="D10" s="2" t="s">
        <v>199</v>
      </c>
      <c r="E10" s="2" t="s">
        <v>183</v>
      </c>
      <c r="F10" s="2" t="n">
        <v>22709.1075514666</v>
      </c>
      <c r="G10" s="2" t="n">
        <f aca="false">F10/MAX($F$2:$F$25)</f>
        <v>0.92887439848587</v>
      </c>
    </row>
    <row r="11" customFormat="false" ht="15" hidden="false" customHeight="false" outlineLevel="0" collapsed="false">
      <c r="A11" s="15" t="s">
        <v>133</v>
      </c>
      <c r="B11" s="2" t="s">
        <v>200</v>
      </c>
      <c r="C11" s="2" t="s">
        <v>181</v>
      </c>
      <c r="D11" s="2" t="s">
        <v>201</v>
      </c>
      <c r="E11" s="2" t="s">
        <v>183</v>
      </c>
      <c r="F11" s="2" t="n">
        <v>23127.5853367209</v>
      </c>
      <c r="G11" s="2" t="n">
        <f aca="false">F11/MAX($F$2:$F$25)</f>
        <v>0.945991464851285</v>
      </c>
    </row>
    <row r="12" customFormat="false" ht="15" hidden="false" customHeight="false" outlineLevel="0" collapsed="false">
      <c r="A12" s="15" t="s">
        <v>134</v>
      </c>
      <c r="B12" s="2" t="s">
        <v>202</v>
      </c>
      <c r="C12" s="2" t="s">
        <v>181</v>
      </c>
      <c r="D12" s="2" t="s">
        <v>203</v>
      </c>
      <c r="E12" s="2" t="s">
        <v>183</v>
      </c>
      <c r="F12" s="2" t="n">
        <v>23965.8130564332</v>
      </c>
      <c r="G12" s="2" t="n">
        <f aca="false">F12/MAX($F$2:$F$25)</f>
        <v>0.980277632512314</v>
      </c>
    </row>
    <row r="13" customFormat="false" ht="15" hidden="false" customHeight="false" outlineLevel="0" collapsed="false">
      <c r="A13" s="15" t="s">
        <v>135</v>
      </c>
      <c r="B13" s="2" t="s">
        <v>204</v>
      </c>
      <c r="C13" s="2" t="s">
        <v>181</v>
      </c>
      <c r="D13" s="2" t="s">
        <v>205</v>
      </c>
      <c r="E13" s="2" t="s">
        <v>183</v>
      </c>
      <c r="F13" s="2" t="n">
        <v>24447.9852049793</v>
      </c>
      <c r="G13" s="2" t="n">
        <f aca="false">F13/MAX($F$2:$F$25)</f>
        <v>1</v>
      </c>
    </row>
    <row r="14" customFormat="false" ht="15" hidden="false" customHeight="false" outlineLevel="0" collapsed="false">
      <c r="A14" s="15" t="s">
        <v>136</v>
      </c>
      <c r="B14" s="2" t="s">
        <v>206</v>
      </c>
      <c r="C14" s="2" t="s">
        <v>181</v>
      </c>
      <c r="D14" s="2" t="s">
        <v>207</v>
      </c>
      <c r="E14" s="2" t="s">
        <v>183</v>
      </c>
      <c r="F14" s="2" t="n">
        <v>23511.7007139389</v>
      </c>
      <c r="G14" s="2" t="n">
        <f aca="false">F14/MAX($F$2:$F$25)</f>
        <v>0.961702999932702</v>
      </c>
    </row>
    <row r="15" customFormat="false" ht="15" hidden="false" customHeight="false" outlineLevel="0" collapsed="false">
      <c r="A15" s="15" t="s">
        <v>137</v>
      </c>
      <c r="B15" s="2" t="s">
        <v>208</v>
      </c>
      <c r="C15" s="2" t="s">
        <v>181</v>
      </c>
      <c r="D15" s="2" t="s">
        <v>209</v>
      </c>
      <c r="E15" s="2" t="s">
        <v>183</v>
      </c>
      <c r="F15" s="2" t="n">
        <v>22644.9986134146</v>
      </c>
      <c r="G15" s="2" t="n">
        <f aca="false">F15/MAX($F$2:$F$25)</f>
        <v>0.926252139943316</v>
      </c>
    </row>
    <row r="16" customFormat="false" ht="15" hidden="false" customHeight="false" outlineLevel="0" collapsed="false">
      <c r="A16" s="15" t="s">
        <v>138</v>
      </c>
      <c r="B16" s="2" t="s">
        <v>210</v>
      </c>
      <c r="C16" s="2" t="s">
        <v>181</v>
      </c>
      <c r="D16" s="2" t="s">
        <v>211</v>
      </c>
      <c r="E16" s="2" t="s">
        <v>183</v>
      </c>
      <c r="F16" s="2" t="n">
        <v>22093.6550790143</v>
      </c>
      <c r="G16" s="2" t="n">
        <f aca="false">F16/MAX($F$2:$F$25)</f>
        <v>0.903700443769677</v>
      </c>
    </row>
    <row r="17" customFormat="false" ht="15" hidden="false" customHeight="false" outlineLevel="0" collapsed="false">
      <c r="A17" s="15" t="s">
        <v>139</v>
      </c>
      <c r="B17" s="2" t="s">
        <v>212</v>
      </c>
      <c r="C17" s="2" t="s">
        <v>181</v>
      </c>
      <c r="D17" s="2" t="s">
        <v>213</v>
      </c>
      <c r="E17" s="2" t="s">
        <v>183</v>
      </c>
      <c r="F17" s="2" t="n">
        <v>21522.0659756686</v>
      </c>
      <c r="G17" s="2" t="n">
        <f aca="false">F17/MAX($F$2:$F$25)</f>
        <v>0.880320639726386</v>
      </c>
    </row>
    <row r="18" customFormat="false" ht="15" hidden="false" customHeight="false" outlineLevel="0" collapsed="false">
      <c r="A18" s="15" t="s">
        <v>140</v>
      </c>
      <c r="B18" s="2" t="s">
        <v>214</v>
      </c>
      <c r="C18" s="2" t="s">
        <v>181</v>
      </c>
      <c r="D18" s="2" t="s">
        <v>215</v>
      </c>
      <c r="E18" s="2" t="s">
        <v>183</v>
      </c>
      <c r="F18" s="2" t="n">
        <v>21268.0454702536</v>
      </c>
      <c r="G18" s="2" t="n">
        <f aca="false">F18/MAX($F$2:$F$25)</f>
        <v>0.86993039679695</v>
      </c>
    </row>
    <row r="19" customFormat="false" ht="15" hidden="false" customHeight="false" outlineLevel="0" collapsed="false">
      <c r="A19" s="15" t="s">
        <v>141</v>
      </c>
      <c r="B19" s="2" t="s">
        <v>216</v>
      </c>
      <c r="C19" s="2" t="s">
        <v>181</v>
      </c>
      <c r="D19" s="2" t="s">
        <v>217</v>
      </c>
      <c r="E19" s="2" t="s">
        <v>183</v>
      </c>
      <c r="F19" s="2" t="n">
        <v>21782.5705477336</v>
      </c>
      <c r="G19" s="2" t="n">
        <f aca="false">F19/MAX($F$2:$F$25)</f>
        <v>0.890976101511104</v>
      </c>
    </row>
    <row r="20" customFormat="false" ht="15" hidden="false" customHeight="false" outlineLevel="0" collapsed="false">
      <c r="A20" s="15" t="s">
        <v>142</v>
      </c>
      <c r="B20" s="2" t="s">
        <v>218</v>
      </c>
      <c r="C20" s="2" t="s">
        <v>181</v>
      </c>
      <c r="D20" s="2" t="s">
        <v>219</v>
      </c>
      <c r="E20" s="2" t="s">
        <v>183</v>
      </c>
      <c r="F20" s="2" t="n">
        <v>22779.5095363772</v>
      </c>
      <c r="G20" s="2" t="n">
        <f aca="false">F20/MAX($F$2:$F$25)</f>
        <v>0.931754062569447</v>
      </c>
    </row>
    <row r="21" customFormat="false" ht="15" hidden="false" customHeight="false" outlineLevel="0" collapsed="false">
      <c r="A21" s="15" t="s">
        <v>143</v>
      </c>
      <c r="B21" s="2" t="s">
        <v>220</v>
      </c>
      <c r="C21" s="2" t="s">
        <v>181</v>
      </c>
      <c r="D21" s="2" t="s">
        <v>221</v>
      </c>
      <c r="E21" s="2" t="s">
        <v>183</v>
      </c>
      <c r="F21" s="2" t="n">
        <v>23131.5349737939</v>
      </c>
      <c r="G21" s="2" t="n">
        <f aca="false">F21/MAX($F$2:$F$25)</f>
        <v>0.946153017512573</v>
      </c>
    </row>
    <row r="22" customFormat="false" ht="15" hidden="false" customHeight="false" outlineLevel="0" collapsed="false">
      <c r="A22" s="15" t="s">
        <v>144</v>
      </c>
      <c r="B22" s="2" t="s">
        <v>222</v>
      </c>
      <c r="C22" s="2" t="s">
        <v>181</v>
      </c>
      <c r="D22" s="2" t="s">
        <v>223</v>
      </c>
      <c r="E22" s="2" t="s">
        <v>183</v>
      </c>
      <c r="F22" s="2" t="n">
        <v>21894.3662909675</v>
      </c>
      <c r="G22" s="2" t="n">
        <f aca="false">F22/MAX($F$2:$F$25)</f>
        <v>0.895548901367475</v>
      </c>
    </row>
    <row r="23" customFormat="false" ht="15" hidden="false" customHeight="false" outlineLevel="0" collapsed="false">
      <c r="A23" s="15" t="s">
        <v>145</v>
      </c>
      <c r="B23" s="2" t="s">
        <v>224</v>
      </c>
      <c r="C23" s="2" t="s">
        <v>181</v>
      </c>
      <c r="D23" s="2" t="s">
        <v>225</v>
      </c>
      <c r="E23" s="2" t="s">
        <v>183</v>
      </c>
      <c r="F23" s="2" t="n">
        <v>19795.9778267156</v>
      </c>
      <c r="G23" s="2" t="n">
        <f aca="false">F23/MAX($F$2:$F$25)</f>
        <v>0.809718169441782</v>
      </c>
    </row>
    <row r="24" customFormat="false" ht="15" hidden="false" customHeight="false" outlineLevel="0" collapsed="false">
      <c r="A24" s="15" t="s">
        <v>146</v>
      </c>
      <c r="B24" s="2" t="s">
        <v>226</v>
      </c>
      <c r="C24" s="2" t="s">
        <v>181</v>
      </c>
      <c r="D24" s="2" t="s">
        <v>227</v>
      </c>
      <c r="E24" s="2" t="s">
        <v>183</v>
      </c>
      <c r="F24" s="2" t="n">
        <v>17410.4584131913</v>
      </c>
      <c r="G24" s="2" t="n">
        <f aca="false">F24/MAX($F$2:$F$25)</f>
        <v>0.712142872601433</v>
      </c>
    </row>
    <row r="25" customFormat="false" ht="15" hidden="false" customHeight="false" outlineLevel="0" collapsed="false">
      <c r="A25" s="15" t="s">
        <v>147</v>
      </c>
      <c r="B25" s="2" t="s">
        <v>228</v>
      </c>
      <c r="C25" s="2" t="s">
        <v>181</v>
      </c>
      <c r="D25" s="2" t="n">
        <v>1</v>
      </c>
      <c r="E25" s="2" t="s">
        <v>183</v>
      </c>
      <c r="F25" s="2" t="n">
        <v>14931.35695851</v>
      </c>
      <c r="G25" s="2" t="n">
        <f aca="false">F25/MAX($F$2:$F$25)</f>
        <v>0.610739773986322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145</TotalTime>
  <Application>LibreOffice/25.2.5.2$Windows_X86_64 LibreOffice_project/03d19516eb2e1dd5d4ccd751a0d6f35f35e08022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2021-04-07T13:22:32Z</dcterms:created>
  <dc:creator>Mohammad Javadi</dc:creator>
  <dc:description/>
  <dc:language>en-US</dc:language>
  <cp:lastModifiedBy/>
  <dcterms:modified xsi:type="dcterms:W3CDTF">2009-10-14T10:45:25Z</dcterms:modified>
  <cp:revision>85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rogId">
    <vt:lpwstr>Excel.Sheet</vt:lpwstr>
  </property>
</Properties>
</file>