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240" windowHeight="13740" tabRatio="829" activeTab="5"/>
  </bookViews>
  <sheets>
    <sheet name="150X200" sheetId="10" r:id="rId1"/>
    <sheet name="3000X8000" sheetId="8" r:id="rId2"/>
    <sheet name="18000X17000" sheetId="6" r:id="rId3"/>
    <sheet name="48000X30000" sheetId="4" r:id="rId4"/>
    <sheet name="60000X30000" sheetId="3" r:id="rId5"/>
    <sheet name="SpeedUP" sheetId="1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B15" i="3"/>
  <c r="C15" i="3"/>
  <c r="B8" i="3"/>
  <c r="B14" i="3"/>
  <c r="C14" i="3"/>
  <c r="B7" i="3"/>
  <c r="B13" i="3"/>
  <c r="C13" i="3"/>
  <c r="B6" i="3"/>
  <c r="B12" i="3"/>
  <c r="C12" i="3"/>
  <c r="B9" i="4"/>
  <c r="B15" i="4"/>
  <c r="C15" i="4"/>
  <c r="B8" i="4"/>
  <c r="B14" i="4"/>
  <c r="C14" i="4"/>
  <c r="B7" i="4"/>
  <c r="B13" i="4"/>
  <c r="C13" i="4"/>
  <c r="B6" i="4"/>
  <c r="B12" i="4"/>
  <c r="C12" i="4"/>
  <c r="B9" i="6"/>
  <c r="B15" i="6"/>
  <c r="C15" i="6"/>
  <c r="B8" i="6"/>
  <c r="B14" i="6"/>
  <c r="C14" i="6"/>
  <c r="B7" i="6"/>
  <c r="B13" i="6"/>
  <c r="C13" i="6"/>
  <c r="B6" i="6"/>
  <c r="B12" i="6"/>
  <c r="C12" i="6"/>
  <c r="B9" i="8"/>
  <c r="B15" i="8"/>
  <c r="C15" i="8"/>
  <c r="B8" i="8"/>
  <c r="B14" i="8"/>
  <c r="C14" i="8"/>
  <c r="B7" i="8"/>
  <c r="B13" i="8"/>
  <c r="C13" i="8"/>
  <c r="B6" i="8"/>
  <c r="B12" i="8"/>
  <c r="C12" i="8"/>
  <c r="B7" i="10"/>
  <c r="B13" i="10"/>
  <c r="C13" i="10"/>
  <c r="B8" i="10"/>
  <c r="B14" i="10"/>
  <c r="C14" i="10"/>
  <c r="B9" i="10"/>
  <c r="B15" i="10"/>
  <c r="C15" i="10"/>
  <c r="B6" i="10"/>
  <c r="B12" i="10"/>
  <c r="C12" i="10"/>
  <c r="E6" i="15"/>
  <c r="D6" i="15"/>
  <c r="C6" i="15"/>
  <c r="B6" i="15"/>
  <c r="E5" i="15"/>
  <c r="D5" i="15"/>
  <c r="C5" i="15"/>
  <c r="B5" i="15"/>
  <c r="E4" i="15"/>
  <c r="D4" i="15"/>
  <c r="C4" i="15"/>
  <c r="B4" i="15"/>
  <c r="E3" i="15"/>
  <c r="D3" i="15"/>
  <c r="C3" i="15"/>
  <c r="B3" i="15"/>
  <c r="E2" i="15"/>
  <c r="D2" i="15"/>
  <c r="C2" i="15"/>
  <c r="B2" i="15"/>
  <c r="F6" i="15"/>
  <c r="F5" i="15"/>
  <c r="F4" i="15"/>
  <c r="F3" i="15"/>
  <c r="F2" i="15"/>
</calcChain>
</file>

<file path=xl/sharedStrings.xml><?xml version="1.0" encoding="utf-8"?>
<sst xmlns="http://schemas.openxmlformats.org/spreadsheetml/2006/main" count="76" uniqueCount="19">
  <si>
    <t>Sequential Time</t>
  </si>
  <si>
    <t>Run1</t>
  </si>
  <si>
    <t>SizeOfMatrix</t>
  </si>
  <si>
    <t>SpeedUp8Cores</t>
  </si>
  <si>
    <t>SpeedUp16Cores</t>
  </si>
  <si>
    <t>Parallel Time 8 Cores</t>
  </si>
  <si>
    <t>Parallel Time 16 Cores</t>
  </si>
  <si>
    <t>Speedup4Cores</t>
  </si>
  <si>
    <t>Speedup8Cores</t>
  </si>
  <si>
    <t>Parallel Time 4 Cores</t>
  </si>
  <si>
    <t>Parallel Time 32 Cores</t>
  </si>
  <si>
    <t>0.0025*lenB</t>
  </si>
  <si>
    <t>SpeedUp4Cores</t>
  </si>
  <si>
    <t>SpeedUp32Cores</t>
  </si>
  <si>
    <t>Speedup32Cores</t>
  </si>
  <si>
    <t>efficiency 4 cores</t>
  </si>
  <si>
    <t>eficiency 8 cores</t>
  </si>
  <si>
    <t>efficiency 16 cores</t>
  </si>
  <si>
    <t>efficiency 32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</si>
</sst>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69111755767"/>
          <c:y val="0.338607523247529"/>
          <c:w val="0.74497931001868"/>
          <c:h val="0.417547362844146"/>
        </c:manualLayout>
      </c:layout>
      <c:lineChart>
        <c:grouping val="standard"/>
        <c:varyColors val="0"/>
        <c:ser>
          <c:idx val="0"/>
          <c:order val="0"/>
          <c:tx>
            <c:v>2 Machines + 2 Threads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ln>
                <a:solidFill>
                  <a:srgbClr val="FFFF00"/>
                </a:solidFill>
              </a:ln>
            </c:spPr>
          </c:marker>
          <c:cat>
            <c:numRef>
              <c:f>SpeedUP!$F$2:$F$6</c:f>
              <c:numCache>
                <c:formatCode>General</c:formatCode>
                <c:ptCount val="5"/>
                <c:pt idx="0">
                  <c:v>30000.0</c:v>
                </c:pt>
                <c:pt idx="1">
                  <c:v>2.4E7</c:v>
                </c:pt>
                <c:pt idx="2">
                  <c:v>3.06E8</c:v>
                </c:pt>
                <c:pt idx="3">
                  <c:v>1.44E9</c:v>
                </c:pt>
                <c:pt idx="4">
                  <c:v>1.8E9</c:v>
                </c:pt>
              </c:numCache>
            </c:numRef>
          </c:cat>
          <c:val>
            <c:numRef>
              <c:f>SpeedUP!$B$2:$B$6</c:f>
              <c:numCache>
                <c:formatCode>General</c:formatCode>
                <c:ptCount val="5"/>
                <c:pt idx="0">
                  <c:v>2.025827434474842</c:v>
                </c:pt>
                <c:pt idx="1">
                  <c:v>3.370231608341766</c:v>
                </c:pt>
                <c:pt idx="2">
                  <c:v>3.510219005883392</c:v>
                </c:pt>
                <c:pt idx="3">
                  <c:v>3.50286761366185</c:v>
                </c:pt>
                <c:pt idx="4">
                  <c:v>3.573801107547144</c:v>
                </c:pt>
              </c:numCache>
            </c:numRef>
          </c:val>
          <c:smooth val="0"/>
        </c:ser>
        <c:ser>
          <c:idx val="1"/>
          <c:order val="1"/>
          <c:tx>
            <c:v>4 Machines + 2 Threads</c:v>
          </c:tx>
          <c:cat>
            <c:numRef>
              <c:f>SpeedUP!$F$2:$F$6</c:f>
              <c:numCache>
                <c:formatCode>General</c:formatCode>
                <c:ptCount val="5"/>
                <c:pt idx="0">
                  <c:v>30000.0</c:v>
                </c:pt>
                <c:pt idx="1">
                  <c:v>2.4E7</c:v>
                </c:pt>
                <c:pt idx="2">
                  <c:v>3.06E8</c:v>
                </c:pt>
                <c:pt idx="3">
                  <c:v>1.44E9</c:v>
                </c:pt>
                <c:pt idx="4">
                  <c:v>1.8E9</c:v>
                </c:pt>
              </c:numCache>
            </c:numRef>
          </c:cat>
          <c:val>
            <c:numRef>
              <c:f>SpeedUP!$C$2:$C$6</c:f>
              <c:numCache>
                <c:formatCode>General</c:formatCode>
                <c:ptCount val="5"/>
                <c:pt idx="0">
                  <c:v>2.028155525761348</c:v>
                </c:pt>
                <c:pt idx="1">
                  <c:v>5.988816592412884</c:v>
                </c:pt>
                <c:pt idx="2">
                  <c:v>6.60219014636651</c:v>
                </c:pt>
                <c:pt idx="3">
                  <c:v>6.729471929448321</c:v>
                </c:pt>
                <c:pt idx="4">
                  <c:v>6.883506550909948</c:v>
                </c:pt>
              </c:numCache>
            </c:numRef>
          </c:val>
          <c:smooth val="0"/>
        </c:ser>
        <c:ser>
          <c:idx val="2"/>
          <c:order val="2"/>
          <c:tx>
            <c:v>8 Machines + 2 Threads</c:v>
          </c:tx>
          <c:cat>
            <c:numRef>
              <c:f>SpeedUP!$F$2:$F$6</c:f>
              <c:numCache>
                <c:formatCode>General</c:formatCode>
                <c:ptCount val="5"/>
                <c:pt idx="0">
                  <c:v>30000.0</c:v>
                </c:pt>
                <c:pt idx="1">
                  <c:v>2.4E7</c:v>
                </c:pt>
                <c:pt idx="2">
                  <c:v>3.06E8</c:v>
                </c:pt>
                <c:pt idx="3">
                  <c:v>1.44E9</c:v>
                </c:pt>
                <c:pt idx="4">
                  <c:v>1.8E9</c:v>
                </c:pt>
              </c:numCache>
            </c:numRef>
          </c:cat>
          <c:val>
            <c:numRef>
              <c:f>SpeedUP!$D$2:$D$6</c:f>
              <c:numCache>
                <c:formatCode>General</c:formatCode>
                <c:ptCount val="5"/>
                <c:pt idx="0">
                  <c:v>1.760139627659574</c:v>
                </c:pt>
                <c:pt idx="1">
                  <c:v>10.2676744120848</c:v>
                </c:pt>
                <c:pt idx="2">
                  <c:v>12.86614856689537</c:v>
                </c:pt>
                <c:pt idx="3">
                  <c:v>12.69847399944758</c:v>
                </c:pt>
                <c:pt idx="4">
                  <c:v>12.91913394547109</c:v>
                </c:pt>
              </c:numCache>
            </c:numRef>
          </c:val>
          <c:smooth val="0"/>
        </c:ser>
        <c:ser>
          <c:idx val="3"/>
          <c:order val="3"/>
          <c:tx>
            <c:v>16 Machines + 2 Threads</c:v>
          </c:tx>
          <c:cat>
            <c:numRef>
              <c:f>SpeedUP!$F$2:$F$6</c:f>
              <c:numCache>
                <c:formatCode>General</c:formatCode>
                <c:ptCount val="5"/>
                <c:pt idx="0">
                  <c:v>30000.0</c:v>
                </c:pt>
                <c:pt idx="1">
                  <c:v>2.4E7</c:v>
                </c:pt>
                <c:pt idx="2">
                  <c:v>3.06E8</c:v>
                </c:pt>
                <c:pt idx="3">
                  <c:v>1.44E9</c:v>
                </c:pt>
                <c:pt idx="4">
                  <c:v>1.8E9</c:v>
                </c:pt>
              </c:numCache>
            </c:numRef>
          </c:cat>
          <c:val>
            <c:numRef>
              <c:f>SpeedUP!$E$2:$E$6</c:f>
              <c:numCache>
                <c:formatCode>General</c:formatCode>
                <c:ptCount val="5"/>
                <c:pt idx="0">
                  <c:v>1.071761133603239</c:v>
                </c:pt>
                <c:pt idx="1">
                  <c:v>15.4305943366235</c:v>
                </c:pt>
                <c:pt idx="2">
                  <c:v>20.53823447789688</c:v>
                </c:pt>
                <c:pt idx="3">
                  <c:v>22.68822114121188</c:v>
                </c:pt>
                <c:pt idx="4">
                  <c:v>23.04704469211184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20056"/>
        <c:axId val="143582840"/>
      </c:lineChart>
      <c:catAx>
        <c:axId val="14362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Matrix</a:t>
                </a:r>
                <a:r>
                  <a:rPr lang="en-US" sz="1400" baseline="0"/>
                  <a:t> Size (m*n)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3582840"/>
        <c:crosses val="autoZero"/>
        <c:auto val="1"/>
        <c:lblAlgn val="ctr"/>
        <c:lblOffset val="100"/>
        <c:noMultiLvlLbl val="0"/>
      </c:catAx>
      <c:valAx>
        <c:axId val="14358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Speedup</a:t>
                </a:r>
              </a:p>
            </c:rich>
          </c:tx>
          <c:layout>
            <c:manualLayout>
              <c:xMode val="edge"/>
              <c:yMode val="edge"/>
              <c:x val="0.0288251637464236"/>
              <c:y val="0.5306209693625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3620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524681746242394"/>
          <c:y val="0.252999799039041"/>
          <c:w val="0.805175125581212"/>
          <c:h val="0.064168661051939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15</xdr:row>
      <xdr:rowOff>50800</xdr:rowOff>
    </xdr:from>
    <xdr:to>
      <xdr:col>12</xdr:col>
      <xdr:colOff>825500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8" sqref="D18"/>
    </sheetView>
  </sheetViews>
  <sheetFormatPr baseColWidth="10" defaultColWidth="11" defaultRowHeight="15" x14ac:dyDescent="0"/>
  <cols>
    <col min="1" max="1" width="19.33203125" customWidth="1"/>
    <col min="2" max="2" width="45.5" customWidth="1"/>
    <col min="3" max="3" width="26" customWidth="1"/>
    <col min="4" max="5" width="18.33203125" bestFit="1" customWidth="1"/>
    <col min="6" max="6" width="19.33203125" bestFit="1" customWidth="1"/>
    <col min="7" max="8" width="18.33203125" bestFit="1" customWidth="1"/>
    <col min="9" max="9" width="19.33203125" bestFit="1" customWidth="1"/>
  </cols>
  <sheetData>
    <row r="1" spans="1:7">
      <c r="B1" t="s">
        <v>0</v>
      </c>
      <c r="D1" t="s">
        <v>9</v>
      </c>
      <c r="E1" t="s">
        <v>5</v>
      </c>
      <c r="F1" t="s">
        <v>6</v>
      </c>
      <c r="G1" t="s">
        <v>10</v>
      </c>
    </row>
    <row r="2" spans="1:7">
      <c r="A2" t="s">
        <v>1</v>
      </c>
      <c r="B2">
        <v>1.0588999999999999E-2</v>
      </c>
      <c r="D2">
        <v>5.2269999999999999E-3</v>
      </c>
      <c r="E2">
        <v>5.2209999999999999E-3</v>
      </c>
      <c r="F2">
        <v>6.0159999999999996E-3</v>
      </c>
      <c r="G2">
        <v>9.8799999999999999E-3</v>
      </c>
    </row>
    <row r="6" spans="1:7">
      <c r="A6" t="s">
        <v>12</v>
      </c>
      <c r="B6">
        <f>B2/D2</f>
        <v>2.0258274344748419</v>
      </c>
    </row>
    <row r="7" spans="1:7">
      <c r="A7" t="s">
        <v>3</v>
      </c>
      <c r="B7">
        <f>B2/E2</f>
        <v>2.0281555257613482</v>
      </c>
    </row>
    <row r="8" spans="1:7">
      <c r="A8" t="s">
        <v>4</v>
      </c>
      <c r="B8">
        <f>B2/F2</f>
        <v>1.7601396276595744</v>
      </c>
    </row>
    <row r="9" spans="1:7">
      <c r="A9" t="s">
        <v>13</v>
      </c>
      <c r="B9">
        <f>B2/G2</f>
        <v>1.0717611336032389</v>
      </c>
    </row>
    <row r="12" spans="1:7">
      <c r="A12" t="s">
        <v>15</v>
      </c>
      <c r="B12">
        <f>B6/4</f>
        <v>0.50645685861871048</v>
      </c>
      <c r="C12" s="1">
        <f>B12*100</f>
        <v>50.645685861871051</v>
      </c>
    </row>
    <row r="13" spans="1:7">
      <c r="A13" t="s">
        <v>16</v>
      </c>
      <c r="B13">
        <f>B7/8</f>
        <v>0.25351944072016852</v>
      </c>
      <c r="C13" s="1">
        <f t="shared" ref="C13:C15" si="0">B13*100</f>
        <v>25.351944072016853</v>
      </c>
    </row>
    <row r="14" spans="1:7">
      <c r="A14" t="s">
        <v>17</v>
      </c>
      <c r="B14">
        <f>B8/16</f>
        <v>0.1100087267287234</v>
      </c>
      <c r="C14" s="1">
        <f t="shared" si="0"/>
        <v>11.00087267287234</v>
      </c>
    </row>
    <row r="15" spans="1:7">
      <c r="A15" t="s">
        <v>18</v>
      </c>
      <c r="B15">
        <f>B9/32</f>
        <v>3.3492535425101215E-2</v>
      </c>
      <c r="C15" s="1">
        <f t="shared" si="0"/>
        <v>3.3492535425101213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C12:C15"/>
    </sheetView>
  </sheetViews>
  <sheetFormatPr baseColWidth="10" defaultColWidth="11" defaultRowHeight="15" x14ac:dyDescent="0"/>
  <cols>
    <col min="1" max="1" width="19.33203125" customWidth="1"/>
    <col min="2" max="2" width="45.5" customWidth="1"/>
    <col min="3" max="3" width="26" customWidth="1"/>
    <col min="4" max="4" width="17.5" customWidth="1"/>
    <col min="5" max="5" width="20.33203125" customWidth="1"/>
    <col min="6" max="7" width="19.33203125" bestFit="1" customWidth="1"/>
  </cols>
  <sheetData>
    <row r="1" spans="1:7">
      <c r="B1" t="s">
        <v>0</v>
      </c>
      <c r="D1" t="s">
        <v>9</v>
      </c>
      <c r="E1" t="s">
        <v>5</v>
      </c>
      <c r="F1" t="s">
        <v>6</v>
      </c>
      <c r="G1" t="s">
        <v>10</v>
      </c>
    </row>
    <row r="2" spans="1:7">
      <c r="A2" t="s">
        <v>1</v>
      </c>
      <c r="B2">
        <v>8.0572700000000008</v>
      </c>
      <c r="D2">
        <v>2.390717</v>
      </c>
      <c r="E2">
        <v>1.345386</v>
      </c>
      <c r="F2">
        <v>0.78472200000000003</v>
      </c>
      <c r="G2">
        <v>0.52216200000000002</v>
      </c>
    </row>
    <row r="6" spans="1:7">
      <c r="A6" t="s">
        <v>12</v>
      </c>
      <c r="B6">
        <f>B2/D2</f>
        <v>3.3702316083417658</v>
      </c>
    </row>
    <row r="7" spans="1:7">
      <c r="A7" t="s">
        <v>3</v>
      </c>
      <c r="B7">
        <f>B2/E2</f>
        <v>5.9888165924128849</v>
      </c>
    </row>
    <row r="8" spans="1:7">
      <c r="A8" t="s">
        <v>4</v>
      </c>
      <c r="B8">
        <f>B2/F2</f>
        <v>10.267674412084791</v>
      </c>
    </row>
    <row r="9" spans="1:7">
      <c r="A9" t="s">
        <v>13</v>
      </c>
      <c r="B9">
        <f>B2/G2</f>
        <v>15.430594336623502</v>
      </c>
    </row>
    <row r="12" spans="1:7">
      <c r="A12" t="s">
        <v>15</v>
      </c>
      <c r="B12">
        <f>B6/4</f>
        <v>0.84255790208544146</v>
      </c>
      <c r="C12" s="1">
        <f>B12*100</f>
        <v>84.255790208544141</v>
      </c>
    </row>
    <row r="13" spans="1:7">
      <c r="A13" t="s">
        <v>16</v>
      </c>
      <c r="B13">
        <f>B7/8</f>
        <v>0.74860207405161061</v>
      </c>
      <c r="C13" s="1">
        <f t="shared" ref="C13:C15" si="0">B13*100</f>
        <v>74.860207405161063</v>
      </c>
    </row>
    <row r="14" spans="1:7">
      <c r="A14" t="s">
        <v>17</v>
      </c>
      <c r="B14">
        <f>B8/16</f>
        <v>0.64172965075529942</v>
      </c>
      <c r="C14" s="1">
        <f t="shared" si="0"/>
        <v>64.172965075529945</v>
      </c>
    </row>
    <row r="15" spans="1:7">
      <c r="A15" t="s">
        <v>18</v>
      </c>
      <c r="B15">
        <f>B9/32</f>
        <v>0.48220607301948443</v>
      </c>
      <c r="C15" s="1">
        <f t="shared" si="0"/>
        <v>48.220607301948441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C12:C15"/>
    </sheetView>
  </sheetViews>
  <sheetFormatPr baseColWidth="10" defaultColWidth="11" defaultRowHeight="15" x14ac:dyDescent="0"/>
  <cols>
    <col min="1" max="1" width="19.33203125" customWidth="1"/>
    <col min="2" max="2" width="45.5" customWidth="1"/>
    <col min="3" max="3" width="26" customWidth="1"/>
    <col min="4" max="4" width="19.1640625" customWidth="1"/>
    <col min="5" max="5" width="19.5" customWidth="1"/>
    <col min="6" max="6" width="19.6640625" customWidth="1"/>
    <col min="7" max="7" width="19.33203125" bestFit="1" customWidth="1"/>
  </cols>
  <sheetData>
    <row r="1" spans="1:7">
      <c r="B1" t="s">
        <v>0</v>
      </c>
      <c r="D1" t="s">
        <v>9</v>
      </c>
      <c r="E1" t="s">
        <v>5</v>
      </c>
      <c r="F1" t="s">
        <v>6</v>
      </c>
      <c r="G1" t="s">
        <v>10</v>
      </c>
    </row>
    <row r="2" spans="1:7">
      <c r="A2" t="s">
        <v>1</v>
      </c>
      <c r="B2">
        <v>103.01863400000001</v>
      </c>
      <c r="D2">
        <v>29.348206999999999</v>
      </c>
      <c r="E2">
        <v>15.603706000000001</v>
      </c>
      <c r="F2">
        <v>8.0069520000000001</v>
      </c>
      <c r="G2">
        <v>5.0159440000000002</v>
      </c>
    </row>
    <row r="6" spans="1:7">
      <c r="A6" t="s">
        <v>12</v>
      </c>
      <c r="B6">
        <f>B2/D2</f>
        <v>3.5102190058833922</v>
      </c>
    </row>
    <row r="7" spans="1:7">
      <c r="A7" t="s">
        <v>3</v>
      </c>
      <c r="B7">
        <f>B2/E2</f>
        <v>6.6021901463665102</v>
      </c>
    </row>
    <row r="8" spans="1:7">
      <c r="A8" t="s">
        <v>4</v>
      </c>
      <c r="B8">
        <f>B2/F2</f>
        <v>12.866148566895369</v>
      </c>
    </row>
    <row r="9" spans="1:7">
      <c r="A9" t="s">
        <v>13</v>
      </c>
      <c r="B9">
        <f>B2/G2</f>
        <v>20.538234477896882</v>
      </c>
    </row>
    <row r="12" spans="1:7">
      <c r="A12" t="s">
        <v>15</v>
      </c>
      <c r="B12">
        <f>B6/4</f>
        <v>0.87755475147084805</v>
      </c>
      <c r="C12" s="1">
        <f>B12*100</f>
        <v>87.755475147084809</v>
      </c>
    </row>
    <row r="13" spans="1:7">
      <c r="A13" t="s">
        <v>16</v>
      </c>
      <c r="B13">
        <f>B7/8</f>
        <v>0.82527376829581378</v>
      </c>
      <c r="C13" s="1">
        <f t="shared" ref="C13:C15" si="0">B13*100</f>
        <v>82.527376829581385</v>
      </c>
    </row>
    <row r="14" spans="1:7">
      <c r="A14" t="s">
        <v>17</v>
      </c>
      <c r="B14">
        <f>B8/16</f>
        <v>0.80413428543096055</v>
      </c>
      <c r="C14" s="1">
        <f t="shared" si="0"/>
        <v>80.41342854309606</v>
      </c>
    </row>
    <row r="15" spans="1:7">
      <c r="A15" t="s">
        <v>18</v>
      </c>
      <c r="B15">
        <f>B9/32</f>
        <v>0.64181982743427757</v>
      </c>
      <c r="C15" s="1">
        <f t="shared" si="0"/>
        <v>64.181982743427753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3" sqref="B23"/>
    </sheetView>
  </sheetViews>
  <sheetFormatPr baseColWidth="10" defaultColWidth="11" defaultRowHeight="15" x14ac:dyDescent="0"/>
  <cols>
    <col min="1" max="1" width="19.33203125" customWidth="1"/>
    <col min="2" max="2" width="45.5" customWidth="1"/>
    <col min="3" max="3" width="26" customWidth="1"/>
    <col min="4" max="4" width="20.33203125" customWidth="1"/>
    <col min="5" max="5" width="20.1640625" customWidth="1"/>
    <col min="6" max="6" width="19.5" customWidth="1"/>
    <col min="7" max="7" width="19.33203125" bestFit="1" customWidth="1"/>
    <col min="8" max="8" width="15.1640625" customWidth="1"/>
  </cols>
  <sheetData>
    <row r="1" spans="1:8">
      <c r="B1" t="s">
        <v>0</v>
      </c>
      <c r="D1" t="s">
        <v>9</v>
      </c>
      <c r="E1" t="s">
        <v>5</v>
      </c>
      <c r="F1" t="s">
        <v>6</v>
      </c>
      <c r="G1" t="s">
        <v>10</v>
      </c>
    </row>
    <row r="2" spans="1:8">
      <c r="A2" t="s">
        <v>1</v>
      </c>
      <c r="B2">
        <v>480.88587699999999</v>
      </c>
      <c r="D2">
        <v>137.28348600000001</v>
      </c>
      <c r="E2">
        <v>71.459675000000004</v>
      </c>
      <c r="F2">
        <v>37.869579999999999</v>
      </c>
      <c r="G2">
        <v>21.195398000000001</v>
      </c>
      <c r="H2" t="s">
        <v>11</v>
      </c>
    </row>
    <row r="6" spans="1:8">
      <c r="A6" t="s">
        <v>12</v>
      </c>
      <c r="B6">
        <f>B2/D2</f>
        <v>3.50286761366185</v>
      </c>
    </row>
    <row r="7" spans="1:8">
      <c r="A7" t="s">
        <v>3</v>
      </c>
      <c r="B7">
        <f>B2/E2</f>
        <v>6.7294719294483212</v>
      </c>
    </row>
    <row r="8" spans="1:8">
      <c r="A8" t="s">
        <v>4</v>
      </c>
      <c r="B8">
        <f>B2/F2</f>
        <v>12.698473999447577</v>
      </c>
    </row>
    <row r="9" spans="1:8">
      <c r="A9" t="s">
        <v>13</v>
      </c>
      <c r="B9">
        <f>B2/G2</f>
        <v>22.68822114121188</v>
      </c>
    </row>
    <row r="12" spans="1:8">
      <c r="A12" t="s">
        <v>15</v>
      </c>
      <c r="B12">
        <f>B6/4</f>
        <v>0.87571690341546249</v>
      </c>
      <c r="C12" s="1">
        <f>B12*100</f>
        <v>87.571690341546244</v>
      </c>
    </row>
    <row r="13" spans="1:8">
      <c r="A13" t="s">
        <v>16</v>
      </c>
      <c r="B13">
        <f>B7/8</f>
        <v>0.84118399118104015</v>
      </c>
      <c r="C13" s="1">
        <f t="shared" ref="C13:C15" si="0">B13*100</f>
        <v>84.118399118104008</v>
      </c>
    </row>
    <row r="14" spans="1:8">
      <c r="A14" t="s">
        <v>17</v>
      </c>
      <c r="B14">
        <f>B8/16</f>
        <v>0.79365462496547357</v>
      </c>
      <c r="C14" s="1">
        <f t="shared" si="0"/>
        <v>79.365462496547352</v>
      </c>
    </row>
    <row r="15" spans="1:8">
      <c r="A15" t="s">
        <v>18</v>
      </c>
      <c r="B15">
        <f>B9/32</f>
        <v>0.70900691066287125</v>
      </c>
      <c r="C15" s="1">
        <f t="shared" si="0"/>
        <v>70.900691066287123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2" sqref="E12"/>
    </sheetView>
  </sheetViews>
  <sheetFormatPr baseColWidth="10" defaultColWidth="11" defaultRowHeight="15" x14ac:dyDescent="0"/>
  <cols>
    <col min="1" max="1" width="19.33203125" customWidth="1"/>
    <col min="2" max="2" width="45.5" customWidth="1"/>
    <col min="3" max="3" width="22.1640625" customWidth="1"/>
    <col min="4" max="5" width="18.33203125" bestFit="1" customWidth="1"/>
    <col min="6" max="7" width="19.33203125" bestFit="1" customWidth="1"/>
  </cols>
  <sheetData>
    <row r="1" spans="1:7">
      <c r="B1" t="s">
        <v>0</v>
      </c>
      <c r="D1" t="s">
        <v>9</v>
      </c>
      <c r="E1" t="s">
        <v>5</v>
      </c>
      <c r="F1" t="s">
        <v>6</v>
      </c>
      <c r="G1" t="s">
        <v>10</v>
      </c>
    </row>
    <row r="2" spans="1:7">
      <c r="A2" t="s">
        <v>1</v>
      </c>
      <c r="B2">
        <v>606.736222</v>
      </c>
      <c r="D2">
        <v>169.77336</v>
      </c>
      <c r="E2">
        <v>88.143479999999997</v>
      </c>
      <c r="F2">
        <v>46.964156000000003</v>
      </c>
      <c r="G2">
        <v>26.325987999999999</v>
      </c>
    </row>
    <row r="6" spans="1:7">
      <c r="A6" t="s">
        <v>12</v>
      </c>
      <c r="B6">
        <f>B2/D2</f>
        <v>3.5738011075471441</v>
      </c>
    </row>
    <row r="7" spans="1:7">
      <c r="A7" t="s">
        <v>3</v>
      </c>
      <c r="B7">
        <f>B2/E2</f>
        <v>6.8835065509099485</v>
      </c>
    </row>
    <row r="8" spans="1:7">
      <c r="A8" t="s">
        <v>4</v>
      </c>
      <c r="B8">
        <f>B2/F2</f>
        <v>12.919133945471094</v>
      </c>
    </row>
    <row r="9" spans="1:7">
      <c r="A9" t="s">
        <v>13</v>
      </c>
      <c r="B9">
        <f>B2/G2</f>
        <v>23.047044692111839</v>
      </c>
    </row>
    <row r="12" spans="1:7">
      <c r="A12" t="s">
        <v>15</v>
      </c>
      <c r="B12">
        <f>B6/4</f>
        <v>0.89345027688678602</v>
      </c>
      <c r="C12" s="1">
        <f>B12*100</f>
        <v>89.345027688678599</v>
      </c>
    </row>
    <row r="13" spans="1:7">
      <c r="A13" t="s">
        <v>16</v>
      </c>
      <c r="B13">
        <f>B7/8</f>
        <v>0.86043831886374356</v>
      </c>
      <c r="C13" s="1">
        <f t="shared" ref="C13:C15" si="0">B13*100</f>
        <v>86.043831886374349</v>
      </c>
    </row>
    <row r="14" spans="1:7">
      <c r="A14" t="s">
        <v>17</v>
      </c>
      <c r="B14">
        <f>B8/16</f>
        <v>0.80744587159194336</v>
      </c>
      <c r="C14" s="1">
        <f t="shared" si="0"/>
        <v>80.744587159194339</v>
      </c>
    </row>
    <row r="15" spans="1:7">
      <c r="A15" t="s">
        <v>18</v>
      </c>
      <c r="B15">
        <f>B9/32</f>
        <v>0.72022014662849498</v>
      </c>
      <c r="C15" s="1">
        <f t="shared" si="0"/>
        <v>72.0220146628495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topLeftCell="A16" workbookViewId="0">
      <selection activeCell="B39" sqref="B39"/>
    </sheetView>
  </sheetViews>
  <sheetFormatPr baseColWidth="10" defaultColWidth="11" defaultRowHeight="15" x14ac:dyDescent="0"/>
  <cols>
    <col min="2" max="2" width="22" customWidth="1"/>
    <col min="3" max="3" width="14" bestFit="1" customWidth="1"/>
    <col min="4" max="4" width="15.1640625" bestFit="1" customWidth="1"/>
    <col min="5" max="5" width="15" bestFit="1" customWidth="1"/>
    <col min="6" max="6" width="27.83203125" customWidth="1"/>
  </cols>
  <sheetData>
    <row r="1" spans="2:6">
      <c r="B1" t="s">
        <v>7</v>
      </c>
      <c r="C1" t="s">
        <v>8</v>
      </c>
      <c r="D1" t="s">
        <v>4</v>
      </c>
      <c r="E1" t="s">
        <v>14</v>
      </c>
      <c r="F1" t="s">
        <v>2</v>
      </c>
    </row>
    <row r="2" spans="2:6">
      <c r="B2">
        <f>'150X200'!B6</f>
        <v>2.0258274344748419</v>
      </c>
      <c r="C2">
        <f>'150X200'!B7</f>
        <v>2.0281555257613482</v>
      </c>
      <c r="D2">
        <f>'150X200'!B8</f>
        <v>1.7601396276595744</v>
      </c>
      <c r="E2">
        <f>'150X200'!B9</f>
        <v>1.0717611336032389</v>
      </c>
      <c r="F2">
        <f>150*200</f>
        <v>30000</v>
      </c>
    </row>
    <row r="3" spans="2:6">
      <c r="B3">
        <f>'3000X8000'!B6</f>
        <v>3.3702316083417658</v>
      </c>
      <c r="C3">
        <f>'3000X8000'!B7</f>
        <v>5.9888165924128849</v>
      </c>
      <c r="D3">
        <f>'3000X8000'!B8</f>
        <v>10.267674412084791</v>
      </c>
      <c r="E3">
        <f>'3000X8000'!B9</f>
        <v>15.430594336623502</v>
      </c>
      <c r="F3">
        <f>3000*8000</f>
        <v>24000000</v>
      </c>
    </row>
    <row r="4" spans="2:6">
      <c r="B4">
        <f>'18000X17000'!B6</f>
        <v>3.5102190058833922</v>
      </c>
      <c r="C4">
        <f>'18000X17000'!B7</f>
        <v>6.6021901463665102</v>
      </c>
      <c r="D4">
        <f>'18000X17000'!B8</f>
        <v>12.866148566895369</v>
      </c>
      <c r="E4">
        <f>'18000X17000'!B9</f>
        <v>20.538234477896882</v>
      </c>
      <c r="F4">
        <f>18000*17000</f>
        <v>306000000</v>
      </c>
    </row>
    <row r="5" spans="2:6">
      <c r="B5">
        <f>'48000X30000'!B6</f>
        <v>3.50286761366185</v>
      </c>
      <c r="C5">
        <f>'48000X30000'!B7</f>
        <v>6.7294719294483212</v>
      </c>
      <c r="D5">
        <f>'48000X30000'!B8</f>
        <v>12.698473999447577</v>
      </c>
      <c r="E5">
        <f>'48000X30000'!B9</f>
        <v>22.68822114121188</v>
      </c>
      <c r="F5">
        <f>48000*30000</f>
        <v>1440000000</v>
      </c>
    </row>
    <row r="6" spans="2:6">
      <c r="B6">
        <f>'60000X30000'!B6</f>
        <v>3.5738011075471441</v>
      </c>
      <c r="C6">
        <f>'60000X30000'!B7</f>
        <v>6.8835065509099485</v>
      </c>
      <c r="D6">
        <f>'60000X30000'!B8</f>
        <v>12.919133945471094</v>
      </c>
      <c r="E6">
        <f>'60000X30000'!B9</f>
        <v>23.047044692111839</v>
      </c>
      <c r="F6">
        <f>60000*30000</f>
        <v>1800000000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150X200</vt:lpstr>
      <vt:lpstr>3000X8000</vt:lpstr>
      <vt:lpstr>18000X17000</vt:lpstr>
      <vt:lpstr>48000X30000</vt:lpstr>
      <vt:lpstr>60000X30000</vt:lpstr>
      <vt:lpstr>SpeedUP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Pinto</dc:creator>
  <cp:lastModifiedBy>Diogo Pinto</cp:lastModifiedBy>
  <dcterms:created xsi:type="dcterms:W3CDTF">2014-10-29T14:11:18Z</dcterms:created>
  <dcterms:modified xsi:type="dcterms:W3CDTF">2014-12-05T00:39:06Z</dcterms:modified>
</cp:coreProperties>
</file>