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0" yWindow="0" windowWidth="24880" windowHeight="15600" tabRatio="829" activeTab="13"/>
  </bookViews>
  <sheets>
    <sheet name="20X30" sheetId="13" r:id="rId1"/>
    <sheet name="40X60" sheetId="14" r:id="rId2"/>
    <sheet name="50X75" sheetId="12" r:id="rId3"/>
    <sheet name="150X200" sheetId="10" r:id="rId4"/>
    <sheet name="1500X3000" sheetId="9" r:id="rId5"/>
    <sheet name="3000X8000" sheetId="8" r:id="rId6"/>
    <sheet name="9000X8000" sheetId="7" r:id="rId7"/>
    <sheet name="18000X17000" sheetId="6" r:id="rId8"/>
    <sheet name="24000X15000" sheetId="5" r:id="rId9"/>
    <sheet name="48000X30000" sheetId="4" r:id="rId10"/>
    <sheet name="60000X30000" sheetId="3" r:id="rId11"/>
    <sheet name="SpeedUP" sheetId="15" r:id="rId12"/>
    <sheet name="SequentialVSParallelTime" sheetId="16" r:id="rId13"/>
    <sheet name="NumberOfCoresInfluence" sheetId="17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6" l="1"/>
  <c r="C9" i="16"/>
  <c r="B11" i="3"/>
  <c r="B15" i="3"/>
  <c r="E12" i="17"/>
  <c r="B11" i="4"/>
  <c r="B15" i="4"/>
  <c r="E11" i="17"/>
  <c r="B11" i="5"/>
  <c r="B15" i="5"/>
  <c r="E10" i="17"/>
  <c r="B11" i="6"/>
  <c r="B15" i="6"/>
  <c r="E9" i="17"/>
  <c r="B11" i="7"/>
  <c r="B15" i="7"/>
  <c r="E8" i="17"/>
  <c r="B11" i="8"/>
  <c r="B15" i="8"/>
  <c r="E7" i="17"/>
  <c r="B11" i="9"/>
  <c r="B15" i="9"/>
  <c r="E6" i="17"/>
  <c r="B11" i="10"/>
  <c r="B15" i="10"/>
  <c r="E5" i="17"/>
  <c r="B11" i="12"/>
  <c r="B15" i="12"/>
  <c r="E4" i="17"/>
  <c r="B11" i="14"/>
  <c r="B15" i="14"/>
  <c r="E3" i="17"/>
  <c r="B11" i="13"/>
  <c r="B15" i="13"/>
  <c r="E2" i="17"/>
  <c r="B13" i="3"/>
  <c r="B12" i="17"/>
  <c r="B13" i="4"/>
  <c r="B11" i="17"/>
  <c r="B13" i="5"/>
  <c r="B10" i="17"/>
  <c r="B13" i="6"/>
  <c r="B9" i="17"/>
  <c r="B13" i="7"/>
  <c r="B8" i="17"/>
  <c r="B13" i="8"/>
  <c r="B7" i="17"/>
  <c r="B13" i="9"/>
  <c r="B6" i="17"/>
  <c r="B13" i="10"/>
  <c r="B5" i="17"/>
  <c r="B13" i="12"/>
  <c r="B4" i="17"/>
  <c r="B13" i="14"/>
  <c r="B3" i="17"/>
  <c r="B13" i="13"/>
  <c r="B2" i="17"/>
  <c r="B14" i="3"/>
  <c r="D12" i="17"/>
  <c r="B14" i="4"/>
  <c r="D11" i="17"/>
  <c r="B14" i="9"/>
  <c r="D6" i="17"/>
  <c r="B14" i="5"/>
  <c r="D10" i="17"/>
  <c r="B14" i="6"/>
  <c r="D9" i="17"/>
  <c r="B14" i="7"/>
  <c r="D8" i="17"/>
  <c r="B14" i="8"/>
  <c r="D7" i="17"/>
  <c r="B14" i="10"/>
  <c r="D5" i="17"/>
  <c r="B14" i="12"/>
  <c r="D4" i="17"/>
  <c r="B14" i="14"/>
  <c r="D3" i="17"/>
  <c r="B14" i="13"/>
  <c r="D2" i="17"/>
  <c r="F12" i="17"/>
  <c r="F11" i="17"/>
  <c r="F10" i="17"/>
  <c r="F9" i="17"/>
  <c r="F8" i="17"/>
  <c r="F7" i="17"/>
  <c r="F6" i="17"/>
  <c r="F5" i="17"/>
  <c r="F4" i="17"/>
  <c r="F3" i="17"/>
  <c r="C12" i="16"/>
  <c r="C11" i="16"/>
  <c r="C10" i="16"/>
  <c r="C8" i="16"/>
  <c r="C7" i="16"/>
  <c r="C5" i="16"/>
  <c r="C4" i="16"/>
  <c r="C3" i="16"/>
  <c r="B10" i="3"/>
  <c r="B10" i="4"/>
  <c r="B10" i="5"/>
  <c r="B10" i="7"/>
  <c r="B10" i="8"/>
  <c r="B10" i="9"/>
  <c r="B10" i="10"/>
  <c r="B10" i="12"/>
  <c r="B10" i="14"/>
  <c r="B10" i="13"/>
  <c r="B10" i="6"/>
  <c r="C12" i="15"/>
  <c r="C11" i="15"/>
  <c r="C10" i="15"/>
  <c r="C9" i="15"/>
  <c r="C8" i="15"/>
  <c r="C7" i="15"/>
  <c r="C6" i="15"/>
  <c r="C5" i="15"/>
  <c r="C4" i="15"/>
  <c r="C3" i="15"/>
  <c r="D2" i="14"/>
  <c r="D3" i="14"/>
  <c r="D4" i="14"/>
  <c r="D5" i="14"/>
  <c r="D6" i="14"/>
  <c r="B9" i="14"/>
  <c r="D2" i="13"/>
  <c r="D3" i="13"/>
  <c r="D4" i="13"/>
  <c r="D5" i="13"/>
  <c r="D6" i="13"/>
  <c r="B9" i="13"/>
  <c r="D2" i="12"/>
  <c r="D3" i="12"/>
  <c r="D4" i="12"/>
  <c r="D5" i="12"/>
  <c r="D6" i="12"/>
  <c r="B9" i="12"/>
  <c r="D2" i="10"/>
  <c r="D3" i="10"/>
  <c r="D4" i="10"/>
  <c r="D5" i="10"/>
  <c r="D6" i="10"/>
  <c r="B9" i="10"/>
  <c r="D2" i="9"/>
  <c r="D3" i="9"/>
  <c r="D4" i="9"/>
  <c r="D5" i="9"/>
  <c r="D6" i="9"/>
  <c r="B9" i="9"/>
  <c r="D2" i="8"/>
  <c r="D3" i="8"/>
  <c r="D4" i="8"/>
  <c r="D5" i="8"/>
  <c r="D6" i="8"/>
  <c r="B9" i="8"/>
  <c r="D2" i="7"/>
  <c r="D3" i="7"/>
  <c r="D4" i="7"/>
  <c r="D5" i="7"/>
  <c r="D6" i="7"/>
  <c r="B9" i="7"/>
  <c r="D2" i="6"/>
  <c r="D3" i="6"/>
  <c r="D4" i="6"/>
  <c r="D5" i="6"/>
  <c r="D6" i="6"/>
  <c r="B9" i="6"/>
  <c r="D2" i="5"/>
  <c r="D3" i="5"/>
  <c r="D4" i="5"/>
  <c r="D5" i="5"/>
  <c r="D6" i="5"/>
  <c r="B9" i="5"/>
  <c r="D2" i="4"/>
  <c r="D3" i="4"/>
  <c r="D4" i="4"/>
  <c r="D5" i="4"/>
  <c r="D6" i="4"/>
  <c r="B9" i="4"/>
  <c r="D2" i="3"/>
  <c r="D3" i="3"/>
  <c r="D4" i="3"/>
  <c r="D5" i="3"/>
  <c r="D6" i="3"/>
  <c r="B9" i="3"/>
</calcChain>
</file>

<file path=xl/sharedStrings.xml><?xml version="1.0" encoding="utf-8"?>
<sst xmlns="http://schemas.openxmlformats.org/spreadsheetml/2006/main" count="197" uniqueCount="22">
  <si>
    <t>Sequential Time</t>
  </si>
  <si>
    <t>Parallel Time</t>
  </si>
  <si>
    <t>SpeedUp</t>
  </si>
  <si>
    <t>Run1</t>
  </si>
  <si>
    <t>Run2</t>
  </si>
  <si>
    <t>Run3</t>
  </si>
  <si>
    <t>Run4</t>
  </si>
  <si>
    <t>Run5</t>
  </si>
  <si>
    <t>Global SpeedUp</t>
  </si>
  <si>
    <t>SizeOfMatrix</t>
  </si>
  <si>
    <t>Speedup</t>
  </si>
  <si>
    <t>Global Parallel time</t>
  </si>
  <si>
    <t>Global Sequential time</t>
  </si>
  <si>
    <t>SpeedUp2Cores</t>
  </si>
  <si>
    <t>SpeedUp8Cores</t>
  </si>
  <si>
    <t>SpeedUp16Cores</t>
  </si>
  <si>
    <t>Parallel Time 2 Cores</t>
  </si>
  <si>
    <t>Parallel Time 8 Cores</t>
  </si>
  <si>
    <t>Parallel Time 16 Cores</t>
  </si>
  <si>
    <t>Speedup4Cores</t>
  </si>
  <si>
    <t>Speedup8Cores</t>
  </si>
  <si>
    <t>Speedup16Cores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</si>
</sst>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69111755767"/>
          <c:y val="0.491739773827575"/>
          <c:w val="0.74497931001868"/>
          <c:h val="0.264415112264099"/>
        </c:manualLayout>
      </c:layout>
      <c:lineChart>
        <c:grouping val="standard"/>
        <c:varyColors val="0"/>
        <c:ser>
          <c:idx val="0"/>
          <c:order val="0"/>
          <c:tx>
            <c:v>LCS-Speedup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ln>
                <a:solidFill>
                  <a:srgbClr val="FFFF00"/>
                </a:solidFill>
              </a:ln>
            </c:spPr>
          </c:marker>
          <c:cat>
            <c:numRef>
              <c:f>SpeedUP!$C$2:$C$12</c:f>
              <c:numCache>
                <c:formatCode>General</c:formatCode>
                <c:ptCount val="11"/>
                <c:pt idx="0">
                  <c:v>600.0</c:v>
                </c:pt>
                <c:pt idx="1">
                  <c:v>2400.0</c:v>
                </c:pt>
                <c:pt idx="2">
                  <c:v>3750.0</c:v>
                </c:pt>
                <c:pt idx="3">
                  <c:v>30000.0</c:v>
                </c:pt>
                <c:pt idx="4">
                  <c:v>4.5E6</c:v>
                </c:pt>
                <c:pt idx="5">
                  <c:v>2.4E7</c:v>
                </c:pt>
                <c:pt idx="6">
                  <c:v>7.2E7</c:v>
                </c:pt>
                <c:pt idx="7">
                  <c:v>3.06E8</c:v>
                </c:pt>
                <c:pt idx="8">
                  <c:v>3.6E8</c:v>
                </c:pt>
                <c:pt idx="9">
                  <c:v>1.44E9</c:v>
                </c:pt>
                <c:pt idx="10">
                  <c:v>1.8E9</c:v>
                </c:pt>
              </c:numCache>
            </c:numRef>
          </c:cat>
          <c:val>
            <c:numRef>
              <c:f>SpeedUP!$B$2:$B$12</c:f>
              <c:numCache>
                <c:formatCode>General</c:formatCode>
                <c:ptCount val="11"/>
                <c:pt idx="0">
                  <c:v>0.753276770441845</c:v>
                </c:pt>
                <c:pt idx="1">
                  <c:v>1.55475020785808</c:v>
                </c:pt>
                <c:pt idx="2">
                  <c:v>1.782892685418889</c:v>
                </c:pt>
                <c:pt idx="3">
                  <c:v>2.789219990375725</c:v>
                </c:pt>
                <c:pt idx="4">
                  <c:v>3.609089538719018</c:v>
                </c:pt>
                <c:pt idx="5">
                  <c:v>3.527479030051737</c:v>
                </c:pt>
                <c:pt idx="6">
                  <c:v>3.544218600260701</c:v>
                </c:pt>
                <c:pt idx="7">
                  <c:v>3.607827542767766</c:v>
                </c:pt>
                <c:pt idx="8">
                  <c:v>3.636857366082891</c:v>
                </c:pt>
                <c:pt idx="9">
                  <c:v>3.675061793307612</c:v>
                </c:pt>
                <c:pt idx="10">
                  <c:v>3.675968192279927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82904"/>
        <c:axId val="2118095720"/>
      </c:lineChart>
      <c:catAx>
        <c:axId val="211808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Matrix</a:t>
                </a:r>
                <a:r>
                  <a:rPr lang="en-US" sz="1400" baseline="0"/>
                  <a:t> Size (m*n)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18095720"/>
        <c:crosses val="autoZero"/>
        <c:auto val="1"/>
        <c:lblAlgn val="ctr"/>
        <c:lblOffset val="100"/>
        <c:noMultiLvlLbl val="0"/>
      </c:catAx>
      <c:valAx>
        <c:axId val="211809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>
            <c:manualLayout>
              <c:xMode val="edge"/>
              <c:yMode val="edge"/>
              <c:x val="0.0288251637464236"/>
              <c:y val="0.5306209693625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082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1681681681682"/>
          <c:y val="0.547663372124888"/>
          <c:w val="0.159159159159159"/>
          <c:h val="0.057805506330270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1017682267"/>
          <c:y val="0.466867469879518"/>
          <c:w val="0.548464033871975"/>
          <c:h val="0.275001660184043"/>
        </c:manualLayout>
      </c:layout>
      <c:areaChart>
        <c:grouping val="standard"/>
        <c:varyColors val="0"/>
        <c:ser>
          <c:idx val="1"/>
          <c:order val="0"/>
          <c:tx>
            <c:v>"Sequential Time Execution"</c:v>
          </c:tx>
          <c:cat>
            <c:numRef>
              <c:f>SequentialVSParallelTime!$C$2:$C$12</c:f>
              <c:numCache>
                <c:formatCode>General</c:formatCode>
                <c:ptCount val="11"/>
                <c:pt idx="0">
                  <c:v>600.0</c:v>
                </c:pt>
                <c:pt idx="1">
                  <c:v>2400.0</c:v>
                </c:pt>
                <c:pt idx="2">
                  <c:v>3750.0</c:v>
                </c:pt>
                <c:pt idx="3">
                  <c:v>30000.0</c:v>
                </c:pt>
                <c:pt idx="4">
                  <c:v>4.5E6</c:v>
                </c:pt>
                <c:pt idx="5">
                  <c:v>2.4E7</c:v>
                </c:pt>
                <c:pt idx="6">
                  <c:v>7.2E7</c:v>
                </c:pt>
                <c:pt idx="7">
                  <c:v>3.06E8</c:v>
                </c:pt>
                <c:pt idx="8">
                  <c:v>3.6E8</c:v>
                </c:pt>
                <c:pt idx="9">
                  <c:v>1.44E9</c:v>
                </c:pt>
                <c:pt idx="10">
                  <c:v>1.8E9</c:v>
                </c:pt>
              </c:numCache>
            </c:numRef>
          </c:cat>
          <c:val>
            <c:numRef>
              <c:f>SequentialVSParallelTime!$B$2:$B$12</c:f>
              <c:numCache>
                <c:formatCode>General</c:formatCode>
                <c:ptCount val="11"/>
                <c:pt idx="0">
                  <c:v>0.000176</c:v>
                </c:pt>
                <c:pt idx="1">
                  <c:v>0.0008244</c:v>
                </c:pt>
                <c:pt idx="2">
                  <c:v>0.0012312</c:v>
                </c:pt>
                <c:pt idx="3">
                  <c:v>0.0106546</c:v>
                </c:pt>
                <c:pt idx="4">
                  <c:v>1.7791616</c:v>
                </c:pt>
                <c:pt idx="5">
                  <c:v>8.085722</c:v>
                </c:pt>
                <c:pt idx="6">
                  <c:v>24.1944588</c:v>
                </c:pt>
                <c:pt idx="7">
                  <c:v>102.4512422</c:v>
                </c:pt>
                <c:pt idx="8">
                  <c:v>120.653332</c:v>
                </c:pt>
                <c:pt idx="9">
                  <c:v>482.6969864</c:v>
                </c:pt>
                <c:pt idx="10">
                  <c:v>606.973781</c:v>
                </c:pt>
              </c:numCache>
            </c:numRef>
          </c:val>
        </c:ser>
        <c:ser>
          <c:idx val="0"/>
          <c:order val="1"/>
          <c:tx>
            <c:v>Parallel Time Execution</c:v>
          </c:tx>
          <c:spPr>
            <a:ln w="25400">
              <a:noFill/>
            </a:ln>
          </c:spPr>
          <c:cat>
            <c:numRef>
              <c:f>SequentialVSParallelTime!$C$2:$C$12</c:f>
              <c:numCache>
                <c:formatCode>General</c:formatCode>
                <c:ptCount val="11"/>
                <c:pt idx="0">
                  <c:v>600.0</c:v>
                </c:pt>
                <c:pt idx="1">
                  <c:v>2400.0</c:v>
                </c:pt>
                <c:pt idx="2">
                  <c:v>3750.0</c:v>
                </c:pt>
                <c:pt idx="3">
                  <c:v>30000.0</c:v>
                </c:pt>
                <c:pt idx="4">
                  <c:v>4.5E6</c:v>
                </c:pt>
                <c:pt idx="5">
                  <c:v>2.4E7</c:v>
                </c:pt>
                <c:pt idx="6">
                  <c:v>7.2E7</c:v>
                </c:pt>
                <c:pt idx="7">
                  <c:v>3.06E8</c:v>
                </c:pt>
                <c:pt idx="8">
                  <c:v>3.6E8</c:v>
                </c:pt>
                <c:pt idx="9">
                  <c:v>1.44E9</c:v>
                </c:pt>
                <c:pt idx="10">
                  <c:v>1.8E9</c:v>
                </c:pt>
              </c:numCache>
            </c:numRef>
          </c:cat>
          <c:val>
            <c:numRef>
              <c:f>SequentialVSParallelTime!$A$2:$A$12</c:f>
              <c:numCache>
                <c:formatCode>General</c:formatCode>
                <c:ptCount val="11"/>
                <c:pt idx="0">
                  <c:v>0.0003296</c:v>
                </c:pt>
                <c:pt idx="1">
                  <c:v>0.0005314</c:v>
                </c:pt>
                <c:pt idx="2">
                  <c:v>0.0006908</c:v>
                </c:pt>
                <c:pt idx="3">
                  <c:v>0.0038208</c:v>
                </c:pt>
                <c:pt idx="4">
                  <c:v>0.492976</c:v>
                </c:pt>
                <c:pt idx="5">
                  <c:v>2.2944376</c:v>
                </c:pt>
                <c:pt idx="6">
                  <c:v>6.8266374</c:v>
                </c:pt>
                <c:pt idx="7">
                  <c:v>28.3977588</c:v>
                </c:pt>
                <c:pt idx="8">
                  <c:v>33.1763094</c:v>
                </c:pt>
                <c:pt idx="9">
                  <c:v>131.3451172</c:v>
                </c:pt>
                <c:pt idx="10">
                  <c:v>165.1186152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02344"/>
        <c:axId val="2117296744"/>
      </c:areaChart>
      <c:catAx>
        <c:axId val="211730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Matrix Size (m*n)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242625078054798"/>
              <c:y val="0.879431031211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296744"/>
        <c:crosses val="autoZero"/>
        <c:auto val="1"/>
        <c:lblAlgn val="ctr"/>
        <c:lblOffset val="100"/>
        <c:noMultiLvlLbl val="0"/>
      </c:catAx>
      <c:valAx>
        <c:axId val="211729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Execution</a:t>
                </a:r>
                <a:r>
                  <a:rPr lang="en-US" sz="1200" baseline="0"/>
                  <a:t> Time (s)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251450676982592"/>
              <c:y val="0.457831325301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302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563319575382"/>
          <c:y val="0.445533393416184"/>
          <c:w val="0.532668788741833"/>
          <c:h val="0.0727886348543781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01625699829"/>
          <c:y val="0.448230668414155"/>
          <c:w val="0.675876321068231"/>
          <c:h val="0.31380047677526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marker>
            <c:symbol val="none"/>
          </c:marker>
          <c:cat>
            <c:numRef>
              <c:f>NumberOfCoresInfluence!$F$2:$F$12</c:f>
              <c:numCache>
                <c:formatCode>General</c:formatCode>
                <c:ptCount val="11"/>
                <c:pt idx="0">
                  <c:v>600.0</c:v>
                </c:pt>
                <c:pt idx="1">
                  <c:v>2400.0</c:v>
                </c:pt>
                <c:pt idx="2">
                  <c:v>3750.0</c:v>
                </c:pt>
                <c:pt idx="3">
                  <c:v>30000.0</c:v>
                </c:pt>
                <c:pt idx="4">
                  <c:v>4.5E6</c:v>
                </c:pt>
                <c:pt idx="5">
                  <c:v>2.4E7</c:v>
                </c:pt>
                <c:pt idx="6">
                  <c:v>7.2E7</c:v>
                </c:pt>
                <c:pt idx="7">
                  <c:v>3.06E8</c:v>
                </c:pt>
                <c:pt idx="8">
                  <c:v>3.6E8</c:v>
                </c:pt>
                <c:pt idx="9">
                  <c:v>1.44E9</c:v>
                </c:pt>
                <c:pt idx="10">
                  <c:v>1.8E9</c:v>
                </c:pt>
              </c:numCache>
            </c:numRef>
          </c:cat>
          <c:val>
            <c:numRef>
              <c:f>NumberOfCoresInfluence!$B$2:$B$12</c:f>
              <c:numCache>
                <c:formatCode>General</c:formatCode>
                <c:ptCount val="11"/>
                <c:pt idx="0">
                  <c:v>1.006143344709897</c:v>
                </c:pt>
                <c:pt idx="1">
                  <c:v>1.433739130434783</c:v>
                </c:pt>
                <c:pt idx="2">
                  <c:v>0.932727272727273</c:v>
                </c:pt>
                <c:pt idx="3">
                  <c:v>1.746083251392986</c:v>
                </c:pt>
                <c:pt idx="4">
                  <c:v>1.89816111673004</c:v>
                </c:pt>
                <c:pt idx="5">
                  <c:v>1.938498621235609</c:v>
                </c:pt>
                <c:pt idx="6">
                  <c:v>1.925729168847205</c:v>
                </c:pt>
                <c:pt idx="7">
                  <c:v>1.921520974661644</c:v>
                </c:pt>
                <c:pt idx="8">
                  <c:v>1.887058602945479</c:v>
                </c:pt>
                <c:pt idx="9">
                  <c:v>1.885180254761968</c:v>
                </c:pt>
                <c:pt idx="10">
                  <c:v>1.777811784168274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marker>
            <c:symbol val="none"/>
          </c:marker>
          <c:cat>
            <c:numRef>
              <c:f>NumberOfCoresInfluence!$F$2:$F$12</c:f>
              <c:numCache>
                <c:formatCode>General</c:formatCode>
                <c:ptCount val="11"/>
                <c:pt idx="0">
                  <c:v>600.0</c:v>
                </c:pt>
                <c:pt idx="1">
                  <c:v>2400.0</c:v>
                </c:pt>
                <c:pt idx="2">
                  <c:v>3750.0</c:v>
                </c:pt>
                <c:pt idx="3">
                  <c:v>30000.0</c:v>
                </c:pt>
                <c:pt idx="4">
                  <c:v>4.5E6</c:v>
                </c:pt>
                <c:pt idx="5">
                  <c:v>2.4E7</c:v>
                </c:pt>
                <c:pt idx="6">
                  <c:v>7.2E7</c:v>
                </c:pt>
                <c:pt idx="7">
                  <c:v>3.06E8</c:v>
                </c:pt>
                <c:pt idx="8">
                  <c:v>3.6E8</c:v>
                </c:pt>
                <c:pt idx="9">
                  <c:v>1.44E9</c:v>
                </c:pt>
                <c:pt idx="10">
                  <c:v>1.8E9</c:v>
                </c:pt>
              </c:numCache>
            </c:numRef>
          </c:cat>
          <c:val>
            <c:numRef>
              <c:f>NumberOfCoresInfluence!$C$2:$C$12</c:f>
              <c:numCache>
                <c:formatCode>General</c:formatCode>
                <c:ptCount val="11"/>
                <c:pt idx="0">
                  <c:v>0.753276770441845</c:v>
                </c:pt>
                <c:pt idx="1">
                  <c:v>1.55475020785808</c:v>
                </c:pt>
                <c:pt idx="2">
                  <c:v>1.782892685418889</c:v>
                </c:pt>
                <c:pt idx="3">
                  <c:v>2.789219990375725</c:v>
                </c:pt>
                <c:pt idx="4">
                  <c:v>3.609089538719018</c:v>
                </c:pt>
                <c:pt idx="5">
                  <c:v>3.527479030051737</c:v>
                </c:pt>
                <c:pt idx="6">
                  <c:v>3.544218600260701</c:v>
                </c:pt>
                <c:pt idx="7">
                  <c:v>3.607827542767766</c:v>
                </c:pt>
                <c:pt idx="8">
                  <c:v>3.636857366082891</c:v>
                </c:pt>
                <c:pt idx="9">
                  <c:v>3.675061793307612</c:v>
                </c:pt>
                <c:pt idx="10">
                  <c:v>3.675968192279927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marker>
            <c:symbol val="none"/>
          </c:marker>
          <c:cat>
            <c:numRef>
              <c:f>NumberOfCoresInfluence!$F$2:$F$12</c:f>
              <c:numCache>
                <c:formatCode>General</c:formatCode>
                <c:ptCount val="11"/>
                <c:pt idx="0">
                  <c:v>600.0</c:v>
                </c:pt>
                <c:pt idx="1">
                  <c:v>2400.0</c:v>
                </c:pt>
                <c:pt idx="2">
                  <c:v>3750.0</c:v>
                </c:pt>
                <c:pt idx="3">
                  <c:v>30000.0</c:v>
                </c:pt>
                <c:pt idx="4">
                  <c:v>4.5E6</c:v>
                </c:pt>
                <c:pt idx="5">
                  <c:v>2.4E7</c:v>
                </c:pt>
                <c:pt idx="6">
                  <c:v>7.2E7</c:v>
                </c:pt>
                <c:pt idx="7">
                  <c:v>3.06E8</c:v>
                </c:pt>
                <c:pt idx="8">
                  <c:v>3.6E8</c:v>
                </c:pt>
                <c:pt idx="9">
                  <c:v>1.44E9</c:v>
                </c:pt>
                <c:pt idx="10">
                  <c:v>1.8E9</c:v>
                </c:pt>
              </c:numCache>
            </c:numRef>
          </c:cat>
          <c:val>
            <c:numRef>
              <c:f>NumberOfCoresInfluence!$D$2:$D$12</c:f>
              <c:numCache>
                <c:formatCode>General</c:formatCode>
                <c:ptCount val="11"/>
                <c:pt idx="0">
                  <c:v>0.302358974358974</c:v>
                </c:pt>
                <c:pt idx="1">
                  <c:v>0.54996664442962</c:v>
                </c:pt>
                <c:pt idx="2">
                  <c:v>0.575058383932742</c:v>
                </c:pt>
                <c:pt idx="3">
                  <c:v>1.150729020412572</c:v>
                </c:pt>
                <c:pt idx="4">
                  <c:v>2.668116726627605</c:v>
                </c:pt>
                <c:pt idx="5">
                  <c:v>2.687264864548687</c:v>
                </c:pt>
                <c:pt idx="6">
                  <c:v>2.519486631791207</c:v>
                </c:pt>
                <c:pt idx="7">
                  <c:v>2.808201356094007</c:v>
                </c:pt>
                <c:pt idx="8">
                  <c:v>2.879526836043244</c:v>
                </c:pt>
                <c:pt idx="9">
                  <c:v>3.032550638037685</c:v>
                </c:pt>
                <c:pt idx="10">
                  <c:v>3.071730484826496</c:v>
                </c:pt>
              </c:numCache>
            </c:numRef>
          </c:val>
          <c:smooth val="0"/>
        </c:ser>
        <c:ser>
          <c:idx val="3"/>
          <c:order val="3"/>
          <c:tx>
            <c:v>16 Threads</c:v>
          </c:tx>
          <c:marker>
            <c:symbol val="none"/>
          </c:marker>
          <c:cat>
            <c:numRef>
              <c:f>NumberOfCoresInfluence!$F$2:$F$12</c:f>
              <c:numCache>
                <c:formatCode>General</c:formatCode>
                <c:ptCount val="11"/>
                <c:pt idx="0">
                  <c:v>600.0</c:v>
                </c:pt>
                <c:pt idx="1">
                  <c:v>2400.0</c:v>
                </c:pt>
                <c:pt idx="2">
                  <c:v>3750.0</c:v>
                </c:pt>
                <c:pt idx="3">
                  <c:v>30000.0</c:v>
                </c:pt>
                <c:pt idx="4">
                  <c:v>4.5E6</c:v>
                </c:pt>
                <c:pt idx="5">
                  <c:v>2.4E7</c:v>
                </c:pt>
                <c:pt idx="6">
                  <c:v>7.2E7</c:v>
                </c:pt>
                <c:pt idx="7">
                  <c:v>3.06E8</c:v>
                </c:pt>
                <c:pt idx="8">
                  <c:v>3.6E8</c:v>
                </c:pt>
                <c:pt idx="9">
                  <c:v>1.44E9</c:v>
                </c:pt>
                <c:pt idx="10">
                  <c:v>1.8E9</c:v>
                </c:pt>
              </c:numCache>
            </c:numRef>
          </c:cat>
          <c:val>
            <c:numRef>
              <c:f>NumberOfCoresInfluence!$E$2:$E$12</c:f>
              <c:numCache>
                <c:formatCode>General</c:formatCode>
                <c:ptCount val="11"/>
                <c:pt idx="0">
                  <c:v>0.187770700636943</c:v>
                </c:pt>
                <c:pt idx="1">
                  <c:v>0.360472234368168</c:v>
                </c:pt>
                <c:pt idx="2">
                  <c:v>0.4837721021611</c:v>
                </c:pt>
                <c:pt idx="3">
                  <c:v>1.26584293691339</c:v>
                </c:pt>
                <c:pt idx="4">
                  <c:v>2.439981897225613</c:v>
                </c:pt>
                <c:pt idx="5">
                  <c:v>2.633737625632888</c:v>
                </c:pt>
                <c:pt idx="6">
                  <c:v>2.624084876701043</c:v>
                </c:pt>
                <c:pt idx="7">
                  <c:v>3.036074265180402</c:v>
                </c:pt>
                <c:pt idx="8">
                  <c:v>2.985682211771895</c:v>
                </c:pt>
                <c:pt idx="9">
                  <c:v>3.321088367151769</c:v>
                </c:pt>
                <c:pt idx="10">
                  <c:v>3.324646343680831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49384"/>
        <c:axId val="2117243816"/>
      </c:lineChart>
      <c:catAx>
        <c:axId val="211724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Matrix Size (m*n)</a:t>
                </a:r>
              </a:p>
            </c:rich>
          </c:tx>
          <c:layout>
            <c:manualLayout>
              <c:xMode val="edge"/>
              <c:yMode val="edge"/>
              <c:x val="0.36303928026107"/>
              <c:y val="0.900265425537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17243816"/>
        <c:crosses val="autoZero"/>
        <c:auto val="1"/>
        <c:lblAlgn val="ctr"/>
        <c:lblOffset val="100"/>
        <c:noMultiLvlLbl val="0"/>
      </c:catAx>
      <c:valAx>
        <c:axId val="211724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>
            <c:manualLayout>
              <c:xMode val="edge"/>
              <c:yMode val="edge"/>
              <c:x val="0.0247148288973384"/>
              <c:y val="0.4871549313216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249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391634980988"/>
          <c:y val="0.510492770972436"/>
          <c:w val="0.163498098859316"/>
          <c:h val="0.23589519200008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5</xdr:row>
      <xdr:rowOff>88900</xdr:rowOff>
    </xdr:from>
    <xdr:to>
      <xdr:col>14</xdr:col>
      <xdr:colOff>495300</xdr:colOff>
      <xdr:row>34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4</xdr:row>
      <xdr:rowOff>63500</xdr:rowOff>
    </xdr:from>
    <xdr:to>
      <xdr:col>12</xdr:col>
      <xdr:colOff>393700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1206500</xdr:colOff>
      <xdr:row>8</xdr:row>
      <xdr:rowOff>133350</xdr:rowOff>
    </xdr:from>
    <xdr:to>
      <xdr:col>8</xdr:col>
      <xdr:colOff>406400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B1" workbookViewId="0">
      <selection activeCell="G14" sqref="G14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5" width="18.33203125" customWidth="1"/>
    <col min="6" max="6" width="24.6640625" customWidth="1"/>
    <col min="7" max="7" width="21.6640625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2.8899999999999998E-4</v>
      </c>
      <c r="C2">
        <v>3.7199999999999999E-4</v>
      </c>
      <c r="D2">
        <f>B2/C2</f>
        <v>0.7768817204301075</v>
      </c>
      <c r="E2">
        <v>2.9300000000000002E-4</v>
      </c>
      <c r="F2">
        <v>9.7499999999999996E-4</v>
      </c>
      <c r="G2">
        <v>1.57E-3</v>
      </c>
    </row>
    <row r="3" spans="1:7">
      <c r="A3" t="s">
        <v>4</v>
      </c>
      <c r="B3">
        <v>2.9700000000000001E-4</v>
      </c>
      <c r="C3">
        <v>3.8699999999999997E-4</v>
      </c>
      <c r="D3">
        <f t="shared" ref="D3:D6" si="0">B3/C3</f>
        <v>0.76744186046511631</v>
      </c>
    </row>
    <row r="4" spans="1:7">
      <c r="A4" t="s">
        <v>5</v>
      </c>
      <c r="B4">
        <v>2.9500000000000001E-4</v>
      </c>
      <c r="C4">
        <v>4.0700000000000003E-4</v>
      </c>
      <c r="D4">
        <f t="shared" si="0"/>
        <v>0.72481572481572476</v>
      </c>
    </row>
    <row r="5" spans="1:7">
      <c r="A5" t="s">
        <v>6</v>
      </c>
      <c r="B5">
        <v>3.0400000000000002E-4</v>
      </c>
      <c r="C5">
        <v>4.0200000000000001E-4</v>
      </c>
      <c r="D5">
        <f t="shared" si="0"/>
        <v>0.75621890547263682</v>
      </c>
    </row>
    <row r="6" spans="1:7">
      <c r="A6" t="s">
        <v>7</v>
      </c>
      <c r="B6">
        <v>2.8899999999999998E-4</v>
      </c>
      <c r="C6">
        <v>3.8999999999999999E-4</v>
      </c>
      <c r="D6">
        <f t="shared" si="0"/>
        <v>0.74102564102564095</v>
      </c>
    </row>
    <row r="9" spans="1:7">
      <c r="A9" t="s">
        <v>8</v>
      </c>
      <c r="B9">
        <f>(D2+D3+D4+D5+D6)/5</f>
        <v>0.75327677044184527</v>
      </c>
    </row>
    <row r="10" spans="1:7">
      <c r="A10" t="s">
        <v>11</v>
      </c>
      <c r="B10">
        <f>(C2+C3+C4+C5+C6)/5</f>
        <v>3.9160000000000003E-4</v>
      </c>
    </row>
    <row r="11" spans="1:7">
      <c r="A11" t="s">
        <v>12</v>
      </c>
      <c r="B11">
        <f>SUM(B2:B6)/5</f>
        <v>2.9479999999999996E-4</v>
      </c>
    </row>
    <row r="13" spans="1:7">
      <c r="A13" t="s">
        <v>13</v>
      </c>
      <c r="B13">
        <f>B11/E2</f>
        <v>1.0061433447098973</v>
      </c>
    </row>
    <row r="14" spans="1:7">
      <c r="A14" t="s">
        <v>14</v>
      </c>
      <c r="B14">
        <f>B11/F2</f>
        <v>0.30235897435897435</v>
      </c>
    </row>
    <row r="15" spans="1:7">
      <c r="A15" t="s">
        <v>15</v>
      </c>
      <c r="B15">
        <f>B11/G2</f>
        <v>0.18777070063694265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8" sqref="G18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5" width="20.33203125" customWidth="1"/>
    <col min="6" max="6" width="18.5" customWidth="1"/>
    <col min="7" max="7" width="19.5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480.88587699999999</v>
      </c>
      <c r="C2">
        <v>131.912994</v>
      </c>
      <c r="D2">
        <f>B2/C2</f>
        <v>3.645477692667638</v>
      </c>
      <c r="E2">
        <v>256.04818699999998</v>
      </c>
      <c r="F2">
        <v>159.17194599999999</v>
      </c>
      <c r="G2">
        <v>145.34301199999999</v>
      </c>
    </row>
    <row r="3" spans="1:7">
      <c r="A3" t="s">
        <v>4</v>
      </c>
      <c r="B3">
        <v>482.51897700000001</v>
      </c>
      <c r="C3">
        <v>130.849289</v>
      </c>
      <c r="D3">
        <f t="shared" ref="D3:D6" si="0">B3/C3</f>
        <v>3.6875934190211765</v>
      </c>
    </row>
    <row r="4" spans="1:7">
      <c r="A4" t="s">
        <v>5</v>
      </c>
      <c r="B4">
        <v>484.384051</v>
      </c>
      <c r="C4">
        <v>131.64474000000001</v>
      </c>
      <c r="D4">
        <f t="shared" si="0"/>
        <v>3.6794789598125983</v>
      </c>
    </row>
    <row r="5" spans="1:7">
      <c r="A5" t="s">
        <v>6</v>
      </c>
      <c r="B5">
        <v>481.21547600000002</v>
      </c>
      <c r="C5">
        <v>130.81097600000001</v>
      </c>
      <c r="D5">
        <f t="shared" si="0"/>
        <v>3.6787087040769419</v>
      </c>
    </row>
    <row r="6" spans="1:7">
      <c r="A6" t="s">
        <v>7</v>
      </c>
      <c r="B6">
        <v>484.48055099999999</v>
      </c>
      <c r="C6">
        <v>131.507587</v>
      </c>
      <c r="D6">
        <f t="shared" si="0"/>
        <v>3.684050190959705</v>
      </c>
    </row>
    <row r="9" spans="1:7">
      <c r="A9" t="s">
        <v>8</v>
      </c>
      <c r="B9">
        <f>(D2+D3+D4+D5+D6)/5</f>
        <v>3.675061793307612</v>
      </c>
    </row>
    <row r="10" spans="1:7">
      <c r="A10" t="s">
        <v>11</v>
      </c>
      <c r="B10">
        <f>(C2+C3+C4+C5+C6)/5</f>
        <v>131.3451172</v>
      </c>
    </row>
    <row r="11" spans="1:7">
      <c r="A11" t="s">
        <v>12</v>
      </c>
      <c r="B11">
        <f>SUM(B2:B6)/5</f>
        <v>482.69698639999996</v>
      </c>
    </row>
    <row r="13" spans="1:7">
      <c r="A13" t="s">
        <v>13</v>
      </c>
      <c r="B13">
        <f>B11/E2</f>
        <v>1.8851802547619678</v>
      </c>
    </row>
    <row r="14" spans="1:7">
      <c r="A14" t="s">
        <v>14</v>
      </c>
      <c r="B14">
        <f>B11/F2</f>
        <v>3.0325506380376854</v>
      </c>
    </row>
    <row r="15" spans="1:7">
      <c r="A15" t="s">
        <v>15</v>
      </c>
      <c r="B15">
        <f>B11/G2</f>
        <v>3.321088367151769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8" sqref="F18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6" width="18.33203125" bestFit="1" customWidth="1"/>
    <col min="7" max="7" width="19.33203125" bestFit="1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604.736222</v>
      </c>
      <c r="C2">
        <v>165.01393300000001</v>
      </c>
      <c r="D2">
        <f>B2/C2</f>
        <v>3.6647585510249003</v>
      </c>
      <c r="E2">
        <v>341.41622100000001</v>
      </c>
      <c r="F2">
        <v>197.59994699999999</v>
      </c>
      <c r="G2">
        <v>182.567924</v>
      </c>
    </row>
    <row r="3" spans="1:7">
      <c r="A3" t="s">
        <v>4</v>
      </c>
      <c r="B3">
        <v>601.90053</v>
      </c>
      <c r="C3">
        <v>165.21341200000001</v>
      </c>
      <c r="D3">
        <f t="shared" ref="D3:D6" si="0">B3/C3</f>
        <v>3.6431699019689758</v>
      </c>
    </row>
    <row r="4" spans="1:7">
      <c r="A4" t="s">
        <v>5</v>
      </c>
      <c r="B4">
        <v>622.97653200000002</v>
      </c>
      <c r="C4">
        <v>165.26430400000001</v>
      </c>
      <c r="D4">
        <f t="shared" si="0"/>
        <v>3.7695770769712009</v>
      </c>
    </row>
    <row r="5" spans="1:7">
      <c r="A5" t="s">
        <v>6</v>
      </c>
      <c r="B5">
        <v>603.15792999999996</v>
      </c>
      <c r="C5">
        <v>165.043001</v>
      </c>
      <c r="D5">
        <f t="shared" si="0"/>
        <v>3.6545501859845602</v>
      </c>
    </row>
    <row r="6" spans="1:7">
      <c r="A6" t="s">
        <v>7</v>
      </c>
      <c r="B6">
        <v>602.09769100000005</v>
      </c>
      <c r="C6">
        <v>165.058426</v>
      </c>
      <c r="D6">
        <f t="shared" si="0"/>
        <v>3.6477852454499962</v>
      </c>
    </row>
    <row r="9" spans="1:7">
      <c r="A9" t="s">
        <v>8</v>
      </c>
      <c r="B9">
        <f>(D2+D3+D4+D5+D6)/5</f>
        <v>3.6759681922799268</v>
      </c>
    </row>
    <row r="10" spans="1:7">
      <c r="A10" t="s">
        <v>11</v>
      </c>
      <c r="B10">
        <f>(C2+C3+C4+C5+C6)/5</f>
        <v>165.11861520000002</v>
      </c>
    </row>
    <row r="11" spans="1:7">
      <c r="A11" t="s">
        <v>12</v>
      </c>
      <c r="B11">
        <f>SUM(B2:B6)/5</f>
        <v>606.97378099999992</v>
      </c>
    </row>
    <row r="13" spans="1:7">
      <c r="A13" t="s">
        <v>13</v>
      </c>
      <c r="B13">
        <f>B11/E2</f>
        <v>1.7778117841682746</v>
      </c>
    </row>
    <row r="14" spans="1:7">
      <c r="A14" t="s">
        <v>14</v>
      </c>
      <c r="B14">
        <f>B11/F2</f>
        <v>3.0717304848264964</v>
      </c>
    </row>
    <row r="15" spans="1:7">
      <c r="A15" t="s">
        <v>15</v>
      </c>
      <c r="B15">
        <f>B11/G2</f>
        <v>3.3246463436808313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opLeftCell="C1" workbookViewId="0">
      <selection activeCell="Q24" sqref="Q24"/>
    </sheetView>
  </sheetViews>
  <sheetFormatPr baseColWidth="10" defaultRowHeight="15" x14ac:dyDescent="0"/>
  <cols>
    <col min="2" max="2" width="22" customWidth="1"/>
    <col min="3" max="3" width="27.83203125" customWidth="1"/>
  </cols>
  <sheetData>
    <row r="1" spans="2:3">
      <c r="B1" t="s">
        <v>10</v>
      </c>
      <c r="C1" t="s">
        <v>9</v>
      </c>
    </row>
    <row r="2" spans="2:3">
      <c r="B2">
        <v>0.75327677044184504</v>
      </c>
      <c r="C2">
        <v>600</v>
      </c>
    </row>
    <row r="3" spans="2:3">
      <c r="B3">
        <v>1.5547502078580799</v>
      </c>
      <c r="C3">
        <f>40*60</f>
        <v>2400</v>
      </c>
    </row>
    <row r="4" spans="2:3">
      <c r="B4">
        <v>1.7828926854188887</v>
      </c>
      <c r="C4">
        <f>50*75</f>
        <v>3750</v>
      </c>
    </row>
    <row r="5" spans="2:3">
      <c r="B5">
        <v>2.7892199903757251</v>
      </c>
      <c r="C5">
        <f>150*200</f>
        <v>30000</v>
      </c>
    </row>
    <row r="6" spans="2:3">
      <c r="B6">
        <v>3.6090895387190178</v>
      </c>
      <c r="C6">
        <f>1500*3000</f>
        <v>4500000</v>
      </c>
    </row>
    <row r="7" spans="2:3">
      <c r="B7">
        <v>3.5274790300517367</v>
      </c>
      <c r="C7">
        <f>3000*8000</f>
        <v>24000000</v>
      </c>
    </row>
    <row r="8" spans="2:3">
      <c r="B8">
        <v>3.5442186002607015</v>
      </c>
      <c r="C8">
        <f>9000*8000</f>
        <v>72000000</v>
      </c>
    </row>
    <row r="9" spans="2:3">
      <c r="B9">
        <v>3.6078275427677666</v>
      </c>
      <c r="C9">
        <f>18000*17000</f>
        <v>306000000</v>
      </c>
    </row>
    <row r="10" spans="2:3">
      <c r="B10">
        <v>3.6368573660828907</v>
      </c>
      <c r="C10">
        <f>24000*15000</f>
        <v>360000000</v>
      </c>
    </row>
    <row r="11" spans="2:3">
      <c r="B11">
        <v>3.675061793307612</v>
      </c>
      <c r="C11">
        <f>48000*30000</f>
        <v>1440000000</v>
      </c>
    </row>
    <row r="12" spans="2:3">
      <c r="B12">
        <v>3.6759681922799268</v>
      </c>
      <c r="C12">
        <f>60000*30000</f>
        <v>1800000000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N23" sqref="N23"/>
    </sheetView>
  </sheetViews>
  <sheetFormatPr baseColWidth="10" defaultRowHeight="15" x14ac:dyDescent="0"/>
  <cols>
    <col min="1" max="1" width="16.33203125" customWidth="1"/>
    <col min="2" max="2" width="20.83203125" customWidth="1"/>
    <col min="3" max="3" width="22.1640625" customWidth="1"/>
  </cols>
  <sheetData>
    <row r="1" spans="1:3">
      <c r="A1" t="s">
        <v>1</v>
      </c>
      <c r="B1" t="s">
        <v>0</v>
      </c>
      <c r="C1" t="s">
        <v>9</v>
      </c>
    </row>
    <row r="2" spans="1:3">
      <c r="A2">
        <v>3.2959999999999999E-4</v>
      </c>
      <c r="B2">
        <v>1.76E-4</v>
      </c>
      <c r="C2">
        <v>600</v>
      </c>
    </row>
    <row r="3" spans="1:3">
      <c r="A3">
        <v>5.3140000000000001E-4</v>
      </c>
      <c r="B3">
        <v>8.2439999999999998E-4</v>
      </c>
      <c r="C3">
        <f>40*60</f>
        <v>2400</v>
      </c>
    </row>
    <row r="4" spans="1:3">
      <c r="A4">
        <v>6.9079999999999988E-4</v>
      </c>
      <c r="B4">
        <v>1.2312E-3</v>
      </c>
      <c r="C4">
        <f>50*75</f>
        <v>3750</v>
      </c>
    </row>
    <row r="5" spans="1:3">
      <c r="A5">
        <v>3.8208000000000001E-3</v>
      </c>
      <c r="B5">
        <v>1.06546E-2</v>
      </c>
      <c r="C5">
        <f>150*200</f>
        <v>30000</v>
      </c>
    </row>
    <row r="6" spans="1:3">
      <c r="A6">
        <v>0.49297599999999997</v>
      </c>
      <c r="B6">
        <v>1.7791616000000001</v>
      </c>
      <c r="C6">
        <f>1500*3000</f>
        <v>4500000</v>
      </c>
    </row>
    <row r="7" spans="1:3">
      <c r="A7">
        <v>2.2944375999999997</v>
      </c>
      <c r="B7">
        <v>8.0857220000000005</v>
      </c>
      <c r="C7">
        <f>3000*8000</f>
        <v>24000000</v>
      </c>
    </row>
    <row r="8" spans="1:3">
      <c r="A8">
        <v>6.8266374000000001</v>
      </c>
      <c r="B8">
        <v>24.1944588</v>
      </c>
      <c r="C8">
        <f>9000*8000</f>
        <v>72000000</v>
      </c>
    </row>
    <row r="9" spans="1:3">
      <c r="A9">
        <v>28.397758799999998</v>
      </c>
      <c r="B9">
        <v>102.4512422</v>
      </c>
      <c r="C9">
        <f>18000*17000</f>
        <v>306000000</v>
      </c>
    </row>
    <row r="10" spans="1:3">
      <c r="A10">
        <v>33.176309399999994</v>
      </c>
      <c r="B10">
        <v>120.65333200000001</v>
      </c>
      <c r="C10">
        <f>24000*15000</f>
        <v>360000000</v>
      </c>
    </row>
    <row r="11" spans="1:3">
      <c r="A11">
        <v>131.3451172</v>
      </c>
      <c r="B11">
        <v>482.69698639999996</v>
      </c>
      <c r="C11">
        <f>48000*30000</f>
        <v>1440000000</v>
      </c>
    </row>
    <row r="12" spans="1:3">
      <c r="A12">
        <v>165.11861520000002</v>
      </c>
      <c r="B12">
        <v>606.97378099999992</v>
      </c>
      <c r="C12">
        <f>60000*30000</f>
        <v>1800000000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K30" sqref="K30"/>
    </sheetView>
  </sheetViews>
  <sheetFormatPr baseColWidth="10" defaultRowHeight="15" x14ac:dyDescent="0"/>
  <cols>
    <col min="1" max="1" width="14" bestFit="1" customWidth="1"/>
    <col min="2" max="2" width="17.1640625" customWidth="1"/>
    <col min="3" max="3" width="17.5" customWidth="1"/>
    <col min="4" max="4" width="22.1640625" customWidth="1"/>
    <col min="5" max="5" width="15.5" customWidth="1"/>
    <col min="6" max="7" width="14" bestFit="1" customWidth="1"/>
    <col min="8" max="8" width="15" bestFit="1" customWidth="1"/>
  </cols>
  <sheetData>
    <row r="1" spans="2:6">
      <c r="B1" t="s">
        <v>13</v>
      </c>
      <c r="C1" t="s">
        <v>19</v>
      </c>
      <c r="D1" t="s">
        <v>20</v>
      </c>
      <c r="E1" t="s">
        <v>21</v>
      </c>
      <c r="F1" t="s">
        <v>9</v>
      </c>
    </row>
    <row r="2" spans="2:6">
      <c r="B2">
        <f>'20X30'!B13</f>
        <v>1.0061433447098973</v>
      </c>
      <c r="C2">
        <v>0.75327677044184504</v>
      </c>
      <c r="D2">
        <f>'20X30'!B14</f>
        <v>0.30235897435897435</v>
      </c>
      <c r="E2">
        <f>'20X30'!B15</f>
        <v>0.18777070063694265</v>
      </c>
      <c r="F2">
        <v>600</v>
      </c>
    </row>
    <row r="3" spans="2:6">
      <c r="B3">
        <f>'40X60'!B13</f>
        <v>1.4337391304347826</v>
      </c>
      <c r="C3">
        <v>1.5547502078580799</v>
      </c>
      <c r="D3">
        <f>'40X60'!B14</f>
        <v>0.54996664442961973</v>
      </c>
      <c r="E3">
        <f>'40X60'!B15</f>
        <v>0.36047223436816789</v>
      </c>
      <c r="F3">
        <f>40*60</f>
        <v>2400</v>
      </c>
    </row>
    <row r="4" spans="2:6">
      <c r="B4">
        <f>'50X75'!B13</f>
        <v>0.93272727272727274</v>
      </c>
      <c r="C4">
        <v>1.7828926854188887</v>
      </c>
      <c r="D4">
        <f>'50X75'!B14</f>
        <v>0.57505838393274167</v>
      </c>
      <c r="E4">
        <f>'50X75'!B15</f>
        <v>0.48377210216110023</v>
      </c>
      <c r="F4">
        <f>50*75</f>
        <v>3750</v>
      </c>
    </row>
    <row r="5" spans="2:6">
      <c r="B5">
        <f>'150X200'!B13</f>
        <v>1.746083251392986</v>
      </c>
      <c r="C5">
        <v>2.7892199903757251</v>
      </c>
      <c r="D5">
        <f>'150X200'!B14</f>
        <v>1.1507290204125715</v>
      </c>
      <c r="E5">
        <f>'150X200'!B15</f>
        <v>1.2658429369133897</v>
      </c>
      <c r="F5">
        <f>150*200</f>
        <v>30000</v>
      </c>
    </row>
    <row r="6" spans="2:6">
      <c r="B6">
        <f>'1500X3000'!B13</f>
        <v>1.8981611167300396</v>
      </c>
      <c r="C6">
        <v>3.6090895387190178</v>
      </c>
      <c r="D6">
        <f>'1500X3000'!B14</f>
        <v>2.6681167266276056</v>
      </c>
      <c r="E6">
        <f>'1500X3000'!B15</f>
        <v>2.4399818972256129</v>
      </c>
      <c r="F6">
        <f>1500*3000</f>
        <v>4500000</v>
      </c>
    </row>
    <row r="7" spans="2:6">
      <c r="B7">
        <f>'3000X8000'!B13</f>
        <v>1.9384986212356088</v>
      </c>
      <c r="C7">
        <v>3.5274790300517367</v>
      </c>
      <c r="D7">
        <f>'3000X8000'!B14</f>
        <v>2.6872648645486867</v>
      </c>
      <c r="E7">
        <f>'3000X8000'!B15</f>
        <v>2.6337376256328877</v>
      </c>
      <c r="F7">
        <f>3000*8000</f>
        <v>24000000</v>
      </c>
    </row>
    <row r="8" spans="2:6">
      <c r="B8">
        <f>'9000X8000'!B13</f>
        <v>1.9257291688472054</v>
      </c>
      <c r="C8">
        <v>3.5442186002607015</v>
      </c>
      <c r="D8">
        <f>'9000X8000'!B14</f>
        <v>2.5194866317912075</v>
      </c>
      <c r="E8">
        <f>'9000X8000'!B15</f>
        <v>2.6240848767010432</v>
      </c>
      <c r="F8">
        <f>9000*8000</f>
        <v>72000000</v>
      </c>
    </row>
    <row r="9" spans="2:6">
      <c r="B9">
        <f>'18000X17000'!B13</f>
        <v>1.9215209746616442</v>
      </c>
      <c r="C9">
        <v>3.6078275427677666</v>
      </c>
      <c r="D9">
        <f>'18000X17000'!B14</f>
        <v>2.8082013560940067</v>
      </c>
      <c r="E9">
        <f>'18000X17000'!B15</f>
        <v>3.0360742651804018</v>
      </c>
      <c r="F9">
        <f>18000*17000</f>
        <v>306000000</v>
      </c>
    </row>
    <row r="10" spans="2:6">
      <c r="B10">
        <f>'24000X15000'!B13</f>
        <v>1.8870586029454788</v>
      </c>
      <c r="C10">
        <v>3.6368573660828907</v>
      </c>
      <c r="D10">
        <f>'24000X15000'!B14</f>
        <v>2.8795268360432438</v>
      </c>
      <c r="E10">
        <f>'24000X15000'!B15</f>
        <v>2.9856822117718949</v>
      </c>
      <c r="F10">
        <f>24000*15000</f>
        <v>360000000</v>
      </c>
    </row>
    <row r="11" spans="2:6">
      <c r="B11">
        <f>'48000X30000'!B13</f>
        <v>1.8851802547619678</v>
      </c>
      <c r="C11">
        <v>3.675061793307612</v>
      </c>
      <c r="D11">
        <f>'48000X30000'!B14</f>
        <v>3.0325506380376854</v>
      </c>
      <c r="E11">
        <f>'48000X30000'!B15</f>
        <v>3.321088367151769</v>
      </c>
      <c r="F11">
        <f>48000*30000</f>
        <v>1440000000</v>
      </c>
    </row>
    <row r="12" spans="2:6">
      <c r="B12">
        <f>'60000X30000'!B13</f>
        <v>1.7778117841682746</v>
      </c>
      <c r="C12">
        <v>3.6759681922799268</v>
      </c>
      <c r="D12">
        <f>'60000X30000'!B14</f>
        <v>3.0717304848264964</v>
      </c>
      <c r="E12">
        <f>'60000X30000'!B15</f>
        <v>3.3246463436808313</v>
      </c>
      <c r="F12">
        <f>60000*30000</f>
        <v>1800000000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B1" workbookViewId="0">
      <selection activeCell="G9" sqref="G9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5" width="18.83203125" customWidth="1"/>
    <col min="6" max="6" width="27.6640625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8.4199999999999998E-4</v>
      </c>
      <c r="C2">
        <v>5.2099999999999998E-4</v>
      </c>
      <c r="D2">
        <f>B2/C2</f>
        <v>1.6161228406909789</v>
      </c>
      <c r="E2">
        <v>5.7499999999999999E-4</v>
      </c>
      <c r="F2">
        <v>1.4989999999999999E-3</v>
      </c>
      <c r="G2">
        <v>2.287E-3</v>
      </c>
    </row>
    <row r="3" spans="1:7">
      <c r="A3" t="s">
        <v>4</v>
      </c>
      <c r="B3">
        <v>8.2700000000000004E-4</v>
      </c>
      <c r="C3">
        <v>5.7499999999999999E-4</v>
      </c>
      <c r="D3">
        <f t="shared" ref="D3:D6" si="0">B3/C3</f>
        <v>1.4382608695652175</v>
      </c>
    </row>
    <row r="4" spans="1:7">
      <c r="A4" t="s">
        <v>5</v>
      </c>
      <c r="B4">
        <v>8.1300000000000003E-4</v>
      </c>
      <c r="C4">
        <v>5.2099999999999998E-4</v>
      </c>
      <c r="D4">
        <f t="shared" si="0"/>
        <v>1.5604606525911708</v>
      </c>
    </row>
    <row r="5" spans="1:7">
      <c r="A5" t="s">
        <v>6</v>
      </c>
      <c r="B5">
        <v>8.1400000000000005E-4</v>
      </c>
      <c r="C5">
        <v>5.3899999999999998E-4</v>
      </c>
      <c r="D5">
        <f t="shared" si="0"/>
        <v>1.5102040816326532</v>
      </c>
    </row>
    <row r="6" spans="1:7">
      <c r="A6" t="s">
        <v>7</v>
      </c>
      <c r="B6">
        <v>8.2600000000000002E-4</v>
      </c>
      <c r="C6">
        <v>5.0100000000000003E-4</v>
      </c>
      <c r="D6">
        <f t="shared" si="0"/>
        <v>1.6487025948103791</v>
      </c>
    </row>
    <row r="9" spans="1:7">
      <c r="A9" t="s">
        <v>8</v>
      </c>
      <c r="B9">
        <f>(D2+D3+D4+D5+D6)/5</f>
        <v>1.5547502078580799</v>
      </c>
    </row>
    <row r="10" spans="1:7">
      <c r="A10" t="s">
        <v>11</v>
      </c>
      <c r="B10">
        <f>(C2+C3+C4+C5+C6)/5</f>
        <v>5.3140000000000001E-4</v>
      </c>
    </row>
    <row r="11" spans="1:7">
      <c r="A11" t="s">
        <v>12</v>
      </c>
      <c r="B11">
        <f>SUM(B2:B6)/5</f>
        <v>8.2439999999999998E-4</v>
      </c>
    </row>
    <row r="13" spans="1:7">
      <c r="A13" t="s">
        <v>13</v>
      </c>
      <c r="B13">
        <f>B11/E2</f>
        <v>1.4337391304347826</v>
      </c>
    </row>
    <row r="14" spans="1:7">
      <c r="A14" t="s">
        <v>14</v>
      </c>
      <c r="B14">
        <f>B11/F2</f>
        <v>0.54996664442961973</v>
      </c>
    </row>
    <row r="15" spans="1:7">
      <c r="A15" t="s">
        <v>15</v>
      </c>
      <c r="B15">
        <f>B11/G2</f>
        <v>0.36047223436816789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5" width="18.6640625" customWidth="1"/>
    <col min="6" max="6" width="21.1640625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1.222E-3</v>
      </c>
      <c r="C2">
        <v>6.6799999999999997E-4</v>
      </c>
      <c r="D2">
        <f>B2/C2</f>
        <v>1.8293413173652695</v>
      </c>
      <c r="E2">
        <v>1.32E-3</v>
      </c>
      <c r="F2">
        <v>2.1410000000000001E-3</v>
      </c>
      <c r="G2">
        <v>2.545E-3</v>
      </c>
    </row>
    <row r="3" spans="1:7">
      <c r="A3" t="s">
        <v>4</v>
      </c>
      <c r="B3">
        <v>1.2470000000000001E-3</v>
      </c>
      <c r="C3">
        <v>6.8400000000000004E-4</v>
      </c>
      <c r="D3">
        <f t="shared" ref="D3:D6" si="0">B3/C3</f>
        <v>1.8230994152046784</v>
      </c>
    </row>
    <row r="4" spans="1:7">
      <c r="A4" t="s">
        <v>5</v>
      </c>
      <c r="B4">
        <v>1.212E-3</v>
      </c>
      <c r="C4">
        <v>6.9399999999999996E-4</v>
      </c>
      <c r="D4">
        <f t="shared" si="0"/>
        <v>1.7463976945244957</v>
      </c>
    </row>
    <row r="5" spans="1:7">
      <c r="A5" t="s">
        <v>6</v>
      </c>
      <c r="B5">
        <v>1.245E-3</v>
      </c>
      <c r="C5">
        <v>7.0399999999999998E-4</v>
      </c>
      <c r="D5">
        <f t="shared" si="0"/>
        <v>1.7684659090909092</v>
      </c>
    </row>
    <row r="6" spans="1:7">
      <c r="A6" t="s">
        <v>7</v>
      </c>
      <c r="B6">
        <v>1.23E-3</v>
      </c>
      <c r="C6">
        <v>7.0399999999999998E-4</v>
      </c>
      <c r="D6">
        <f t="shared" si="0"/>
        <v>1.7471590909090908</v>
      </c>
    </row>
    <row r="9" spans="1:7">
      <c r="A9" t="s">
        <v>8</v>
      </c>
      <c r="B9">
        <f>(D2+D3+D4+D5+D6)/5</f>
        <v>1.7828926854188887</v>
      </c>
    </row>
    <row r="10" spans="1:7">
      <c r="A10" t="s">
        <v>11</v>
      </c>
      <c r="B10">
        <f>(C2+C3+C4+C5+C6)/5</f>
        <v>6.9079999999999988E-4</v>
      </c>
    </row>
    <row r="11" spans="1:7">
      <c r="A11" t="s">
        <v>12</v>
      </c>
      <c r="B11">
        <f>SUM(B2:B6)/5</f>
        <v>1.2312E-3</v>
      </c>
    </row>
    <row r="13" spans="1:7">
      <c r="A13" t="s">
        <v>13</v>
      </c>
      <c r="B13">
        <f>B11/E2</f>
        <v>0.93272727272727274</v>
      </c>
    </row>
    <row r="14" spans="1:7">
      <c r="A14" t="s">
        <v>14</v>
      </c>
      <c r="B14">
        <f>B11/F2</f>
        <v>0.57505838393274167</v>
      </c>
    </row>
    <row r="15" spans="1:7">
      <c r="A15" t="s">
        <v>15</v>
      </c>
      <c r="B15">
        <f>B11/G2</f>
        <v>0.48377210216110023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0" sqref="E20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6" width="18.33203125" bestFit="1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1.0588999999999999E-2</v>
      </c>
      <c r="C2">
        <v>3.7850000000000002E-3</v>
      </c>
      <c r="D2">
        <f>B2/C2</f>
        <v>2.7976221928665783</v>
      </c>
      <c r="E2">
        <v>6.1019999999999998E-3</v>
      </c>
      <c r="F2">
        <v>9.2589999999999999E-3</v>
      </c>
      <c r="G2">
        <v>8.4169999999999991E-3</v>
      </c>
    </row>
    <row r="3" spans="1:7">
      <c r="A3" t="s">
        <v>4</v>
      </c>
      <c r="B3">
        <v>1.0533000000000001E-2</v>
      </c>
      <c r="C3">
        <v>3.882E-3</v>
      </c>
      <c r="D3">
        <f t="shared" ref="D3:D6" si="0">B3/C3</f>
        <v>2.7132921174652243</v>
      </c>
    </row>
    <row r="4" spans="1:7">
      <c r="A4" t="s">
        <v>5</v>
      </c>
      <c r="B4">
        <v>1.0526000000000001E-2</v>
      </c>
      <c r="C4">
        <v>3.849E-3</v>
      </c>
      <c r="D4">
        <f t="shared" si="0"/>
        <v>2.7347362951415954</v>
      </c>
    </row>
    <row r="5" spans="1:7">
      <c r="A5" t="s">
        <v>6</v>
      </c>
      <c r="B5">
        <v>1.0513E-2</v>
      </c>
      <c r="C5">
        <v>3.8080000000000002E-3</v>
      </c>
      <c r="D5">
        <f t="shared" si="0"/>
        <v>2.7607668067226889</v>
      </c>
    </row>
    <row r="6" spans="1:7">
      <c r="A6" t="s">
        <v>7</v>
      </c>
      <c r="B6">
        <v>1.1112E-2</v>
      </c>
      <c r="C6">
        <v>3.7799999999999999E-3</v>
      </c>
      <c r="D6">
        <f t="shared" si="0"/>
        <v>2.9396825396825399</v>
      </c>
    </row>
    <row r="9" spans="1:7">
      <c r="A9" t="s">
        <v>8</v>
      </c>
      <c r="B9">
        <f>(D2+D3+D4+D5+D6)/5</f>
        <v>2.7892199903757251</v>
      </c>
    </row>
    <row r="10" spans="1:7">
      <c r="A10" t="s">
        <v>11</v>
      </c>
      <c r="B10">
        <f>(C2+C3+C4+C5+C6)/5</f>
        <v>3.8208000000000001E-3</v>
      </c>
    </row>
    <row r="11" spans="1:7">
      <c r="A11" t="s">
        <v>12</v>
      </c>
      <c r="B11">
        <f>SUM(B2:B6)/5</f>
        <v>1.06546E-2</v>
      </c>
    </row>
    <row r="13" spans="1:7">
      <c r="A13" t="s">
        <v>13</v>
      </c>
      <c r="B13">
        <f>B11/E2</f>
        <v>1.746083251392986</v>
      </c>
    </row>
    <row r="14" spans="1:7">
      <c r="A14" t="s">
        <v>14</v>
      </c>
      <c r="B14">
        <f>B11/F2</f>
        <v>1.1507290204125715</v>
      </c>
    </row>
    <row r="15" spans="1:7">
      <c r="A15" t="s">
        <v>15</v>
      </c>
      <c r="B15">
        <f>B11/G2</f>
        <v>1.2658429369133897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5" width="21.33203125" customWidth="1"/>
    <col min="6" max="6" width="19.6640625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1.7755609999999999</v>
      </c>
      <c r="C2">
        <v>0.495477</v>
      </c>
      <c r="D2">
        <f>B2/C2</f>
        <v>3.583538690998775</v>
      </c>
      <c r="E2">
        <v>0.93730800000000003</v>
      </c>
      <c r="F2">
        <v>0.66682300000000005</v>
      </c>
      <c r="G2">
        <v>0.72916999999999998</v>
      </c>
    </row>
    <row r="3" spans="1:7">
      <c r="A3" t="s">
        <v>4</v>
      </c>
      <c r="B3">
        <v>1.788851</v>
      </c>
      <c r="C3">
        <v>0.49110500000000001</v>
      </c>
      <c r="D3">
        <f t="shared" ref="D3:D6" si="0">B3/C3</f>
        <v>3.6425021125828487</v>
      </c>
    </row>
    <row r="4" spans="1:7">
      <c r="A4" t="s">
        <v>5</v>
      </c>
      <c r="B4">
        <v>1.785177</v>
      </c>
      <c r="C4">
        <v>0.491983</v>
      </c>
      <c r="D4">
        <f t="shared" si="0"/>
        <v>3.6285339127571481</v>
      </c>
    </row>
    <row r="5" spans="1:7">
      <c r="A5" t="s">
        <v>6</v>
      </c>
      <c r="B5">
        <v>1.7719480000000001</v>
      </c>
      <c r="C5">
        <v>0.49398700000000001</v>
      </c>
      <c r="D5">
        <f t="shared" si="0"/>
        <v>3.5870336668778733</v>
      </c>
    </row>
    <row r="6" spans="1:7">
      <c r="A6" t="s">
        <v>7</v>
      </c>
      <c r="B6">
        <v>1.7742709999999999</v>
      </c>
      <c r="C6">
        <v>0.49232799999999999</v>
      </c>
      <c r="D6">
        <f t="shared" si="0"/>
        <v>3.6038393103784467</v>
      </c>
    </row>
    <row r="9" spans="1:7">
      <c r="A9" t="s">
        <v>8</v>
      </c>
      <c r="B9">
        <f>(D2+D3+D4+D5+D6)/5</f>
        <v>3.6090895387190178</v>
      </c>
    </row>
    <row r="10" spans="1:7">
      <c r="A10" t="s">
        <v>11</v>
      </c>
      <c r="B10">
        <f>(C2+C3+C4+C5+C6)/5</f>
        <v>0.49297599999999997</v>
      </c>
    </row>
    <row r="11" spans="1:7">
      <c r="A11" t="s">
        <v>12</v>
      </c>
      <c r="B11">
        <f>SUM(B2:B6)/5</f>
        <v>1.7791616000000001</v>
      </c>
    </row>
    <row r="13" spans="1:7">
      <c r="A13" t="s">
        <v>13</v>
      </c>
      <c r="B13">
        <f>B11/E2</f>
        <v>1.8981611167300396</v>
      </c>
    </row>
    <row r="14" spans="1:7">
      <c r="A14" t="s">
        <v>14</v>
      </c>
      <c r="B14">
        <f>B11/F2</f>
        <v>2.6681167266276056</v>
      </c>
    </row>
    <row r="15" spans="1:7">
      <c r="A15" t="s">
        <v>15</v>
      </c>
      <c r="B15">
        <f>B11/G2</f>
        <v>2.4399818972256129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5" sqref="D25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5" width="17.5" customWidth="1"/>
    <col min="6" max="6" width="20.33203125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8.0572700000000008</v>
      </c>
      <c r="C2">
        <v>2.266019</v>
      </c>
      <c r="D2">
        <f>B2/C2</f>
        <v>3.5556939284269022</v>
      </c>
      <c r="E2">
        <v>4.1711260000000001</v>
      </c>
      <c r="F2">
        <v>3.0089039999999998</v>
      </c>
      <c r="G2">
        <v>3.0700560000000001</v>
      </c>
    </row>
    <row r="3" spans="1:7">
      <c r="A3" t="s">
        <v>4</v>
      </c>
      <c r="B3">
        <v>8.0300039999999999</v>
      </c>
      <c r="C3">
        <v>2.2964159999999998</v>
      </c>
      <c r="D3">
        <f t="shared" ref="D3:D6" si="0">B3/C3</f>
        <v>3.496754943355211</v>
      </c>
    </row>
    <row r="4" spans="1:7">
      <c r="A4" t="s">
        <v>5</v>
      </c>
      <c r="B4">
        <v>8.0520650000000007</v>
      </c>
      <c r="C4">
        <v>2.2287029999999999</v>
      </c>
      <c r="D4">
        <f t="shared" si="0"/>
        <v>3.6128927901115588</v>
      </c>
    </row>
    <row r="5" spans="1:7">
      <c r="A5" t="s">
        <v>6</v>
      </c>
      <c r="B5">
        <v>8.1070860000000007</v>
      </c>
      <c r="C5">
        <v>2.2363339999999998</v>
      </c>
      <c r="D5">
        <f t="shared" si="0"/>
        <v>3.6251677969390981</v>
      </c>
    </row>
    <row r="6" spans="1:7">
      <c r="A6" t="s">
        <v>7</v>
      </c>
      <c r="B6">
        <v>8.1821850000000005</v>
      </c>
      <c r="C6">
        <v>2.4447160000000001</v>
      </c>
      <c r="D6">
        <f t="shared" si="0"/>
        <v>3.346885691425916</v>
      </c>
    </row>
    <row r="9" spans="1:7">
      <c r="A9" t="s">
        <v>8</v>
      </c>
      <c r="B9">
        <f>(D2+D3+D4+D5+D6)/5</f>
        <v>3.5274790300517367</v>
      </c>
    </row>
    <row r="10" spans="1:7">
      <c r="A10" t="s">
        <v>11</v>
      </c>
      <c r="B10">
        <f>(C2+C3+C4+C5+C6)/5</f>
        <v>2.2944375999999997</v>
      </c>
    </row>
    <row r="11" spans="1:7">
      <c r="A11" t="s">
        <v>12</v>
      </c>
      <c r="B11">
        <f>SUM(B2:B6)/5</f>
        <v>8.0857220000000005</v>
      </c>
    </row>
    <row r="13" spans="1:7">
      <c r="A13" t="s">
        <v>13</v>
      </c>
      <c r="B13">
        <f>B11/E2</f>
        <v>1.9384986212356088</v>
      </c>
    </row>
    <row r="14" spans="1:7">
      <c r="A14" t="s">
        <v>14</v>
      </c>
      <c r="B14">
        <f>B11/F2</f>
        <v>2.6872648645486867</v>
      </c>
    </row>
    <row r="15" spans="1:7">
      <c r="A15" t="s">
        <v>15</v>
      </c>
      <c r="B15">
        <f>B11/G2</f>
        <v>2.6337376256328877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3" sqref="G13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24.146015999999999</v>
      </c>
      <c r="C2">
        <v>6.8649509999999996</v>
      </c>
      <c r="D2">
        <f>B2/C2</f>
        <v>3.517288907087611</v>
      </c>
      <c r="E2">
        <v>12.563791</v>
      </c>
      <c r="F2">
        <v>9.6029319999999991</v>
      </c>
      <c r="G2">
        <v>9.2201509999999995</v>
      </c>
    </row>
    <row r="3" spans="1:7">
      <c r="A3" t="s">
        <v>4</v>
      </c>
      <c r="B3">
        <v>24.046790999999999</v>
      </c>
      <c r="C3">
        <v>6.8031100000000002</v>
      </c>
      <c r="D3">
        <f t="shared" ref="D3:D6" si="0">B3/C3</f>
        <v>3.5346761995616709</v>
      </c>
    </row>
    <row r="4" spans="1:7">
      <c r="A4" t="s">
        <v>5</v>
      </c>
      <c r="B4">
        <v>24.308948999999998</v>
      </c>
      <c r="C4">
        <v>6.7847749999999998</v>
      </c>
      <c r="D4">
        <f t="shared" si="0"/>
        <v>3.582867375852552</v>
      </c>
    </row>
    <row r="5" spans="1:7">
      <c r="A5" t="s">
        <v>6</v>
      </c>
      <c r="B5">
        <v>24.243624000000001</v>
      </c>
      <c r="C5">
        <v>6.8148270000000002</v>
      </c>
      <c r="D5">
        <f t="shared" si="0"/>
        <v>3.5574819434154379</v>
      </c>
    </row>
    <row r="6" spans="1:7">
      <c r="A6" t="s">
        <v>7</v>
      </c>
      <c r="B6">
        <v>24.226914000000001</v>
      </c>
      <c r="C6">
        <v>6.8655239999999997</v>
      </c>
      <c r="D6">
        <f t="shared" si="0"/>
        <v>3.5287785753862346</v>
      </c>
    </row>
    <row r="9" spans="1:7">
      <c r="A9" t="s">
        <v>8</v>
      </c>
      <c r="B9">
        <f>(D2+D3+D4+D5+D6)/5</f>
        <v>3.5442186002607015</v>
      </c>
    </row>
    <row r="10" spans="1:7">
      <c r="A10" t="s">
        <v>11</v>
      </c>
      <c r="B10">
        <f>(C2+C3+C4+C5+C6)/5</f>
        <v>6.8266374000000001</v>
      </c>
    </row>
    <row r="11" spans="1:7">
      <c r="A11" t="s">
        <v>12</v>
      </c>
      <c r="B11">
        <f>SUM(B2:B6)/5</f>
        <v>24.1944588</v>
      </c>
    </row>
    <row r="13" spans="1:7">
      <c r="A13" t="s">
        <v>13</v>
      </c>
      <c r="B13">
        <f>B11/E2</f>
        <v>1.9257291688472054</v>
      </c>
    </row>
    <row r="14" spans="1:7">
      <c r="A14" t="s">
        <v>14</v>
      </c>
      <c r="B14">
        <f>B11/F2</f>
        <v>2.5194866317912075</v>
      </c>
    </row>
    <row r="15" spans="1:7">
      <c r="A15" t="s">
        <v>15</v>
      </c>
      <c r="B15">
        <f>B11/G2</f>
        <v>2.6240848767010432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2" sqref="F12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  <col min="5" max="5" width="19.1640625" customWidth="1"/>
    <col min="6" max="6" width="19.5" customWidth="1"/>
    <col min="7" max="7" width="19.6640625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102.203135</v>
      </c>
      <c r="C2">
        <v>28.538747999999998</v>
      </c>
      <c r="D2">
        <f>B2/C2</f>
        <v>3.5812059800240714</v>
      </c>
      <c r="E2">
        <v>53.317785000000001</v>
      </c>
      <c r="F2">
        <v>36.482869000000001</v>
      </c>
      <c r="G2">
        <v>33.744643000000003</v>
      </c>
    </row>
    <row r="3" spans="1:7">
      <c r="A3" t="s">
        <v>4</v>
      </c>
      <c r="B3">
        <v>102.13564700000001</v>
      </c>
      <c r="C3">
        <v>28.492463999999998</v>
      </c>
      <c r="D3">
        <f t="shared" ref="D3:D6" si="0">B3/C3</f>
        <v>3.5846547704684304</v>
      </c>
    </row>
    <row r="4" spans="1:7">
      <c r="A4" t="s">
        <v>5</v>
      </c>
      <c r="B4">
        <v>102.083187</v>
      </c>
      <c r="C4">
        <v>28.420756999999998</v>
      </c>
      <c r="D4">
        <f t="shared" si="0"/>
        <v>3.5918532008137576</v>
      </c>
    </row>
    <row r="5" spans="1:7">
      <c r="A5" t="s">
        <v>6</v>
      </c>
      <c r="B5">
        <v>102.815608</v>
      </c>
      <c r="C5">
        <v>28.234908999999998</v>
      </c>
      <c r="D5">
        <f t="shared" si="0"/>
        <v>3.6414357843335003</v>
      </c>
    </row>
    <row r="6" spans="1:7">
      <c r="A6" t="s">
        <v>7</v>
      </c>
      <c r="B6">
        <v>103.01863400000001</v>
      </c>
      <c r="C6">
        <v>28.301915999999999</v>
      </c>
      <c r="D6">
        <f t="shared" si="0"/>
        <v>3.6399879781990734</v>
      </c>
    </row>
    <row r="9" spans="1:7">
      <c r="A9" t="s">
        <v>8</v>
      </c>
      <c r="B9">
        <f>(D2+D3+D4+D5+D6)/5</f>
        <v>3.6078275427677666</v>
      </c>
    </row>
    <row r="10" spans="1:7">
      <c r="A10" t="s">
        <v>11</v>
      </c>
      <c r="B10">
        <f>(C2+C3+C4+C5+C6)/5</f>
        <v>28.397758799999998</v>
      </c>
    </row>
    <row r="11" spans="1:7">
      <c r="A11" t="s">
        <v>12</v>
      </c>
      <c r="B11">
        <f>SUM(B2:B6)/5</f>
        <v>102.4512422</v>
      </c>
    </row>
    <row r="13" spans="1:7">
      <c r="A13" t="s">
        <v>13</v>
      </c>
      <c r="B13">
        <f>B11/E2</f>
        <v>1.9215209746616442</v>
      </c>
    </row>
    <row r="14" spans="1:7">
      <c r="A14" t="s">
        <v>14</v>
      </c>
      <c r="B14">
        <f>B11/F2</f>
        <v>2.8082013560940067</v>
      </c>
    </row>
    <row r="15" spans="1:7">
      <c r="A15" t="s">
        <v>15</v>
      </c>
      <c r="B15">
        <f>B11/G2</f>
        <v>3.0360742651804018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3" sqref="D23"/>
    </sheetView>
  </sheetViews>
  <sheetFormatPr baseColWidth="10" defaultRowHeight="15" x14ac:dyDescent="0"/>
  <cols>
    <col min="1" max="1" width="19.33203125" customWidth="1"/>
    <col min="2" max="2" width="45.5" customWidth="1"/>
    <col min="3" max="3" width="22.1640625" customWidth="1"/>
    <col min="4" max="4" width="26" customWidth="1"/>
  </cols>
  <sheetData>
    <row r="1" spans="1:7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>
      <c r="A2" t="s">
        <v>3</v>
      </c>
      <c r="B2">
        <v>121.319361</v>
      </c>
      <c r="C2">
        <v>33.033014000000001</v>
      </c>
      <c r="D2">
        <f>B2/C2</f>
        <v>3.6726700445802494</v>
      </c>
      <c r="E2">
        <v>63.937246999999999</v>
      </c>
      <c r="F2">
        <v>41.900402</v>
      </c>
      <c r="G2">
        <v>40.410640999999998</v>
      </c>
    </row>
    <row r="3" spans="1:7">
      <c r="A3" t="s">
        <v>4</v>
      </c>
      <c r="B3">
        <v>121.25169</v>
      </c>
      <c r="C3">
        <v>32.987535999999999</v>
      </c>
      <c r="D3">
        <f t="shared" ref="D3:D6" si="0">B3/C3</f>
        <v>3.6756819302902768</v>
      </c>
    </row>
    <row r="4" spans="1:7">
      <c r="A4" t="s">
        <v>5</v>
      </c>
      <c r="B4">
        <v>120.44528</v>
      </c>
      <c r="C4">
        <v>33.346221999999997</v>
      </c>
      <c r="D4">
        <f t="shared" si="0"/>
        <v>3.6119617988508566</v>
      </c>
    </row>
    <row r="5" spans="1:7">
      <c r="A5" t="s">
        <v>6</v>
      </c>
      <c r="B5">
        <v>120.150148</v>
      </c>
      <c r="C5">
        <v>33.286667999999999</v>
      </c>
      <c r="D5">
        <f t="shared" si="0"/>
        <v>3.6095576763646036</v>
      </c>
    </row>
    <row r="6" spans="1:7">
      <c r="A6" t="s">
        <v>7</v>
      </c>
      <c r="B6">
        <v>120.10018100000001</v>
      </c>
      <c r="C6">
        <v>33.228107000000001</v>
      </c>
      <c r="D6">
        <f t="shared" si="0"/>
        <v>3.6144153803284671</v>
      </c>
    </row>
    <row r="9" spans="1:7">
      <c r="A9" t="s">
        <v>8</v>
      </c>
      <c r="B9">
        <f>(D2+D3+D4+D5+D6)/5</f>
        <v>3.6368573660828907</v>
      </c>
    </row>
    <row r="10" spans="1:7">
      <c r="A10" t="s">
        <v>11</v>
      </c>
      <c r="B10">
        <f>(C2+C3+C4+C5+C6)/5</f>
        <v>33.176309399999994</v>
      </c>
    </row>
    <row r="11" spans="1:7">
      <c r="A11" t="s">
        <v>12</v>
      </c>
      <c r="B11">
        <f>SUM(B2:B6)/5</f>
        <v>120.65333200000001</v>
      </c>
    </row>
    <row r="13" spans="1:7">
      <c r="A13" t="s">
        <v>13</v>
      </c>
      <c r="B13">
        <f>B11/E2</f>
        <v>1.8870586029454788</v>
      </c>
    </row>
    <row r="14" spans="1:7">
      <c r="A14" t="s">
        <v>14</v>
      </c>
      <c r="B14">
        <f>B11/F2</f>
        <v>2.8795268360432438</v>
      </c>
    </row>
    <row r="15" spans="1:7">
      <c r="A15" t="s">
        <v>15</v>
      </c>
      <c r="B15">
        <f>B11/G2</f>
        <v>2.9856822117718949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20X30</vt:lpstr>
      <vt:lpstr>40X60</vt:lpstr>
      <vt:lpstr>50X75</vt:lpstr>
      <vt:lpstr>150X200</vt:lpstr>
      <vt:lpstr>1500X3000</vt:lpstr>
      <vt:lpstr>3000X8000</vt:lpstr>
      <vt:lpstr>9000X8000</vt:lpstr>
      <vt:lpstr>18000X17000</vt:lpstr>
      <vt:lpstr>24000X15000</vt:lpstr>
      <vt:lpstr>48000X30000</vt:lpstr>
      <vt:lpstr>60000X30000</vt:lpstr>
      <vt:lpstr>SpeedUP</vt:lpstr>
      <vt:lpstr>SequentialVSParallelTime</vt:lpstr>
      <vt:lpstr>NumberOfCoresInfluence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Pinto</dc:creator>
  <cp:lastModifiedBy>Diogo Pinto</cp:lastModifiedBy>
  <dcterms:created xsi:type="dcterms:W3CDTF">2014-10-29T14:11:18Z</dcterms:created>
  <dcterms:modified xsi:type="dcterms:W3CDTF">2014-10-31T01:51:57Z</dcterms:modified>
</cp:coreProperties>
</file>