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line" sheetId="1" r:id="rId3"/>
  </sheets>
  <definedNames/>
  <calcPr/>
</workbook>
</file>

<file path=xl/sharedStrings.xml><?xml version="1.0" encoding="utf-8"?>
<sst xmlns="http://schemas.openxmlformats.org/spreadsheetml/2006/main" count="32" uniqueCount="30">
  <si>
    <t>Start</t>
  </si>
  <si>
    <t>Weeks</t>
  </si>
  <si>
    <t>Milestone</t>
  </si>
  <si>
    <t>Description</t>
  </si>
  <si>
    <t>Planned</t>
  </si>
  <si>
    <t>Achieved</t>
  </si>
  <si>
    <t>Phase 1 - Project Preparation</t>
  </si>
  <si>
    <t>Phase 2 - Project Execution</t>
  </si>
  <si>
    <t>Phase 3 - Project Closeup</t>
  </si>
  <si>
    <t>Achieved on time</t>
  </si>
  <si>
    <t>Achieved late</t>
  </si>
  <si>
    <t>Project start</t>
  </si>
  <si>
    <t>1.1 - Project Setup &amp; Software Concept</t>
  </si>
  <si>
    <t>M1.1</t>
  </si>
  <si>
    <t>Scope Reviw</t>
  </si>
  <si>
    <t>1.2 - Project Planning</t>
  </si>
  <si>
    <t>M1.2</t>
  </si>
  <si>
    <t>Plan Review</t>
  </si>
  <si>
    <t>2.1 - Requirements Specification</t>
  </si>
  <si>
    <t>M2.1</t>
  </si>
  <si>
    <t>Software Requirements Review</t>
  </si>
  <si>
    <t>2.2 - Software Development</t>
  </si>
  <si>
    <t>M2.2</t>
  </si>
  <si>
    <t>Design Review</t>
  </si>
  <si>
    <t>2.3 - Software Acceptance and Review</t>
  </si>
  <si>
    <t>M2.3</t>
  </si>
  <si>
    <t>Acceptance Review</t>
  </si>
  <si>
    <t>3.1 - Project Closeup</t>
  </si>
  <si>
    <t>M3.1</t>
  </si>
  <si>
    <t>Closeup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</si>
</sst>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"/>
  </numFmts>
  <fonts count="3">
    <font>
      <sz val="10.0"/>
      <color rgb="FF000000"/>
      <name val="Arial"/>
    </font>
    <font>
      <b/>
    </font>
    <font/>
  </fonts>
  <fills count="4">
    <fill>
      <patternFill patternType="none"/>
    </fill>
    <fill>
      <patternFill patternType="lightGray"/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1" numFmtId="0" xfId="0" applyAlignment="1" applyBorder="1" applyFill="1" applyFont="1">
      <alignment horizontal="left"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  <xf borderId="1" fillId="3" fontId="2" numFmtId="0" xfId="0" applyBorder="1" applyFont="1"/>
    <xf borderId="1" fillId="3" fontId="2" numFmtId="0" xfId="0" applyAlignment="1" applyBorder="1" applyFont="1">
      <alignment readingOrder="0"/>
    </xf>
    <xf borderId="1" fillId="3" fontId="2" numFmtId="164" xfId="0" applyAlignment="1" applyBorder="1" applyFont="1" applyNumberFormat="1">
      <alignment readingOrder="0"/>
    </xf>
    <xf borderId="0" fillId="3" fontId="2" numFmtId="0" xfId="0" applyAlignment="1" applyFont="1">
      <alignment readingOrder="0"/>
    </xf>
    <xf borderId="0" fillId="3" fontId="2" numFmtId="0" xfId="0" applyFont="1"/>
    <xf borderId="0" fillId="2" fontId="2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1" fillId="3" fontId="2" numFmtId="164" xfId="0" applyBorder="1" applyFont="1" applyNumberFormat="1"/>
    <xf borderId="0" fillId="2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5"/>
          <c:y val="0.05000000000000003"/>
          <c:w val="0.6045210384959714"/>
          <c:h val="0.7923180592991913"/>
        </c:manualLayout>
      </c:layout>
      <c:barChart>
        <c:barDir val="bar"/>
        <c:grouping val="stacked"/>
        <c:ser>
          <c:idx val="0"/>
          <c:order val="0"/>
          <c:spPr>
            <a:solidFill>
              <a:srgbClr val="000000"/>
            </a:solidFill>
          </c:spPr>
          <c:cat>
            <c:strRef>
              <c:f>Baseline!$B$2:$B$8</c:f>
            </c:strRef>
          </c:cat>
          <c:val>
            <c:numRef>
              <c:f>Baseline!$C$2:$C$8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Baseline!$B$2:$B$8</c:f>
            </c:strRef>
          </c:cat>
          <c:val>
            <c:numRef>
              <c:f>Baseline!$D$2:$D$8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Baseline!$B$2:$B$8</c:f>
            </c:strRef>
          </c:cat>
          <c:val>
            <c:numRef>
              <c:f>Baseline!$E$2:$E$8</c:f>
            </c:numRef>
          </c:val>
        </c:ser>
        <c:ser>
          <c:idx val="3"/>
          <c:order val="3"/>
          <c:spPr>
            <a:solidFill>
              <a:srgbClr val="B7B7B7"/>
            </a:solidFill>
          </c:spPr>
          <c:cat>
            <c:strRef>
              <c:f>Baseline!$B$2:$B$8</c:f>
            </c:strRef>
          </c:cat>
          <c:val>
            <c:numRef>
              <c:f>Baseline!$F$2:$F$8</c:f>
            </c:numRef>
          </c:val>
        </c:ser>
        <c:ser>
          <c:idx val="4"/>
          <c:order val="4"/>
          <c:spPr>
            <a:solidFill>
              <a:srgbClr val="073763"/>
            </a:solidFill>
          </c:spPr>
          <c:cat>
            <c:strRef>
              <c:f>Baseline!$B$2:$B$8</c:f>
            </c:strRef>
          </c:cat>
          <c:val>
            <c:numRef>
              <c:f>Baseline!$G$2:$G$8</c:f>
            </c:numRef>
          </c:val>
        </c:ser>
        <c:ser>
          <c:idx val="5"/>
          <c:order val="5"/>
          <c:spPr>
            <a:solidFill>
              <a:srgbClr val="0B5394"/>
            </a:solidFill>
          </c:spPr>
          <c:cat>
            <c:strRef>
              <c:f>Baseline!$B$2:$B$8</c:f>
            </c:strRef>
          </c:cat>
          <c:val>
            <c:numRef>
              <c:f>Baseline!$H$2:$H$8</c:f>
            </c:numRef>
          </c:val>
        </c:ser>
        <c:ser>
          <c:idx val="6"/>
          <c:order val="6"/>
          <c:spPr>
            <a:solidFill>
              <a:srgbClr val="6AA84F"/>
            </a:solidFill>
          </c:spPr>
          <c:cat>
            <c:strRef>
              <c:f>Baseline!$B$2:$B$8</c:f>
            </c:strRef>
          </c:cat>
          <c:val>
            <c:numRef>
              <c:f>Baseline!$I$2:$I$8</c:f>
            </c:numRef>
          </c:val>
        </c:ser>
        <c:ser>
          <c:idx val="7"/>
          <c:order val="7"/>
          <c:spPr>
            <a:solidFill>
              <a:srgbClr val="990000"/>
            </a:solidFill>
          </c:spPr>
          <c:cat>
            <c:strRef>
              <c:f>Baseline!$B$2:$B$8</c:f>
            </c:strRef>
          </c:cat>
          <c:val>
            <c:numRef>
              <c:f>Baseline!$J$2:$J$8</c:f>
            </c:numRef>
          </c:val>
        </c:ser>
        <c:ser>
          <c:idx val="8"/>
          <c:order val="8"/>
          <c:cat>
            <c:strRef>
              <c:f>Baseline!$B$2:$B$8</c:f>
            </c:strRef>
          </c:cat>
          <c:val>
            <c:numRef>
              <c:f>Baseline!$K$2:$K$8</c:f>
            </c:numRef>
          </c:val>
        </c:ser>
        <c:ser>
          <c:idx val="9"/>
          <c:order val="9"/>
          <c:cat>
            <c:strRef>
              <c:f>Baseline!$B$2:$B$8</c:f>
            </c:strRef>
          </c:cat>
          <c:val>
            <c:numRef>
              <c:f>Baseline!$L$2:$L$8</c:f>
            </c:numRef>
          </c:val>
        </c:ser>
        <c:ser>
          <c:idx val="10"/>
          <c:order val="10"/>
          <c:cat>
            <c:strRef>
              <c:f>Baseline!$B$2:$B$8</c:f>
            </c:strRef>
          </c:cat>
          <c:val>
            <c:numRef>
              <c:f>Baseline!$M$2:$M$8</c:f>
            </c:numRef>
          </c:val>
        </c:ser>
        <c:ser>
          <c:idx val="11"/>
          <c:order val="11"/>
          <c:cat>
            <c:strRef>
              <c:f>Baseline!$B$2:$B$8</c:f>
            </c:strRef>
          </c:cat>
          <c:val>
            <c:numRef>
              <c:f>Baseline!$N$2:$N$8</c:f>
            </c:numRef>
          </c:val>
        </c:ser>
        <c:ser>
          <c:idx val="12"/>
          <c:order val="12"/>
          <c:cat>
            <c:strRef>
              <c:f>Baseline!$B$2:$B$8</c:f>
            </c:strRef>
          </c:cat>
          <c:val>
            <c:numRef>
              <c:f>Baseline!$O$2:$O$8</c:f>
            </c:numRef>
          </c:val>
        </c:ser>
        <c:overlap val="100"/>
        <c:axId val="1082197325"/>
        <c:axId val="895615117"/>
      </c:barChart>
      <c:catAx>
        <c:axId val="10821973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895615117"/>
      </c:catAx>
      <c:valAx>
        <c:axId val="895615117"/>
        <c:scaling>
          <c:orientation val="minMax"/>
          <c:max val="1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Weeks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82197325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381000</xdr:colOff>
      <xdr:row>10</xdr:row>
      <xdr:rowOff>171450</xdr:rowOff>
    </xdr:from>
    <xdr:ext cx="107442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14"/>
    <col customWidth="1" min="2" max="2" width="37.29"/>
    <col customWidth="1" min="3" max="3" width="3.71"/>
    <col customWidth="1" min="4" max="6" width="9.14"/>
    <col customWidth="1" min="7" max="7" width="8.14"/>
    <col customWidth="1" min="8" max="8" width="2.43"/>
    <col customWidth="1" min="9" max="9" width="45.57"/>
    <col customWidth="1" min="10" max="10" width="2.71"/>
    <col customWidth="1" min="11" max="11" width="14.43"/>
    <col customWidth="1" min="12" max="12" width="3.14"/>
    <col customWidth="1" min="13" max="13" width="13.0"/>
    <col customWidth="1" min="14" max="14" width="3.71"/>
    <col customWidth="1" min="15" max="16" width="13.0"/>
    <col customWidth="1" min="17" max="17" width="10.14"/>
    <col customWidth="1" min="18" max="18" width="33.0"/>
    <col customWidth="1" min="19" max="20" width="10.29"/>
    <col customWidth="1" min="21" max="21" width="7.0"/>
  </cols>
  <sheetData>
    <row r="1">
      <c r="D1" s="1" t="s">
        <v>0</v>
      </c>
      <c r="E1" s="1" t="s">
        <v>1</v>
      </c>
      <c r="Q1" s="2" t="s">
        <v>2</v>
      </c>
      <c r="R1" s="2" t="s">
        <v>3</v>
      </c>
      <c r="S1" s="2" t="s">
        <v>4</v>
      </c>
      <c r="T1" s="2" t="s">
        <v>5</v>
      </c>
    </row>
    <row r="2" ht="3.0" customHeight="1">
      <c r="B2" s="3"/>
      <c r="C2" s="3"/>
      <c r="D2" s="1"/>
      <c r="E2" s="1" t="s">
        <v>6</v>
      </c>
      <c r="F2" s="1" t="s">
        <v>7</v>
      </c>
      <c r="G2" s="1" t="s">
        <v>8</v>
      </c>
      <c r="H2" s="1" t="s">
        <v>2</v>
      </c>
      <c r="I2" s="1"/>
      <c r="J2" s="4" t="s">
        <v>4</v>
      </c>
      <c r="K2" s="4"/>
      <c r="L2" s="4" t="s">
        <v>9</v>
      </c>
      <c r="M2" s="4"/>
      <c r="N2" s="4" t="s">
        <v>10</v>
      </c>
      <c r="O2" s="4"/>
      <c r="P2" s="5"/>
      <c r="Q2" s="6"/>
      <c r="R2" s="7" t="s">
        <v>11</v>
      </c>
      <c r="S2" s="8">
        <v>43726.0</v>
      </c>
      <c r="T2" s="8"/>
    </row>
    <row r="3">
      <c r="B3" s="9" t="s">
        <v>12</v>
      </c>
      <c r="C3" s="10"/>
      <c r="D3" s="11">
        <v>0.0</v>
      </c>
      <c r="E3" s="12">
        <v>2.0</v>
      </c>
      <c r="F3" s="12">
        <v>0.0</v>
      </c>
      <c r="G3" s="12">
        <v>0.0</v>
      </c>
      <c r="H3" s="4"/>
      <c r="I3" s="3" t="str">
        <f t="shared" ref="I3:I8" si="1">CONCATENATE(Q3, " - ", R3)</f>
        <v>M1.1 - Scope Reviw</v>
      </c>
      <c r="J3" s="4"/>
      <c r="K3" s="4" t="str">
        <f t="shared" ref="K3:K8" si="2">IF(ISBLANK(S3),"", CONCATENATE(" (",TEXT(S3,"d-mmm"), ")"))</f>
        <v> (2-Oct)</v>
      </c>
      <c r="L3" s="3"/>
      <c r="M3" s="4" t="str">
        <f t="shared" ref="M3:M8" si="3">IF(or(ISBLANK(T3),T3&gt;S3),"", CONCATENATE(" (",TEXT(T3,"d-mmm"), ")"))</f>
        <v> (2-Oct)</v>
      </c>
      <c r="N3" s="4"/>
      <c r="O3" s="4" t="str">
        <f t="shared" ref="O3:O8" si="4">IF(or(ISBLANK(T3),T3&lt;=S3),"", CONCATENATE(" (",TEXT(T3,"d-mmm"), ")"))</f>
        <v/>
      </c>
      <c r="P3" s="5"/>
      <c r="Q3" s="7" t="s">
        <v>13</v>
      </c>
      <c r="R3" s="7" t="s">
        <v>14</v>
      </c>
      <c r="S3" s="13">
        <f t="shared" ref="S3:S7" si="5">S2+(E3+F3+G3)*7</f>
        <v>43740</v>
      </c>
      <c r="T3" s="8">
        <f t="shared" ref="T3:T4" si="6">S3</f>
        <v>43740</v>
      </c>
    </row>
    <row r="4">
      <c r="B4" s="9" t="s">
        <v>15</v>
      </c>
      <c r="C4" s="10"/>
      <c r="D4" s="14">
        <f t="shared" ref="D4:D8" si="7">D3+E3+F3</f>
        <v>2</v>
      </c>
      <c r="E4" s="12">
        <v>4.0</v>
      </c>
      <c r="F4" s="12">
        <v>0.0</v>
      </c>
      <c r="G4" s="12">
        <v>0.0</v>
      </c>
      <c r="H4" s="4"/>
      <c r="I4" s="3" t="str">
        <f t="shared" si="1"/>
        <v>M1.2 - Plan Review</v>
      </c>
      <c r="J4" s="4"/>
      <c r="K4" s="4" t="str">
        <f t="shared" si="2"/>
        <v> (30-Oct)</v>
      </c>
      <c r="L4" s="4"/>
      <c r="M4" s="4" t="str">
        <f t="shared" si="3"/>
        <v> (30-Oct)</v>
      </c>
      <c r="N4" s="4"/>
      <c r="O4" s="4" t="str">
        <f t="shared" si="4"/>
        <v/>
      </c>
      <c r="P4" s="5"/>
      <c r="Q4" s="7" t="s">
        <v>16</v>
      </c>
      <c r="R4" s="7" t="s">
        <v>17</v>
      </c>
      <c r="S4" s="13">
        <f t="shared" si="5"/>
        <v>43768</v>
      </c>
      <c r="T4" s="8">
        <f t="shared" si="6"/>
        <v>43768</v>
      </c>
    </row>
    <row r="5">
      <c r="B5" s="9" t="s">
        <v>18</v>
      </c>
      <c r="C5" s="10"/>
      <c r="D5" s="14">
        <f t="shared" si="7"/>
        <v>6</v>
      </c>
      <c r="E5" s="12">
        <v>0.0</v>
      </c>
      <c r="F5" s="12">
        <v>2.0</v>
      </c>
      <c r="G5" s="12">
        <v>0.0</v>
      </c>
      <c r="H5" s="4"/>
      <c r="I5" s="3" t="str">
        <f t="shared" si="1"/>
        <v>M2.1 - Software Requirements Review</v>
      </c>
      <c r="J5" s="3"/>
      <c r="K5" s="4" t="str">
        <f t="shared" si="2"/>
        <v> (13-Nov)</v>
      </c>
      <c r="L5" s="3"/>
      <c r="M5" s="4" t="str">
        <f t="shared" si="3"/>
        <v/>
      </c>
      <c r="N5" s="4"/>
      <c r="O5" s="4" t="str">
        <f t="shared" si="4"/>
        <v> (14-Nov)</v>
      </c>
      <c r="Q5" s="7" t="s">
        <v>19</v>
      </c>
      <c r="R5" s="7" t="s">
        <v>20</v>
      </c>
      <c r="S5" s="13">
        <f t="shared" si="5"/>
        <v>43782</v>
      </c>
      <c r="T5" s="8">
        <f>S5+1</f>
        <v>43783</v>
      </c>
    </row>
    <row r="6">
      <c r="B6" s="9" t="s">
        <v>21</v>
      </c>
      <c r="C6" s="10"/>
      <c r="D6" s="14">
        <f t="shared" si="7"/>
        <v>8</v>
      </c>
      <c r="E6" s="12">
        <v>0.0</v>
      </c>
      <c r="F6" s="12">
        <v>4.0</v>
      </c>
      <c r="G6" s="12">
        <v>0.0</v>
      </c>
      <c r="H6" s="4"/>
      <c r="I6" s="3" t="str">
        <f t="shared" si="1"/>
        <v>M2.2 - Design Review</v>
      </c>
      <c r="J6" s="3"/>
      <c r="K6" s="4" t="str">
        <f t="shared" si="2"/>
        <v> (11-Dec)</v>
      </c>
      <c r="L6" s="3"/>
      <c r="M6" s="4" t="str">
        <f t="shared" si="3"/>
        <v/>
      </c>
      <c r="N6" s="4"/>
      <c r="O6" s="4" t="str">
        <f t="shared" si="4"/>
        <v/>
      </c>
      <c r="Q6" s="7" t="s">
        <v>22</v>
      </c>
      <c r="R6" s="7" t="s">
        <v>23</v>
      </c>
      <c r="S6" s="13">
        <f t="shared" si="5"/>
        <v>43810</v>
      </c>
      <c r="T6" s="8"/>
    </row>
    <row r="7">
      <c r="B7" s="9" t="s">
        <v>24</v>
      </c>
      <c r="C7" s="10"/>
      <c r="D7" s="14">
        <f t="shared" si="7"/>
        <v>12</v>
      </c>
      <c r="E7" s="12">
        <v>0.0</v>
      </c>
      <c r="F7" s="12">
        <v>1.0</v>
      </c>
      <c r="G7" s="12">
        <v>0.0</v>
      </c>
      <c r="H7" s="4"/>
      <c r="I7" s="3" t="str">
        <f t="shared" si="1"/>
        <v>M2.3 - Acceptance Review</v>
      </c>
      <c r="J7" s="3"/>
      <c r="K7" s="4" t="str">
        <f t="shared" si="2"/>
        <v> (18-Dec)</v>
      </c>
      <c r="L7" s="3"/>
      <c r="M7" s="4" t="str">
        <f t="shared" si="3"/>
        <v/>
      </c>
      <c r="N7" s="4"/>
      <c r="O7" s="4" t="str">
        <f t="shared" si="4"/>
        <v/>
      </c>
      <c r="Q7" s="7" t="s">
        <v>25</v>
      </c>
      <c r="R7" s="7" t="s">
        <v>26</v>
      </c>
      <c r="S7" s="13">
        <f t="shared" si="5"/>
        <v>43817</v>
      </c>
      <c r="T7" s="8"/>
    </row>
    <row r="8">
      <c r="B8" s="9" t="s">
        <v>27</v>
      </c>
      <c r="C8" s="10"/>
      <c r="D8" s="14">
        <f t="shared" si="7"/>
        <v>13</v>
      </c>
      <c r="E8" s="12">
        <v>0.0</v>
      </c>
      <c r="F8" s="12">
        <v>0.0</v>
      </c>
      <c r="G8" s="12">
        <v>1.0</v>
      </c>
      <c r="H8" s="4">
        <v>0.0</v>
      </c>
      <c r="I8" s="3" t="str">
        <f t="shared" si="1"/>
        <v>M3.1 - Closeup</v>
      </c>
      <c r="J8" s="4">
        <v>0.0</v>
      </c>
      <c r="K8" s="4" t="str">
        <f t="shared" si="2"/>
        <v> (8-Jan)</v>
      </c>
      <c r="L8" s="4">
        <v>0.0</v>
      </c>
      <c r="M8" s="4" t="str">
        <f t="shared" si="3"/>
        <v/>
      </c>
      <c r="N8" s="4">
        <v>0.0</v>
      </c>
      <c r="O8" s="4" t="str">
        <f t="shared" si="4"/>
        <v/>
      </c>
      <c r="Q8" s="7" t="s">
        <v>28</v>
      </c>
      <c r="R8" s="7" t="s">
        <v>29</v>
      </c>
      <c r="S8" s="13">
        <f>S7+(E8+F8+G8)*7+14</f>
        <v>43838</v>
      </c>
      <c r="T8" s="8"/>
    </row>
    <row r="11">
      <c r="S11" t="str">
        <f>if(ISBLANK(T2),"","sss2")</f>
        <v/>
      </c>
    </row>
  </sheetData>
  <mergeCells count="1">
    <mergeCell ref="E1:F1"/>
  </mergeCells>
  <drawing r:id="rId1"/>
</worksheet>
</file>