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sd\OneDrive\Documentos\lapr3-2021-g031\docs\"/>
    </mc:Choice>
  </mc:AlternateContent>
  <xr:revisionPtr revIDLastSave="0" documentId="13_ncr:1_{F7BE7874-98DE-4782-9E8F-2A814581D5F0}" xr6:coauthVersionLast="47" xr6:coauthVersionMax="47" xr10:uidLastSave="{00000000-0000-0000-0000-000000000000}"/>
  <bookViews>
    <workbookView xWindow="-636" yWindow="3504" windowWidth="2388" windowHeight="564" activeTab="1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/>
  <c r="H9" i="1" s="1"/>
  <c r="H10" i="1" s="1"/>
  <c r="I4" i="1"/>
  <c r="I9" i="1" s="1"/>
  <c r="I10" i="1" s="1"/>
  <c r="P4" i="1" l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<sst xmlns="http://schemas.openxmlformats.org/spreadsheetml/2006/main" count="318" uniqueCount="163">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</sst>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11" workbookViewId="0">
      <selection activeCell="I13" sqref="I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5" t="s">
        <v>162</v>
      </c>
      <c r="B1" s="1"/>
      <c r="C1" s="1"/>
    </row>
    <row r="2" spans="1:20" x14ac:dyDescent="0.3">
      <c r="A2" s="37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31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" customHeight="1" thickBot="1" x14ac:dyDescent="0.35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1190997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2" thickBot="1" x14ac:dyDescent="0.35">
      <c r="B10" s="75" t="s">
        <v>6</v>
      </c>
      <c r="C10" s="40">
        <v>1161605</v>
      </c>
      <c r="D10" s="39"/>
      <c r="E10" s="41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 t="e">
        <f>AVERAGE(D10:R10)</f>
        <v>#DIV/0!</v>
      </c>
    </row>
    <row r="11" spans="1:20" ht="16.2" thickBot="1" x14ac:dyDescent="0.35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2" thickBot="1" x14ac:dyDescent="0.35">
      <c r="B12" s="76"/>
      <c r="C12" s="8">
        <v>1190539</v>
      </c>
      <c r="D12" s="8">
        <v>5</v>
      </c>
      <c r="E12" s="9">
        <v>4</v>
      </c>
      <c r="F12" s="39">
        <v>3</v>
      </c>
      <c r="G12" s="38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</v>
      </c>
    </row>
    <row r="13" spans="1:20" ht="16.2" thickBot="1" x14ac:dyDescent="0.35">
      <c r="B13" s="76"/>
      <c r="C13" s="8">
        <v>1190997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2" thickBot="1" x14ac:dyDescent="0.35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2" thickBot="1" x14ac:dyDescent="0.35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2" thickBot="1" x14ac:dyDescent="0.35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2" thickBot="1" x14ac:dyDescent="0.35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2" thickBot="1" x14ac:dyDescent="0.35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2" thickBot="1" x14ac:dyDescent="0.35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2" thickBot="1" x14ac:dyDescent="0.35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2" thickBot="1" x14ac:dyDescent="0.35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2" thickBot="1" x14ac:dyDescent="0.35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2" thickBot="1" x14ac:dyDescent="0.35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2" thickBot="1" x14ac:dyDescent="0.35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2" thickBot="1" x14ac:dyDescent="0.35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3</v>
      </c>
      <c r="G25" s="49">
        <f t="shared" si="1"/>
        <v>4</v>
      </c>
      <c r="H25" s="49">
        <f t="shared" si="1"/>
        <v>4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abSelected="1" topLeftCell="A11" workbookViewId="0">
      <selection activeCell="B15" sqref="B15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3" t="s">
        <v>26</v>
      </c>
    </row>
    <row r="2" spans="1:10" ht="16.2" thickBot="1" x14ac:dyDescent="0.35"/>
    <row r="3" spans="1:10" x14ac:dyDescent="0.3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7.4" thickBot="1" x14ac:dyDescent="0.35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6.8" x14ac:dyDescent="0.3">
      <c r="A6" s="15" t="s">
        <v>43</v>
      </c>
      <c r="B6" s="8">
        <v>1191604</v>
      </c>
      <c r="C6" s="8"/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6.8" x14ac:dyDescent="0.3">
      <c r="A7" s="15" t="s">
        <v>45</v>
      </c>
      <c r="B7" s="8">
        <v>1191604</v>
      </c>
      <c r="C7" s="8"/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6.8" x14ac:dyDescent="0.3">
      <c r="A8" s="15" t="s">
        <v>46</v>
      </c>
      <c r="B8" s="8">
        <v>1191604</v>
      </c>
      <c r="C8" s="8"/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6.8" x14ac:dyDescent="0.3">
      <c r="A9" s="15" t="s">
        <v>47</v>
      </c>
      <c r="B9" s="8">
        <v>1190539</v>
      </c>
      <c r="C9" s="8"/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6.8" x14ac:dyDescent="0.3">
      <c r="A10" s="15" t="s">
        <v>48</v>
      </c>
      <c r="B10" s="8"/>
      <c r="C10" s="8"/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6.8" x14ac:dyDescent="0.3">
      <c r="A11" s="15" t="s">
        <v>49</v>
      </c>
      <c r="B11" s="8">
        <v>1191604</v>
      </c>
      <c r="C11" s="8"/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6.8" x14ac:dyDescent="0.3">
      <c r="A12" s="15" t="s">
        <v>50</v>
      </c>
      <c r="B12" s="8">
        <v>1190539</v>
      </c>
      <c r="C12" s="8"/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6.8" x14ac:dyDescent="0.3">
      <c r="A13" s="15" t="s">
        <v>51</v>
      </c>
      <c r="B13" s="8">
        <v>1190539</v>
      </c>
      <c r="C13" s="8"/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6.8" x14ac:dyDescent="0.3">
      <c r="A14" s="15" t="s">
        <v>52</v>
      </c>
      <c r="B14" s="8">
        <v>1190997</v>
      </c>
      <c r="C14" s="8"/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6.8" x14ac:dyDescent="0.3">
      <c r="A15" s="15" t="s">
        <v>53</v>
      </c>
      <c r="B15" s="8">
        <v>1171444</v>
      </c>
      <c r="C15" s="8"/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6.8" x14ac:dyDescent="0.3">
      <c r="A16" s="15" t="s">
        <v>54</v>
      </c>
      <c r="B16" s="8"/>
      <c r="C16" s="8"/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6.8" x14ac:dyDescent="0.3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6.8" x14ac:dyDescent="0.3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6.8" x14ac:dyDescent="0.3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6.8" x14ac:dyDescent="0.3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6.8" x14ac:dyDescent="0.3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6.8" x14ac:dyDescent="0.3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6.8" x14ac:dyDescent="0.3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6.8" x14ac:dyDescent="0.3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7.4" thickBot="1" x14ac:dyDescent="0.35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/>
  </sheetViews>
  <sheetFormatPr defaultColWidth="30.8984375" defaultRowHeight="15.6" x14ac:dyDescent="0.3"/>
  <cols>
    <col min="1" max="1" width="37.5" customWidth="1"/>
    <col min="2" max="6" width="14.8984375" customWidth="1"/>
  </cols>
  <sheetData>
    <row r="1" spans="1:6" ht="21" x14ac:dyDescent="0.4">
      <c r="A1" s="33" t="s">
        <v>56</v>
      </c>
    </row>
    <row r="2" spans="1:6" ht="16.2" thickBot="1" x14ac:dyDescent="0.35"/>
    <row r="3" spans="1:6" ht="36" customHeight="1" thickBot="1" x14ac:dyDescent="0.35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3">
      <c r="A4" s="61" t="s">
        <v>63</v>
      </c>
      <c r="B4" s="11">
        <v>34</v>
      </c>
      <c r="C4" s="64"/>
      <c r="D4" s="22">
        <v>80</v>
      </c>
      <c r="E4" s="22">
        <v>90</v>
      </c>
      <c r="F4" s="12">
        <f>IF(((C4-D4)/(E4-D4)*100)&gt;100,100,(C4-D4)/(E4-D4)*100)</f>
        <v>-800</v>
      </c>
    </row>
    <row r="5" spans="1:6" ht="36" customHeight="1" x14ac:dyDescent="0.3">
      <c r="A5" s="62" t="s">
        <v>64</v>
      </c>
      <c r="B5" s="15">
        <v>21</v>
      </c>
      <c r="C5" s="31"/>
      <c r="D5" s="7">
        <v>75</v>
      </c>
      <c r="E5" s="7">
        <v>85</v>
      </c>
      <c r="F5" s="16">
        <f>IF(((C5-D5)/(E5-D5)*100)&gt;100,100,(C5-D5)/(E5-D5)*100)</f>
        <v>-750</v>
      </c>
    </row>
    <row r="6" spans="1:6" ht="36" customHeight="1" x14ac:dyDescent="0.3">
      <c r="A6" s="62" t="s">
        <v>65</v>
      </c>
      <c r="B6" s="15">
        <v>-13</v>
      </c>
      <c r="C6" s="30"/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3" t="s">
        <v>66</v>
      </c>
      <c r="B7" s="23">
        <v>-13</v>
      </c>
      <c r="C7" s="65"/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5">
      <c r="A8" s="48" t="s">
        <v>67</v>
      </c>
      <c r="B8" s="57">
        <v>55</v>
      </c>
      <c r="C8" s="57"/>
      <c r="D8" s="57"/>
      <c r="E8" s="57"/>
      <c r="F8" s="58">
        <f>SUMPRODUCT(B4:B7,F4:F7)/100</f>
        <v>-429.5</v>
      </c>
    </row>
    <row r="9" spans="1:6" ht="36" customHeight="1" thickBot="1" x14ac:dyDescent="0.35">
      <c r="A9" s="66"/>
      <c r="B9" s="67"/>
      <c r="C9" s="67"/>
      <c r="D9" s="68"/>
      <c r="E9" s="48" t="s">
        <v>68</v>
      </c>
      <c r="F9" s="69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/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57" x14ac:dyDescent="0.3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1190997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2" x14ac:dyDescent="0.3">
      <c r="A4" s="15" t="s">
        <v>72</v>
      </c>
      <c r="B4" s="18">
        <v>0.35</v>
      </c>
      <c r="C4" s="32">
        <f>'Code Quality'!$F$9*5</f>
        <v>0</v>
      </c>
      <c r="D4" s="32">
        <f>'Code Quality'!$F$9*5</f>
        <v>0</v>
      </c>
      <c r="E4" s="32">
        <f>'Code Quality'!$F$9*5</f>
        <v>0</v>
      </c>
      <c r="F4" s="32">
        <f>'Code Quality'!$F$9*5</f>
        <v>0</v>
      </c>
      <c r="G4" s="32">
        <f>'Code Quality'!$F$9*5</f>
        <v>0</v>
      </c>
      <c r="H4" s="32">
        <f>'Code Quality'!$F$9*5</f>
        <v>0</v>
      </c>
      <c r="I4" s="32">
        <f>'Code Quality'!$F$9*5</f>
        <v>0</v>
      </c>
      <c r="J4" s="32">
        <f>'Code Quality'!$F$9*5</f>
        <v>0</v>
      </c>
      <c r="K4" s="32">
        <f>'Code Quality'!$F$9*5</f>
        <v>0</v>
      </c>
      <c r="L4" s="32">
        <f>'Code Quality'!$F$9*5</f>
        <v>0</v>
      </c>
      <c r="M4" s="32">
        <f>'Code Quality'!$F$9*5</f>
        <v>0</v>
      </c>
      <c r="N4" s="32">
        <f>'Code Quality'!$F$9*5</f>
        <v>0</v>
      </c>
      <c r="O4" s="32">
        <f>'Code Quality'!$F$9*5</f>
        <v>0</v>
      </c>
      <c r="P4" s="32">
        <f>'Code Quality'!$F$9*5</f>
        <v>0</v>
      </c>
      <c r="Q4" s="32">
        <f>'Code Quality'!$F$9*5</f>
        <v>0</v>
      </c>
      <c r="R4" s="28">
        <f>AVERAGE(C4:Q4)</f>
        <v>0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2.4" x14ac:dyDescent="0.3">
      <c r="A5" s="15" t="s">
        <v>74</v>
      </c>
      <c r="B5" s="18">
        <v>7.4999999999999997E-2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 t="e">
        <f t="shared" ref="R5:R8" si="0">AVERAGE(C5:Q5)</f>
        <v>#DIV/0!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24.8" x14ac:dyDescent="0.3">
      <c r="A6" s="15" t="s">
        <v>81</v>
      </c>
      <c r="B6" s="18">
        <v>0.1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 t="e">
        <f t="shared" si="0"/>
        <v>#DIV/0!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" x14ac:dyDescent="0.3">
      <c r="A7" s="15" t="s">
        <v>88</v>
      </c>
      <c r="B7" s="18">
        <v>0.35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 t="e">
        <f t="shared" si="0"/>
        <v>#DIV/0!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93.6" x14ac:dyDescent="0.3">
      <c r="A8" s="15" t="s">
        <v>94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3">
      <c r="A9" s="15" t="s">
        <v>68</v>
      </c>
      <c r="B9" s="19">
        <f>SUM(B4:B8)</f>
        <v>1</v>
      </c>
      <c r="C9" s="7">
        <f>SUMPRODUCT(C4:C8,$B$4:$B$8)</f>
        <v>0</v>
      </c>
      <c r="D9" s="7">
        <f t="shared" ref="D9:Q9" si="1">SUMPRODUCT(D4:D8,$B$4:$B$8)</f>
        <v>0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100</v>
      </c>
      <c r="B10" s="24"/>
      <c r="C10" s="24">
        <f>C9/5*20</f>
        <v>0</v>
      </c>
      <c r="D10" s="24">
        <f t="shared" ref="D10:Q10" si="2">D9/5*20</f>
        <v>0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workbookViewId="0">
      <selection activeCell="A12" sqref="A12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70</v>
      </c>
      <c r="B3" s="21" t="s">
        <v>58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1190997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3">
      <c r="A4" s="15" t="s">
        <v>102</v>
      </c>
      <c r="B4" s="18">
        <v>0.1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 t="e">
        <f t="shared" ref="R4:R7" si="0">AVERAGE(C4:Q4)</f>
        <v>#DIV/0!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3">
      <c r="A5" s="15" t="s">
        <v>109</v>
      </c>
      <c r="B5" s="18">
        <v>0.1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 t="e">
        <f t="shared" si="0"/>
        <v>#DIV/0!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46.8" x14ac:dyDescent="0.3">
      <c r="A6" s="15" t="s">
        <v>116</v>
      </c>
      <c r="B6" s="18">
        <v>0.05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 t="e">
        <f t="shared" si="0"/>
        <v>#DIV/0!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6.8" x14ac:dyDescent="0.3">
      <c r="A7" s="15" t="s">
        <v>123</v>
      </c>
      <c r="B7" s="18">
        <v>0.05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 t="e">
        <f t="shared" si="0"/>
        <v>#DIV/0!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2.4" x14ac:dyDescent="0.3">
      <c r="A8" s="15" t="s">
        <v>129</v>
      </c>
      <c r="B8" s="18">
        <v>0.1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 t="e">
        <f t="shared" ref="R8:R12" si="1">AVERAGE(C8:Q8)</f>
        <v>#DIV/0!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2.4" x14ac:dyDescent="0.3">
      <c r="A9" s="15" t="s">
        <v>135</v>
      </c>
      <c r="B9" s="18">
        <v>0.05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 t="e">
        <f t="shared" ref="R9:R11" si="2">AVERAGE(C9:Q9)</f>
        <v>#DIV/0!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93.6" x14ac:dyDescent="0.3">
      <c r="A10" s="15" t="s">
        <v>140</v>
      </c>
      <c r="B10" s="18">
        <v>0.1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 t="e">
        <f t="shared" si="2"/>
        <v>#DIV/0!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2" x14ac:dyDescent="0.3">
      <c r="A11" s="15" t="s">
        <v>146</v>
      </c>
      <c r="B11" s="18">
        <v>0.1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 t="e">
        <f t="shared" si="2"/>
        <v>#DIV/0!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2" x14ac:dyDescent="0.3">
      <c r="A12" s="15" t="s">
        <v>152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46.8" x14ac:dyDescent="0.3">
      <c r="A13" s="15" t="s">
        <v>153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2" x14ac:dyDescent="0.3">
      <c r="A14" s="15" t="s">
        <v>160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3">
      <c r="A15" s="15" t="s">
        <v>68</v>
      </c>
      <c r="B15" s="19">
        <f>SUM(B4:B14)</f>
        <v>1</v>
      </c>
      <c r="C15" s="7">
        <f t="shared" ref="C15:Q15" si="4">SUMPRODUCT(C8:C14,$B$8:$B$14)</f>
        <v>0</v>
      </c>
      <c r="D15" s="7">
        <f t="shared" si="4"/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3">
      <c r="A16" s="23" t="s">
        <v>100</v>
      </c>
      <c r="B16" s="24"/>
      <c r="C16" s="24">
        <f>C15/5*20</f>
        <v>0</v>
      </c>
      <c r="D16" s="24">
        <f t="shared" ref="D16:Q16" si="5">D15/5*20</f>
        <v>0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3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Duarte Dias</cp:lastModifiedBy>
  <cp:revision/>
  <dcterms:created xsi:type="dcterms:W3CDTF">2021-10-23T17:18:59Z</dcterms:created>
  <dcterms:modified xsi:type="dcterms:W3CDTF">2021-11-14T23:47:52Z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