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yzak\Documents\NAS\"/>
    </mc:Choice>
  </mc:AlternateContent>
  <bookViews>
    <workbookView xWindow="0" yWindow="0" windowWidth="28800" windowHeight="11910"/>
  </bookViews>
  <sheets>
    <sheet name="summary" sheetId="1" r:id="rId1"/>
  </sheets>
  <calcPr calcId="0"/>
</workbook>
</file>

<file path=xl/calcChain.xml><?xml version="1.0" encoding="utf-8"?>
<calcChain xmlns="http://schemas.openxmlformats.org/spreadsheetml/2006/main">
  <c r="E46" i="1" l="1"/>
  <c r="D44" i="1"/>
  <c r="E44" i="1"/>
  <c r="F44" i="1"/>
  <c r="G44" i="1"/>
  <c r="H44" i="1"/>
  <c r="I44" i="1"/>
  <c r="J44" i="1"/>
  <c r="K44" i="1"/>
  <c r="E45" i="1"/>
  <c r="F45" i="1"/>
  <c r="G45" i="1"/>
  <c r="H45" i="1"/>
  <c r="I45" i="1"/>
  <c r="J45" i="1"/>
  <c r="K45" i="1"/>
  <c r="F46" i="1"/>
  <c r="G46" i="1"/>
  <c r="H46" i="1"/>
  <c r="I46" i="1"/>
  <c r="J46" i="1"/>
  <c r="K46" i="1"/>
  <c r="E47" i="1"/>
  <c r="F47" i="1"/>
  <c r="G47" i="1"/>
  <c r="H47" i="1"/>
  <c r="I47" i="1"/>
  <c r="J47" i="1"/>
  <c r="K47" i="1"/>
  <c r="E48" i="1"/>
  <c r="F48" i="1"/>
  <c r="G48" i="1"/>
  <c r="H48" i="1"/>
  <c r="I48" i="1"/>
  <c r="J48" i="1"/>
  <c r="K48" i="1"/>
  <c r="D45" i="1"/>
  <c r="D46" i="1"/>
  <c r="D47" i="1"/>
  <c r="D48" i="1"/>
  <c r="E59" i="1"/>
  <c r="F59" i="1"/>
  <c r="G59" i="1"/>
  <c r="H59" i="1"/>
  <c r="I59" i="1"/>
  <c r="J59" i="1"/>
  <c r="K59" i="1"/>
  <c r="D59" i="1"/>
  <c r="E39" i="1"/>
  <c r="D49" i="1"/>
  <c r="K49" i="1"/>
  <c r="J49" i="1"/>
  <c r="I49" i="1"/>
  <c r="H49" i="1"/>
  <c r="G49" i="1"/>
  <c r="F49" i="1"/>
  <c r="E49" i="1"/>
  <c r="F39" i="1"/>
  <c r="G39" i="1"/>
  <c r="H39" i="1"/>
  <c r="I39" i="1"/>
  <c r="J39" i="1"/>
  <c r="K39" i="1"/>
  <c r="D39" i="1"/>
  <c r="G35" i="1"/>
  <c r="K35" i="1"/>
  <c r="G36" i="1"/>
  <c r="K36" i="1"/>
  <c r="G37" i="1"/>
  <c r="K37" i="1"/>
  <c r="G38" i="1"/>
  <c r="K38" i="1"/>
  <c r="E34" i="1"/>
  <c r="F34" i="1"/>
  <c r="G34" i="1"/>
  <c r="H34" i="1"/>
  <c r="I34" i="1"/>
  <c r="J34" i="1"/>
  <c r="K34" i="1"/>
  <c r="D34" i="1"/>
  <c r="C35" i="1"/>
  <c r="C36" i="1" s="1"/>
  <c r="C37" i="1" s="1"/>
  <c r="C38" i="1" s="1"/>
  <c r="D38" i="1" s="1"/>
  <c r="E54" i="1"/>
  <c r="F54" i="1"/>
  <c r="G54" i="1"/>
  <c r="H54" i="1"/>
  <c r="I54" i="1"/>
  <c r="J54" i="1"/>
  <c r="K54" i="1"/>
  <c r="D54" i="1"/>
  <c r="C55" i="1"/>
  <c r="G55" i="1" s="1"/>
  <c r="J38" i="1" l="1"/>
  <c r="F38" i="1"/>
  <c r="J37" i="1"/>
  <c r="F37" i="1"/>
  <c r="J36" i="1"/>
  <c r="F36" i="1"/>
  <c r="J35" i="1"/>
  <c r="F35" i="1"/>
  <c r="I38" i="1"/>
  <c r="E38" i="1"/>
  <c r="I37" i="1"/>
  <c r="E37" i="1"/>
  <c r="I36" i="1"/>
  <c r="E36" i="1"/>
  <c r="I35" i="1"/>
  <c r="E35" i="1"/>
  <c r="H38" i="1"/>
  <c r="H37" i="1"/>
  <c r="D37" i="1"/>
  <c r="H36" i="1"/>
  <c r="D36" i="1"/>
  <c r="H35" i="1"/>
  <c r="D35" i="1"/>
  <c r="J55" i="1"/>
  <c r="F55" i="1"/>
  <c r="I55" i="1"/>
  <c r="E55" i="1"/>
  <c r="H55" i="1"/>
  <c r="D55" i="1"/>
  <c r="C56" i="1"/>
  <c r="K55" i="1"/>
  <c r="G56" i="1" l="1"/>
  <c r="K56" i="1"/>
  <c r="D56" i="1"/>
  <c r="H56" i="1"/>
  <c r="E56" i="1"/>
  <c r="I56" i="1"/>
  <c r="C57" i="1"/>
  <c r="F56" i="1"/>
  <c r="J56" i="1"/>
  <c r="C58" i="1" l="1"/>
  <c r="G57" i="1"/>
  <c r="K57" i="1"/>
  <c r="D57" i="1"/>
  <c r="H57" i="1"/>
  <c r="E57" i="1"/>
  <c r="I57" i="1"/>
  <c r="F57" i="1"/>
  <c r="J57" i="1"/>
  <c r="G58" i="1" l="1"/>
  <c r="K58" i="1"/>
  <c r="D58" i="1"/>
  <c r="H58" i="1"/>
  <c r="E58" i="1"/>
  <c r="I58" i="1"/>
  <c r="F58" i="1"/>
  <c r="J58" i="1"/>
</calcChain>
</file>

<file path=xl/sharedStrings.xml><?xml version="1.0" encoding="utf-8"?>
<sst xmlns="http://schemas.openxmlformats.org/spreadsheetml/2006/main" count="61" uniqueCount="42">
  <si>
    <t>Total Non-Zero Cost Claims</t>
  </si>
  <si>
    <t>omprog</t>
  </si>
  <si>
    <t>open</t>
  </si>
  <si>
    <t>prog</t>
  </si>
  <si>
    <t>rein</t>
  </si>
  <si>
    <t>reinbu</t>
  </si>
  <si>
    <t>Total</t>
  </si>
  <si>
    <t>Percentage mapped to valid exposure</t>
  </si>
  <si>
    <t>Cyber</t>
  </si>
  <si>
    <t>Total Claim Count</t>
  </si>
  <si>
    <t>Total Claim Cost</t>
  </si>
  <si>
    <t>Medefense</t>
  </si>
  <si>
    <t xml:space="preserve"> $-   </t>
  </si>
  <si>
    <t>Summary Statistics</t>
  </si>
  <si>
    <t>Reinsurance Treaty</t>
  </si>
  <si>
    <t xml:space="preserve">Cyber </t>
  </si>
  <si>
    <t>Exposure</t>
  </si>
  <si>
    <t>Claim Count</t>
  </si>
  <si>
    <t>Claim Cost</t>
  </si>
  <si>
    <t>Claim Frequency</t>
  </si>
  <si>
    <t>Average Claim Severity</t>
  </si>
  <si>
    <t xml:space="preserve"> -   </t>
  </si>
  <si>
    <t xml:space="preserve">  </t>
  </si>
  <si>
    <t xml:space="preserve">Intercept </t>
  </si>
  <si>
    <t>missing_Revenue</t>
  </si>
  <si>
    <t>log_Revenue</t>
  </si>
  <si>
    <t>log_CyberLimit</t>
  </si>
  <si>
    <t>CYB Severity</t>
  </si>
  <si>
    <t>CYB Frequency</t>
  </si>
  <si>
    <t>missing_NumberPhysicians</t>
  </si>
  <si>
    <t>log_NumberPhysicians</t>
  </si>
  <si>
    <t>MED Frequency</t>
  </si>
  <si>
    <t>BothCoverages</t>
  </si>
  <si>
    <t>MED Severity</t>
  </si>
  <si>
    <t>log_MedefenseLimit</t>
  </si>
  <si>
    <t>MED</t>
  </si>
  <si>
    <t>Limit</t>
  </si>
  <si>
    <t>Revenue</t>
  </si>
  <si>
    <t>Unknown</t>
  </si>
  <si>
    <t>CYB</t>
  </si>
  <si>
    <t>Number of Physicians</t>
  </si>
  <si>
    <t>MED receives a 50% discount if both coverages are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</si>
</sst>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&quot;$&quot;* #,##0_-;\-&quot;$&quot;* #,##0_-;_-&quot;$&quot;* &quot;-&quot;??_-;_-@_-"/>
    <numFmt numFmtId="167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10" xfId="0" applyBorder="1"/>
    <xf numFmtId="165" fontId="0" fillId="0" borderId="10" xfId="2" applyNumberFormat="1" applyFont="1" applyBorder="1"/>
    <xf numFmtId="167" fontId="0" fillId="0" borderId="10" xfId="1" applyNumberFormat="1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B24" sqref="B24"/>
    </sheetView>
  </sheetViews>
  <sheetFormatPr defaultRowHeight="15" x14ac:dyDescent="0.25"/>
  <cols>
    <col min="2" max="2" width="25.7109375" bestFit="1" customWidth="1"/>
    <col min="3" max="3" width="15.28515625" customWidth="1"/>
    <col min="4" max="4" width="12" bestFit="1" customWidth="1"/>
    <col min="5" max="5" width="14.85546875" bestFit="1" customWidth="1"/>
    <col min="6" max="6" width="18.140625" bestFit="1" customWidth="1"/>
    <col min="7" max="7" width="12.140625" bestFit="1" customWidth="1"/>
    <col min="8" max="9" width="11.5703125" bestFit="1" customWidth="1"/>
    <col min="10" max="12" width="12.5703125" bestFit="1" customWidth="1"/>
    <col min="13" max="14" width="14.28515625" bestFit="1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20</v>
      </c>
      <c r="D2">
        <v>269</v>
      </c>
      <c r="E2">
        <v>662</v>
      </c>
      <c r="F2">
        <v>2025</v>
      </c>
      <c r="G2">
        <v>10</v>
      </c>
      <c r="H2">
        <v>2986</v>
      </c>
      <c r="I2" s="1">
        <v>0.72</v>
      </c>
    </row>
    <row r="3" spans="1:9" x14ac:dyDescent="0.25">
      <c r="B3" t="s">
        <v>10</v>
      </c>
      <c r="C3" s="2">
        <v>988778</v>
      </c>
      <c r="D3" s="2">
        <v>14143690</v>
      </c>
      <c r="E3" s="2">
        <v>10447332</v>
      </c>
      <c r="F3" s="2">
        <v>27570887</v>
      </c>
      <c r="G3" s="2">
        <v>850532</v>
      </c>
      <c r="H3" s="2">
        <v>54001219</v>
      </c>
      <c r="I3" s="1">
        <v>0.81</v>
      </c>
    </row>
    <row r="4" spans="1:9" x14ac:dyDescent="0.25">
      <c r="A4" t="s">
        <v>11</v>
      </c>
      <c r="B4" t="s">
        <v>9</v>
      </c>
      <c r="C4">
        <v>0</v>
      </c>
      <c r="D4">
        <v>54</v>
      </c>
      <c r="E4">
        <v>56</v>
      </c>
      <c r="F4">
        <v>641</v>
      </c>
      <c r="G4">
        <v>23</v>
      </c>
      <c r="H4">
        <v>774</v>
      </c>
      <c r="I4" s="1">
        <v>0.81</v>
      </c>
    </row>
    <row r="5" spans="1:9" x14ac:dyDescent="0.25">
      <c r="B5" t="s">
        <v>10</v>
      </c>
      <c r="C5" t="s">
        <v>12</v>
      </c>
      <c r="D5" s="2">
        <v>1497751</v>
      </c>
      <c r="E5" s="2">
        <v>3381328</v>
      </c>
      <c r="F5" s="2">
        <v>6966615</v>
      </c>
      <c r="G5" s="2">
        <v>3721381</v>
      </c>
      <c r="H5" s="2">
        <v>15567075</v>
      </c>
      <c r="I5" s="1">
        <v>0.63</v>
      </c>
    </row>
    <row r="8" spans="1:9" x14ac:dyDescent="0.25">
      <c r="A8" t="s">
        <v>13</v>
      </c>
      <c r="C8" t="s">
        <v>1</v>
      </c>
      <c r="D8" t="s">
        <v>2</v>
      </c>
      <c r="E8" t="s">
        <v>3</v>
      </c>
      <c r="F8" t="s">
        <v>14</v>
      </c>
      <c r="G8" t="s">
        <v>6</v>
      </c>
    </row>
    <row r="9" spans="1:9" x14ac:dyDescent="0.25">
      <c r="A9" t="s">
        <v>15</v>
      </c>
      <c r="B9" t="s">
        <v>16</v>
      </c>
      <c r="C9" s="3">
        <v>1580</v>
      </c>
      <c r="D9" s="3">
        <v>16737</v>
      </c>
      <c r="E9" s="3">
        <v>7821</v>
      </c>
      <c r="F9" s="3">
        <v>985182</v>
      </c>
      <c r="G9" s="3">
        <v>1011319</v>
      </c>
    </row>
    <row r="10" spans="1:9" x14ac:dyDescent="0.25">
      <c r="B10" t="s">
        <v>17</v>
      </c>
      <c r="C10">
        <v>18</v>
      </c>
      <c r="D10">
        <v>266</v>
      </c>
      <c r="E10">
        <v>33</v>
      </c>
      <c r="F10" s="3">
        <v>1846</v>
      </c>
      <c r="G10" s="3">
        <v>2163</v>
      </c>
    </row>
    <row r="11" spans="1:9" x14ac:dyDescent="0.25">
      <c r="B11" t="s">
        <v>18</v>
      </c>
      <c r="C11" s="2">
        <v>937322</v>
      </c>
      <c r="D11" s="2">
        <v>14113149</v>
      </c>
      <c r="E11" s="2">
        <v>5358225</v>
      </c>
      <c r="F11" s="2">
        <v>23354665</v>
      </c>
      <c r="G11" s="2">
        <v>43763362</v>
      </c>
    </row>
    <row r="12" spans="1:9" x14ac:dyDescent="0.25">
      <c r="B12" t="s">
        <v>19</v>
      </c>
      <c r="C12" s="4">
        <v>1.14E-2</v>
      </c>
      <c r="D12" s="4">
        <v>1.5900000000000001E-2</v>
      </c>
      <c r="E12" s="4">
        <v>4.1999999999999997E-3</v>
      </c>
      <c r="F12" s="4">
        <v>1.9E-3</v>
      </c>
      <c r="G12" s="4">
        <v>2.0999999999999999E-3</v>
      </c>
    </row>
    <row r="13" spans="1:9" x14ac:dyDescent="0.25">
      <c r="B13" t="s">
        <v>20</v>
      </c>
      <c r="C13" s="2">
        <v>52073</v>
      </c>
      <c r="D13" s="2">
        <v>53057</v>
      </c>
      <c r="E13" s="2">
        <v>162370</v>
      </c>
      <c r="F13" s="2">
        <v>12651</v>
      </c>
      <c r="G13" s="2">
        <v>20233</v>
      </c>
    </row>
    <row r="14" spans="1:9" x14ac:dyDescent="0.25">
      <c r="A14" t="s">
        <v>11</v>
      </c>
      <c r="B14" t="s">
        <v>16</v>
      </c>
      <c r="C14">
        <v>15</v>
      </c>
      <c r="D14" s="3">
        <v>3429</v>
      </c>
      <c r="E14" s="3">
        <v>6459</v>
      </c>
      <c r="F14" s="3">
        <v>137623</v>
      </c>
      <c r="G14" s="3">
        <v>147526</v>
      </c>
    </row>
    <row r="15" spans="1:9" x14ac:dyDescent="0.25">
      <c r="B15" t="s">
        <v>17</v>
      </c>
      <c r="C15" t="s">
        <v>21</v>
      </c>
      <c r="D15">
        <v>43</v>
      </c>
      <c r="E15">
        <v>27</v>
      </c>
      <c r="F15">
        <v>560</v>
      </c>
      <c r="G15">
        <v>630</v>
      </c>
    </row>
    <row r="16" spans="1:9" x14ac:dyDescent="0.25">
      <c r="B16" t="s">
        <v>18</v>
      </c>
      <c r="C16" t="s">
        <v>12</v>
      </c>
      <c r="D16" s="2">
        <v>1442959</v>
      </c>
      <c r="E16" s="2">
        <v>3088541</v>
      </c>
      <c r="F16" s="2">
        <v>5306742</v>
      </c>
      <c r="G16" s="2">
        <v>9838242</v>
      </c>
    </row>
    <row r="17" spans="2:7" x14ac:dyDescent="0.25">
      <c r="B17" t="s">
        <v>19</v>
      </c>
      <c r="C17" s="4">
        <v>0</v>
      </c>
      <c r="D17" s="4">
        <v>1.2500000000000001E-2</v>
      </c>
      <c r="E17" s="4">
        <v>4.1999999999999997E-3</v>
      </c>
      <c r="F17" s="4">
        <v>4.1000000000000003E-3</v>
      </c>
      <c r="G17" s="4">
        <v>4.3E-3</v>
      </c>
    </row>
    <row r="18" spans="2:7" x14ac:dyDescent="0.25">
      <c r="B18" t="s">
        <v>20</v>
      </c>
      <c r="C18" t="s">
        <v>22</v>
      </c>
      <c r="D18" s="2">
        <v>33557</v>
      </c>
      <c r="E18" s="2">
        <v>114390</v>
      </c>
      <c r="F18" s="2">
        <v>9476</v>
      </c>
      <c r="G18" s="2">
        <v>15616</v>
      </c>
    </row>
    <row r="22" spans="2:7" x14ac:dyDescent="0.25">
      <c r="C22" t="s">
        <v>28</v>
      </c>
      <c r="D22" t="s">
        <v>27</v>
      </c>
      <c r="E22" t="s">
        <v>31</v>
      </c>
      <c r="F22" t="s">
        <v>33</v>
      </c>
    </row>
    <row r="23" spans="2:7" x14ac:dyDescent="0.25">
      <c r="B23" t="s">
        <v>23</v>
      </c>
      <c r="C23">
        <v>-15.7898</v>
      </c>
      <c r="D23">
        <v>9.7007999999999992</v>
      </c>
      <c r="E23">
        <v>-7.6215999999999999</v>
      </c>
      <c r="F23">
        <v>-1.1142000000000001</v>
      </c>
    </row>
    <row r="24" spans="2:7" x14ac:dyDescent="0.25">
      <c r="B24" t="s">
        <v>26</v>
      </c>
      <c r="C24">
        <v>0.4209</v>
      </c>
    </row>
    <row r="25" spans="2:7" x14ac:dyDescent="0.25">
      <c r="B25" t="s">
        <v>34</v>
      </c>
      <c r="F25">
        <v>0.38979999999999998</v>
      </c>
    </row>
    <row r="26" spans="2:7" x14ac:dyDescent="0.25">
      <c r="B26" t="s">
        <v>24</v>
      </c>
      <c r="C26">
        <v>5.1374000000000004</v>
      </c>
      <c r="E26">
        <v>3.0455999999999999</v>
      </c>
      <c r="F26">
        <v>7.2709999999999999</v>
      </c>
    </row>
    <row r="27" spans="2:7" x14ac:dyDescent="0.25">
      <c r="B27" t="s">
        <v>25</v>
      </c>
      <c r="C27">
        <v>0.3332</v>
      </c>
      <c r="E27">
        <v>0.22220000000000001</v>
      </c>
      <c r="F27">
        <v>0.43859999999999999</v>
      </c>
    </row>
    <row r="28" spans="2:7" x14ac:dyDescent="0.25">
      <c r="B28" t="s">
        <v>29</v>
      </c>
      <c r="D28">
        <v>2.0358999999999998</v>
      </c>
    </row>
    <row r="29" spans="2:7" x14ac:dyDescent="0.25">
      <c r="B29" t="s">
        <v>30</v>
      </c>
      <c r="D29">
        <v>0.71689999999999998</v>
      </c>
    </row>
    <row r="30" spans="2:7" x14ac:dyDescent="0.25">
      <c r="B30" t="s">
        <v>32</v>
      </c>
      <c r="E30">
        <v>-0.70669999999999999</v>
      </c>
    </row>
    <row r="32" spans="2:7" x14ac:dyDescent="0.25">
      <c r="C32" t="s">
        <v>39</v>
      </c>
      <c r="D32" t="s">
        <v>36</v>
      </c>
    </row>
    <row r="33" spans="2:11" x14ac:dyDescent="0.25">
      <c r="C33" s="5"/>
      <c r="D33" s="6">
        <v>10000</v>
      </c>
      <c r="E33" s="6">
        <v>25000</v>
      </c>
      <c r="F33" s="6">
        <v>50000</v>
      </c>
      <c r="G33" s="6">
        <v>100000</v>
      </c>
      <c r="H33" s="6">
        <v>250000</v>
      </c>
      <c r="I33" s="6">
        <v>500000</v>
      </c>
      <c r="J33" s="6">
        <v>1000000</v>
      </c>
      <c r="K33" s="6">
        <v>2000000</v>
      </c>
    </row>
    <row r="34" spans="2:11" x14ac:dyDescent="0.25">
      <c r="B34" t="s">
        <v>37</v>
      </c>
      <c r="C34" s="6">
        <v>100000</v>
      </c>
      <c r="D34" s="6">
        <f>EXP(SUM($C$23:$D$23,LN(D$33)*SUM($C$24:$D$24),LN($C34)*SUM($C$27:$D$27),$C$28:$D$28,-SUM($C$29:$D$29)))</f>
        <v>18.967728356091058</v>
      </c>
      <c r="E34" s="6">
        <f>EXP(SUM($C$23:$D$23,LN(E$33)*SUM($C$24:$D$24),LN($C34)*SUM($C$27:$D$27),$C$28:$D$28,-SUM($C$29:$D$29)))</f>
        <v>27.89383778576499</v>
      </c>
      <c r="F34" s="6">
        <f>EXP(SUM($C$23:$D$23,LN(F$33)*SUM($C$24:$D$24),LN($C34)*SUM($C$27:$D$27),$C$28:$D$28,-SUM($C$29:$D$29)))</f>
        <v>37.343222832103059</v>
      </c>
      <c r="G34" s="6">
        <f>EXP(SUM($C$23:$D$23,LN(G$33)*SUM($C$24:$D$24),LN($C34)*SUM($C$27:$D$27),$C$28:$D$28,-SUM($C$29:$D$29)))</f>
        <v>49.993704781626143</v>
      </c>
      <c r="H34" s="6">
        <f>EXP(SUM($C$23:$D$23,LN(H$33)*SUM($C$24:$D$24),LN($C34)*SUM($C$27:$D$27),$C$28:$D$28,-SUM($C$29:$D$29)))</f>
        <v>73.52046936291589</v>
      </c>
      <c r="I34" s="6">
        <f>EXP(SUM($C$23:$D$23,LN(I$33)*SUM($C$24:$D$24),LN($C34)*SUM($C$27:$D$27),$C$28:$D$28,-SUM($C$29:$D$29)))</f>
        <v>98.42644426437711</v>
      </c>
      <c r="J34" s="6">
        <f>EXP(SUM($C$23:$D$23,LN(J$33)*SUM($C$24:$D$24),LN($C34)*SUM($C$27:$D$27),$C$28:$D$28,-SUM($C$29:$D$29)))</f>
        <v>131.76962843786049</v>
      </c>
      <c r="K34" s="6">
        <f>EXP(SUM($C$23:$D$23,LN(K$33)*SUM($C$24:$D$24),LN($C34)*SUM($C$27:$D$27),$C$28:$D$28,-SUM($C$29:$D$29)))</f>
        <v>176.40823163349799</v>
      </c>
    </row>
    <row r="35" spans="2:11" x14ac:dyDescent="0.25">
      <c r="C35" s="6">
        <f>C34*10</f>
        <v>1000000</v>
      </c>
      <c r="D35" s="6">
        <f>EXP(SUM($C$23:$D$23,LN(D$33)*SUM($C$24:$D$24),LN($C35)*SUM($C$27:$D$27),$C$28:$D$28,-SUM($C$29:$D$29)))</f>
        <v>40.85218795078687</v>
      </c>
      <c r="E35" s="6">
        <f>EXP(SUM($C$23:$D$23,LN(E$33)*SUM($C$24:$D$24),LN($C35)*SUM($C$27:$D$27),$C$28:$D$28,-SUM($C$29:$D$29)))</f>
        <v>60.077004610143462</v>
      </c>
      <c r="F35" s="6">
        <f>EXP(SUM($C$23:$D$23,LN(F$33)*SUM($C$24:$D$24),LN($C35)*SUM($C$27:$D$27),$C$28:$D$28,-SUM($C$29:$D$29)))</f>
        <v>80.428838350338992</v>
      </c>
      <c r="G35" s="6">
        <f>EXP(SUM($C$23:$D$23,LN(G$33)*SUM($C$24:$D$24),LN($C35)*SUM($C$27:$D$27),$C$28:$D$28,-SUM($C$29:$D$29)))</f>
        <v>107.67510930950711</v>
      </c>
      <c r="H35" s="6">
        <f>EXP(SUM($C$23:$D$23,LN(H$33)*SUM($C$24:$D$24),LN($C35)*SUM($C$27:$D$27),$C$28:$D$28,-SUM($C$29:$D$29)))</f>
        <v>158.34642800962555</v>
      </c>
      <c r="I35" s="6">
        <f>EXP(SUM($C$23:$D$23,LN(I$33)*SUM($C$24:$D$24),LN($C35)*SUM($C$27:$D$27),$C$28:$D$28,-SUM($C$29:$D$29)))</f>
        <v>211.98825314918363</v>
      </c>
      <c r="J35" s="6">
        <f>EXP(SUM($C$23:$D$23,LN(J$33)*SUM($C$24:$D$24),LN($C35)*SUM($C$27:$D$27),$C$28:$D$28,-SUM($C$29:$D$29)))</f>
        <v>283.80191481496894</v>
      </c>
      <c r="K35" s="6">
        <f>EXP(SUM($C$23:$D$23,LN(K$33)*SUM($C$24:$D$24),LN($C35)*SUM($C$27:$D$27),$C$28:$D$28,-SUM($C$29:$D$29)))</f>
        <v>379.94334901170936</v>
      </c>
    </row>
    <row r="36" spans="2:11" x14ac:dyDescent="0.25">
      <c r="C36" s="6">
        <f t="shared" ref="C36:C39" si="0">C35*10</f>
        <v>10000000</v>
      </c>
      <c r="D36" s="6">
        <f>EXP(SUM($C$23:$D$23,LN(D$33)*SUM($C$24:$D$24),LN($C36)*SUM($C$27:$D$27),$C$28:$D$28,-SUM($C$29:$D$29)))</f>
        <v>87.986353928908073</v>
      </c>
      <c r="E36" s="6">
        <f>EXP(SUM($C$23:$D$23,LN(E$33)*SUM($C$24:$D$24),LN($C36)*SUM($C$27:$D$27),$C$28:$D$28,-SUM($C$29:$D$29)))</f>
        <v>129.39225181732073</v>
      </c>
      <c r="F36" s="6">
        <f>EXP(SUM($C$23:$D$23,LN(F$33)*SUM($C$24:$D$24),LN($C36)*SUM($C$27:$D$27),$C$28:$D$28,-SUM($C$29:$D$29)))</f>
        <v>173.22548906582034</v>
      </c>
      <c r="G36" s="6">
        <f>EXP(SUM($C$23:$D$23,LN(G$33)*SUM($C$24:$D$24),LN($C36)*SUM($C$27:$D$27),$C$28:$D$28,-SUM($C$29:$D$29)))</f>
        <v>231.90778149882874</v>
      </c>
      <c r="H36" s="6">
        <f>EXP(SUM($C$23:$D$23,LN(H$33)*SUM($C$24:$D$24),LN($C36)*SUM($C$27:$D$27),$C$28:$D$28,-SUM($C$29:$D$29)))</f>
        <v>341.04231761141045</v>
      </c>
      <c r="I36" s="6">
        <f>EXP(SUM($C$23:$D$23,LN(I$33)*SUM($C$24:$D$24),LN($C36)*SUM($C$27:$D$27),$C$28:$D$28,-SUM($C$29:$D$29)))</f>
        <v>456.57465134608009</v>
      </c>
      <c r="J36" s="6">
        <f>EXP(SUM($C$23:$D$23,LN(J$33)*SUM($C$24:$D$24),LN($C36)*SUM($C$27:$D$27),$C$28:$D$28,-SUM($C$29:$D$29)))</f>
        <v>611.2450024143867</v>
      </c>
      <c r="K36" s="6">
        <f>EXP(SUM($C$23:$D$23,LN(K$33)*SUM($C$24:$D$24),LN($C36)*SUM($C$27:$D$27),$C$28:$D$28,-SUM($C$29:$D$29)))</f>
        <v>818.31186176247468</v>
      </c>
    </row>
    <row r="37" spans="2:11" x14ac:dyDescent="0.25">
      <c r="C37" s="6">
        <f t="shared" si="0"/>
        <v>100000000</v>
      </c>
      <c r="D37" s="6">
        <f>EXP(SUM($C$23:$D$23,LN(D$33)*SUM($C$24:$D$24),LN($C37)*SUM($C$27:$D$27),$C$28:$D$28,-SUM($C$29:$D$29)))</f>
        <v>189.5026647539444</v>
      </c>
      <c r="E37" s="6">
        <f>EXP(SUM($C$23:$D$23,LN(E$33)*SUM($C$24:$D$24),LN($C37)*SUM($C$27:$D$27),$C$28:$D$28,-SUM($C$29:$D$29)))</f>
        <v>278.68158439327641</v>
      </c>
      <c r="F37" s="6">
        <f>EXP(SUM($C$23:$D$23,LN(F$33)*SUM($C$24:$D$24),LN($C37)*SUM($C$27:$D$27),$C$28:$D$28,-SUM($C$29:$D$29)))</f>
        <v>373.08844287151379</v>
      </c>
      <c r="G37" s="6">
        <f>EXP(SUM($C$23:$D$23,LN(G$33)*SUM($C$24:$D$24),LN($C37)*SUM($C$27:$D$27),$C$28:$D$28,-SUM($C$29:$D$29)))</f>
        <v>499.47680076290357</v>
      </c>
      <c r="H37" s="6">
        <f>EXP(SUM($C$23:$D$23,LN(H$33)*SUM($C$24:$D$24),LN($C37)*SUM($C$27:$D$27),$C$28:$D$28,-SUM($C$29:$D$29)))</f>
        <v>734.5278568247337</v>
      </c>
      <c r="I37" s="6">
        <f>EXP(SUM($C$23:$D$23,LN(I$33)*SUM($C$24:$D$24),LN($C37)*SUM($C$27:$D$27),$C$28:$D$28,-SUM($C$29:$D$29)))</f>
        <v>983.35831893993588</v>
      </c>
      <c r="J37" s="6">
        <f>EXP(SUM($C$23:$D$23,LN(J$33)*SUM($C$24:$D$24),LN($C37)*SUM($C$27:$D$27),$C$28:$D$28,-SUM($C$29:$D$29)))</f>
        <v>1316.4831999817698</v>
      </c>
      <c r="K37" s="6">
        <f>EXP(SUM($C$23:$D$23,LN(K$33)*SUM($C$24:$D$24),LN($C37)*SUM($C$27:$D$27),$C$28:$D$28,-SUM($C$29:$D$29)))</f>
        <v>1762.4582844863294</v>
      </c>
    </row>
    <row r="38" spans="2:11" x14ac:dyDescent="0.25">
      <c r="C38" s="6">
        <f t="shared" si="0"/>
        <v>1000000000</v>
      </c>
      <c r="D38" s="6">
        <f>EXP(SUM($C$23:$D$23,LN(D$33)*SUM($C$24:$D$24),LN($C38)*SUM($C$27:$D$27),$C$28:$D$28,-SUM($C$29:$D$29)))</f>
        <v>408.14579017402684</v>
      </c>
      <c r="E38" s="6">
        <f>EXP(SUM($C$23:$D$23,LN(E$33)*SUM($C$24:$D$24),LN($C38)*SUM($C$27:$D$27),$C$28:$D$28,-SUM($C$29:$D$29)))</f>
        <v>600.21697117995825</v>
      </c>
      <c r="F38" s="6">
        <f>EXP(SUM($C$23:$D$23,LN(F$33)*SUM($C$24:$D$24),LN($C38)*SUM($C$27:$D$27),$C$28:$D$28,-SUM($C$29:$D$29)))</f>
        <v>803.54794756215563</v>
      </c>
      <c r="G38" s="6">
        <f>EXP(SUM($C$23:$D$23,LN(G$33)*SUM($C$24:$D$24),LN($C38)*SUM($C$27:$D$27),$C$28:$D$28,-SUM($C$29:$D$29)))</f>
        <v>1075.759825254526</v>
      </c>
      <c r="H38" s="6">
        <f>EXP(SUM($C$23:$D$23,LN(H$33)*SUM($C$24:$D$24),LN($C38)*SUM($C$27:$D$27),$C$28:$D$28,-SUM($C$29:$D$29)))</f>
        <v>1582.0065270207519</v>
      </c>
      <c r="I38" s="6">
        <f>EXP(SUM($C$23:$D$23,LN(I$33)*SUM($C$24:$D$24),LN($C38)*SUM($C$27:$D$27),$C$28:$D$28,-SUM($C$29:$D$29)))</f>
        <v>2117.9309464015801</v>
      </c>
      <c r="J38" s="6">
        <f>EXP(SUM($C$23:$D$23,LN(J$33)*SUM($C$24:$D$24),LN($C38)*SUM($C$27:$D$27),$C$28:$D$28,-SUM($C$29:$D$29)))</f>
        <v>2835.4064392976134</v>
      </c>
      <c r="K38" s="6">
        <f>EXP(SUM($C$23:$D$23,LN(K$33)*SUM($C$24:$D$24),LN($C38)*SUM($C$27:$D$27),$C$28:$D$28,-SUM($C$29:$D$29)))</f>
        <v>3795.9356935927171</v>
      </c>
    </row>
    <row r="39" spans="2:11" x14ac:dyDescent="0.25">
      <c r="C39" s="5" t="s">
        <v>38</v>
      </c>
      <c r="D39" s="6">
        <f>EXP(SUM($C$23:$D$23,LN(D$33)*SUM($C$24:$D$24),SUM($C$26:$D$26),$C$28:$D$28,-SUM($C$29:$D$29),-SUM($C$27:$D$27)))</f>
        <v>49.940498289480487</v>
      </c>
      <c r="E39" s="6">
        <f>EXP(SUM($C$23:$D$23,LN(E$33)*SUM($C$24:$D$24),SUM($C$26:$D$26),$C$28:$D$28,-SUM($C$29:$D$29),-SUM($C$27:$D$27)))</f>
        <v>73.442224185992359</v>
      </c>
      <c r="F39" s="6">
        <f>EXP(SUM($C$23:$D$23,LN(F$33)*SUM($C$24:$D$24),SUM($C$26:$D$26),$C$28:$D$28,-SUM($C$29:$D$29),-SUM($C$27:$D$27)))</f>
        <v>98.321692559006408</v>
      </c>
      <c r="G39" s="6">
        <f>EXP(SUM($C$23:$D$23,LN(G$33)*SUM($C$24:$D$24),SUM($C$26:$D$26),$C$28:$D$28,-SUM($C$29:$D$29),-SUM($C$27:$D$27)))</f>
        <v>131.62939078731759</v>
      </c>
      <c r="H39" s="6">
        <f>EXP(SUM($C$23:$D$23,LN(H$33)*SUM($C$24:$D$24),SUM($C$26:$D$26),$C$28:$D$28,-SUM($C$29:$D$29),-SUM($C$27:$D$27)))</f>
        <v>193.57346359725989</v>
      </c>
      <c r="I39" s="6">
        <f>EXP(SUM($C$23:$D$23,LN(I$33)*SUM($C$24:$D$24),SUM($C$26:$D$26),$C$28:$D$28,-SUM($C$29:$D$29),-SUM($C$27:$D$27)))</f>
        <v>259.14888589419746</v>
      </c>
      <c r="J39" s="6">
        <f>EXP(SUM($C$23:$D$23,LN(J$33)*SUM($C$24:$D$24),SUM($C$26:$D$26),$C$28:$D$28,-SUM($C$29:$D$29),-SUM($C$27:$D$27)))</f>
        <v>346.9387994210299</v>
      </c>
      <c r="K39" s="6">
        <f>EXP(SUM($C$23:$D$23,LN(K$33)*SUM($C$24:$D$24),SUM($C$26:$D$26),$C$28:$D$28,-SUM($C$29:$D$29),-SUM($C$27:$D$27)))</f>
        <v>464.46863982601718</v>
      </c>
    </row>
    <row r="42" spans="2:11" x14ac:dyDescent="0.25">
      <c r="C42" t="s">
        <v>39</v>
      </c>
      <c r="D42" t="s">
        <v>36</v>
      </c>
    </row>
    <row r="43" spans="2:11" x14ac:dyDescent="0.25">
      <c r="C43" s="5"/>
      <c r="D43" s="6">
        <v>10000</v>
      </c>
      <c r="E43" s="6">
        <v>25000</v>
      </c>
      <c r="F43" s="6">
        <v>50000</v>
      </c>
      <c r="G43" s="6">
        <v>100000</v>
      </c>
      <c r="H43" s="6">
        <v>250000</v>
      </c>
      <c r="I43" s="6">
        <v>500000</v>
      </c>
      <c r="J43" s="6">
        <v>1000000</v>
      </c>
      <c r="K43" s="6">
        <v>2000000</v>
      </c>
    </row>
    <row r="44" spans="2:11" x14ac:dyDescent="0.25">
      <c r="B44" t="s">
        <v>40</v>
      </c>
      <c r="C44" s="7">
        <v>1</v>
      </c>
      <c r="D44" s="6">
        <f>EXP(SUM($C$23:$D$23,LN(D$43)*SUM($C$24:$D$24),LN($C44)*SUM($C$29:$D$29),$C$26:$D$26,-SUM($C$27:$D$27)))</f>
        <v>13.354217633635376</v>
      </c>
      <c r="E44" s="6">
        <f>EXP(SUM($C$23:$D$23,LN(E$43)*SUM($C$24:$D$24),LN($C44)*SUM($C$29:$D$29),$C$26:$D$26,-SUM($C$27:$D$27)))</f>
        <v>19.638639558479728</v>
      </c>
      <c r="F44" s="6">
        <f>EXP(SUM($C$23:$D$23,LN(F$43)*SUM($C$24:$D$24),LN($C44)*SUM($C$29:$D$29),$C$26:$D$26,-SUM($C$27:$D$27)))</f>
        <v>26.291473363551354</v>
      </c>
      <c r="G44" s="6">
        <f>EXP(SUM($C$23:$D$23,LN(G$43)*SUM($C$24:$D$24),LN($C44)*SUM($C$29:$D$29),$C$26:$D$26,-SUM($C$27:$D$27)))</f>
        <v>35.198037499897012</v>
      </c>
      <c r="H44" s="6">
        <f>EXP(SUM($C$23:$D$23,LN(H$43)*SUM($C$24:$D$24),LN($C44)*SUM($C$29:$D$29),$C$26:$D$26,-SUM($C$27:$D$27)))</f>
        <v>51.76204182005354</v>
      </c>
      <c r="I44" s="6">
        <f>EXP(SUM($C$23:$D$23,LN(I$43)*SUM($C$24:$D$24),LN($C44)*SUM($C$29:$D$29),$C$26:$D$26,-SUM($C$27:$D$27)))</f>
        <v>69.297078328796403</v>
      </c>
      <c r="J44" s="6">
        <f>EXP(SUM($C$23:$D$23,LN(J$43)*SUM($C$24:$D$24),LN($C44)*SUM($C$29:$D$29),$C$26:$D$26,-SUM($C$27:$D$27)))</f>
        <v>92.772326903204373</v>
      </c>
      <c r="K44" s="6">
        <f>EXP(SUM($C$23:$D$23,LN(K$43)*SUM($C$24:$D$24),LN($C44)*SUM($C$29:$D$29),$C$26:$D$26,-SUM($C$27:$D$27)))</f>
        <v>124.20010838261418</v>
      </c>
    </row>
    <row r="45" spans="2:11" x14ac:dyDescent="0.25">
      <c r="C45" s="7">
        <v>2</v>
      </c>
      <c r="D45" s="6">
        <f>EXP(SUM($C$23:$D$23,LN(D$43)*SUM($C$24:$D$24),LN($C45)*SUM($C$29:$D$29),$C$26:$D$26,-SUM($C$27:$D$27)))</f>
        <v>21.949612295899151</v>
      </c>
      <c r="E45" s="6">
        <f>EXP(SUM($C$23:$D$23,LN(E$43)*SUM($C$24:$D$24),LN($C45)*SUM($C$29:$D$29),$C$26:$D$26,-SUM($C$27:$D$27)))</f>
        <v>32.27898003113431</v>
      </c>
      <c r="F45" s="6">
        <f>EXP(SUM($C$23:$D$23,LN(F$43)*SUM($C$24:$D$24),LN($C45)*SUM($C$29:$D$29),$C$26:$D$26,-SUM($C$27:$D$27)))</f>
        <v>43.213886642403985</v>
      </c>
      <c r="G45" s="6">
        <f>EXP(SUM($C$23:$D$23,LN(G$43)*SUM($C$24:$D$24),LN($C45)*SUM($C$29:$D$29),$C$26:$D$26,-SUM($C$27:$D$27)))</f>
        <v>57.853129093339554</v>
      </c>
      <c r="H45" s="6">
        <f>EXP(SUM($C$23:$D$23,LN(H$43)*SUM($C$24:$D$24),LN($C45)*SUM($C$29:$D$29),$C$26:$D$26,-SUM($C$27:$D$27)))</f>
        <v>85.078495855320341</v>
      </c>
      <c r="I45" s="6">
        <f>EXP(SUM($C$23:$D$23,LN(I$43)*SUM($C$24:$D$24),LN($C45)*SUM($C$29:$D$29),$C$26:$D$26,-SUM($C$27:$D$27)))</f>
        <v>113.89989621889714</v>
      </c>
      <c r="J45" s="6">
        <f>EXP(SUM($C$23:$D$23,LN(J$43)*SUM($C$24:$D$24),LN($C45)*SUM($C$29:$D$29),$C$26:$D$26,-SUM($C$27:$D$27)))</f>
        <v>152.48490500745339</v>
      </c>
      <c r="K45" s="6">
        <f>EXP(SUM($C$23:$D$23,LN(K$43)*SUM($C$24:$D$24),LN($C45)*SUM($C$29:$D$29),$C$26:$D$26,-SUM($C$27:$D$27)))</f>
        <v>204.14106620822716</v>
      </c>
    </row>
    <row r="46" spans="2:11" x14ac:dyDescent="0.25">
      <c r="C46" s="7">
        <v>5</v>
      </c>
      <c r="D46" s="6">
        <f>EXP(SUM($C$23:$D$23,LN(D$43)*SUM($C$24:$D$24),LN($C46)*SUM($C$29:$D$29),$C$26:$D$26,-SUM($C$27:$D$27)))</f>
        <v>42.336021763090415</v>
      </c>
      <c r="E46" s="6">
        <f>EXP(SUM($C$23:$D$23,LN(E$43)*SUM($C$24:$D$24),LN($C46)*SUM($C$29:$D$29),$C$26:$D$26,-SUM($C$27:$D$27)))</f>
        <v>62.259122515060554</v>
      </c>
      <c r="F46" s="6">
        <f>EXP(SUM($C$23:$D$23,LN(F$43)*SUM($C$24:$D$24),LN($C46)*SUM($C$29:$D$29),$C$26:$D$26,-SUM($C$27:$D$27)))</f>
        <v>83.350175879978821</v>
      </c>
      <c r="G46" s="6">
        <f>EXP(SUM($C$23:$D$23,LN(G$43)*SUM($C$24:$D$24),LN($C46)*SUM($C$29:$D$29),$C$26:$D$26,-SUM($C$27:$D$27)))</f>
        <v>111.58608632080953</v>
      </c>
      <c r="H46" s="6">
        <f>EXP(SUM($C$23:$D$23,LN(H$43)*SUM($C$24:$D$24),LN($C46)*SUM($C$29:$D$29),$C$26:$D$26,-SUM($C$27:$D$27)))</f>
        <v>164.0978894545114</v>
      </c>
      <c r="I46" s="6">
        <f>EXP(SUM($C$23:$D$23,LN(I$43)*SUM($C$24:$D$24),LN($C46)*SUM($C$29:$D$29),$C$26:$D$26,-SUM($C$27:$D$27)))</f>
        <v>219.68809380919595</v>
      </c>
      <c r="J46" s="6">
        <f>EXP(SUM($C$23:$D$23,LN(J$43)*SUM($C$24:$D$24),LN($C46)*SUM($C$29:$D$29),$C$26:$D$26,-SUM($C$27:$D$27)))</f>
        <v>294.1101724217894</v>
      </c>
      <c r="K46" s="6">
        <f>EXP(SUM($C$23:$D$23,LN(K$43)*SUM($C$24:$D$24),LN($C46)*SUM($C$29:$D$29),$C$26:$D$26,-SUM($C$27:$D$27)))</f>
        <v>393.743657301258</v>
      </c>
    </row>
    <row r="47" spans="2:11" x14ac:dyDescent="0.25">
      <c r="C47" s="7">
        <v>10</v>
      </c>
      <c r="D47" s="6">
        <f>EXP(SUM($C$23:$D$23,LN(D$43)*SUM($C$24:$D$24),LN($C47)*SUM($C$29:$D$29),$C$26:$D$26,-SUM($C$27:$D$27)))</f>
        <v>69.585451528815241</v>
      </c>
      <c r="E47" s="6">
        <f>EXP(SUM($C$23:$D$23,LN(E$43)*SUM($C$24:$D$24),LN($C47)*SUM($C$29:$D$29),$C$26:$D$26,-SUM($C$27:$D$27)))</f>
        <v>102.33198518844634</v>
      </c>
      <c r="F47" s="6">
        <f>EXP(SUM($C$23:$D$23,LN(F$43)*SUM($C$24:$D$24),LN($C47)*SUM($C$29:$D$29),$C$26:$D$26,-SUM($C$27:$D$27)))</f>
        <v>136.99822000448401</v>
      </c>
      <c r="G47" s="6">
        <f>EXP(SUM($C$23:$D$23,LN(G$43)*SUM($C$24:$D$24),LN($C47)*SUM($C$29:$D$29),$C$26:$D$26,-SUM($C$27:$D$27)))</f>
        <v>183.40807373016779</v>
      </c>
      <c r="H47" s="6">
        <f>EXP(SUM($C$23:$D$23,LN(H$43)*SUM($C$24:$D$24),LN($C47)*SUM($C$29:$D$29),$C$26:$D$26,-SUM($C$27:$D$27)))</f>
        <v>269.71891210082907</v>
      </c>
      <c r="I47" s="6">
        <f>EXP(SUM($C$23:$D$23,LN(I$43)*SUM($C$24:$D$24),LN($C47)*SUM($C$29:$D$29),$C$26:$D$26,-SUM($C$27:$D$27)))</f>
        <v>361.08955368464183</v>
      </c>
      <c r="J47" s="6">
        <f>EXP(SUM($C$23:$D$23,LN(J$43)*SUM($C$24:$D$24),LN($C47)*SUM($C$29:$D$29),$C$26:$D$26,-SUM($C$27:$D$27)))</f>
        <v>483.41313838397701</v>
      </c>
      <c r="K47" s="6">
        <f>EXP(SUM($C$23:$D$23,LN(K$43)*SUM($C$24:$D$24),LN($C47)*SUM($C$29:$D$29),$C$26:$D$26,-SUM($C$27:$D$27)))</f>
        <v>647.17536128541167</v>
      </c>
    </row>
    <row r="48" spans="2:11" x14ac:dyDescent="0.25">
      <c r="C48" s="7">
        <v>100</v>
      </c>
      <c r="D48" s="6">
        <f>EXP(SUM($C$23:$D$23,LN(D$43)*SUM($C$24:$D$24),LN($C48)*SUM($C$29:$D$29),$C$26:$D$26,-SUM($C$27:$D$27)))</f>
        <v>362.59219351593964</v>
      </c>
      <c r="E48" s="6">
        <f>EXP(SUM($C$23:$D$23,LN(E$43)*SUM($C$24:$D$24),LN($C48)*SUM($C$29:$D$29),$C$26:$D$26,-SUM($C$27:$D$27)))</f>
        <v>533.22610058733846</v>
      </c>
      <c r="F48" s="6">
        <f>EXP(SUM($C$23:$D$23,LN(F$43)*SUM($C$24:$D$24),LN($C48)*SUM($C$29:$D$29),$C$26:$D$26,-SUM($C$27:$D$27)))</f>
        <v>713.86308499607844</v>
      </c>
      <c r="G48" s="6">
        <f>EXP(SUM($C$23:$D$23,LN(G$43)*SUM($C$24:$D$24),LN($C48)*SUM($C$29:$D$29),$C$26:$D$26,-SUM($C$27:$D$27)))</f>
        <v>955.69309821631589</v>
      </c>
      <c r="H48" s="6">
        <f>EXP(SUM($C$23:$D$23,LN(H$43)*SUM($C$24:$D$24),LN($C48)*SUM($C$29:$D$29),$C$26:$D$26,-SUM($C$27:$D$27)))</f>
        <v>1405.4370536185213</v>
      </c>
      <c r="I48" s="6">
        <f>EXP(SUM($C$23:$D$23,LN(I$43)*SUM($C$24:$D$24),LN($C48)*SUM($C$29:$D$29),$C$26:$D$26,-SUM($C$27:$D$27)))</f>
        <v>1881.5463642136272</v>
      </c>
      <c r="J48" s="6">
        <f>EXP(SUM($C$23:$D$23,LN(J$43)*SUM($C$24:$D$24),LN($C48)*SUM($C$29:$D$29),$C$26:$D$26,-SUM($C$27:$D$27)))</f>
        <v>2518.9436350569158</v>
      </c>
      <c r="K48" s="6">
        <f>EXP(SUM($C$23:$D$23,LN(K$43)*SUM($C$24:$D$24),LN($C48)*SUM($C$29:$D$29),$C$26:$D$26,-SUM($C$27:$D$27)))</f>
        <v>3372.2671719788359</v>
      </c>
    </row>
    <row r="49" spans="2:11" x14ac:dyDescent="0.25">
      <c r="C49" s="5" t="s">
        <v>38</v>
      </c>
      <c r="D49" s="6">
        <f>EXP(SUM($C$23:$D$23,LN(D$43)*SUM($C$24:$D$24),-SUM($C$29:$D$29),$C$26:$D$26,-SUM($C$27:$D$27),SUM($C$28:$D$28)))</f>
        <v>49.940498289480509</v>
      </c>
      <c r="E49" s="6">
        <f>EXP(SUM($C$23:$D$23,LN(E$33)*SUM($C$24:$D$24),SUM($C$26:$D$26),$C$28:$D$28,-SUM($C$29:$D$29),-SUM($C$27:$D$27)))</f>
        <v>73.442224185992359</v>
      </c>
      <c r="F49" s="6">
        <f>EXP(SUM($C$23:$D$23,LN(F$33)*SUM($C$24:$D$24),SUM($C$26:$D$26),$C$28:$D$28,-SUM($C$29:$D$29),-SUM($C$27:$D$27)))</f>
        <v>98.321692559006408</v>
      </c>
      <c r="G49" s="6">
        <f>EXP(SUM($C$23:$D$23,LN(G$33)*SUM($C$24:$D$24),SUM($C$26:$D$26),$C$28:$D$28,-SUM($C$29:$D$29),-SUM($C$27:$D$27)))</f>
        <v>131.62939078731759</v>
      </c>
      <c r="H49" s="6">
        <f>EXP(SUM($C$23:$D$23,LN(H$33)*SUM($C$24:$D$24),SUM($C$26:$D$26),$C$28:$D$28,-SUM($C$29:$D$29),-SUM($C$27:$D$27)))</f>
        <v>193.57346359725989</v>
      </c>
      <c r="I49" s="6">
        <f>EXP(SUM($C$23:$D$23,LN(I$33)*SUM($C$24:$D$24),SUM($C$26:$D$26),$C$28:$D$28,-SUM($C$29:$D$29),-SUM($C$27:$D$27)))</f>
        <v>259.14888589419746</v>
      </c>
      <c r="J49" s="6">
        <f>EXP(SUM($C$23:$D$23,LN(J$33)*SUM($C$24:$D$24),SUM($C$26:$D$26),$C$28:$D$28,-SUM($C$29:$D$29),-SUM($C$27:$D$27)))</f>
        <v>346.9387994210299</v>
      </c>
      <c r="K49" s="6">
        <f>EXP(SUM($C$23:$D$23,LN(K$33)*SUM($C$24:$D$24),SUM($C$26:$D$26),$C$28:$D$28,-SUM($C$29:$D$29),-SUM($C$27:$D$27)))</f>
        <v>464.46863982601718</v>
      </c>
    </row>
    <row r="52" spans="2:11" x14ac:dyDescent="0.25">
      <c r="C52" t="s">
        <v>35</v>
      </c>
      <c r="D52" t="s">
        <v>36</v>
      </c>
    </row>
    <row r="53" spans="2:11" x14ac:dyDescent="0.25">
      <c r="C53" s="5"/>
      <c r="D53" s="6">
        <v>10000</v>
      </c>
      <c r="E53" s="6">
        <v>25000</v>
      </c>
      <c r="F53" s="6">
        <v>50000</v>
      </c>
      <c r="G53" s="6">
        <v>100000</v>
      </c>
      <c r="H53" s="6">
        <v>250000</v>
      </c>
      <c r="I53" s="6">
        <v>500000</v>
      </c>
      <c r="J53" s="6">
        <v>1000000</v>
      </c>
      <c r="K53" s="6">
        <v>2000000</v>
      </c>
    </row>
    <row r="54" spans="2:11" x14ac:dyDescent="0.25">
      <c r="B54" t="s">
        <v>37</v>
      </c>
      <c r="C54" s="6">
        <v>100000</v>
      </c>
      <c r="D54" s="6">
        <f>EXP(SUM($E$23:$F$23,LN(D$53)*SUM($E$25:$F$25),LN($C54)*SUM($E$27:$F$27)))</f>
        <v>11.729790757237932</v>
      </c>
      <c r="E54" s="6">
        <f>EXP(SUM($E$23:$F$23,LN(E$53)*SUM($E$25:$F$25),LN($C54)*SUM($E$27:$F$27)))</f>
        <v>16.765143703741334</v>
      </c>
      <c r="F54" s="6">
        <f>EXP(SUM($E$23:$F$23,LN(F$53)*SUM($E$25:$F$25),LN($C54)*SUM($E$27:$F$27)))</f>
        <v>21.965888394317091</v>
      </c>
      <c r="G54" s="6">
        <f>EXP(SUM($E$23:$F$23,LN(G$53)*SUM($E$25:$F$25),LN($C54)*SUM($E$27:$F$27)))</f>
        <v>28.779965234889076</v>
      </c>
      <c r="H54" s="6">
        <f>EXP(SUM($E$23:$F$23,LN(H$53)*SUM($E$25:$F$25),LN($C54)*SUM($E$27:$F$27)))</f>
        <v>41.134600176381255</v>
      </c>
      <c r="I54" s="6">
        <f>EXP(SUM($E$23:$F$23,LN(I$53)*SUM($E$25:$F$25),LN($C54)*SUM($E$27:$F$27)))</f>
        <v>53.895036785017723</v>
      </c>
      <c r="J54" s="6">
        <f>EXP(SUM($E$23:$F$23,LN(J$53)*SUM($E$25:$F$25),LN($C54)*SUM($E$27:$F$27)))</f>
        <v>70.613910858582457</v>
      </c>
      <c r="K54" s="6">
        <f>EXP(SUM($E$23:$F$23,LN(K$53)*SUM($E$25:$F$25),LN($C54)*SUM($E$27:$F$27)))</f>
        <v>92.519176239433847</v>
      </c>
    </row>
    <row r="55" spans="2:11" x14ac:dyDescent="0.25">
      <c r="C55" s="6">
        <f>C54*10</f>
        <v>1000000</v>
      </c>
      <c r="D55" s="6">
        <f>EXP(SUM($E$23:$F$23,LN(D$53)*SUM($E$25:$F$25),LN($C55)*SUM($E$27:$F$27)))</f>
        <v>53.71434261732486</v>
      </c>
      <c r="E55" s="6">
        <f>EXP(SUM($E$23:$F$23,LN(E$53)*SUM($E$25:$F$25),LN($C55)*SUM($E$27:$F$27)))</f>
        <v>76.772782359802321</v>
      </c>
      <c r="F55" s="6">
        <f>EXP(SUM($E$23:$F$23,LN(F$53)*SUM($E$25:$F$25),LN($C55)*SUM($E$27:$F$27)))</f>
        <v>100.58860209234462</v>
      </c>
      <c r="G55" s="6">
        <f>EXP(SUM($E$23:$F$23,LN(G$53)*SUM($E$25:$F$25),LN($C55)*SUM($E$27:$F$27)))</f>
        <v>131.79236911686817</v>
      </c>
      <c r="H55" s="6">
        <f>EXP(SUM($E$23:$F$23,LN(H$53)*SUM($E$25:$F$25),LN($C55)*SUM($E$27:$F$27)))</f>
        <v>188.36806666286174</v>
      </c>
      <c r="I55" s="6">
        <f>EXP(SUM($E$23:$F$23,LN(I$53)*SUM($E$25:$F$25),LN($C55)*SUM($E$27:$F$27)))</f>
        <v>246.80205565111481</v>
      </c>
      <c r="J55" s="6">
        <f>EXP(SUM($E$23:$F$23,LN(J$53)*SUM($E$25:$F$25),LN($C55)*SUM($E$27:$F$27)))</f>
        <v>323.36295505242964</v>
      </c>
      <c r="K55" s="6">
        <f>EXP(SUM($E$23:$F$23,LN(K$53)*SUM($E$25:$F$25),LN($C55)*SUM($E$27:$F$27)))</f>
        <v>423.67394560138149</v>
      </c>
    </row>
    <row r="56" spans="2:11" x14ac:dyDescent="0.25">
      <c r="C56" s="6">
        <f>C55*10</f>
        <v>10000000</v>
      </c>
      <c r="D56" s="6">
        <f>EXP(SUM($E$23:$F$23,LN(D$53)*SUM($E$25:$F$25),LN($C56)*SUM($E$27:$F$27)))</f>
        <v>245.97460112670908</v>
      </c>
      <c r="E56" s="6">
        <f>EXP(SUM($E$23:$F$23,LN(E$53)*SUM($E$25:$F$25),LN($C56)*SUM($E$27:$F$27)))</f>
        <v>351.56633402135662</v>
      </c>
      <c r="F56" s="6">
        <f>EXP(SUM($E$23:$F$23,LN(F$53)*SUM($E$25:$F$25),LN($C56)*SUM($E$27:$F$27)))</f>
        <v>460.62634432348864</v>
      </c>
      <c r="G56" s="6">
        <f>EXP(SUM($E$23:$F$23,LN(G$53)*SUM($E$25:$F$25),LN($C56)*SUM($E$27:$F$27)))</f>
        <v>603.51805207813891</v>
      </c>
      <c r="H56" s="6">
        <f>EXP(SUM($E$23:$F$23,LN(H$53)*SUM($E$25:$F$25),LN($C56)*SUM($E$27:$F$27)))</f>
        <v>862.59568310275495</v>
      </c>
      <c r="I56" s="6">
        <f>EXP(SUM($E$23:$F$23,LN(I$53)*SUM($E$25:$F$25),LN($C56)*SUM($E$27:$F$27)))</f>
        <v>1130.1830058412475</v>
      </c>
      <c r="J56" s="6">
        <f>EXP(SUM($E$23:$F$23,LN(J$53)*SUM($E$25:$F$25),LN($C56)*SUM($E$27:$F$27)))</f>
        <v>1480.7790622112361</v>
      </c>
      <c r="K56" s="6">
        <f>EXP(SUM($E$23:$F$23,LN(K$53)*SUM($E$25:$F$25),LN($C56)*SUM($E$27:$F$27)))</f>
        <v>1940.134137348007</v>
      </c>
    </row>
    <row r="57" spans="2:11" x14ac:dyDescent="0.25">
      <c r="C57" s="6">
        <f>C56*10</f>
        <v>100000000</v>
      </c>
      <c r="D57" s="6">
        <f>EXP(SUM($E$23:$F$23,LN(D$53)*SUM($E$25:$F$25),LN($C57)*SUM($E$27:$F$27)))</f>
        <v>1126.3938354507409</v>
      </c>
      <c r="E57" s="6">
        <f>EXP(SUM($E$23:$F$23,LN(E$53)*SUM($E$25:$F$25),LN($C57)*SUM($E$27:$F$27)))</f>
        <v>1609.9310643446447</v>
      </c>
      <c r="F57" s="6">
        <f>EXP(SUM($E$23:$F$23,LN(F$53)*SUM($E$25:$F$25),LN($C57)*SUM($E$27:$F$27)))</f>
        <v>2109.3506090285887</v>
      </c>
      <c r="G57" s="6">
        <f>EXP(SUM($E$23:$F$23,LN(G$53)*SUM($E$25:$F$25),LN($C57)*SUM($E$27:$F$27)))</f>
        <v>2763.695968324264</v>
      </c>
      <c r="H57" s="6">
        <f>EXP(SUM($E$23:$F$23,LN(H$53)*SUM($E$25:$F$25),LN($C57)*SUM($E$27:$F$27)))</f>
        <v>3950.0926334782516</v>
      </c>
      <c r="I57" s="6">
        <f>EXP(SUM($E$23:$F$23,LN(I$53)*SUM($E$25:$F$25),LN($C57)*SUM($E$27:$F$27)))</f>
        <v>5175.4578110078619</v>
      </c>
      <c r="J57" s="6">
        <f>EXP(SUM($E$23:$F$23,LN(J$53)*SUM($E$25:$F$25),LN($C57)*SUM($E$27:$F$27)))</f>
        <v>6780.9456736553793</v>
      </c>
      <c r="K57" s="6">
        <f>EXP(SUM($E$23:$F$23,LN(K$53)*SUM($E$25:$F$25),LN($C57)*SUM($E$27:$F$27)))</f>
        <v>8884.4747475801141</v>
      </c>
    </row>
    <row r="58" spans="2:11" x14ac:dyDescent="0.25">
      <c r="C58" s="6">
        <f>C57*10</f>
        <v>1000000000</v>
      </c>
      <c r="D58" s="6">
        <f>EXP(SUM($E$23:$F$23,LN(D$53)*SUM($E$25:$F$25),LN($C58)*SUM($E$27:$F$27)))</f>
        <v>5158.1060269220534</v>
      </c>
      <c r="E58" s="6">
        <f>EXP(SUM($E$23:$F$23,LN(E$53)*SUM($E$25:$F$25),LN($C58)*SUM($E$27:$F$27)))</f>
        <v>7372.3726680394329</v>
      </c>
      <c r="F58" s="6">
        <f>EXP(SUM($E$23:$F$23,LN(F$53)*SUM($E$25:$F$25),LN($C58)*SUM($E$27:$F$27)))</f>
        <v>9659.3693492367129</v>
      </c>
      <c r="G58" s="6">
        <f>EXP(SUM($E$23:$F$23,LN(G$53)*SUM($E$25:$F$25),LN($C58)*SUM($E$27:$F$27)))</f>
        <v>12655.819289963594</v>
      </c>
      <c r="H58" s="6">
        <f>EXP(SUM($E$23:$F$23,LN(H$53)*SUM($E$25:$F$25),LN($C58)*SUM($E$27:$F$27)))</f>
        <v>18088.696846863746</v>
      </c>
      <c r="I58" s="6">
        <f>EXP(SUM($E$23:$F$23,LN(I$53)*SUM($E$25:$F$25),LN($C58)*SUM($E$27:$F$27)))</f>
        <v>23700.023283914634</v>
      </c>
      <c r="J58" s="6">
        <f>EXP(SUM($E$23:$F$23,LN(J$53)*SUM($E$25:$F$25),LN($C58)*SUM($E$27:$F$27)))</f>
        <v>31052.04915607196</v>
      </c>
      <c r="K58" s="6">
        <f>EXP(SUM($E$23:$F$23,LN(K$53)*SUM($E$25:$F$25),LN($C58)*SUM($E$27:$F$27)))</f>
        <v>40684.759894119532</v>
      </c>
    </row>
    <row r="59" spans="2:11" x14ac:dyDescent="0.25">
      <c r="C59" s="5" t="s">
        <v>38</v>
      </c>
      <c r="D59" s="6">
        <f>EXP(SUM($E$23:$F$23,LN(D$53)*SUM($E$25:$F$25),SUM($E$26:$F$26),-SUM($E$27:$F$27)))</f>
        <v>90.939156862742706</v>
      </c>
      <c r="E59" s="6">
        <f>EXP(SUM($E$23:$F$23,LN(E$53)*SUM($E$25:$F$25),SUM($E$26:$F$26),-SUM($E$27:$F$27)))</f>
        <v>129.97742795711753</v>
      </c>
      <c r="F59" s="6">
        <f>EXP(SUM($E$23:$F$23,LN(F$53)*SUM($E$25:$F$25),SUM($E$26:$F$26),-SUM($E$27:$F$27)))</f>
        <v>170.29795429962772</v>
      </c>
      <c r="G59" s="6">
        <f>EXP(SUM($E$23:$F$23,LN(G$53)*SUM($E$25:$F$25),SUM($E$26:$F$26),-SUM($E$27:$F$27)))</f>
        <v>223.12638197615635</v>
      </c>
      <c r="H59" s="6">
        <f>EXP(SUM($E$23:$F$23,LN(H$53)*SUM($E$25:$F$25),SUM($E$26:$F$26),-SUM($E$27:$F$27)))</f>
        <v>318.90985400723287</v>
      </c>
      <c r="I59" s="6">
        <f>EXP(SUM($E$23:$F$23,LN(I$53)*SUM($E$25:$F$25),SUM($E$26:$F$26),-SUM($E$27:$F$27)))</f>
        <v>417.83944025529365</v>
      </c>
      <c r="J59" s="6">
        <f>EXP(SUM($E$23:$F$23,LN(J$53)*SUM($E$25:$F$25),SUM($E$26:$F$26),-SUM($E$27:$F$27)))</f>
        <v>547.45814730735026</v>
      </c>
      <c r="K59" s="6">
        <f>EXP(SUM($E$23:$F$23,LN(K$53)*SUM($E$25:$F$25),SUM($E$26:$F$26),-SUM($E$27:$F$27)))</f>
        <v>717.28610125955947</v>
      </c>
    </row>
    <row r="61" spans="2:11" x14ac:dyDescent="0.25">
      <c r="B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 Oryzak</cp:lastModifiedBy>
  <dcterms:created xsi:type="dcterms:W3CDTF">2018-06-06T02:43:53Z</dcterms:created>
  <dcterms:modified xsi:type="dcterms:W3CDTF">2018-06-06T02:43:53Z</dcterms:modified>
</cp:coreProperties>
</file>