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Program Files\АРМ СРЗА-версия-5.9-декабрь-2023\dan\Минерал+ШТЭЦ\Приказы\"/>
    </mc:Choice>
  </mc:AlternateContent>
  <bookViews>
    <workbookView xWindow="0" yWindow="0" windowWidth="21570" windowHeight="7665"/>
  </bookViews>
  <sheets>
    <sheet name="Концепт" sheetId="6" r:id="rId1"/>
    <sheet name="Пример Хар-ки ДЗ" sheetId="8" r:id="rId2"/>
    <sheet name="Акцент на карте селективности" sheetId="7" r:id="rId3"/>
    <sheet name="Пример Расчет Шир-Лоз" sheetId="3" r:id="rId4"/>
    <sheet name="Пример Расчет Мин-Лоз" sheetId="4" r:id="rId5"/>
  </sheets>
  <externalReferences>
    <externalReference r:id="rId6"/>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3" i="7" l="1"/>
  <c r="K13" i="7"/>
  <c r="I13" i="7"/>
  <c r="G13" i="7"/>
  <c r="M5" i="7"/>
  <c r="K5" i="7"/>
  <c r="I5" i="7"/>
  <c r="G5" i="7"/>
  <c r="M13" i="6"/>
  <c r="K13" i="6"/>
  <c r="I13" i="6"/>
  <c r="G13" i="6"/>
  <c r="M5" i="6"/>
  <c r="K5" i="6"/>
  <c r="I5" i="6"/>
  <c r="G5" i="6"/>
  <c r="L2" i="4"/>
  <c r="AL2" i="4"/>
  <c r="AM2" i="4"/>
  <c r="AN2" i="4"/>
  <c r="AO2" i="4"/>
  <c r="AP2" i="4"/>
  <c r="AQ2" i="4"/>
  <c r="AR2" i="4"/>
  <c r="AS2" i="4" s="1"/>
  <c r="AT2" i="4" s="1"/>
  <c r="AU2" i="4" s="1"/>
  <c r="AV2" i="4" s="1"/>
  <c r="AY2" i="4"/>
  <c r="AZ2" i="4"/>
  <c r="BA2" i="4"/>
  <c r="BB2" i="4"/>
  <c r="BC2" i="4"/>
  <c r="BD2" i="4" s="1"/>
  <c r="BE2" i="4"/>
  <c r="BF2" i="4" s="1"/>
  <c r="BG2" i="4" s="1"/>
  <c r="BH2" i="4" s="1"/>
  <c r="BI2" i="4" s="1"/>
  <c r="BL2" i="4"/>
  <c r="BM2" i="4" s="1"/>
  <c r="BN2" i="4"/>
  <c r="BO2" i="4"/>
  <c r="BP2" i="4"/>
  <c r="BQ2" i="4"/>
  <c r="BR2" i="4" s="1"/>
  <c r="BS2" i="4" s="1"/>
  <c r="BT2" i="4" s="1"/>
  <c r="BU2" i="4" s="1"/>
  <c r="BV2" i="4" s="1"/>
  <c r="BY2" i="4"/>
  <c r="BZ2" i="4"/>
  <c r="CA2" i="4"/>
  <c r="CB2" i="4" s="1"/>
  <c r="CC2" i="4"/>
  <c r="CD2" i="4"/>
  <c r="CE2" i="4"/>
  <c r="CF2" i="4" s="1"/>
  <c r="CG2" i="4" s="1"/>
  <c r="CH2" i="4" s="1"/>
  <c r="CI2" i="4" s="1"/>
  <c r="L3" i="4"/>
  <c r="BM3" i="4"/>
  <c r="BN3" i="4"/>
  <c r="BO3" i="4"/>
  <c r="BP3" i="4"/>
  <c r="CD3" i="4"/>
  <c r="CF3" i="4" s="1"/>
  <c r="CE3" i="4"/>
  <c r="L4" i="4"/>
  <c r="P4" i="4"/>
  <c r="Q4" i="4"/>
  <c r="BM4" i="4"/>
  <c r="BN4" i="4"/>
  <c r="AL6" i="4"/>
  <c r="AM6" i="4"/>
  <c r="AN6" i="4"/>
  <c r="AM108" i="4" s="1"/>
  <c r="AM111" i="4" s="1"/>
  <c r="AO6" i="4"/>
  <c r="AM75" i="4" s="1"/>
  <c r="AM78" i="4" s="1"/>
  <c r="AP6" i="4"/>
  <c r="AY6" i="4"/>
  <c r="AZ31" i="4" s="1"/>
  <c r="AZ34" i="4" s="1"/>
  <c r="AZ6" i="4"/>
  <c r="BA6" i="4"/>
  <c r="BB6" i="4"/>
  <c r="BC6" i="4"/>
  <c r="M7" i="4"/>
  <c r="N7" i="4"/>
  <c r="O7" i="4"/>
  <c r="P7" i="4"/>
  <c r="Q7" i="4"/>
  <c r="AL7" i="4"/>
  <c r="AM4" i="4" s="1"/>
  <c r="AN4" i="4" s="1"/>
  <c r="AN7" i="4"/>
  <c r="AQ4" i="4" s="1"/>
  <c r="AR4" i="4" s="1"/>
  <c r="AO7" i="4"/>
  <c r="AS4" i="4" s="1"/>
  <c r="AY7" i="4"/>
  <c r="AZ4" i="4" s="1"/>
  <c r="BA4" i="4" s="1"/>
  <c r="BA7" i="4"/>
  <c r="BB7" i="4"/>
  <c r="BF4" i="4" s="1"/>
  <c r="BM7" i="4"/>
  <c r="BO4" i="4" s="1"/>
  <c r="BP4" i="4" s="1"/>
  <c r="BN7" i="4"/>
  <c r="BQ4" i="4" s="1"/>
  <c r="BY7" i="4"/>
  <c r="BZ4" i="4" s="1"/>
  <c r="CA4" i="4" s="1"/>
  <c r="BZ7" i="4"/>
  <c r="CB4" i="4" s="1"/>
  <c r="CC4" i="4" s="1"/>
  <c r="CA7" i="4"/>
  <c r="CD4" i="4" s="1"/>
  <c r="CM7" i="4"/>
  <c r="M8" i="4"/>
  <c r="M2" i="4" s="1"/>
  <c r="N8" i="4"/>
  <c r="N2" i="4" s="1"/>
  <c r="O8" i="4"/>
  <c r="O2" i="4" s="1"/>
  <c r="P8" i="4"/>
  <c r="P2" i="4" s="1"/>
  <c r="Q8" i="4"/>
  <c r="Q2" i="4" s="1"/>
  <c r="AL8" i="4"/>
  <c r="AM3" i="4" s="1"/>
  <c r="AN3" i="4" s="1"/>
  <c r="AM8" i="4"/>
  <c r="AO3" i="4" s="1"/>
  <c r="AP3" i="4" s="1"/>
  <c r="AN8" i="4"/>
  <c r="AQ3" i="4" s="1"/>
  <c r="AR3" i="4" s="1"/>
  <c r="AO8" i="4"/>
  <c r="AS3" i="4" s="1"/>
  <c r="AY8" i="4"/>
  <c r="AZ3" i="4" s="1"/>
  <c r="BA3" i="4" s="1"/>
  <c r="AZ8" i="4"/>
  <c r="BB3" i="4" s="1"/>
  <c r="BC3" i="4" s="1"/>
  <c r="BA8" i="4"/>
  <c r="BD3" i="4" s="1"/>
  <c r="BE3" i="4" s="1"/>
  <c r="BM8" i="4"/>
  <c r="BN8" i="4"/>
  <c r="BQ3" i="4" s="1"/>
  <c r="BY8" i="4"/>
  <c r="BZ3" i="4" s="1"/>
  <c r="CA3" i="4" s="1"/>
  <c r="BZ8" i="4"/>
  <c r="CB3" i="4" s="1"/>
  <c r="CC3" i="4" s="1"/>
  <c r="CA8" i="4"/>
  <c r="CM8" i="4"/>
  <c r="M9" i="4"/>
  <c r="M3" i="4" s="1"/>
  <c r="N9" i="4"/>
  <c r="N3" i="4" s="1"/>
  <c r="O9" i="4"/>
  <c r="O3" i="4" s="1"/>
  <c r="P9" i="4"/>
  <c r="P3" i="4" s="1"/>
  <c r="Q9" i="4"/>
  <c r="Q3" i="4" s="1"/>
  <c r="BB9" i="4"/>
  <c r="BM9" i="4"/>
  <c r="BN9" i="4"/>
  <c r="BY9" i="4"/>
  <c r="BZ9" i="4"/>
  <c r="CA9" i="4"/>
  <c r="CM9" i="4"/>
  <c r="CM3" i="4" s="1"/>
  <c r="CN3" i="4" s="1"/>
  <c r="N10" i="4"/>
  <c r="N4" i="4" s="1"/>
  <c r="O10" i="4"/>
  <c r="O4" i="4" s="1"/>
  <c r="P10" i="4"/>
  <c r="Q10" i="4"/>
  <c r="Z10" i="4"/>
  <c r="CM10" i="4"/>
  <c r="CM4" i="4" s="1"/>
  <c r="CN4" i="4" s="1"/>
  <c r="AM20" i="4"/>
  <c r="AM23" i="4" s="1"/>
  <c r="AZ20" i="4"/>
  <c r="AZ23" i="4" s="1"/>
  <c r="BM20" i="4"/>
  <c r="BM23" i="4" s="1"/>
  <c r="BZ20" i="4"/>
  <c r="BZ23" i="4" s="1"/>
  <c r="M21" i="4"/>
  <c r="Z21" i="4"/>
  <c r="AM21" i="4"/>
  <c r="AZ21" i="4"/>
  <c r="BM21" i="4"/>
  <c r="BZ21" i="4"/>
  <c r="B22" i="4"/>
  <c r="C22" i="4"/>
  <c r="D22" i="4"/>
  <c r="E22" i="4"/>
  <c r="F22" i="4"/>
  <c r="M22" i="4"/>
  <c r="Z22" i="4"/>
  <c r="Z9" i="4" s="1"/>
  <c r="Z4" i="4" s="1"/>
  <c r="AA4" i="4" s="1"/>
  <c r="AM22" i="4"/>
  <c r="AL9" i="4" s="1"/>
  <c r="AZ22" i="4"/>
  <c r="AY9" i="4" s="1"/>
  <c r="BM22" i="4"/>
  <c r="BZ22" i="4"/>
  <c r="B23" i="4"/>
  <c r="C23" i="4"/>
  <c r="D23" i="4"/>
  <c r="E23" i="4"/>
  <c r="F23" i="4"/>
  <c r="M23" i="4"/>
  <c r="M10" i="4" s="1"/>
  <c r="M4" i="4" s="1"/>
  <c r="Z23" i="4"/>
  <c r="B24" i="4"/>
  <c r="C24" i="4"/>
  <c r="D24" i="4"/>
  <c r="E24" i="4"/>
  <c r="F24" i="4"/>
  <c r="AM31" i="4"/>
  <c r="AM34" i="4" s="1"/>
  <c r="BM31" i="4"/>
  <c r="BM34" i="4" s="1"/>
  <c r="BZ31" i="4"/>
  <c r="M32" i="4"/>
  <c r="Z32" i="4"/>
  <c r="Z8" i="4" s="1"/>
  <c r="Z3" i="4" s="1"/>
  <c r="AA3" i="4" s="1"/>
  <c r="AM32" i="4"/>
  <c r="AM7" i="4" s="1"/>
  <c r="AO4" i="4" s="1"/>
  <c r="AP4" i="4" s="1"/>
  <c r="AZ32" i="4"/>
  <c r="AZ7" i="4" s="1"/>
  <c r="BB4" i="4" s="1"/>
  <c r="BM32" i="4"/>
  <c r="BZ32" i="4"/>
  <c r="M33" i="4"/>
  <c r="Z33" i="4"/>
  <c r="AM33" i="4"/>
  <c r="AM9" i="4" s="1"/>
  <c r="AZ33" i="4"/>
  <c r="AZ9" i="4" s="1"/>
  <c r="BM33" i="4"/>
  <c r="BZ33" i="4"/>
  <c r="M34" i="4"/>
  <c r="Z34" i="4"/>
  <c r="BZ34" i="4"/>
  <c r="AM42" i="4"/>
  <c r="AM45" i="4" s="1"/>
  <c r="BM42" i="4"/>
  <c r="BM45" i="4" s="1"/>
  <c r="BZ42" i="4"/>
  <c r="BZ45" i="4" s="1"/>
  <c r="M43" i="4"/>
  <c r="Z43" i="4"/>
  <c r="AM43" i="4"/>
  <c r="AZ43" i="4"/>
  <c r="BM43" i="4"/>
  <c r="BZ43" i="4"/>
  <c r="M44" i="4"/>
  <c r="Z44" i="4"/>
  <c r="AM44" i="4"/>
  <c r="AZ44" i="4"/>
  <c r="BM44" i="4"/>
  <c r="BZ44" i="4"/>
  <c r="M45" i="4"/>
  <c r="Z45" i="4"/>
  <c r="BM53" i="4"/>
  <c r="BM56" i="4" s="1"/>
  <c r="BZ53" i="4"/>
  <c r="BZ56" i="4" s="1"/>
  <c r="M54" i="4"/>
  <c r="Z54" i="4"/>
  <c r="AM54" i="4"/>
  <c r="AZ54" i="4"/>
  <c r="BM54" i="4"/>
  <c r="BZ54" i="4"/>
  <c r="M55" i="4"/>
  <c r="Z55" i="4"/>
  <c r="AM55" i="4"/>
  <c r="AN9" i="4" s="1"/>
  <c r="AZ55" i="4"/>
  <c r="BA9" i="4" s="1"/>
  <c r="BM55" i="4"/>
  <c r="BZ55" i="4"/>
  <c r="M56" i="4"/>
  <c r="Z56" i="4"/>
  <c r="BZ64" i="4"/>
  <c r="M65" i="4"/>
  <c r="AM65" i="4"/>
  <c r="AZ65" i="4"/>
  <c r="BZ65" i="4"/>
  <c r="M66" i="4"/>
  <c r="AM66" i="4"/>
  <c r="AZ66" i="4"/>
  <c r="BZ66" i="4"/>
  <c r="M67" i="4"/>
  <c r="BZ67" i="4"/>
  <c r="AZ75" i="4"/>
  <c r="AZ78" i="4" s="1"/>
  <c r="BZ75" i="4"/>
  <c r="BZ78" i="4" s="1"/>
  <c r="AM76" i="4"/>
  <c r="AZ76" i="4"/>
  <c r="BZ76" i="4"/>
  <c r="AM77" i="4"/>
  <c r="AO9" i="4" s="1"/>
  <c r="AZ77" i="4"/>
  <c r="BZ77" i="4"/>
  <c r="AZ86" i="4"/>
  <c r="AZ89" i="4" s="1"/>
  <c r="AM87" i="4"/>
  <c r="AZ87" i="4"/>
  <c r="BB8" i="4" s="1"/>
  <c r="BF3" i="4" s="1"/>
  <c r="AM88" i="4"/>
  <c r="AZ88" i="4"/>
  <c r="AM98" i="4"/>
  <c r="AZ98" i="4"/>
  <c r="AM99" i="4"/>
  <c r="AZ99" i="4"/>
  <c r="AM109" i="4"/>
  <c r="AZ109" i="4"/>
  <c r="AM110" i="4"/>
  <c r="AZ110" i="4"/>
  <c r="L2" i="3"/>
  <c r="AL2" i="3"/>
  <c r="AM2" i="3" s="1"/>
  <c r="AN2" i="3"/>
  <c r="AO2" i="3"/>
  <c r="AP2" i="3"/>
  <c r="AQ2" i="3"/>
  <c r="AR2" i="3"/>
  <c r="AS2" i="3" s="1"/>
  <c r="AT2" i="3" s="1"/>
  <c r="AU2" i="3" s="1"/>
  <c r="AV2" i="3" s="1"/>
  <c r="AY2" i="3"/>
  <c r="AZ2" i="3" s="1"/>
  <c r="BA2" i="3"/>
  <c r="BB2" i="3"/>
  <c r="BC2" i="3"/>
  <c r="BD2" i="3" s="1"/>
  <c r="BE2" i="3"/>
  <c r="BF2" i="3" s="1"/>
  <c r="BG2" i="3" s="1"/>
  <c r="BH2" i="3" s="1"/>
  <c r="BI2" i="3" s="1"/>
  <c r="BL2" i="3"/>
  <c r="BM2" i="3" s="1"/>
  <c r="BN2" i="3"/>
  <c r="BO2" i="3" s="1"/>
  <c r="BP2" i="3"/>
  <c r="BQ2" i="3"/>
  <c r="BR2" i="3" s="1"/>
  <c r="BS2" i="3" s="1"/>
  <c r="BT2" i="3" s="1"/>
  <c r="BU2" i="3" s="1"/>
  <c r="BV2" i="3" s="1"/>
  <c r="BY2" i="3"/>
  <c r="BZ2" i="3"/>
  <c r="CA2" i="3"/>
  <c r="CB2" i="3" s="1"/>
  <c r="CC2" i="3"/>
  <c r="CD2" i="3"/>
  <c r="CE2" i="3"/>
  <c r="CF2" i="3" s="1"/>
  <c r="CG2" i="3" s="1"/>
  <c r="CH2" i="3" s="1"/>
  <c r="CI2" i="3" s="1"/>
  <c r="L3" i="3"/>
  <c r="AA3" i="3"/>
  <c r="AC3" i="3"/>
  <c r="BM3" i="3"/>
  <c r="BN3" i="3" s="1"/>
  <c r="BO3" i="3"/>
  <c r="BP3" i="3" s="1"/>
  <c r="L4" i="3"/>
  <c r="N4" i="3"/>
  <c r="P4" i="3"/>
  <c r="BM4" i="3"/>
  <c r="BN4" i="3" s="1"/>
  <c r="AL6" i="3"/>
  <c r="AM6" i="3"/>
  <c r="AN6" i="3"/>
  <c r="AO6" i="3"/>
  <c r="AP6" i="3"/>
  <c r="AY6" i="3"/>
  <c r="AZ6" i="3"/>
  <c r="BA6" i="3"/>
  <c r="BB6" i="3"/>
  <c r="BC6" i="3"/>
  <c r="M7" i="3"/>
  <c r="N7" i="3"/>
  <c r="O7" i="3"/>
  <c r="P7" i="3"/>
  <c r="Q7" i="3"/>
  <c r="AA7" i="3"/>
  <c r="AB7" i="3"/>
  <c r="AC7" i="3"/>
  <c r="AD7" i="3"/>
  <c r="AM7" i="3"/>
  <c r="AO4" i="3" s="1"/>
  <c r="AP4" i="3" s="1"/>
  <c r="AN7" i="3"/>
  <c r="AQ4" i="3" s="1"/>
  <c r="AR4" i="3" s="1"/>
  <c r="AO7" i="3"/>
  <c r="AS4" i="3" s="1"/>
  <c r="AT4" i="3" s="1"/>
  <c r="AP7" i="3"/>
  <c r="AP8" i="3" s="1"/>
  <c r="AZ7" i="3"/>
  <c r="BB4" i="3" s="1"/>
  <c r="BC4" i="3" s="1"/>
  <c r="BA7" i="3"/>
  <c r="BD4" i="3" s="1"/>
  <c r="BE4" i="3" s="1"/>
  <c r="BB7" i="3"/>
  <c r="BB8" i="3" s="1"/>
  <c r="BC7" i="3"/>
  <c r="BM7" i="3"/>
  <c r="BO4" i="3" s="1"/>
  <c r="BP4" i="3" s="1"/>
  <c r="BN7" i="3"/>
  <c r="BQ4" i="3" s="1"/>
  <c r="BY7" i="3"/>
  <c r="BZ4" i="3" s="1"/>
  <c r="CA4" i="3" s="1"/>
  <c r="BZ7" i="3"/>
  <c r="CB4" i="3" s="1"/>
  <c r="CC4" i="3" s="1"/>
  <c r="CA7" i="3"/>
  <c r="CD4" i="3" s="1"/>
  <c r="CM7" i="3"/>
  <c r="M8" i="3"/>
  <c r="M2" i="3" s="1"/>
  <c r="N8" i="3"/>
  <c r="N2" i="3" s="1"/>
  <c r="O8" i="3"/>
  <c r="O2" i="3" s="1"/>
  <c r="P8" i="3"/>
  <c r="P2" i="3" s="1"/>
  <c r="Q8" i="3"/>
  <c r="Q2" i="3" s="1"/>
  <c r="AA8" i="3"/>
  <c r="AB8" i="3"/>
  <c r="AB3" i="3" s="1"/>
  <c r="AC8" i="3"/>
  <c r="AD8" i="3"/>
  <c r="AD3" i="3" s="1"/>
  <c r="AM8" i="3"/>
  <c r="AO3" i="3" s="1"/>
  <c r="AP3" i="3" s="1"/>
  <c r="AN8" i="3"/>
  <c r="AQ3" i="3" s="1"/>
  <c r="AR3" i="3" s="1"/>
  <c r="AO8" i="3"/>
  <c r="AS3" i="3" s="1"/>
  <c r="AT3" i="3" s="1"/>
  <c r="AZ8" i="3"/>
  <c r="BB3" i="3" s="1"/>
  <c r="BC3" i="3" s="1"/>
  <c r="BA8" i="3"/>
  <c r="BD3" i="3" s="1"/>
  <c r="BE3" i="3" s="1"/>
  <c r="BC8" i="3"/>
  <c r="BM8" i="3"/>
  <c r="BN8" i="3"/>
  <c r="BQ3" i="3" s="1"/>
  <c r="BY8" i="3"/>
  <c r="BZ3" i="3" s="1"/>
  <c r="BZ8" i="3"/>
  <c r="CA8" i="3"/>
  <c r="CM8" i="3"/>
  <c r="M9" i="3"/>
  <c r="M3" i="3" s="1"/>
  <c r="N9" i="3"/>
  <c r="N3" i="3" s="1"/>
  <c r="O9" i="3"/>
  <c r="O3" i="3" s="1"/>
  <c r="P9" i="3"/>
  <c r="P3" i="3" s="1"/>
  <c r="Q9" i="3"/>
  <c r="Q3" i="3" s="1"/>
  <c r="AA9" i="3"/>
  <c r="AB9" i="3"/>
  <c r="AB4" i="3" s="1"/>
  <c r="AC9" i="3"/>
  <c r="AC4" i="3" s="1"/>
  <c r="AD9" i="3"/>
  <c r="AD4" i="3" s="1"/>
  <c r="AL9" i="3"/>
  <c r="AM9" i="3"/>
  <c r="AN9" i="3"/>
  <c r="AO9" i="3"/>
  <c r="AP9" i="3"/>
  <c r="AZ9" i="3"/>
  <c r="BA9" i="3"/>
  <c r="BB9" i="3"/>
  <c r="BC9" i="3"/>
  <c r="BM9" i="3"/>
  <c r="BN9" i="3"/>
  <c r="BY9" i="3"/>
  <c r="BZ9" i="3"/>
  <c r="CA9" i="3"/>
  <c r="CM9" i="3"/>
  <c r="CM3" i="3" s="1"/>
  <c r="CN3" i="3" s="1"/>
  <c r="M10" i="3"/>
  <c r="M4" i="3" s="1"/>
  <c r="N10" i="3"/>
  <c r="O10" i="3"/>
  <c r="O4" i="3" s="1"/>
  <c r="P10" i="3"/>
  <c r="Q10" i="3"/>
  <c r="Q4" i="3" s="1"/>
  <c r="AA10" i="3"/>
  <c r="AB10" i="3"/>
  <c r="AC10" i="3"/>
  <c r="AD10" i="3"/>
  <c r="CM10" i="3"/>
  <c r="CM4" i="3" s="1"/>
  <c r="CN4" i="3" s="1"/>
  <c r="AM20" i="3"/>
  <c r="AM23" i="3" s="1"/>
  <c r="AZ20" i="3"/>
  <c r="AZ23" i="3" s="1"/>
  <c r="BM20" i="3"/>
  <c r="BM23" i="3" s="1"/>
  <c r="BZ20" i="3"/>
  <c r="M21" i="3"/>
  <c r="Z21" i="3"/>
  <c r="Z8" i="3" s="1"/>
  <c r="Z3" i="3" s="1"/>
  <c r="AM21" i="3"/>
  <c r="AL7" i="3" s="1"/>
  <c r="AZ21" i="3"/>
  <c r="AY7" i="3" s="1"/>
  <c r="BM21" i="3"/>
  <c r="BZ21" i="3"/>
  <c r="B22" i="3"/>
  <c r="C22" i="3"/>
  <c r="D22" i="3"/>
  <c r="E22" i="3"/>
  <c r="F22" i="3"/>
  <c r="M22" i="3"/>
  <c r="Z22" i="3"/>
  <c r="Z9" i="3" s="1"/>
  <c r="Z4" i="3" s="1"/>
  <c r="AA4" i="3" s="1"/>
  <c r="AM22" i="3"/>
  <c r="AZ22" i="3"/>
  <c r="AY9" i="3" s="1"/>
  <c r="BM22" i="3"/>
  <c r="BZ22" i="3"/>
  <c r="B23" i="3"/>
  <c r="C23" i="3"/>
  <c r="D23" i="3"/>
  <c r="E23" i="3"/>
  <c r="F23" i="3"/>
  <c r="M23" i="3"/>
  <c r="Z23" i="3"/>
  <c r="Z10" i="3" s="1"/>
  <c r="BZ23" i="3"/>
  <c r="B24" i="3"/>
  <c r="C24" i="3"/>
  <c r="D24" i="3"/>
  <c r="E24" i="3"/>
  <c r="F24" i="3"/>
  <c r="AM31" i="3"/>
  <c r="AZ31" i="3"/>
  <c r="AZ34" i="3" s="1"/>
  <c r="BM31" i="3"/>
  <c r="BM34" i="3" s="1"/>
  <c r="BZ31" i="3"/>
  <c r="M32" i="3"/>
  <c r="Z32" i="3"/>
  <c r="AM32" i="3"/>
  <c r="AN32" i="3"/>
  <c r="AZ32" i="3"/>
  <c r="BA32" i="3"/>
  <c r="BM32" i="3"/>
  <c r="BZ32" i="3"/>
  <c r="M33" i="3"/>
  <c r="Z33" i="3"/>
  <c r="AM33" i="3"/>
  <c r="AZ33" i="3"/>
  <c r="BM33" i="3"/>
  <c r="BZ33" i="3"/>
  <c r="M34" i="3"/>
  <c r="Z34" i="3"/>
  <c r="AM34" i="3"/>
  <c r="BZ34" i="3"/>
  <c r="AM42" i="3"/>
  <c r="AM45" i="3" s="1"/>
  <c r="AZ42" i="3"/>
  <c r="AZ45" i="3" s="1"/>
  <c r="BM42" i="3"/>
  <c r="BM45" i="3" s="1"/>
  <c r="BZ42" i="3"/>
  <c r="BZ45" i="3" s="1"/>
  <c r="M43" i="3"/>
  <c r="Z43" i="3"/>
  <c r="AM43" i="3"/>
  <c r="AN43" i="3"/>
  <c r="AZ43" i="3"/>
  <c r="BA43" i="3"/>
  <c r="BM43" i="3"/>
  <c r="BZ43" i="3"/>
  <c r="M44" i="3"/>
  <c r="Z44" i="3"/>
  <c r="AM44" i="3"/>
  <c r="AZ44" i="3"/>
  <c r="BM44" i="3"/>
  <c r="BZ44" i="3"/>
  <c r="M45" i="3"/>
  <c r="Z45" i="3"/>
  <c r="AM53" i="3"/>
  <c r="AM56" i="3" s="1"/>
  <c r="AZ53" i="3"/>
  <c r="AZ56" i="3" s="1"/>
  <c r="BM53" i="3"/>
  <c r="BZ53" i="3"/>
  <c r="BZ56" i="3" s="1"/>
  <c r="M54" i="3"/>
  <c r="Z54" i="3"/>
  <c r="AM54" i="3"/>
  <c r="AZ54" i="3"/>
  <c r="BM54" i="3"/>
  <c r="BZ54" i="3"/>
  <c r="M55" i="3"/>
  <c r="Z55" i="3"/>
  <c r="AM55" i="3"/>
  <c r="AZ55" i="3"/>
  <c r="BM55" i="3"/>
  <c r="BZ55" i="3"/>
  <c r="M56" i="3"/>
  <c r="Z56" i="3"/>
  <c r="BM56" i="3"/>
  <c r="AM64" i="3"/>
  <c r="AM67" i="3" s="1"/>
  <c r="AZ64" i="3"/>
  <c r="AZ67" i="3" s="1"/>
  <c r="BZ64" i="3"/>
  <c r="M65" i="3"/>
  <c r="AM65" i="3"/>
  <c r="AZ65" i="3"/>
  <c r="BZ65" i="3"/>
  <c r="M66" i="3"/>
  <c r="AM66" i="3"/>
  <c r="AZ66" i="3"/>
  <c r="BZ66" i="3"/>
  <c r="M67" i="3"/>
  <c r="BZ67" i="3"/>
  <c r="BZ75" i="3"/>
  <c r="BZ78" i="3" s="1"/>
  <c r="BZ76" i="3"/>
  <c r="BZ77" i="3"/>
  <c r="BR4" i="4" l="1"/>
  <c r="BS4" i="4"/>
  <c r="AU4" i="4"/>
  <c r="AV4" i="4" s="1"/>
  <c r="AT4" i="4"/>
  <c r="CH3" i="4"/>
  <c r="CI3" i="4" s="1"/>
  <c r="CG3" i="4"/>
  <c r="BS3" i="4"/>
  <c r="BR3" i="4"/>
  <c r="BC4" i="4"/>
  <c r="BD4" i="4"/>
  <c r="BE4" i="4" s="1"/>
  <c r="BG4" i="4"/>
  <c r="BH4" i="4"/>
  <c r="BI4" i="4" s="1"/>
  <c r="CF4" i="4"/>
  <c r="CE4" i="4"/>
  <c r="BG3" i="4"/>
  <c r="BH3" i="4"/>
  <c r="BI3" i="4" s="1"/>
  <c r="AT3" i="4"/>
  <c r="AU3" i="4"/>
  <c r="AV3" i="4" s="1"/>
  <c r="AZ42" i="4"/>
  <c r="AZ45" i="4" s="1"/>
  <c r="AM86" i="4"/>
  <c r="AM89" i="4" s="1"/>
  <c r="AM53" i="4"/>
  <c r="AM56" i="4" s="1"/>
  <c r="AZ64" i="4"/>
  <c r="AZ67" i="4" s="1"/>
  <c r="AZ97" i="4"/>
  <c r="AZ100" i="4" s="1"/>
  <c r="AM64" i="4"/>
  <c r="AM67" i="4" s="1"/>
  <c r="AM97" i="4"/>
  <c r="AM100" i="4" s="1"/>
  <c r="AZ53" i="4"/>
  <c r="AZ56" i="4" s="1"/>
  <c r="AZ108" i="4"/>
  <c r="AZ111" i="4" s="1"/>
  <c r="BR3" i="3"/>
  <c r="BS3" i="3"/>
  <c r="BF3" i="3"/>
  <c r="BG3" i="3" s="1"/>
  <c r="CA3" i="3"/>
  <c r="CB3" i="3"/>
  <c r="CC3" i="3" s="1"/>
  <c r="BH4" i="3"/>
  <c r="BI4" i="3" s="1"/>
  <c r="BH3" i="3"/>
  <c r="BI3" i="3" s="1"/>
  <c r="BR4" i="3"/>
  <c r="BS4" i="3"/>
  <c r="AU3" i="3"/>
  <c r="AV3" i="3" s="1"/>
  <c r="CE4" i="3"/>
  <c r="CF4" i="3"/>
  <c r="AY8" i="3"/>
  <c r="AZ3" i="3" s="1"/>
  <c r="BA3" i="3" s="1"/>
  <c r="AZ4" i="3"/>
  <c r="BA4" i="3" s="1"/>
  <c r="AM4" i="3"/>
  <c r="AN4" i="3" s="1"/>
  <c r="AL8" i="3"/>
  <c r="AM3" i="3" s="1"/>
  <c r="AN3" i="3" s="1"/>
  <c r="BF4" i="3"/>
  <c r="BG4" i="3" s="1"/>
  <c r="AU4" i="3"/>
  <c r="AV4" i="3" s="1"/>
  <c r="BT3" i="4" l="1"/>
  <c r="BU3" i="4"/>
  <c r="BV3" i="4" s="1"/>
  <c r="BT4" i="4"/>
  <c r="BU4" i="4"/>
  <c r="BV4" i="4" s="1"/>
  <c r="CG4" i="4"/>
  <c r="CH4" i="4"/>
  <c r="CI4" i="4" s="1"/>
  <c r="BT4" i="3"/>
  <c r="BU4" i="3"/>
  <c r="BV4" i="3" s="1"/>
  <c r="BT3" i="3"/>
  <c r="BU3" i="3"/>
  <c r="BV3" i="3" s="1"/>
  <c r="CG4" i="3"/>
  <c r="CH4" i="3"/>
  <c r="CI4" i="3" s="1"/>
  <c r="CD3" i="3"/>
  <c r="CE3" i="3" l="1"/>
  <c r="CF3" i="3"/>
  <c r="CG3" i="3" l="1"/>
  <c r="CH3" i="3"/>
  <c r="CI3" i="3" s="1"/>
</calcChain>
</file>

<file path=xl/comments1.xml><?xml version="1.0" encoding="utf-8"?>
<comments xmlns="http://schemas.openxmlformats.org/spreadsheetml/2006/main">
  <authors>
    <author>Автор</author>
    <author>Клемент Артур Робертович</author>
  </authors>
  <commentList>
    <comment ref="P1" authorId="0" shapeId="0">
      <text>
        <r>
          <rPr>
            <b/>
            <sz val="9"/>
            <color indexed="81"/>
            <rFont val="Tahoma"/>
            <family val="2"/>
            <charset val="204"/>
          </rPr>
          <t xml:space="preserve">Здесь есть две визуализации данных:
1) Карта селективности. Показывает график X/t того какую уставку можно выбрать с заданным временем
2) Годограф сопротивления на который выводятся ступени защиты с заданными уставками и замеры (R, X) с погрешностью в виде окружностей. Ступени выводятся в классической полигональной форме,
пример есть на отдельном листе или на изображении на этом
</t>
        </r>
      </text>
    </comment>
    <comment ref="AA1" authorId="0" shapeId="0">
      <text>
        <r>
          <rPr>
            <b/>
            <sz val="9"/>
            <color indexed="81"/>
            <rFont val="Tahoma"/>
            <family val="2"/>
            <charset val="204"/>
          </rPr>
          <t>Автор:</t>
        </r>
        <r>
          <rPr>
            <sz val="9"/>
            <color indexed="81"/>
            <rFont val="Tahoma"/>
            <family val="2"/>
            <charset val="204"/>
          </rPr>
          <t xml:space="preserve">
При нажатии на протокол открывается вот такая форма с замерами этого протокола.
Протокол парсится из файлов формата .dz, которые представляют из себя .rtf файлы. Также к каждому .dz протоколу приложен для понимания их структуры их отображение в табличном виде. Но программа должна взаимодействовать именно с файлами .dz</t>
        </r>
      </text>
    </comment>
    <comment ref="AJ1" authorId="1" shapeId="0">
      <text>
        <r>
          <rPr>
            <b/>
            <sz val="9"/>
            <color indexed="81"/>
            <rFont val="Tahoma"/>
            <family val="2"/>
            <charset val="204"/>
          </rPr>
          <t>Выбираем сами,
от коэффициента зависит радиус окружностей вокруг точек замеров.
Вычисляется так:
есть |Z| замера, если Kо=0.85 это значит что вокруг замера окружность радиусом 0.15*|Z|. 
Если Kч=1.25, то вокруг замера окружность радиусом  0.25*|Z|</t>
        </r>
      </text>
    </comment>
    <comment ref="AI2" authorId="0" shapeId="0">
      <text>
        <r>
          <rPr>
            <b/>
            <sz val="9"/>
            <color indexed="81"/>
            <rFont val="Tahoma"/>
            <family val="2"/>
            <charset val="204"/>
          </rPr>
          <t>Автор:</t>
        </r>
        <r>
          <rPr>
            <sz val="9"/>
            <color indexed="81"/>
            <rFont val="Tahoma"/>
            <family val="2"/>
            <charset val="204"/>
          </rPr>
          <t xml:space="preserve">
Режим расчетный/не расчетный/неселективность</t>
        </r>
      </text>
    </comment>
    <comment ref="AA3" authorId="0" shapeId="0">
      <text>
        <r>
          <rPr>
            <b/>
            <sz val="9"/>
            <color indexed="81"/>
            <rFont val="Tahoma"/>
            <family val="2"/>
            <charset val="204"/>
          </rPr>
          <t>Автор:</t>
        </r>
        <r>
          <rPr>
            <sz val="9"/>
            <color indexed="81"/>
            <rFont val="Tahoma"/>
            <family val="2"/>
            <charset val="204"/>
          </rPr>
          <t xml:space="preserve">
Галака отображать ли этот замер</t>
        </r>
      </text>
    </comment>
    <comment ref="AF3" authorId="1" shapeId="0">
      <text>
        <r>
          <rPr>
            <sz val="9"/>
            <color indexed="81"/>
            <rFont val="Tahoma"/>
            <family val="2"/>
            <charset val="204"/>
          </rPr>
          <t>Расчитать внутри программы</t>
        </r>
      </text>
    </comment>
    <comment ref="Q18" authorId="0" shapeId="0">
      <text>
        <r>
          <rPr>
            <b/>
            <sz val="9"/>
            <color indexed="81"/>
            <rFont val="Tahoma"/>
            <family val="2"/>
            <charset val="204"/>
          </rPr>
          <t>Форма для выбора по расчетных условий для выбора ступеней, и собственно выбора ступеней</t>
        </r>
      </text>
    </comment>
    <comment ref="E21" authorId="1" shapeId="0">
      <text>
        <r>
          <rPr>
            <b/>
            <sz val="9"/>
            <color indexed="81"/>
            <rFont val="Tahoma"/>
            <family val="2"/>
            <charset val="204"/>
          </rPr>
          <t>При нажатии открывается табличка протокола в форме как в ячейках AA:AK</t>
        </r>
      </text>
    </comment>
    <comment ref="Z28" authorId="0" shapeId="0">
      <text>
        <r>
          <rPr>
            <b/>
            <sz val="9"/>
            <color indexed="81"/>
            <rFont val="Tahoma"/>
            <family val="2"/>
            <charset val="204"/>
          </rPr>
          <t>Карта селективностей, Две диаграммы X/t R/t показывающие ступенчато при каких временах от каких токов нужно отстраиваться/чувствовать. Ну и сами выбранные уставки выводит</t>
        </r>
      </text>
    </comment>
  </commentList>
</comments>
</file>

<file path=xl/comments2.xml><?xml version="1.0" encoding="utf-8"?>
<comments xmlns="http://schemas.openxmlformats.org/spreadsheetml/2006/main">
  <authors>
    <author>Автор</author>
  </authors>
  <commentList>
    <comment ref="P1" authorId="0" shapeId="0">
      <text>
        <r>
          <rPr>
            <b/>
            <sz val="9"/>
            <color indexed="81"/>
            <rFont val="Tahoma"/>
            <family val="2"/>
            <charset val="204"/>
          </rPr>
          <t>Все время открыта форма с годограформ</t>
        </r>
      </text>
    </comment>
    <comment ref="AA1" authorId="0" shapeId="0">
      <text>
        <r>
          <rPr>
            <b/>
            <sz val="9"/>
            <color indexed="81"/>
            <rFont val="Tahoma"/>
            <family val="2"/>
            <charset val="204"/>
          </rPr>
          <t>Автор:</t>
        </r>
        <r>
          <rPr>
            <sz val="9"/>
            <color indexed="81"/>
            <rFont val="Tahoma"/>
            <family val="2"/>
            <charset val="204"/>
          </rPr>
          <t xml:space="preserve">
При нажатии на протокол открывается вот такая форма с замерами этого протокола</t>
        </r>
      </text>
    </comment>
    <comment ref="AI2" authorId="0" shapeId="0">
      <text>
        <r>
          <rPr>
            <b/>
            <sz val="9"/>
            <color indexed="81"/>
            <rFont val="Tahoma"/>
            <family val="2"/>
            <charset val="204"/>
          </rPr>
          <t>Автор:</t>
        </r>
        <r>
          <rPr>
            <sz val="9"/>
            <color indexed="81"/>
            <rFont val="Tahoma"/>
            <family val="2"/>
            <charset val="204"/>
          </rPr>
          <t xml:space="preserve">
Режим расчетный/не расчетный/неселективность</t>
        </r>
      </text>
    </comment>
    <comment ref="AA3" authorId="0" shapeId="0">
      <text>
        <r>
          <rPr>
            <b/>
            <sz val="9"/>
            <color indexed="81"/>
            <rFont val="Tahoma"/>
            <family val="2"/>
            <charset val="204"/>
          </rPr>
          <t>Автор:</t>
        </r>
        <r>
          <rPr>
            <sz val="9"/>
            <color indexed="81"/>
            <rFont val="Tahoma"/>
            <family val="2"/>
            <charset val="204"/>
          </rPr>
          <t xml:space="preserve">
Галака отображать ли этот замер</t>
        </r>
      </text>
    </comment>
    <comment ref="Q18" authorId="0" shapeId="0">
      <text>
        <r>
          <rPr>
            <b/>
            <sz val="9"/>
            <color indexed="81"/>
            <rFont val="Tahoma"/>
            <family val="2"/>
            <charset val="204"/>
          </rPr>
          <t>Форма для выбора по расчетных условий для выбора ступеней, и собственно выбора ступеней</t>
        </r>
      </text>
    </comment>
    <comment ref="Z28" authorId="0" shapeId="0">
      <text>
        <r>
          <rPr>
            <b/>
            <sz val="9"/>
            <color indexed="81"/>
            <rFont val="Tahoma"/>
            <family val="2"/>
            <charset val="204"/>
          </rPr>
          <t>Карта селективностей, Две диаграммы X/t R/t показывающие ступенчато при каких временах от каких токов нужно отстраиваться/чувствовать. Ну и сами выбранные уставки выводит</t>
        </r>
      </text>
    </comment>
  </commentList>
</comments>
</file>

<file path=xl/sharedStrings.xml><?xml version="1.0" encoding="utf-8"?>
<sst xmlns="http://schemas.openxmlformats.org/spreadsheetml/2006/main" count="1970" uniqueCount="357">
  <si>
    <t>R</t>
  </si>
  <si>
    <t>X</t>
  </si>
  <si>
    <t>Название режима</t>
  </si>
  <si>
    <t>Ко</t>
  </si>
  <si>
    <t>Ссылка на файл нагрузочных</t>
  </si>
  <si>
    <t>Отстройка от нагр</t>
  </si>
  <si>
    <t>протокол</t>
  </si>
  <si>
    <t>ЗАЩИТА    ЗАЩ=3302 ВИД_ЗАЩ=ДЗ СТУП=2 КОМПЛЕКТ=1
*Чувств 2ст на шинах НАХОДКА-220-МИН
ЧУВС      КВ=1 КЧ=1,25    
НСМ       75
ВИД-КЗ    AB(0,1,2,3,4,5 0)
УЗЕЛ-КЗ   925</t>
  </si>
  <si>
    <t>321/3</t>
  </si>
  <si>
    <t>К</t>
  </si>
  <si>
    <t>Е</t>
  </si>
  <si>
    <t>ЗАЩИТА    ЗАЩ=3302 ВИД_ЗАЩ=ДЗ СТУП=2 КОМПЛЕКТ=1
*Чувств 2ст на шинах НАХОДКА-220-МИН
ЧУВС      КВ=1 КЧ=1,25    
НСМ       75
ВИД-КЗ    AB(0,1,2,3,4,5 0)
УЗЕЛ-КЗ   924</t>
  </si>
  <si>
    <t>321/2</t>
  </si>
  <si>
    <t>ПС Д</t>
  </si>
  <si>
    <t>ЗАЩИТА    ЗАЩ=3302 ВИД_ЗАЩ=ДЗ СТУП=2 КОМПЛЕКТ=1
*Чувств 2ст на шинах НАХОДКА-220-МИН
ЧУВС      КВ=1 КЧ=1,25    
НСМ       75
ВИД-КЗ    AB(0,1,2,3,4,5 0)
УЗЕЛ-КЗ   923</t>
  </si>
  <si>
    <t>321/1</t>
  </si>
  <si>
    <t>ПС Г</t>
  </si>
  <si>
    <t>ЗАЩИТА    ЗАЩ=3302 ВИД_ЗАЩ=ДЗ СТУП=2 КОМПЛЕКТ=1
*Чувств 2ст на шинах НАХОДКА-220-МИН
ЧУВС      КВ=1 КЧ=1,25    
НСМ       75
ВИД-КЗ    AB(0,1,2,3,4,5 0)
УЗЕЛ-КЗ   922</t>
  </si>
  <si>
    <t>9931/1</t>
  </si>
  <si>
    <t>ПС В</t>
  </si>
  <si>
    <t>ЗАЩИТА    ЗАЩ=3302 ВИД_ЗАЩ=ДЗ СТУП=2 КОМПЛЕКТ=1
*Чувств 2ст на шинах НАХОДКА-220-МИН
ЧУВС      КВ=1 КЧ=1,25    
НСМ       75
ВИД-КЗ    AB(0,1,2,3,4,5 0)
УЗЕЛ-КЗ   921</t>
  </si>
  <si>
    <t>9921/2</t>
  </si>
  <si>
    <t>ПС Б</t>
  </si>
  <si>
    <t>Протокол</t>
  </si>
  <si>
    <t>Приказ</t>
  </si>
  <si>
    <t>защита/ступень 
согласование с которой перекрывает отстройку</t>
  </si>
  <si>
    <t>Каскад</t>
  </si>
  <si>
    <t>Rпер</t>
  </si>
  <si>
    <t>Узел Кз</t>
  </si>
  <si>
    <t>Название</t>
  </si>
  <si>
    <t>Отстройка</t>
  </si>
  <si>
    <t>ДР</t>
  </si>
  <si>
    <t>ПС К</t>
  </si>
  <si>
    <t>ПС Р</t>
  </si>
  <si>
    <t>Др</t>
  </si>
  <si>
    <t>Пс Д</t>
  </si>
  <si>
    <t>ПС А</t>
  </si>
  <si>
    <t>Кнопка
Отобразить</t>
  </si>
  <si>
    <t>Здесь будет список расчитаных расчетных условий, и галкой можно выбирать те которые будут учавствовать в выборе уставки данной ступени</t>
  </si>
  <si>
    <t>Ф3 (лев)</t>
  </si>
  <si>
    <t>Угол наклона лев части хар-кн</t>
  </si>
  <si>
    <t>БР</t>
  </si>
  <si>
    <t>ПС Лозовая</t>
  </si>
  <si>
    <t>ФН1</t>
  </si>
  <si>
    <t>Кч</t>
  </si>
  <si>
    <t>Чувствительность</t>
  </si>
  <si>
    <t>RН1</t>
  </si>
  <si>
    <t>Нагр</t>
  </si>
  <si>
    <t>T</t>
  </si>
  <si>
    <t>RУ</t>
  </si>
  <si>
    <t>XУ</t>
  </si>
  <si>
    <t>5ст</t>
  </si>
  <si>
    <t>t</t>
  </si>
  <si>
    <t>Уставки линии
Б-С</t>
  </si>
  <si>
    <t>Результат</t>
  </si>
  <si>
    <t>4ст</t>
  </si>
  <si>
    <t>Коэффмциент отстройки</t>
  </si>
  <si>
    <t>3ст</t>
  </si>
  <si>
    <t>узR</t>
  </si>
  <si>
    <t>узX</t>
  </si>
  <si>
    <t>веер</t>
  </si>
  <si>
    <t>Типы приказов</t>
  </si>
  <si>
    <t>Согласования с линией Б-С</t>
  </si>
  <si>
    <t>2ст</t>
  </si>
  <si>
    <t>Уставки линии
Б-Д</t>
  </si>
  <si>
    <t>AL (верхн)</t>
  </si>
  <si>
    <t>Ф2 (нижн)</t>
  </si>
  <si>
    <t>1ст</t>
  </si>
  <si>
    <t>ЗАЩИТА    ЗАЩ=3302 ВИД_ЗАЩ=ДЗ СТУП=2 КОМПЛЕКТ=1
СОГЛ       КН=0.85
З-Б       
*КВЛ 220 ЛОЗОВАЯ-МИНЕРАЛЬНАЯ
ЗАЩ_Б     ЗАЩ=9201 ВИД_ЗАЩ=ДЗ СТУП=4 КОМПЛЕКТ=1
НСМ       1
ВИД-КЗ    AB
*ВЕЕР     920/920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</si>
  <si>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Расчетн уставка</t>
  </si>
  <si>
    <t>Выбранная уставка</t>
  </si>
  <si>
    <t>Согласования с линией Б-Д</t>
  </si>
  <si>
    <t>blue</t>
  </si>
  <si>
    <t>Р</t>
  </si>
  <si>
    <t>ЭЛ 1979
ЭЛ 1008</t>
  </si>
  <si>
    <t>ВИД-КЗ AB
УЗ-КЗ_X 979
Z1д=27+j110
Z0д=89+j304</t>
  </si>
  <si>
    <t>Х</t>
  </si>
  <si>
    <t>ЭЛ 1979
ЭЛ 1007</t>
  </si>
  <si>
    <t>ВИД-КЗ AB
УЗ-КЗ_X 979
Z1д=27+j110
Z0д=89+j303</t>
  </si>
  <si>
    <t>ст</t>
  </si>
  <si>
    <t>tуск</t>
  </si>
  <si>
    <t>Ф2</t>
  </si>
  <si>
    <t>Ф3</t>
  </si>
  <si>
    <t>ЭЛ 1979
ЭЛ 1006</t>
  </si>
  <si>
    <t>ВИД-КЗ AB
УЗ-КЗ_X 979
Z1д=27+j110
Z0д=89+j302</t>
  </si>
  <si>
    <t>t опер уск</t>
  </si>
  <si>
    <t>t авт уск</t>
  </si>
  <si>
    <t>Угол выреза нагр для ф-ф</t>
  </si>
  <si>
    <t>Граница выреза нагр для ф-ф</t>
  </si>
  <si>
    <t>Угол наклона ниж части хар-кн</t>
  </si>
  <si>
    <t>ЭЛ 1979
ЭЛ 1005</t>
  </si>
  <si>
    <t>ВИД-КЗ AB
УЗ-КЗ_X 979
Z1д=27+j110
Z0д=89+j301</t>
  </si>
  <si>
    <t>AL</t>
  </si>
  <si>
    <t>Угол скоса верх части хар-ки</t>
  </si>
  <si>
    <t>ЭЛ 1979
ЭЛ 1004</t>
  </si>
  <si>
    <t>ВИД-КЗ AB
УЗ-КЗ_X 979
Z1д=27+j110
Z0д=89+j300</t>
  </si>
  <si>
    <t>ФМЧ</t>
  </si>
  <si>
    <t>Угол наклона хар-ки</t>
  </si>
  <si>
    <t>ЭЛ 1979
ЭЛ 1003</t>
  </si>
  <si>
    <t>ВИД-КЗ AB
УЗ-КЗ_X 979
Z1д=27+j110
Z0д=89+j299</t>
  </si>
  <si>
    <t>Время сраб при кз ф-ф (T)</t>
  </si>
  <si>
    <t>ЭЛ 1979
ЭЛ 1002</t>
  </si>
  <si>
    <t>ВИД-КЗ AB
УЗ-КЗ_X 979
Z1д=27+j110
Z0д=89+j298</t>
  </si>
  <si>
    <t>Уставка по оси R при кз ф-ф (XУ)</t>
  </si>
  <si>
    <t>red</t>
  </si>
  <si>
    <t>НР</t>
  </si>
  <si>
    <t>ЭЛ 1979
ЭЛ 1001</t>
  </si>
  <si>
    <t>ВИД-КЗ AB
УЗ-КЗ_X 979
Z1д=27+j110
Z0д=89+j297</t>
  </si>
  <si>
    <t>О</t>
  </si>
  <si>
    <t>Уставка по оси X при кз ф-ф (XУ)</t>
  </si>
  <si>
    <t>Уставки Линии А-Б (расчетные)</t>
  </si>
  <si>
    <t>ЭЛ 1979
ЭЛ 999</t>
  </si>
  <si>
    <t>ВИД-КЗ AB
УЗ-КЗ_X 979
Z1д=27+j110
Z0д=89+j295</t>
  </si>
  <si>
    <t>НС</t>
  </si>
  <si>
    <t>ЭЛ 1979
ЭЛ 998</t>
  </si>
  <si>
    <t>ВИД-КЗ AB
УЗ-КЗ_X 979
Z1д=27+j110
Z0д=89+j294</t>
  </si>
  <si>
    <t>ЭЛ 1979
ЭЛ 997</t>
  </si>
  <si>
    <t>ВИД-КЗ AB
УЗ-КЗ_X 979
Z1д=27+j110
Z0д=89+j293</t>
  </si>
  <si>
    <t>ЭЛ 1979
ЭЛ 996</t>
  </si>
  <si>
    <t>ВИД-КЗ AB
УЗ-КЗ_X 979
Z1д=27+j110
Z0д=89+j292</t>
  </si>
  <si>
    <t>ЭЛ 1979
ЭЛ 995</t>
  </si>
  <si>
    <t>ВИД-КЗ AB
УЗ-КЗ_X 979
Z1д=27+j110
Z0д=89+j291</t>
  </si>
  <si>
    <t>ЭЛ 1979
ЭЛ 994</t>
  </si>
  <si>
    <t>ВИД-КЗ AB
УЗ-КЗ_X 979
Z1д=27+j110
Z0д=89+j290</t>
  </si>
  <si>
    <t>скроллбар</t>
  </si>
  <si>
    <t>ЭЛ 1979
ЭЛ 993</t>
  </si>
  <si>
    <t>ВИД-КЗ AB
УЗ-КЗ_X 979
Z1д=27+j110
Z0д=89+j289</t>
  </si>
  <si>
    <t>Цвет замера</t>
  </si>
  <si>
    <t>Р/НР/НС</t>
  </si>
  <si>
    <t>Подрежим</t>
  </si>
  <si>
    <t>КЗ</t>
  </si>
  <si>
    <t>kо факт</t>
  </si>
  <si>
    <t>ф</t>
  </si>
  <si>
    <t>Z</t>
  </si>
  <si>
    <t>отобр</t>
  </si>
  <si>
    <t>Уставки Линии А-Б (Текущие)</t>
  </si>
  <si>
    <t>Ко=0.85</t>
  </si>
  <si>
    <t>Согласование с линией Б-Д 3ст Уз КЗX</t>
  </si>
  <si>
    <t>Ступени</t>
  </si>
  <si>
    <t>абсв</t>
  </si>
  <si>
    <t>submodel</t>
  </si>
  <si>
    <t>r</t>
  </si>
  <si>
    <t>x</t>
  </si>
  <si>
    <t>k</t>
  </si>
  <si>
    <t>color</t>
  </si>
  <si>
    <t>Решение</t>
  </si>
  <si>
    <t>ЗАЩИТА    ЗАЩ=3302 ВИД_ЗАЩ=ДЗ СТУП=2 КОМПЛЕКТ=1
СОГЛ       КН=0.85
З-Б       
*КВЛ 220 ЛОЗОВАЯ-МИНЕРАЛЬНАЯ
ЗАЩ_Б     ЗАЩ=9201 ВИД_ЗАЩ=ДЗ СТУП=5 КОМПЛЕКТ=1
НСМ       1
ВИД-КЗ    AB
*ВЕЕР     920/920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</si>
  <si>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ДР АТ</t>
  </si>
  <si>
    <t>ЗАЩИТА    ЗАЩ=9902 ВИД_ЗАЩ=ДЗ СТУП=2 КОМПЛЕКТ=1
СОГЛ       КН=0.85
З-Б       
*КВЛ 220 ЛОЗОВАЯ-МИНЕРАЛЬНАЯ
ЗАЩ_Б     ЗАЩ=9951 ВИД_ЗАЩ=ДЗ СТУП=3 КОМПЛЕКТ=1
НСМ       1
ВИД-КЗ    AB
*ВЕЕР     992/9734Ш
*УЗ-КЗ_X  998
КАСКАД    434-998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</si>
  <si>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 xml:space="preserve">ЗАЩИТА    ЗАЩ=3302 ВИД_ЗАЩ=ДЗ СТУП=2 КОМПЛЕКТ=1
ОТСТ      КН=0.8 
НСМ       75
ВИД-КЗ    AB(0,1,2,3,4,5 0)
УЗЕЛ-КЗ   304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ПОДРЕЖИМ  301 300 /*МИНЕРАЛЬНАЯ СВ-220*/
ЭЛЕМЕНТ   978 /*МИНЕРАЛЬНАЯ СВ-220*/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</si>
  <si>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 xml:space="preserve">ЗАЩИТА    ЗАЩ=3302 ВИД_ЗАЩ=ДЗ СТУП=2 КОМПЛЕКТ=1
*Чувств 2ст на шинах НАХОДКА-220-МИН
ЧУВС      КВ=1 КЧ=1,25    
НСМ       75
ВИД-КЗ    AB/*(0,1,2,3,4,5 0)
КАСКАД    115-915 /*ветвь*/ УЗК=K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ПОДРЕЖИМ  301 300 /*МИНЕРАЛЬНАЯ СВ-220*/
ЭЛЕМЕНТ   978 /*МИНЕРАЛЬНАЯ СВ-220*/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</si>
  <si>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Козьмино</t>
  </si>
  <si>
    <t>ДР Партизанск</t>
  </si>
  <si>
    <t>Фн</t>
  </si>
  <si>
    <t>Rн</t>
  </si>
  <si>
    <t>Условия</t>
  </si>
  <si>
    <t>Стало</t>
  </si>
  <si>
    <t>Было</t>
  </si>
  <si>
    <t>ЗАЩИТА    ЗАЩ=9902 ВИД_ЗАЩ=ДЗ СТУП=2 КОМПЛЕКТ=1
СОГЛ       КН=0.85
З-Б       
*КВЛ 220 ЛОЗОВАЯ-МИНЕРАЛЬНАЯ
ЗАЩ_Б     ЗАЩ=9951 ВИД_ЗАЩ=ДЗ СТУП=3 КОМПЛЕКТ=1
НСМ       1
ВИД-КЗ    AB
*ВЕЕР     992/9734Ш
УЗ-КЗ_X   998
*КАСКАД   434-998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</si>
  <si>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ЗАЩ=3302 ВИД_ЗАЩ=ДЗ СТУП=2 КОМПЛЕКТ=1
СОГЛ       КН=0.85
З-Б       
*КВЛ 220 ЛОЗОВАЯ-МИНЕРАЛЬНАЯ
ЗАЩ_Б     ЗАЩ=9201 ВИД_ЗАЩ=ДЗ СТУП=3 КОМПЛЕКТ=1
НСМ       1
ВИД-КЗ    AB
*ВЕЕР     920/920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</si>
  <si>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 xml:space="preserve">ЗАЩИТА    ЗАЩ=3302 ВИД_ЗАЩ=ДЗ СТУП=2 КОМПЛЕКТ=1
ОТСТ      КН=0.8 
НСМ       75
ВИД-КЗ    AB(0,1,2,3,4,5 0)
УЗЕЛ-КЗ   115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ПОДРЕЖИМ  301 300 /*МИНЕРАЛЬНАЯ СВ-220*/
ЭЛЕМЕНТ   978 /*МИНЕРАЛЬНАЯ СВ-220*/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</si>
  <si>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 xml:space="preserve">ЗАЩИТА    ЗАЩ=3302 ВИД_ЗАЩ=ДЗ СТУП=2 КОМПЛЕКТ=1
*Чувств 2ст на шинах НАХОДКА-220-МИН
ЧУВС      КВ=1 КЧ=1,25    
НСМ       75
ВИД-КЗ    AB(0,1,2,3,4,5 0)
КАСКАД    304-309 /*ветвь*/ УЗК=K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ПОДРЕЖИМ  301 300 /*МИНЕРАЛЬНАЯ СВ-220*/
ЭЛЕМЕНТ   978 /*МИНЕРАЛЬНАЯ СВ-220*/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</si>
  <si>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Парт</t>
  </si>
  <si>
    <t>ДР Козьмино</t>
  </si>
  <si>
    <t xml:space="preserve">Пром ступень
1) согл с 4ст Нах Минер (по УЗ-КЗ-Х, по R может сработать неселективно при Rпер&gt;5Ом)
2) согл с 3ст АТ Нах
</t>
  </si>
  <si>
    <t>Ближнее резервирование
1) согл с 2ст Нах-Минер
2) отст от СН АТ Нах
(можно сделать уставку X=23 t=2.1, согласовав с 3ст АТ)</t>
  </si>
  <si>
    <t>-&gt;            &lt;-</t>
  </si>
  <si>
    <t>Пром стумень
1) согл с 2ст Нах-Минер
2) отст от СН АТ Нах</t>
  </si>
  <si>
    <t>ЗАЩИТА    ЗАЩ=9892 ВИД_ЗАЩ=ДЗ СТУП=2 КОМПЛЕКТ=1
СОГЛ      КН=0.85
З-Б       
*КВЛ 220 НАХОДКА-МИНЕРАЛЬНАЯ
ЗАЩ_Б     ЗАЩ=9222 ВИД_ЗАЩ=ДЗ СТУП=2 КОМПЛЕКТ=1
НСМ       1
ВИД-КЗ    AB
*УЗ-КЗ_X  930
КАСКАД    930-922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</si>
  <si>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ЗАЩ=9902 ВИД_ЗАЩ=ДЗ СТУП=2 КОМПЛЕКТ=1
СОГЛ       КН=0.85
З-Б       
*КВЛ 220 ЛОЗОВАЯ-МИНЕРАЛЬНАЯ
ЗАЩ_Б     ЗАЩ=9922 ВИД_ЗАЩ=ДЗ СТУП=2 КОМПЛЕКТ=1
НСМ       1
ВИД-КЗ    AB
ВЕЕР      992/9734Ш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</si>
  <si>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ЗАЩ=3302 ВИД_ЗАЩ=ДЗ СТУП=2 КОМПЛЕКТ=1
СОГЛ       КН=0.85
З-Б       
*КВЛ 220 ЛОЗОВАЯ-МИНЕРАЛЬНАЯ
ЗАЩ_Б     ЗАЩ=9201 ВИД_ЗАЩ=ДЗ СТУП=2 КОМПЛЕКТ=1
НСМ       1
ВИД-КЗ    AB
*ВЕЕР     920/920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</si>
  <si>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ЗАЩ=3302 ВИД_ЗАЩ=ДЗ СТУП=2 КОМПЛЕКТ=1
СОГЛ       КН=0.85
З-Б       
*КВЛ 220 ЛОЗОВАЯ-МИНЕРАЛЬНАЯ
ЗАЩ_Б     ЗАЩ=9201 ВИД_ЗАЩ=ДЗ СТУП=2 КОМПЛЕКТ=1
НСМ       1
ВИД-КЗ    AB
*ВЕЕР     920/920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</si>
  <si>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 xml:space="preserve">ЗАЩИТА    ЗАЩ=3302 ВИД_ЗАЩ=ДЗ СТУП=2 КОМПЛЕКТ=1
ОТСТ      КН=0.8 
НСМ       75
ВИД-КЗ    AB(0,1,2,3,4,5 0)
УЗЕЛ-КЗ   977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ПОДРЕЖИМ  301 300 /*МИНЕРАЛЬНАЯ СВ-220*/
ЭЛЕМЕНТ   978 /*МИНЕРАЛЬНАЯ СВ-220*/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</si>
  <si>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 xml:space="preserve">ЗАЩИТА    ЗАЩ=3302 ВИД_ЗАЩ=ДЗ СТУП=2 КОМПЛЕКТ=1
*Чувств 2ст на шинах НАХОДКА-220-МИН
ЧУВС      КВ=1 КЧ=1,25    
НСМ       75
ВИД-КЗ    AB(0,1,2,3,4,5 0)
КАСКАД    921-1013 /*ветвь*/ УЗК=K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ПОДРЕЖИМ  301 300 /*МИНЕРАЛЬНАЯ СВ-220*/
ЭЛЕМЕНТ   978 /*МИНЕРАЛЬНАЯ СВ-220*/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</si>
  <si>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 xml:space="preserve">t: </t>
  </si>
  <si>
    <t>R: 
было/стало</t>
  </si>
  <si>
    <t>X: 
было/стало</t>
  </si>
  <si>
    <t>Веер</t>
  </si>
  <si>
    <t>Минеральная</t>
  </si>
  <si>
    <t>ДР Минеральная</t>
  </si>
  <si>
    <t>со стороны Широкая</t>
  </si>
  <si>
    <t>Лозовая-Широкая</t>
  </si>
  <si>
    <t>Ссылка на нагр</t>
  </si>
  <si>
    <t>ЗАЩИТА    ЗАЩ=9892 ВИД_ЗАЩ=ДЗ СТУП=2 КОМПЛЕКТ=1
СОГЛ      КН=0.85
З-Б       
*КВЛ 220 НАХОДКА-МИНЕРАЛЬНАЯ
ЗАЩ_Б     ЗАЩ=9222 ВИД_ЗАЩ=ДЗ СТУП=2 КОМПЛЕКТ=1
НСМ       1
ВИД-КЗ    AB
УЗ-КЗ_X   930
*КАСКАД   930-922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</si>
  <si>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ЗАЩ=9902 ВИД_ЗАЩ=ДЗ СТУП=2 КОМПЛЕКТ=1
СОГЛ       КН=0.85
З-Б       
*КВЛ 220 ЛОЗОВАЯ-МИНЕРАЛЬНАЯ
ЗАЩ_Б     ЗАЩ=9922 ВИД_ЗАЩ=ДЗ СТУП=1 КОМПЛЕКТ=1
НСМ       1
ВИД-КЗ    AB
ВЕЕР      992/9734Ш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</si>
  <si>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 xml:space="preserve">ЗАЩИТА    ЗАЩ=3302 ВИД_ЗАЩ=ДЗ СТУП=2 КОМПЛЕКТ=1
ОТСТ      КН=0.8 
НСМ       75
ВИД-КЗ    AB/*(0,1,2,3,4,5 0)
УЗЕЛ-КЗ   930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ПОДРЕЖИМ  301 300 /*МИНЕРАЛЬНАЯ СВ-220*/
ЭЛЕМЕНТ   978 /*МИНЕРАЛЬНАЯ СВ-220*/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</si>
  <si>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ВЕЕР</t>
  </si>
  <si>
    <t>Лозовая 500</t>
  </si>
  <si>
    <t>БР Лозовая</t>
  </si>
  <si>
    <t>Отстройка от нагрузки</t>
  </si>
  <si>
    <t>Согласование с АТ ПС Лозовая 500</t>
  </si>
  <si>
    <t>Согласование с АТ ПС Находка 220</t>
  </si>
  <si>
    <t>*Общий приказ
ЗАЩИТА    ЗАЩ=9902 ВИД_ЗАЩ=ДЗ СТУП=2 КОМПЛЕКТ=1
СОГЛ       КН=0.85
З-Б       
*КВЛ 220 ЛОЗОВАЯ-МИНЕРАЛЬНАЯ
ЗАЩ_Б     ЗАЩ=9891 ВИД_ЗАЩ=ДЗ СТУП=1 КОМПЛЕКТ=1
НСМ       1
ВИД-КЗ    AB
ВЕЕР      989/920
*УЗ-КЗ_X  979
*КАСКАД   979-977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</si>
  <si>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Согласование с линией Лозовая-Минеральная</t>
  </si>
  <si>
    <t>Согласование с линией Лозовая-Партизанск</t>
  </si>
  <si>
    <t>Чувств</t>
  </si>
  <si>
    <t>Rуст</t>
  </si>
  <si>
    <t>Xуст</t>
  </si>
  <si>
    <t>XR</t>
  </si>
  <si>
    <t>XX</t>
  </si>
  <si>
    <t>МИН</t>
  </si>
  <si>
    <t>Нет ступени</t>
  </si>
  <si>
    <t xml:space="preserve">ЗАЩИТА    ЗАЩ=9891 ВИД_ЗАЩ=ДЗ СТУП=4 КОМПЛЕКТ=1
СОГЛ      КН=0.85
З-Б       
*КВЛ-220 ШИРОКАЯ-НАХОДКА
ЗАЩ_Б     ЗАЩ=9921 ВИД_ЗАЩ=ДЗ СТУП=4 КОМПЛЕКТ=1
НСМ       1
ВИД-КЗ    AB
*УЗ-КЗ_X  9734Ш
КАСКАД    9734Ш-992 УЗК=K
УЗ-КЗ_R   K          
*Отключения со стороны НАХОДКА-220-МИН
ПОДРЕЖИМ  100
ОТКЛ      0 1979Н-2180
ОТКЛ      0 2178-1978Н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*ПОДРЕЖИМ 301 300 /*МИНЕРАЛЬНАЯ СВ-220*/
*ЭЛЕМЕНТ  978 /*МИНЕРАЛЬНАЯ СВ-220*/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</si>
  <si>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ЗАЩИТА    ЗАЩ=9892 ВИД_ЗАЩ=ДЗ СТУП=2 КОМПЛЕКТ=1
СОГЛ      КН=0.85
З-Б       
*КВЛ 220 НАХОДКА-МИНЕРАЛЬНАЯ
ЗАЩ_Б     ЗАЩ=9201 ВИД_ЗАЩ=ДЗ СТУП=4 КОМПЛЕКТ=1
НСМ       1
ВИД-КЗ    AB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</si>
  <si>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ЗАЩ=9892 ВИД_ЗАЩ=ДЗ СТУП=2 КОМПЛЕКТ=1
СОГЛ      КН=0.85
З-Б       
*КВЛ 220 НАХОДКА-МИНЕРАЛЬНАЯ
ЗАЩ_Б     ЗАЩ=9201 ВИД_ЗАЩ=ДЗ СТУП=3 КОМПЛЕКТ=1
НСМ       1
ВИД-КЗ    AB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</si>
  <si>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 xml:space="preserve">ЗАЩИТА    ЗАЩ=9892 ВИД_ЗАЩ=ДЗ СТУП=2 КОМПЛЕКТ=1
ЧУВС      КЧ=1.25
НСМ       1
ВИД-КЗ    АВ(0,1,2,3,4,5 0)
УЗЕЛ-КЗ   930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*ПОДКЛ     К-XXX ТИП=1
*ПОДРЕЖИМ 301 300 /*МИНЕРАЛЬНАЯ СВ-220*/
*ЭЛЕМЕНТ  978 /*МИНЕРАЛЬНАЯ СВ-220*/
*Отключения со стороны НАХОДКА-220-МИН
ПОДРЕЖИМ  400
ПОДКЛ      К-XXX ТИП=1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</si>
  <si>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366/5</t>
  </si>
  <si>
    <t>Резервируем не во всех режимах из-за нагрузки</t>
  </si>
  <si>
    <t>ЗАЩИТА    ЗАЩ=9892 ВИД_ЗАЩ=ДЗ СТУП=2 КОМПЛЕКТ=1
СОГЛ      КН=0.85
З-Б       
*КВЛ 220 НАХОДКА-МИНЕРАЛЬНАЯ
ЗАЩ_Б     ЗАЩ=9222 ВИД_ЗАЩ=ДЗ СТУП=3 КОМПЛЕКТ=1
НСМ       1
ВИД-КЗ    AB
*УЗ-КЗ_X  930
КАСКАД    930-922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</si>
  <si>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ЗАЩ=9892 ВИД_ЗАЩ=ДЗ СТУП=2 КОМПЛЕКТ=1
СОГЛ      КН=0.85
З-Б       
*КВЛ 220 НАХОДКА-МИНЕРАЛЬНАЯ
ЗАЩ_Б     ЗАЩ=3301 ВИД_ЗАЩ=ДЗ СТУП=3 КОМПЛЕКТ=1
НСМ       1
ВИД-КЗ    AB
*ВЕЕР     330/921   
УЗ-КЗ_X   367
*КАСКАД   367-981 УЗК=K
*УЗ-КЗ_R  K   
ПОДРЕЖИМ  1
*ЭЛЕМЕНТ  990          
*Отключения со стороны НАХОДКА-220-МИН
ПОДРЕЖИМ  100 1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1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</si>
  <si>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ЗАЩ=9892 ВИД_ЗАЩ=ДЗ СТУП=2 КОМПЛЕКТ=1
СОГЛ      КН=0.85
З-Б       
*КВЛ 220 НАХОДКА-МИНЕРАЛЬНАЯ
ЗАЩ_Б     ЗАЩ=9201 ВИД_ЗАЩ=ДЗ СТУП=3 КОМПЛЕКТ=1
НСМ       1
ВИД-КЗ    AB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</si>
  <si>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 xml:space="preserve">ЗАЩИТА    ЗАЩ=9892 ВИД_ЗАЩ=ДЗ СТУП=2 КОМПЛЕКТ=1
ОТСТ      КН=0.8
НСМ       1
ВИД-КЗ    АВ(0,1,2,3,4,5 0)
УЗЕЛ-КЗ   366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*ПОДКЛ     К-XXX ТИП=1
*ПОДРЕЖИМ 301 300 /*МИНЕРАЛЬНАЯ СВ-220*/
*ЭЛЕМЕНТ  978 /*МИНЕРАЛЬНАЯ СВ-220*/
*Отключения со стороны НАХОДКА-220-МИН
ПОДРЕЖИМ  400
ПОДКЛ      К-XXX ТИП=1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</si>
  <si>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 xml:space="preserve">ЗАЩИТА    ЗАЩ=9892 ВИД_ЗАЩ=ДЗ СТУП=2 КОМПЛЕКТ=1
ЧУВС      КЧ=1.25
НСМ       1
ВИД-КЗ    АВ(0,1,2,3,4,5 0)
КАСКАД    367-981 УЗК=K
ПОДРЕЖИМ  1
*Отключения со стороны НАХОДКА-220-МИН
ПОДРЕЖИМ  100 1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1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1
*ПОДКЛ     К-XXX ТИП=1
*ПОДРЕЖИМ 301 300 /*МИНЕРАЛЬНАЯ СВ-220*/
*ЭЛЕМЕНТ  978 /*МИНЕРАЛЬНАЯ СВ-220*/
*Отключения со стороны НАХОДКА-220-МИН
ПОДРЕЖИМ  400 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</si>
  <si>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Широкая</t>
  </si>
  <si>
    <t>ДР Широкая</t>
  </si>
  <si>
    <t>5.3+0.3</t>
  </si>
  <si>
    <t>1) Ступень надежно чувствует КЗ на Козьмино (и во всей зоне ДР) в каскаде
2) Нагрузка где-то в космосе, можно о ней не думать
3) Согласовал по времени со всеми ступенями ДР</t>
  </si>
  <si>
    <t>ЗАЩИТА    ЗАЩ=9892 ВИД_ЗАЩ=ДЗ СТУП=2 КОМПЛЕКТ=1
СОГЛ      КН=0.85
З-Б       
*КВЛ 220 НАХОДКА-МИНЕРАЛЬНАЯ
ЗАЩ_Б     ЗАЩ=9222 ВИД_ЗАЩ=ДЗ СТУП=3 КОМПЛЕКТ=1
НСМ       1
ВИД-КЗ    AB
УЗ-КЗ_X   930
*КАСКАД   930-922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</si>
  <si>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ЗАЩ=9892 ВИД_ЗАЩ=ДЗ СТУП=2 КОМПЛЕКТ=1
СОГЛ      КН=0.85
З-Б       
*КВЛ 220 НАХОДКА-МИНЕРАЛЬНАЯ
ЗАЩ_Б     ЗАЩ=3301 ВИД_ЗАЩ=ДЗ СТУП=2 КОМПЛЕКТ=1
НСМ       1
ВИД-КЗ    AB
*ВЕЕР     330/921   
*УЗ-КЗ_X  930
КАСКАД    367-981 УЗК=K
УЗ-КЗ_R   K   
ПОДРЕЖИМ  1
*Отключения со стороны НАХОДКА-220-МИН
ПОДРЕЖИМ  100 1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1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</si>
  <si>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ЗАЩ=9892 ВИД_ЗАЩ=ДЗ СТУП=2 КОМПЛЕКТ=1
СОГЛ      КН=0.85
З-Б       
*КВЛ 220 НАХОДКА-МИНЕРАЛЬНАЯ
ЗАЩ_Б     ЗАЩ=9201 ВИД_ЗАЩ=ДЗ СТУП=2 КОМПЛЕКТ=1
НСМ       1
ВИД-КЗ    AB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</si>
  <si>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 xml:space="preserve">ЗАЩИТА    ЗАЩ=9892 ВИД_ЗАЩ=ДЗ СТУП=2 КОМПЛЕКТ=1
ОТСТ      КН=0.8
НСМ       1
ВИД-КЗ    АВ(0,1,2,3,4,5 0)
УЗЕЛ-КЗ   115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*ПОДКЛ     К-XXX ТИП=1
*ПОДРЕЖИМ 301 300 /*МИНЕРАЛЬНАЯ СВ-220*/
*ЭЛЕМЕНТ  978 /*МИНЕРАЛЬНАЯ СВ-220*/
*Отключения со стороны НАХОДКА-220-МИН
ПОДРЕЖИМ  400
ПОДКЛ      К-XXX ТИП=1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</si>
  <si>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 xml:space="preserve">ЗАЩИТА    ЗАЩ=9892 ВИД_ЗАЩ=ДЗ СТУП=2 КОМПЛЕКТ=1
ЧУВС      КЧ=1.25
НСМ       1
ВИД-КЗ    АВ(0,1,2,3,4,5 0)
УЗЕЛ-КЗ   115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*ПОДКЛ     К-XXX ТИП=1
*ПОДРЕЖИМ 301 300 /*МИНЕРАЛЬНАЯ СВ-220*/
*ЭЛЕМЕНТ  978 /*МИНЕРАЛЬНАЯ СВ-220*/
*Отключения со стороны НАХОДКА-220-МИН
ПОДРЕЖИМ  400
ПОДКЛ      К-XXX ТИП=1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</si>
  <si>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115/5</t>
  </si>
  <si>
    <t>ДР Парт</t>
  </si>
  <si>
    <t>Промежуточная ступень, выбрана по согл с 3ст</t>
  </si>
  <si>
    <t>1+0.3</t>
  </si>
  <si>
    <t xml:space="preserve">БР, чувствует Лозовую с Rпер=1.7Ом,
1) Не отстроена от шин ПС зоны дальнего резервирования и АТ Лоз 500
2) согл с 2ст Лоз-Парт
3) согл с  2ст Лоз-Шир
4) согл с 2ст АТ Лоз 220
4) согл с 2ст АТ Лоз 500
</t>
  </si>
  <si>
    <t>0+0.3</t>
  </si>
  <si>
    <t>X&lt;23.7</t>
  </si>
  <si>
    <t>Пром ступень, выбрана по отстройке и согласованию с 1ст
2) согл с 1ст Лоз-Парт
3) согл с  1ст Лоз-Шир
4) отст от АТ 500</t>
  </si>
  <si>
    <t>ЗАЩИТА    ЗАЩ=9892 ВИД_ЗАЩ=ДЗ СТУП=2 КОМПЛЕКТ=1
СОГЛ      КН=0.85
З-Б       
*КВЛ 220 НАХОДКА-МИНЕРАЛЬНАЯ
ЗАЩ_Б     ЗАЩ=3301 ВИД_ЗАЩ=ДЗ СТУП=2 КОМПЛЕКТ=1
НСМ       1
ВИД-КЗ    AB
*ВЕЕР     330/921   
УЗ-КЗ_X   367
*КАСКАД   367-981 УЗК=K
*УЗ-КЗ_R  K   
ПОДРЕЖИМ  1
*ЭЛЕМЕНТ  990          
*Отключения со стороны НАХОДКА-220-МИН
ПОДРЕЖИМ  100 1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1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</si>
  <si>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ЗАЩ=9892 ВИД_ЗАЩ=ДЗ СТУП=2 КОМПЛЕКТ=1
СОГЛ      КН=0.85
З-Б       
*КВЛ 220 НАХОДКА-МИНЕРАЛЬНАЯ
ЗАЩ_Б     ЗАЩ=9201 ВИД_ЗАЩ=ДЗ СТУП=2 КОМПЛЕКТ=1
НСМ       1
ВИД-КЗ    AB
УЗ-КЗ_X   115
*КАСКАД   115-915 УЗК=K
*УЗ-КЗ_R  K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</si>
  <si>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 xml:space="preserve">ЗАЩИТА    ЗАЩ=9921 ВИД_ЗАЩ=ДЗ СТУП=2 КОМПЛЕКТ=1
*отст от кз на шинах ШИРОКАЯ 220-1
ОТСТ      КН=0.8
ВКЛ_РС    ФОРМУЛА
*         ЗАЩ А
*         ЗАМЕР СОПР НА СТОРОНЕ ЗВЕЗДЫ - КЗ НА СТОРОНЕ ТРЕУГОЛЬНИКА
*         ПРИ КЗ=AВ НЕ НУЖНО ЗАВАТЬ ФОРМУЛУ ZCA
*         ПРИ КЗ=ВС НЕ НУЖНО ЗАВАТЬ ФОРМУЛУ ZAB
*         ПРИ КЗ=СA НЕ НУЖНО ЗАВАТЬ ФОРМУЛУ ZBC
ЗНАЧЕНИЕ  КТР=1 /*КТР=1,ЕСЛИ ТТ И ТН В ОДНОМ УЗЛЕ;КТР=U(TT)/U(TH)*/
ЗНАЧЕНИЕ  E_30=1/-30 E30=1/30 A2=1/240 A=1/120 
ФОРМУЛА   ZA=(U1[У]*E_30+U2[У]*E30)*1000*КТР/(I1*E_30+I2*E30)
ФОРМУЛА   ZB=(A2*U1[У]*E_30+A*U2[У]*E30)*1000*КТР/(A2*I1*E_30+A*I2*E30)
ФОРМУЛА   ZC=(A*U1[У]*E_30+A2*U2[У]*E30)*1000*КТР/(A*I1*E_30+A2*I2*E30)
ФОРМУЛА   ZAB=(U1[У]+U2[У])*1000*КТР/(I1+I2)
*ФОРМУЛА  ZBC=(A2*U1[У]+A*U2[У])*1000*КТР/(A2*I1+A*I2)
*ФОРМУЛА  ZCA=(A*U1[У]+A2*U2[У])*1000*КТР/(A*I1+A2*I2)
НСМ       1
ВИД-КЗ    ABC АВ
УЗЕЛ-КЗ   433   /*ШИРОКАЯ 220-1*/
*!992!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ПОДКЛ      К-XXX ТИП=1
ПОДРЕЖИМ  301 300 /*МИНЕРАЛЬНАЯ СВ-220*/
ЭЛЕМЕНТ   978 /*МИНЕРАЛЬНАЯ СВ-220*/
*Отключения со стороны НАХОДКА-220-МИН
ПОДРЕЖИМ  400
ПОДКЛ      К-XXX ТИП=1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/ЗАЩИТА   ЗАЩ=9921 ВИД_ЗАЩ=ДЗ СТУП=2 КОМПЛЕКТ=1
</t>
  </si>
  <si>
    <t xml:space="preserve">ЗАЩИТА    ЗАЩ=9892 ВИД_ЗАЩ=ДЗ СТУП=2 КОМПЛЕКТ=1
*отст от кз на шинах НАХОДКА 220-1
ЧУВС      КЧ=1.25
НСМ       1
ВИД-КЗ    АВ(0,1,2,3,4,5 0)
УЗЕЛ-КЗ   305
*!992!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*ПОДКЛ     К-XXX ТИП=1
*ПОДРЕЖИМ 301 300 /*МИНЕРАЛЬНАЯ СВ-220*/
*ЭЛЕМЕНТ  978 /*МИНЕРАЛЬНАЯ СВ-220*/
*Отключения со стороны НАХОДКА-220-МИН
ПОДРЕЖИМ  400
ПОДКЛ      К-XXX ТИП=1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</si>
  <si>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305/5</t>
  </si>
  <si>
    <t>со стороны Минеральная</t>
  </si>
  <si>
    <t>Минеральная-Лозовая</t>
  </si>
  <si>
    <t>Без каскада замер уходит вбок</t>
  </si>
  <si>
    <t>Если убрать режим с отключенными Лоз-Парт+В-1 АТ-2, то можно поднять до 42.7</t>
  </si>
  <si>
    <t>ЗАЩИТА    ЗАЩ=9892 ВИД_ЗАЩ=ДЗ СТУП=2 КОМПЛЕКТ=1
СОГЛ      КН=0.85
З-Б       
*КВЛ 220 НАХОДКА-МИНЕРАЛЬНАЯ
ЗАЩ_Б     ЗАЩ=3301 ВИД_ЗАЩ=ДЗ СТУП=1 КОМПЛЕКТ=1
НСМ       1
ВИД-КЗ    AB
ВЕЕР      330/921          
*УЗ-КЗ_X  930
*КАСКАД   930-922 УЗК=K
*УЗ-КЗ_R  K   
ПОДРЕЖИМ  1
ОТКЛ      *367-981
*Отключения со стороны НАХОДКА-220-МИН
ПОДРЕЖИМ  100 1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1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</si>
  <si>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ЗАЩИТА    ЗАЩ=9892 ВИД_ЗАЩ=ДЗ СТУП=2 КОМПЛЕКТ=1
СОГЛ      КН=0.85
З-Б       
*КВЛ 220 НАХОДКА-МИНЕРАЛЬНАЯ
ЗАЩ_Б     ЗАЩ=9201 ВИД_ЗАЩ=ДЗ СТУП=1 КОМПЛЕКТ=1
НСМ       1
ВИД-КЗ    AB
ВЕЕР      920/920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ПАРТИЗАНСКА
ПОДРЕЖИМ  300
ПОДРЕЖИМ  301 300 /*МИНЕРАЛЬНАЯ СВ-220*/
ЭЛЕМЕНТ   114 /*ПАРТ АТ-2*/
ПОДРЕЖИМ  302 300 /*МИНЕРАЛЬНАЯ СВ-220*/
ЭЛЕМЕНТ   100 /*ПАРТ СВ*/
ПОДРЕЖИМ  303 300 /*МИНЕРАЛЬНАЯ СВ-220*/
ЭЛЕМЕНТ   448 /*ПАРТ-ЕКАТ*/  
*Отключения со стороны НАХОДКА-220-МИН
ПОДРЕЖИМ  400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t>
  </si>
  <si>
    <t xml:space="preserve">ЗАЩИТА    ЗАЩ=9892 ВИД_ЗАЩ=ДЗ СТУП=2 КОМПЛЕКТ=1
ОТСТ      КН=0.8
НСМ       1
ВИД-КЗ    АВ(0,1,2,3,4,5 0)
УЗЕЛ-КЗ   930
*Отключения со стороны НАХОДКА-220-МИН
ПОДРЕЖИМ  100
ПОДРЕЖИМ  101 100 /*ВЛ-500 ЧУГУЕВКА2-ЛОЗОВАЯ*/
ЭЛЕМЕНТ   931 /*ВЛ-500 ЧУГУЕВКА2-ЛОЗОВАЯ*/
ПОДРЕЖИМ  102 100 /*ВЛ 500 КВ ВАРЯГ-ЛОЗОВАЯ*/
ЭЛЕМЕНТ   936 /*ВЛ 500 КВ ВАРЯГ-ЛОЗОВАЯ*/
ПОДРЕЖИМ  103 100 /*ЛОЗОВАЯ АТ*/
ЭЛЕМЕНТ   922 /*ЛОЗОВАЯ АТ*/
*Отключения со стороны НАХОДКА-220-МИН
ПОДРЕЖИМ  200
ПОДКЛ      К-XXX ТИП=1
ПОДРЕЖИМ  201 200 /*ЛОЗОВАЯ 220 В-2 АТ-2*/
ЭЛЕМЕНТ   921 /*ЛОЗОВАЯ 220 В-2 АТ-2*/
ПОДРЕЖИМ  202 200 /*ЛОЗОВАЯ 220 В-1 АТ-2*/
*ЭЛЕМЕНТ  925 /*ЛОЗОВАЯ 220 В-1 АТ-2*/
ПОДРЕЖИМ  203 200 /*ВЛ-220 ПАРТИЗАНСК-ЛОЗОВАЯ*/
ЭЛЕМЕНТ   920 /*ВЛ-220 ПАРТИЗАНСК-ЛОЗОВАЯ*/
ПОДРЕЖИМ  204 200 /*ВЛ-220 ЛОЗОВАЯ-ШИРОКАЯ*/
ЭЛЕМЕНТ   330 /*ВЛ-220 ЛОЗОВАЯ-ШИРОКАЯ*/
ПОДРЕЖИМ  2001 201 202
ПОДРЕЖИМ  2002 201 203
ПОДРЕЖИМ  2003 201 204
ПОДРЕЖИМ  2004 202 203
ПОДРЕЖИМ  2005 202 204
ПОДРЕЖИМ  2006 203 204
*Отключения со стороны МИНЕРАЛ. 220-1
*ПОДРЕЖИМ 300
*ПОДКЛ     К-XXX ТИП=1
*ПОДРЕЖИМ 301 300 /*МИНЕРАЛЬНАЯ СВ-220*/
*ЭЛЕМЕНТ  978 /*МИНЕРАЛЬНАЯ СВ-220*/
*Отключения со стороны НАХОДКА-220-МИН
ПОДРЕЖИМ  400
ПОДКЛ      К-XXX ТИП=1
ПОДРЕЖИМ  401 400 /*МИНЕРАЛЬНАЯ Т-1 63 МВА*/
ЭЛЕМЕНТ   1978 /*МИНЕРАЛЬНАЯ Т-1 63 МВА*/
ПОДРЕЖИМ  402 400 /*МИНЕРАЛЬНАЯ Т-2 63 МВА*/
ЭЛЕМЕНТ   1979 /*МИНЕРАЛЬНАЯ Т-2 63 МВА*/
ПОДРЕЖИМ  403 400 /*НАХОДКА АТ-4*/
ЭЛЕМЕНТ   995 /*НАХОДКА АТ-4*/
ПОДРЕЖИМ  404 400 /*КВЛ-220 ШИРОКАЯ-НАХОДКА*/
ЭЛЕМЕНТ   990 /*КВЛ-220 ШИРОКАЯ-НАХОДКА*/
ПОДРЕЖИМ  405 400 /*НАХОДКА АТ-3*/
ЭЛЕМЕНТ   993 /*НАХОДКА АТ-3*/
ПОДРЕЖИМ  4001 401 402
ПОДРЕЖИМ  4002 401 403
ПОДРЕЖИМ  4003 401 404
ПОДРЕЖИМ  4004 401 405
ПОДРЕЖИМ  4005 402 403
ПОДРЕЖИМ  4006 402 404
ПОДРЕЖИМ  4007 402 405
ПОДРЕЖИМ  4008 403 404
ПОДРЕЖИМ  4009 403 405
ПОДРЕЖИМ  4010 404 405   </t>
  </si>
  <si>
    <t>ЗАЩИТА    ЗАЩ=9892 ВИД_ЗАЩ=ДЗ СТУП=2 КОМПЛЕКТ=1
*Чувств 2ст на шинах НАХОДКА-220-МИН
ЧУВС      КВ=1 КЧ=1,25    
НСМ       75
ВИД-КЗ    AB(0,1,2,3,4,5 0)
УЗЕЛ-КЗ   920</t>
  </si>
  <si>
    <t>лозовая 500</t>
  </si>
  <si>
    <t>920/5</t>
  </si>
  <si>
    <t>Лозовая 220</t>
  </si>
  <si>
    <t>Согласование с АТ ПС Лозовая 220</t>
  </si>
  <si>
    <t>Согласование с линией Лозовая-Широкая</t>
  </si>
  <si>
    <t>Согласование с линией Партизанск-Лозовая</t>
  </si>
  <si>
    <t>ЗАЩИТА    ЗАЩ=9892 ВИД_ЗАЩ=ДЗ СТУП=2 КОМПЛЕКТ=1</t>
  </si>
  <si>
    <t>ВИД-КЗ AB
УЗ-КЗ_X 979
Z1д=27+j110
Z0д=89+j305</t>
  </si>
  <si>
    <t>ЭЛ 1979
ЭЛ 1009</t>
  </si>
  <si>
    <t>ВИД-КЗ AB
УЗ-КЗ_X 979
Z1д=27+j110
Z0д=89+j306</t>
  </si>
  <si>
    <t>ЭЛ 1979
ЭЛ 1010</t>
  </si>
  <si>
    <t>ВИД-КЗ AB
УЗ-КЗ_X 979
Z1д=27+j110
Z0д=89+j307</t>
  </si>
  <si>
    <t>ЭЛ 1979
ЭЛ 1011</t>
  </si>
  <si>
    <t>ВИД-КЗ AB
УЗ-КЗ_X 979
Z1д=27+j110
Z0д=89+j308</t>
  </si>
  <si>
    <t>ЭЛ 1979
ЭЛ 1012</t>
  </si>
  <si>
    <t>ВИД-КЗ AB
УЗ-КЗ_X 979
Z1д=27+j110
Z0д=89+j309</t>
  </si>
  <si>
    <t>ЭЛ 1979
ЭЛ 1013</t>
  </si>
  <si>
    <t>ВИД-КЗ AB
УЗ-КЗ_X 979
Z1д=27+j110
Z0д=89+j310</t>
  </si>
  <si>
    <t>ЭЛ 1979
ЭЛ 1014</t>
  </si>
  <si>
    <t>ВИД-КЗ AB
УЗ-КЗ_X 979
Z1д=27+j110
Z0д=89+j311</t>
  </si>
  <si>
    <t>ЭЛ 1979
ЭЛ 1015</t>
  </si>
  <si>
    <t>ВИД-КЗ AB
УЗ-КЗ_X 979
Z1д=27+j110
Z0д=89+j312</t>
  </si>
  <si>
    <t>ЭЛ 1979
ЭЛ 1016</t>
  </si>
  <si>
    <t>ВИД-КЗ AB
УЗ-КЗ_X 979
Z1д=27+j110
Z0д=89+j313</t>
  </si>
  <si>
    <t>ЭЛ 1979
ЭЛ 1017</t>
  </si>
  <si>
    <t>ВИД-КЗ AB
УЗ-КЗ_X 979
Z1д=27+j110
Z0д=89+j314</t>
  </si>
  <si>
    <t>ЭЛ 1979
ЭЛ 1018</t>
  </si>
  <si>
    <t>ВИД-КЗ AB
УЗ-КЗ_X 979
Z1д=27+j110
Z0д=89+j315</t>
  </si>
  <si>
    <t>ЭЛ 1979
ЭЛ 1019</t>
  </si>
  <si>
    <t>ВИД-КЗ AB
УЗ-КЗ_X 979
Z1д=27+j110
Z0д=89+j316</t>
  </si>
  <si>
    <t>ЭЛ 1979
ЭЛ 1020</t>
  </si>
  <si>
    <t>ВИД-КЗ AB
УЗ-КЗ_X 979
Z1д=27+j110
Z0д=89+j317</t>
  </si>
  <si>
    <t>ЭЛ 1979
ЭЛ 1021</t>
  </si>
  <si>
    <t>ВИД-КЗ AB
УЗ-КЗ_X 979
Z1д=27+j110
Z0д=89+j318</t>
  </si>
  <si>
    <t>ЭЛ 1979
ЭЛ 1022</t>
  </si>
  <si>
    <t>ВИД-КЗ AB
УЗ-КЗ_X 979
Z1д=27+j110
Z0д=89+j319</t>
  </si>
  <si>
    <t>ЭЛ 1979
ЭЛ 1023</t>
  </si>
  <si>
    <t>ВИД-КЗ AB
УЗ-КЗ_X 979
Z1д=27+j110
Z0д=89+j320</t>
  </si>
  <si>
    <t>ЭЛ 1979
ЭЛ 1024</t>
  </si>
  <si>
    <t>ВИД-КЗ AB
УЗ-КЗ_X 979
Z1д=27+j110
Z0д=89+j321</t>
  </si>
  <si>
    <t>ЭЛ 1979
ЭЛ 1025</t>
  </si>
  <si>
    <t>ВИД-КЗ AB
УЗ-КЗ_X 979
Z1д=27+j110
Z0д=89+j322</t>
  </si>
  <si>
    <t>ЭЛ 1979
ЭЛ 1026</t>
  </si>
  <si>
    <t>ВИД-КЗ AB
УЗ-КЗ_X 979
Z1д=27+j110
Z0д=89+j323</t>
  </si>
  <si>
    <t>ЭЛ 1979
ЭЛ 1027</t>
  </si>
  <si>
    <t>ВИД-КЗ AB
УЗ-КЗ_X 979
Z1д=27+j110
Z0д=89+j324</t>
  </si>
  <si>
    <t>ЭЛ 1979
ЭЛ 1028</t>
  </si>
  <si>
    <t>ВИД-КЗ AB
УЗ-КЗ_X 979
Z1д=27+j110
Z0д=89+j325</t>
  </si>
  <si>
    <t>ЭЛ 1979
ЭЛ 1029</t>
  </si>
  <si>
    <t>ВИД-КЗ AB
УЗ-КЗ_X 979
Z1д=27+j110
Z0д=89+j326</t>
  </si>
  <si>
    <t>ЭЛ 1979
ЭЛ 1030</t>
  </si>
  <si>
    <t>Повреждение</t>
  </si>
  <si>
    <t>kо факт/kч факт</t>
  </si>
  <si>
    <t>АРМ СРЗА г.Новосибирск ПК БРИЗ  Дата-28.05.2026.  Время-14:19:36</t>
  </si>
  <si>
    <t>Директория  - C:\Program Files\АРМ СРЗА-версия-5.9-декабрь-2023\dan\Минерал+ШТЭЦ</t>
  </si>
  <si>
    <t>Фонд РЗ     - FOND_RZA</t>
  </si>
  <si>
    <t>Сеть        - 2026-05-05 РММС МАХ ПРДУ ШТЭЦ</t>
  </si>
  <si>
    <t>Изображение - 2025-12-30 MAX ОМП для ОДСnew</t>
  </si>
  <si>
    <t>Защита   4051</t>
  </si>
  <si>
    <t xml:space="preserve">ВЛ  ВЛ-110 ЗАПАДНАЯ-КИП-РАЗД.1      </t>
  </si>
  <si>
    <t xml:space="preserve">ПС   ЗАПАДНАЯ 110-2  </t>
  </si>
  <si>
    <t>KTT 600/5</t>
  </si>
  <si>
    <t>KTH 1100</t>
  </si>
  <si>
    <t>Тип панели  ШЛ2606.10</t>
  </si>
  <si>
    <t>(19-184)</t>
  </si>
  <si>
    <t>Коэфф компенсации своей ВЛ</t>
  </si>
  <si>
    <t xml:space="preserve">         Ккомп   Угол</t>
  </si>
  <si>
    <t>1 ступ   0.635   0.199</t>
  </si>
  <si>
    <t>Параметры срабатывания</t>
  </si>
  <si>
    <t>1 ступ.</t>
  </si>
  <si>
    <t>2 ступ.</t>
  </si>
  <si>
    <t>3 ступ.</t>
  </si>
  <si>
    <t>4 ступ.</t>
  </si>
  <si>
    <t>5 ступ.</t>
  </si>
  <si>
    <t>6 ступ.</t>
  </si>
  <si>
    <t>Уставка по оси X при кз ф-ф(XУ)</t>
  </si>
  <si>
    <t>18,5</t>
  </si>
  <si>
    <t>Уставка по оси X при кз ф-з(XУ0)</t>
  </si>
  <si>
    <t>Уставка по оси R при кз ф-ф(RУ)</t>
  </si>
  <si>
    <t>6,4</t>
  </si>
  <si>
    <t>12,3</t>
  </si>
  <si>
    <t>63,2</t>
  </si>
  <si>
    <t>Уставка по оси R при кз ф-з(RУ0)</t>
  </si>
  <si>
    <t>Угол наклона хар-ки(ФМЧ)</t>
  </si>
  <si>
    <t>Угол скоса верх части хар-ки(AL)</t>
  </si>
  <si>
    <t>Угол наклона лев части хар-ки(Ф3)</t>
  </si>
  <si>
    <t>Угол наклона ниж части хар-ки(Ф2)</t>
  </si>
  <si>
    <t>Смещение(CM%)</t>
  </si>
  <si>
    <t>Граница выреза нагр для ф-ф(RH1)</t>
  </si>
  <si>
    <t>Угол выреза нагр для ф-ф(ФН1)</t>
  </si>
  <si>
    <t>Граница выреза нагр для ф-з(RH0)</t>
  </si>
  <si>
    <t>Угол выреза нагр для ф-з(ФН0)</t>
  </si>
  <si>
    <t>Время сраб при кз ф-ф(Т)</t>
  </si>
  <si>
    <t>0,015</t>
  </si>
  <si>
    <t>0,8</t>
  </si>
  <si>
    <t>Время сраб при кз ф-з(Т0)</t>
  </si>
  <si>
    <t>Время сраб при кз ф-ф(2)(ТВ2)</t>
  </si>
  <si>
    <t>0,02</t>
  </si>
  <si>
    <t>Время сраб при кз ф-з(2)(Т0В2)</t>
  </si>
  <si>
    <t>Время сраб при кз ф-ф(3)(ТВ3)</t>
  </si>
  <si>
    <t>0,3</t>
  </si>
  <si>
    <t>Время сраб при кз ф-з(3)(Т0В3)</t>
  </si>
  <si>
    <t>Время сраб при кз ф-ф(4)(ТВ4)</t>
  </si>
  <si>
    <t>Время сраб при кз ф-з(4)(Т0В4)</t>
  </si>
  <si>
    <t>Время сраб небл при кз ф-ф(ТНБ)</t>
  </si>
  <si>
    <t>Время сраб небл при кз ф-з(Т0НБ)</t>
  </si>
  <si>
    <t>Время ср небл при кз ф-ф(2)(ТНБ2)</t>
  </si>
  <si>
    <t>Время ср небл при кз ф-з(2)(Т0НБ2)</t>
  </si>
  <si>
    <t>Время ср небл при кз ф-ф(3)(ТНБ3)</t>
  </si>
  <si>
    <t>Время ср небл при кз ф-з(3)(Т0НБ3)</t>
  </si>
  <si>
    <t>Время ср небл при кз ф-ф(4)(ТНБ4)</t>
  </si>
  <si>
    <t>Время ср небл при кз ф-з(4)(Т0НБ4)</t>
  </si>
  <si>
    <t>Направление действия</t>
  </si>
  <si>
    <t>в эл-т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</si>
</sst>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charset val="204"/>
      <scheme val="minor"/>
    </font>
    <font>
      <b/>
      <sz val="11"/>
      <color theme="1"/>
      <name val="Calibri"/>
      <family val="2"/>
      <charset val="204"/>
      <scheme val="minor"/>
    </font>
    <font>
      <sz val="11"/>
      <color theme="1"/>
      <name val="Calibri"/>
      <family val="2"/>
      <scheme val="minor"/>
    </font>
    <font>
      <sz val="11"/>
      <color rgb="FF0000FF"/>
      <name val="Calibri"/>
      <family val="2"/>
      <scheme val="minor"/>
    </font>
    <font>
      <sz val="10"/>
      <color theme="1"/>
      <name val="Calibri"/>
      <family val="2"/>
      <scheme val="minor"/>
    </font>
    <font>
      <sz val="10"/>
      <name val="Times New Roman"/>
      <family val="1"/>
      <charset val="204"/>
    </font>
    <font>
      <b/>
      <sz val="9"/>
      <color indexed="81"/>
      <name val="Tahoma"/>
      <family val="2"/>
      <charset val="204"/>
    </font>
    <font>
      <sz val="9"/>
      <color indexed="81"/>
      <name val="Tahoma"/>
      <family val="2"/>
      <charset val="204"/>
    </font>
    <font>
      <sz val="11"/>
      <color theme="0" tint="-0.34998626667073579"/>
      <name val="Calibri"/>
      <family val="2"/>
      <scheme val="minor"/>
    </font>
    <font>
      <sz val="11"/>
      <name val="Calibri"/>
      <family val="2"/>
      <scheme val="minor"/>
    </font>
    <font>
      <sz val="9"/>
      <name val="Calibri"/>
      <family val="2"/>
      <scheme val="minor"/>
    </font>
    <font>
      <sz val="10"/>
      <name val="Calibri"/>
      <family val="2"/>
      <scheme val="minor"/>
    </font>
    <font>
      <sz val="9"/>
      <color theme="1"/>
      <name val="Calibri"/>
      <family val="2"/>
      <scheme val="minor"/>
    </font>
    <font>
      <sz val="8"/>
      <color theme="1"/>
      <name val="Calibri"/>
      <family val="2"/>
      <scheme val="minor"/>
    </font>
    <font>
      <sz val="10"/>
      <color theme="0" tint="-0.34998626667073579"/>
      <name val="Calibri"/>
      <family val="2"/>
      <scheme val="minor"/>
    </font>
    <font>
      <sz val="10"/>
      <color theme="1"/>
      <name val="Courier New"/>
      <family val="3"/>
      <charset val="204"/>
    </font>
  </fonts>
  <fills count="10">
    <fill>
      <patternFill patternType="none"/>
    </fill>
    <fill>
      <patternFill patternType="gray125"/>
    </fill>
    <fill>
      <patternFill patternType="solid">
        <fgColor rgb="FFD9E1F2"/>
        <bgColor indexed="64"/>
      </patternFill>
    </fill>
    <fill>
      <patternFill patternType="solid">
        <fgColor theme="8" tint="0.79998168889431442"/>
        <bgColor indexed="64"/>
      </patternFill>
    </fill>
    <fill>
      <patternFill patternType="solid">
        <fgColor rgb="FFDDEBF7"/>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CFFFF"/>
        <bgColor indexed="64"/>
      </patternFill>
    </fill>
    <fill>
      <patternFill patternType="solid">
        <fgColor rgb="FFFFB4DE"/>
        <bgColor indexed="64"/>
      </patternFill>
    </fill>
    <fill>
      <patternFill patternType="solid">
        <fgColor rgb="FFFFFFDF"/>
        <bgColor indexed="64"/>
      </patternFill>
    </fill>
  </fills>
  <borders count="118">
    <border>
      <left/>
      <right/>
      <top/>
      <bottom/>
      <diagonal/>
    </border>
    <border>
      <left/>
      <right style="double">
        <color indexed="64"/>
      </right>
      <top/>
      <bottom style="double">
        <color indexed="64"/>
      </bottom>
      <diagonal/>
    </border>
    <border>
      <left/>
      <right/>
      <top/>
      <bottom style="double">
        <color indexed="64"/>
      </bottom>
      <diagonal/>
    </border>
    <border>
      <left style="double">
        <color indexed="64"/>
      </left>
      <right/>
      <top/>
      <bottom style="double">
        <color indexed="64"/>
      </bottom>
      <diagonal/>
    </border>
    <border>
      <left/>
      <right style="double">
        <color indexed="64"/>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double">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style="double">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double">
        <color indexed="64"/>
      </left>
      <right/>
      <top style="medium">
        <color indexed="64"/>
      </top>
      <bottom style="thin">
        <color indexed="64"/>
      </bottom>
      <diagonal/>
    </border>
    <border>
      <left style="double">
        <color indexed="64"/>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double">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double">
        <color indexed="64"/>
      </left>
      <right style="medium">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diagonal/>
    </border>
    <border>
      <left/>
      <right style="thin">
        <color indexed="64"/>
      </right>
      <top/>
      <bottom/>
      <diagonal/>
    </border>
    <border>
      <left/>
      <right style="medium">
        <color indexed="64"/>
      </right>
      <top/>
      <bottom style="medium">
        <color indexed="64"/>
      </bottom>
      <diagonal/>
    </border>
    <border>
      <left style="double">
        <color indexed="64"/>
      </left>
      <right style="medium">
        <color indexed="64"/>
      </right>
      <top style="medium">
        <color indexed="64"/>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double">
        <color indexed="64"/>
      </right>
      <top style="double">
        <color indexed="64"/>
      </top>
      <bottom/>
      <diagonal/>
    </border>
    <border>
      <left/>
      <right/>
      <top style="double">
        <color indexed="64"/>
      </top>
      <bottom/>
      <diagonal/>
    </border>
    <border>
      <left style="double">
        <color indexed="64"/>
      </left>
      <right/>
      <top style="double">
        <color indexed="64"/>
      </top>
      <bottom/>
      <diagonal/>
    </border>
    <border>
      <left style="medium">
        <color indexed="64"/>
      </left>
      <right/>
      <top/>
      <bottom style="double">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double">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double">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diagonal/>
    </border>
    <border>
      <left style="thin">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double">
        <color indexed="64"/>
      </left>
      <right/>
      <top style="double">
        <color indexed="64"/>
      </top>
      <bottom style="thin">
        <color indexed="64"/>
      </bottom>
      <diagonal/>
    </border>
    <border>
      <left style="thin">
        <color indexed="64"/>
      </left>
      <right/>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bottom style="double">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top style="double">
        <color indexed="64"/>
      </top>
      <bottom style="thin">
        <color indexed="64"/>
      </bottom>
      <diagonal/>
    </border>
    <border>
      <left style="double">
        <color indexed="64"/>
      </left>
      <right style="medium">
        <color indexed="64"/>
      </right>
      <top/>
      <bottom style="double">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2">
    <xf numFmtId="0" fontId="0" fillId="0" borderId="0"/>
    <xf numFmtId="0" fontId="2" fillId="0" borderId="0"/>
  </cellStyleXfs>
  <cellXfs count="561">
    <xf numFmtId="0" fontId="0" fillId="0" borderId="0" xfId="0"/>
    <xf numFmtId="0" fontId="2" fillId="0" borderId="0" xfId="1"/>
    <xf numFmtId="0" fontId="2" fillId="0" borderId="0" xfId="1" applyAlignment="1"/>
    <xf numFmtId="0" fontId="2" fillId="0" borderId="1" xfId="1" applyBorder="1"/>
    <xf numFmtId="0" fontId="2" fillId="0" borderId="2" xfId="1" applyBorder="1"/>
    <xf numFmtId="0" fontId="2" fillId="0" borderId="3" xfId="1" applyBorder="1"/>
    <xf numFmtId="0" fontId="2" fillId="0" borderId="4" xfId="1" applyBorder="1"/>
    <xf numFmtId="0" fontId="2" fillId="0" borderId="0" xfId="1" applyBorder="1"/>
    <xf numFmtId="0" fontId="2" fillId="2" borderId="5" xfId="1" applyFill="1" applyBorder="1" applyAlignment="1"/>
    <xf numFmtId="0" fontId="2" fillId="2" borderId="6" xfId="1" applyFill="1" applyBorder="1" applyAlignment="1"/>
    <xf numFmtId="0" fontId="2" fillId="2" borderId="10" xfId="1" applyFill="1" applyBorder="1" applyAlignment="1"/>
    <xf numFmtId="0" fontId="2" fillId="2" borderId="11" xfId="1" applyFill="1" applyBorder="1" applyAlignment="1"/>
    <xf numFmtId="0" fontId="2" fillId="2" borderId="15" xfId="1" applyFill="1" applyBorder="1" applyAlignment="1"/>
    <xf numFmtId="0" fontId="2" fillId="2" borderId="16" xfId="1" applyFill="1" applyBorder="1" applyAlignment="1"/>
    <xf numFmtId="0" fontId="2" fillId="0" borderId="18" xfId="1" applyBorder="1" applyAlignment="1"/>
    <xf numFmtId="0" fontId="2" fillId="0" borderId="19" xfId="1" applyBorder="1" applyAlignment="1"/>
    <xf numFmtId="0" fontId="2" fillId="0" borderId="22" xfId="1" applyBorder="1"/>
    <xf numFmtId="0" fontId="2" fillId="2" borderId="4" xfId="1" applyFill="1" applyBorder="1" applyAlignment="1"/>
    <xf numFmtId="0" fontId="2" fillId="0" borderId="6" xfId="1" applyBorder="1" applyAlignment="1">
      <alignment horizontal="left"/>
    </xf>
    <xf numFmtId="0" fontId="2" fillId="0" borderId="23" xfId="1" applyBorder="1" applyAlignment="1">
      <alignment horizontal="left"/>
    </xf>
    <xf numFmtId="0" fontId="2" fillId="0" borderId="11" xfId="1" applyBorder="1" applyAlignment="1">
      <alignment horizontal="left"/>
    </xf>
    <xf numFmtId="0" fontId="2" fillId="0" borderId="24" xfId="1" applyBorder="1" applyAlignment="1">
      <alignment horizontal="left"/>
    </xf>
    <xf numFmtId="0" fontId="2" fillId="0" borderId="16" xfId="1" applyBorder="1" applyAlignment="1">
      <alignment horizontal="left"/>
    </xf>
    <xf numFmtId="0" fontId="2" fillId="0" borderId="25" xfId="1" applyBorder="1" applyAlignment="1">
      <alignment horizontal="left"/>
    </xf>
    <xf numFmtId="0" fontId="2" fillId="0" borderId="4" xfId="1" applyBorder="1" applyAlignment="1"/>
    <xf numFmtId="0" fontId="2" fillId="0" borderId="26" xfId="1" applyBorder="1"/>
    <xf numFmtId="0" fontId="2" fillId="0" borderId="0" xfId="1" applyBorder="1" applyAlignment="1">
      <alignment vertical="top" wrapText="1"/>
    </xf>
    <xf numFmtId="0" fontId="2" fillId="0" borderId="27" xfId="1" applyBorder="1" applyAlignment="1">
      <alignment vertical="top" wrapText="1"/>
    </xf>
    <xf numFmtId="0" fontId="2" fillId="0" borderId="7" xfId="1" applyFill="1" applyBorder="1" applyAlignment="1"/>
    <xf numFmtId="0" fontId="2" fillId="0" borderId="7" xfId="1" applyBorder="1" applyAlignment="1"/>
    <xf numFmtId="0" fontId="2" fillId="0" borderId="8" xfId="1" applyBorder="1"/>
    <xf numFmtId="0" fontId="2" fillId="0" borderId="6" xfId="1" applyBorder="1" applyAlignment="1"/>
    <xf numFmtId="0" fontId="2" fillId="0" borderId="16" xfId="1" applyBorder="1" applyAlignment="1"/>
    <xf numFmtId="0" fontId="2" fillId="0" borderId="4" xfId="1" applyBorder="1" applyAlignment="1">
      <alignment horizontal="center"/>
    </xf>
    <xf numFmtId="0" fontId="2" fillId="0" borderId="31" xfId="1" applyBorder="1" applyAlignment="1"/>
    <xf numFmtId="0" fontId="2" fillId="0" borderId="11" xfId="1" applyBorder="1" applyAlignment="1"/>
    <xf numFmtId="0" fontId="2" fillId="0" borderId="36" xfId="1" applyBorder="1" applyAlignment="1"/>
    <xf numFmtId="0" fontId="2" fillId="0" borderId="40" xfId="1" applyBorder="1" applyAlignment="1"/>
    <xf numFmtId="0" fontId="2" fillId="3" borderId="4" xfId="1" applyFill="1" applyBorder="1" applyAlignment="1">
      <alignment horizontal="center"/>
    </xf>
    <xf numFmtId="0" fontId="2" fillId="3" borderId="4" xfId="1" applyFill="1" applyBorder="1" applyAlignment="1"/>
    <xf numFmtId="0" fontId="2" fillId="3" borderId="10" xfId="1" applyFill="1" applyBorder="1" applyAlignment="1"/>
    <xf numFmtId="0" fontId="2" fillId="3" borderId="35" xfId="1" applyFill="1" applyBorder="1" applyAlignment="1"/>
    <xf numFmtId="0" fontId="2" fillId="3" borderId="24" xfId="1" applyFill="1" applyBorder="1" applyAlignment="1"/>
    <xf numFmtId="0" fontId="2" fillId="0" borderId="10" xfId="1" applyBorder="1" applyAlignment="1"/>
    <xf numFmtId="0" fontId="2" fillId="0" borderId="35" xfId="1" applyBorder="1" applyAlignment="1"/>
    <xf numFmtId="0" fontId="2" fillId="0" borderId="24" xfId="1" applyBorder="1" applyAlignment="1"/>
    <xf numFmtId="0" fontId="3" fillId="0" borderId="4" xfId="1" applyFont="1" applyBorder="1" applyAlignment="1">
      <alignment vertical="top"/>
    </xf>
    <xf numFmtId="0" fontId="3" fillId="0" borderId="15" xfId="1" applyFont="1" applyBorder="1" applyAlignment="1">
      <alignment vertical="top"/>
    </xf>
    <xf numFmtId="0" fontId="3" fillId="0" borderId="39" xfId="1" applyFont="1" applyBorder="1" applyAlignment="1">
      <alignment vertical="top"/>
    </xf>
    <xf numFmtId="0" fontId="3" fillId="0" borderId="25" xfId="1" applyFont="1" applyBorder="1" applyAlignment="1">
      <alignment vertical="top"/>
    </xf>
    <xf numFmtId="0" fontId="4" fillId="0" borderId="4" xfId="1" applyFont="1" applyFill="1" applyBorder="1" applyAlignment="1"/>
    <xf numFmtId="0" fontId="4" fillId="0" borderId="49" xfId="1" applyFont="1" applyFill="1" applyBorder="1" applyAlignment="1"/>
    <xf numFmtId="0" fontId="2" fillId="0" borderId="50" xfId="1" applyFill="1" applyBorder="1" applyAlignment="1"/>
    <xf numFmtId="0" fontId="2" fillId="0" borderId="13" xfId="1" applyFill="1" applyBorder="1" applyAlignment="1"/>
    <xf numFmtId="0" fontId="2" fillId="0" borderId="56" xfId="1" applyBorder="1" applyAlignment="1"/>
    <xf numFmtId="0" fontId="3" fillId="0" borderId="39" xfId="1" applyFont="1" applyBorder="1" applyAlignment="1">
      <alignment vertical="top" wrapText="1"/>
    </xf>
    <xf numFmtId="0" fontId="3" fillId="0" borderId="25" xfId="1" applyFont="1" applyBorder="1" applyAlignment="1">
      <alignment vertical="top" wrapText="1"/>
    </xf>
    <xf numFmtId="0" fontId="4" fillId="0" borderId="58" xfId="1" applyFont="1" applyFill="1" applyBorder="1" applyAlignment="1"/>
    <xf numFmtId="0" fontId="2" fillId="0" borderId="59" xfId="1" applyFill="1" applyBorder="1"/>
    <xf numFmtId="0" fontId="4" fillId="0" borderId="60" xfId="1" applyFont="1" applyFill="1" applyBorder="1" applyAlignment="1"/>
    <xf numFmtId="0" fontId="2" fillId="0" borderId="20" xfId="1" applyFill="1" applyBorder="1"/>
    <xf numFmtId="0" fontId="2" fillId="0" borderId="64" xfId="1" applyBorder="1"/>
    <xf numFmtId="0" fontId="2" fillId="0" borderId="65" xfId="1" applyBorder="1"/>
    <xf numFmtId="0" fontId="2" fillId="0" borderId="66" xfId="1" applyBorder="1"/>
    <xf numFmtId="0" fontId="2" fillId="0" borderId="32" xfId="1" applyBorder="1" applyAlignment="1">
      <alignment horizontal="center"/>
    </xf>
    <xf numFmtId="0" fontId="2" fillId="0" borderId="68" xfId="1" applyBorder="1" applyAlignment="1"/>
    <xf numFmtId="0" fontId="2" fillId="0" borderId="69" xfId="1" applyBorder="1" applyAlignment="1"/>
    <xf numFmtId="0" fontId="2" fillId="0" borderId="70" xfId="1" applyBorder="1" applyAlignment="1"/>
    <xf numFmtId="0" fontId="2" fillId="0" borderId="10" xfId="1" applyBorder="1" applyAlignment="1">
      <alignment horizontal="left" vertical="top"/>
    </xf>
    <xf numFmtId="0" fontId="2" fillId="0" borderId="36" xfId="1" applyBorder="1" applyAlignment="1">
      <alignment horizontal="left" vertical="top"/>
    </xf>
    <xf numFmtId="0" fontId="2" fillId="0" borderId="11" xfId="1" applyBorder="1" applyAlignment="1">
      <alignment horizontal="left" vertical="top"/>
    </xf>
    <xf numFmtId="0" fontId="2" fillId="0" borderId="11" xfId="1" applyBorder="1"/>
    <xf numFmtId="0" fontId="2" fillId="0" borderId="35" xfId="1" applyBorder="1"/>
    <xf numFmtId="0" fontId="2" fillId="0" borderId="72" xfId="1" applyBorder="1"/>
    <xf numFmtId="0" fontId="2" fillId="0" borderId="0" xfId="1" applyBorder="1" applyAlignment="1">
      <alignment horizontal="center"/>
    </xf>
    <xf numFmtId="0" fontId="2" fillId="0" borderId="43" xfId="1" applyBorder="1" applyAlignment="1"/>
    <xf numFmtId="0" fontId="2" fillId="0" borderId="44" xfId="1" applyBorder="1" applyAlignment="1"/>
    <xf numFmtId="0" fontId="2" fillId="0" borderId="45" xfId="1" applyBorder="1" applyAlignment="1"/>
    <xf numFmtId="0" fontId="2" fillId="0" borderId="4" xfId="1" applyBorder="1" applyAlignment="1">
      <alignment horizontal="left" vertical="top"/>
    </xf>
    <xf numFmtId="0" fontId="5" fillId="0" borderId="16" xfId="1" applyFont="1" applyFill="1" applyBorder="1" applyAlignment="1">
      <alignment horizontal="left" vertical="top"/>
    </xf>
    <xf numFmtId="0" fontId="5" fillId="0" borderId="25" xfId="1" applyFont="1" applyFill="1" applyBorder="1" applyAlignment="1">
      <alignment horizontal="left" vertical="top"/>
    </xf>
    <xf numFmtId="0" fontId="2" fillId="0" borderId="15" xfId="1" applyBorder="1" applyAlignment="1">
      <alignment horizontal="left" vertical="top"/>
    </xf>
    <xf numFmtId="0" fontId="2" fillId="0" borderId="40" xfId="1" applyBorder="1" applyAlignment="1">
      <alignment horizontal="left" vertical="top"/>
    </xf>
    <xf numFmtId="0" fontId="2" fillId="0" borderId="16" xfId="1" applyBorder="1" applyAlignment="1">
      <alignment horizontal="left" vertical="top"/>
    </xf>
    <xf numFmtId="0" fontId="2" fillId="0" borderId="16" xfId="1" applyBorder="1"/>
    <xf numFmtId="0" fontId="2" fillId="0" borderId="39" xfId="1" applyBorder="1"/>
    <xf numFmtId="0" fontId="2" fillId="0" borderId="75" xfId="1" applyBorder="1"/>
    <xf numFmtId="0" fontId="2" fillId="0" borderId="76" xfId="1" applyBorder="1" applyAlignment="1"/>
    <xf numFmtId="0" fontId="2" fillId="0" borderId="77" xfId="1" applyBorder="1" applyAlignment="1"/>
    <xf numFmtId="0" fontId="2" fillId="0" borderId="77" xfId="1" applyBorder="1"/>
    <xf numFmtId="0" fontId="2" fillId="0" borderId="57" xfId="1" applyBorder="1"/>
    <xf numFmtId="0" fontId="2" fillId="0" borderId="78" xfId="1" applyBorder="1"/>
    <xf numFmtId="0" fontId="2" fillId="0" borderId="79" xfId="1" applyBorder="1" applyAlignment="1"/>
    <xf numFmtId="0" fontId="2" fillId="0" borderId="41" xfId="1" applyBorder="1" applyAlignment="1">
      <alignment horizontal="center"/>
    </xf>
    <xf numFmtId="0" fontId="2" fillId="4" borderId="64" xfId="1" applyFill="1" applyBorder="1"/>
    <xf numFmtId="0" fontId="2" fillId="4" borderId="18" xfId="1" applyFill="1" applyBorder="1"/>
    <xf numFmtId="0" fontId="2" fillId="4" borderId="63" xfId="1" applyFill="1" applyBorder="1" applyAlignment="1">
      <alignment wrapText="1"/>
    </xf>
    <xf numFmtId="0" fontId="2" fillId="4" borderId="62" xfId="1" applyFill="1" applyBorder="1" applyAlignment="1">
      <alignment wrapText="1"/>
    </xf>
    <xf numFmtId="0" fontId="2" fillId="0" borderId="42" xfId="1" applyBorder="1"/>
    <xf numFmtId="0" fontId="4" fillId="0" borderId="0" xfId="1" applyFont="1"/>
    <xf numFmtId="0" fontId="8" fillId="0" borderId="11" xfId="1" applyFont="1" applyBorder="1" applyAlignment="1"/>
    <xf numFmtId="0" fontId="8" fillId="0" borderId="24" xfId="1" applyFont="1" applyBorder="1"/>
    <xf numFmtId="0" fontId="8" fillId="3" borderId="40" xfId="1" applyFont="1" applyFill="1" applyBorder="1" applyAlignment="1">
      <alignment wrapText="1"/>
    </xf>
    <xf numFmtId="0" fontId="8" fillId="0" borderId="16" xfId="1" applyFont="1" applyBorder="1" applyAlignment="1">
      <alignment wrapText="1"/>
    </xf>
    <xf numFmtId="0" fontId="8" fillId="3" borderId="16" xfId="1" applyFont="1" applyFill="1" applyBorder="1" applyAlignment="1">
      <alignment wrapText="1"/>
    </xf>
    <xf numFmtId="0" fontId="8" fillId="0" borderId="25" xfId="1" applyFont="1" applyBorder="1"/>
    <xf numFmtId="0" fontId="8" fillId="0" borderId="0" xfId="1" applyFont="1"/>
    <xf numFmtId="0" fontId="9" fillId="0" borderId="11" xfId="1" applyFont="1" applyBorder="1" applyAlignment="1"/>
    <xf numFmtId="0" fontId="2" fillId="3" borderId="11" xfId="1" applyFill="1" applyBorder="1" applyAlignment="1"/>
    <xf numFmtId="0" fontId="9" fillId="0" borderId="87" xfId="1" applyFont="1" applyBorder="1" applyAlignment="1">
      <alignment vertical="top" wrapText="1"/>
    </xf>
    <xf numFmtId="0" fontId="2" fillId="0" borderId="24" xfId="1" applyBorder="1"/>
    <xf numFmtId="0" fontId="9" fillId="0" borderId="24" xfId="1" applyFont="1" applyBorder="1"/>
    <xf numFmtId="0" fontId="3" fillId="0" borderId="88" xfId="1" applyFont="1" applyBorder="1" applyAlignment="1">
      <alignment vertical="top"/>
    </xf>
    <xf numFmtId="0" fontId="3" fillId="0" borderId="87" xfId="1" applyFont="1" applyBorder="1" applyAlignment="1">
      <alignment vertical="top" wrapText="1"/>
    </xf>
    <xf numFmtId="0" fontId="2" fillId="0" borderId="89" xfId="1" applyBorder="1"/>
    <xf numFmtId="0" fontId="9" fillId="0" borderId="89" xfId="1" applyFont="1" applyBorder="1"/>
    <xf numFmtId="0" fontId="4" fillId="0" borderId="18" xfId="1" applyFont="1" applyFill="1" applyBorder="1" applyAlignment="1"/>
    <xf numFmtId="0" fontId="2" fillId="0" borderId="19" xfId="1" applyFill="1" applyBorder="1"/>
    <xf numFmtId="0" fontId="2" fillId="5" borderId="62" xfId="1" applyFill="1" applyBorder="1" applyAlignment="1">
      <alignment wrapText="1"/>
    </xf>
    <xf numFmtId="0" fontId="10" fillId="0" borderId="61" xfId="1" applyFont="1" applyBorder="1" applyAlignment="1">
      <alignment vertical="top" wrapText="1"/>
    </xf>
    <xf numFmtId="0" fontId="9" fillId="0" borderId="0" xfId="1" applyFont="1"/>
    <xf numFmtId="0" fontId="11" fillId="0" borderId="0" xfId="1" applyFont="1"/>
    <xf numFmtId="0" fontId="11" fillId="0" borderId="24" xfId="1" applyFont="1" applyBorder="1"/>
    <xf numFmtId="0" fontId="11" fillId="0" borderId="89" xfId="1" applyFont="1" applyBorder="1"/>
    <xf numFmtId="0" fontId="9" fillId="3" borderId="40" xfId="1" applyFont="1" applyFill="1" applyBorder="1" applyAlignment="1">
      <alignment wrapText="1"/>
    </xf>
    <xf numFmtId="0" fontId="9" fillId="0" borderId="16" xfId="1" applyFont="1" applyBorder="1" applyAlignment="1">
      <alignment wrapText="1"/>
    </xf>
    <xf numFmtId="0" fontId="9" fillId="3" borderId="16" xfId="1" applyFont="1" applyFill="1" applyBorder="1" applyAlignment="1">
      <alignment wrapText="1"/>
    </xf>
    <xf numFmtId="0" fontId="9" fillId="0" borderId="25" xfId="1" applyFont="1" applyBorder="1"/>
    <xf numFmtId="0" fontId="2" fillId="0" borderId="0" xfId="1" applyFill="1"/>
    <xf numFmtId="0" fontId="2" fillId="0" borderId="6" xfId="1" applyBorder="1"/>
    <xf numFmtId="0" fontId="2" fillId="0" borderId="23" xfId="1" applyBorder="1"/>
    <xf numFmtId="0" fontId="2" fillId="0" borderId="87" xfId="1" applyBorder="1" applyAlignment="1"/>
    <xf numFmtId="0" fontId="1" fillId="0" borderId="89" xfId="1" applyFont="1" applyBorder="1"/>
    <xf numFmtId="0" fontId="10" fillId="0" borderId="18" xfId="1" applyFont="1" applyBorder="1" applyAlignment="1">
      <alignment vertical="top" wrapText="1"/>
    </xf>
    <xf numFmtId="0" fontId="1" fillId="0" borderId="25" xfId="1" applyFont="1" applyBorder="1"/>
    <xf numFmtId="0" fontId="2" fillId="0" borderId="6" xfId="1" applyFill="1" applyBorder="1"/>
    <xf numFmtId="0" fontId="2" fillId="0" borderId="10" xfId="1" applyBorder="1" applyAlignment="1">
      <alignment horizontal="left"/>
    </xf>
    <xf numFmtId="0" fontId="2" fillId="3" borderId="10" xfId="1" applyFill="1" applyBorder="1" applyAlignment="1">
      <alignment horizontal="left"/>
    </xf>
    <xf numFmtId="0" fontId="2" fillId="3" borderId="11" xfId="1" applyFill="1" applyBorder="1" applyAlignment="1">
      <alignment horizontal="left"/>
    </xf>
    <xf numFmtId="0" fontId="4" fillId="0" borderId="24" xfId="1" applyFont="1" applyBorder="1"/>
    <xf numFmtId="0" fontId="3" fillId="0" borderId="88" xfId="1" applyFont="1" applyBorder="1" applyAlignment="1">
      <alignment vertical="top" wrapText="1"/>
    </xf>
    <xf numFmtId="0" fontId="4" fillId="0" borderId="89" xfId="1" applyFont="1" applyBorder="1"/>
    <xf numFmtId="0" fontId="2" fillId="0" borderId="61" xfId="1" applyBorder="1"/>
    <xf numFmtId="0" fontId="2" fillId="0" borderId="63" xfId="1" applyBorder="1" applyAlignment="1">
      <alignment wrapText="1"/>
    </xf>
    <xf numFmtId="0" fontId="2" fillId="0" borderId="28" xfId="1" applyBorder="1"/>
    <xf numFmtId="0" fontId="2" fillId="0" borderId="63" xfId="1" applyBorder="1"/>
    <xf numFmtId="0" fontId="13" fillId="0" borderId="29" xfId="1" applyFont="1" applyBorder="1" applyAlignment="1">
      <alignment horizontal="left" vertical="top" wrapText="1"/>
    </xf>
    <xf numFmtId="0" fontId="1" fillId="0" borderId="62" xfId="1" applyFont="1" applyBorder="1" applyAlignment="1"/>
    <xf numFmtId="0" fontId="12" fillId="0" borderId="18" xfId="1" applyFont="1" applyBorder="1" applyAlignment="1">
      <alignment vertical="top" wrapText="1"/>
    </xf>
    <xf numFmtId="0" fontId="2" fillId="0" borderId="61" xfId="1" applyBorder="1" applyAlignment="1"/>
    <xf numFmtId="0" fontId="2" fillId="0" borderId="25" xfId="1" applyBorder="1"/>
    <xf numFmtId="0" fontId="2" fillId="0" borderId="29" xfId="1" applyFill="1" applyBorder="1" applyAlignment="1">
      <alignment wrapText="1"/>
    </xf>
    <xf numFmtId="0" fontId="2" fillId="0" borderId="63" xfId="1" applyBorder="1" applyAlignment="1"/>
    <xf numFmtId="0" fontId="2" fillId="0" borderId="0" xfId="1" applyAlignment="1">
      <alignment horizontal="left"/>
    </xf>
    <xf numFmtId="0" fontId="2" fillId="0" borderId="0" xfId="1" applyBorder="1" applyAlignment="1">
      <alignment horizontal="left"/>
    </xf>
    <xf numFmtId="0" fontId="2" fillId="0" borderId="0" xfId="1" applyBorder="1" applyAlignment="1"/>
    <xf numFmtId="0" fontId="8" fillId="3" borderId="5" xfId="1" applyFont="1" applyFill="1" applyBorder="1"/>
    <xf numFmtId="0" fontId="8" fillId="3" borderId="6" xfId="1" applyFont="1" applyFill="1" applyBorder="1"/>
    <xf numFmtId="0" fontId="8" fillId="3" borderId="6" xfId="1" applyFont="1" applyFill="1" applyBorder="1" applyAlignment="1"/>
    <xf numFmtId="0" fontId="8" fillId="3" borderId="30" xfId="1" applyFont="1" applyFill="1" applyBorder="1" applyAlignment="1"/>
    <xf numFmtId="0" fontId="8" fillId="0" borderId="94" xfId="1" applyFont="1" applyFill="1" applyBorder="1" applyAlignment="1"/>
    <xf numFmtId="0" fontId="8" fillId="0" borderId="0" xfId="1" applyFont="1" applyAlignment="1"/>
    <xf numFmtId="0" fontId="9" fillId="3" borderId="6" xfId="1" applyFont="1" applyFill="1" applyBorder="1"/>
    <xf numFmtId="0" fontId="9" fillId="3" borderId="6" xfId="1" applyFont="1" applyFill="1" applyBorder="1" applyAlignment="1"/>
    <xf numFmtId="0" fontId="9" fillId="3" borderId="30" xfId="1" applyFont="1" applyFill="1" applyBorder="1" applyAlignment="1"/>
    <xf numFmtId="0" fontId="9" fillId="0" borderId="94" xfId="1" applyFont="1" applyFill="1" applyBorder="1" applyAlignment="1"/>
    <xf numFmtId="0" fontId="2" fillId="3" borderId="5" xfId="1" applyFill="1" applyBorder="1"/>
    <xf numFmtId="0" fontId="2" fillId="3" borderId="6" xfId="1" applyFill="1" applyBorder="1"/>
    <xf numFmtId="0" fontId="2" fillId="3" borderId="6" xfId="1" applyFill="1" applyBorder="1" applyAlignment="1"/>
    <xf numFmtId="0" fontId="2" fillId="3" borderId="30" xfId="1" applyFill="1" applyBorder="1" applyAlignment="1"/>
    <xf numFmtId="0" fontId="2" fillId="0" borderId="94" xfId="1" applyFill="1" applyBorder="1" applyAlignment="1"/>
    <xf numFmtId="0" fontId="8" fillId="3" borderId="10" xfId="1" applyFont="1" applyFill="1" applyBorder="1"/>
    <xf numFmtId="0" fontId="8" fillId="3" borderId="11" xfId="1" applyFont="1" applyFill="1" applyBorder="1"/>
    <xf numFmtId="0" fontId="8" fillId="3" borderId="11" xfId="1" applyFont="1" applyFill="1" applyBorder="1" applyAlignment="1"/>
    <xf numFmtId="0" fontId="8" fillId="3" borderId="35" xfId="1" applyFont="1" applyFill="1" applyBorder="1" applyAlignment="1"/>
    <xf numFmtId="0" fontId="8" fillId="0" borderId="95" xfId="1" applyFont="1" applyFill="1" applyBorder="1" applyAlignment="1"/>
    <xf numFmtId="0" fontId="9" fillId="3" borderId="11" xfId="1" applyFont="1" applyFill="1" applyBorder="1"/>
    <xf numFmtId="0" fontId="9" fillId="3" borderId="11" xfId="1" applyFont="1" applyFill="1" applyBorder="1" applyAlignment="1"/>
    <xf numFmtId="0" fontId="9" fillId="3" borderId="35" xfId="1" applyFont="1" applyFill="1" applyBorder="1" applyAlignment="1"/>
    <xf numFmtId="0" fontId="9" fillId="0" borderId="95" xfId="1" applyFont="1" applyFill="1" applyBorder="1" applyAlignment="1"/>
    <xf numFmtId="0" fontId="2" fillId="3" borderId="10" xfId="1" applyFill="1" applyBorder="1"/>
    <xf numFmtId="0" fontId="2" fillId="3" borderId="11" xfId="1" applyFill="1" applyBorder="1"/>
    <xf numFmtId="0" fontId="2" fillId="0" borderId="95" xfId="1" applyFill="1" applyBorder="1" applyAlignment="1"/>
    <xf numFmtId="0" fontId="2" fillId="0" borderId="94" xfId="1" applyBorder="1" applyAlignment="1"/>
    <xf numFmtId="0" fontId="8" fillId="3" borderId="15" xfId="1" applyFont="1" applyFill="1" applyBorder="1"/>
    <xf numFmtId="0" fontId="8" fillId="3" borderId="16" xfId="1" applyFont="1" applyFill="1" applyBorder="1"/>
    <xf numFmtId="0" fontId="8" fillId="3" borderId="16" xfId="1" applyFont="1" applyFill="1" applyBorder="1" applyAlignment="1"/>
    <xf numFmtId="0" fontId="8" fillId="3" borderId="39" xfId="1" applyFont="1" applyFill="1" applyBorder="1" applyAlignment="1"/>
    <xf numFmtId="0" fontId="8" fillId="0" borderId="96" xfId="1" applyFont="1" applyBorder="1" applyAlignment="1"/>
    <xf numFmtId="0" fontId="9" fillId="3" borderId="16" xfId="1" applyFont="1" applyFill="1" applyBorder="1"/>
    <xf numFmtId="0" fontId="9" fillId="3" borderId="16" xfId="1" applyFont="1" applyFill="1" applyBorder="1" applyAlignment="1"/>
    <xf numFmtId="0" fontId="9" fillId="3" borderId="39" xfId="1" applyFont="1" applyFill="1" applyBorder="1" applyAlignment="1"/>
    <xf numFmtId="0" fontId="9" fillId="0" borderId="96" xfId="1" applyFont="1" applyBorder="1" applyAlignment="1"/>
    <xf numFmtId="0" fontId="2" fillId="3" borderId="15" xfId="1" applyFill="1" applyBorder="1"/>
    <xf numFmtId="0" fontId="2" fillId="3" borderId="16" xfId="1" applyFill="1" applyBorder="1"/>
    <xf numFmtId="0" fontId="2" fillId="3" borderId="16" xfId="1" applyFill="1" applyBorder="1" applyAlignment="1"/>
    <xf numFmtId="0" fontId="2" fillId="3" borderId="39" xfId="1" applyFill="1" applyBorder="1" applyAlignment="1"/>
    <xf numFmtId="0" fontId="2" fillId="0" borderId="96" xfId="1" applyBorder="1" applyAlignment="1"/>
    <xf numFmtId="0" fontId="2" fillId="0" borderId="95" xfId="1" applyBorder="1" applyAlignment="1"/>
    <xf numFmtId="0" fontId="8" fillId="0" borderId="76" xfId="1" applyFont="1" applyBorder="1"/>
    <xf numFmtId="0" fontId="8" fillId="0" borderId="77" xfId="1" applyFont="1" applyBorder="1"/>
    <xf numFmtId="0" fontId="8" fillId="0" borderId="77" xfId="1" applyFont="1" applyBorder="1" applyAlignment="1"/>
    <xf numFmtId="0" fontId="8" fillId="0" borderId="85" xfId="1" applyFont="1" applyBorder="1" applyAlignment="1"/>
    <xf numFmtId="0" fontId="8" fillId="0" borderId="55" xfId="1" applyFont="1" applyBorder="1" applyAlignment="1"/>
    <xf numFmtId="0" fontId="9" fillId="0" borderId="77" xfId="1" applyFont="1" applyBorder="1"/>
    <xf numFmtId="0" fontId="9" fillId="0" borderId="55" xfId="1" applyFont="1" applyBorder="1" applyAlignment="1"/>
    <xf numFmtId="0" fontId="2" fillId="0" borderId="5" xfId="1" applyBorder="1"/>
    <xf numFmtId="0" fontId="2" fillId="0" borderId="23" xfId="1" applyBorder="1" applyAlignment="1"/>
    <xf numFmtId="0" fontId="2" fillId="0" borderId="55" xfId="1" applyBorder="1" applyAlignment="1"/>
    <xf numFmtId="0" fontId="8" fillId="0" borderId="10" xfId="1" applyFont="1" applyBorder="1"/>
    <xf numFmtId="0" fontId="8" fillId="0" borderId="11" xfId="1" applyFont="1" applyBorder="1"/>
    <xf numFmtId="0" fontId="8" fillId="0" borderId="24" xfId="1" applyFont="1" applyBorder="1" applyAlignment="1"/>
    <xf numFmtId="0" fontId="8" fillId="0" borderId="45" xfId="1" applyFont="1" applyBorder="1" applyAlignment="1"/>
    <xf numFmtId="0" fontId="9" fillId="0" borderId="11" xfId="1" applyFont="1" applyBorder="1"/>
    <xf numFmtId="0" fontId="9" fillId="0" borderId="45" xfId="1" applyFont="1" applyBorder="1" applyAlignment="1"/>
    <xf numFmtId="0" fontId="8" fillId="0" borderId="15" xfId="1" applyFont="1" applyBorder="1"/>
    <xf numFmtId="0" fontId="8" fillId="0" borderId="16" xfId="1" applyFont="1" applyBorder="1"/>
    <xf numFmtId="0" fontId="8" fillId="0" borderId="42" xfId="1" applyFont="1" applyBorder="1"/>
    <xf numFmtId="0" fontId="9" fillId="0" borderId="16" xfId="1" applyFont="1" applyBorder="1"/>
    <xf numFmtId="0" fontId="9" fillId="0" borderId="42" xfId="1" applyFont="1" applyBorder="1"/>
    <xf numFmtId="0" fontId="2" fillId="0" borderId="15" xfId="1" applyBorder="1"/>
    <xf numFmtId="0" fontId="8" fillId="0" borderId="60" xfId="1" applyFont="1" applyBorder="1"/>
    <xf numFmtId="0" fontId="8" fillId="0" borderId="17" xfId="1" applyFont="1" applyBorder="1"/>
    <xf numFmtId="0" fontId="8" fillId="0" borderId="20" xfId="1" applyFont="1" applyBorder="1"/>
    <xf numFmtId="0" fontId="9" fillId="0" borderId="17" xfId="1" applyFont="1" applyBorder="1"/>
    <xf numFmtId="0" fontId="9" fillId="0" borderId="20" xfId="1" applyFont="1" applyBorder="1"/>
    <xf numFmtId="0" fontId="2" fillId="0" borderId="60" xfId="1" applyBorder="1"/>
    <xf numFmtId="0" fontId="2" fillId="0" borderId="17" xfId="1" applyBorder="1"/>
    <xf numFmtId="0" fontId="2" fillId="0" borderId="20" xfId="1" applyBorder="1"/>
    <xf numFmtId="0" fontId="8" fillId="0" borderId="0" xfId="1" applyFont="1" applyBorder="1"/>
    <xf numFmtId="0" fontId="14" fillId="0" borderId="0" xfId="1" applyFont="1" applyBorder="1"/>
    <xf numFmtId="0" fontId="8" fillId="0" borderId="48" xfId="1" applyFont="1" applyBorder="1"/>
    <xf numFmtId="0" fontId="8" fillId="0" borderId="47" xfId="1" applyFont="1" applyBorder="1"/>
    <xf numFmtId="0" fontId="2" fillId="3" borderId="40" xfId="1" applyFill="1" applyBorder="1" applyAlignment="1">
      <alignment wrapText="1"/>
    </xf>
    <xf numFmtId="0" fontId="2" fillId="0" borderId="48" xfId="1" applyBorder="1"/>
    <xf numFmtId="0" fontId="2" fillId="0" borderId="47" xfId="1" applyBorder="1"/>
    <xf numFmtId="0" fontId="2" fillId="0" borderId="16" xfId="1" applyBorder="1" applyAlignment="1">
      <alignment wrapText="1"/>
    </xf>
    <xf numFmtId="0" fontId="2" fillId="3" borderId="16" xfId="1" applyFill="1" applyBorder="1" applyAlignment="1">
      <alignment wrapText="1"/>
    </xf>
    <xf numFmtId="0" fontId="12" fillId="0" borderId="61" xfId="1" applyFont="1" applyBorder="1" applyAlignment="1">
      <alignment vertical="top" wrapText="1"/>
    </xf>
    <xf numFmtId="0" fontId="2" fillId="5" borderId="40" xfId="1" applyFill="1" applyBorder="1" applyAlignment="1">
      <alignment wrapText="1"/>
    </xf>
    <xf numFmtId="0" fontId="2" fillId="0" borderId="62" xfId="1" applyBorder="1" applyAlignment="1"/>
    <xf numFmtId="0" fontId="12" fillId="5" borderId="40" xfId="1" applyFont="1" applyFill="1" applyBorder="1" applyAlignment="1">
      <alignment wrapText="1"/>
    </xf>
    <xf numFmtId="0" fontId="4" fillId="5" borderId="40" xfId="1" applyFont="1" applyFill="1" applyBorder="1" applyAlignment="1"/>
    <xf numFmtId="0" fontId="2" fillId="0" borderId="76" xfId="1" applyBorder="1"/>
    <xf numFmtId="0" fontId="2" fillId="0" borderId="85" xfId="1" applyBorder="1" applyAlignment="1"/>
    <xf numFmtId="0" fontId="2" fillId="0" borderId="10" xfId="1" applyBorder="1"/>
    <xf numFmtId="0" fontId="2" fillId="0" borderId="22" xfId="1" applyBorder="1" applyAlignment="1"/>
    <xf numFmtId="0" fontId="2" fillId="0" borderId="85" xfId="1" applyBorder="1"/>
    <xf numFmtId="0" fontId="2" fillId="0" borderId="30" xfId="1" applyBorder="1"/>
    <xf numFmtId="0" fontId="2" fillId="0" borderId="6" xfId="1" applyBorder="1" applyAlignment="1">
      <alignment horizontal="left" vertical="top"/>
    </xf>
    <xf numFmtId="0" fontId="2" fillId="0" borderId="31" xfId="1" applyBorder="1" applyAlignment="1">
      <alignment horizontal="left" vertical="top"/>
    </xf>
    <xf numFmtId="0" fontId="2" fillId="0" borderId="5" xfId="1" applyBorder="1" applyAlignment="1">
      <alignment horizontal="left" vertical="top"/>
    </xf>
    <xf numFmtId="0" fontId="5" fillId="0" borderId="24" xfId="1" applyFont="1" applyFill="1" applyBorder="1" applyAlignment="1">
      <alignment vertical="top"/>
    </xf>
    <xf numFmtId="0" fontId="5" fillId="0" borderId="23" xfId="1" applyFont="1" applyFill="1" applyBorder="1" applyAlignment="1">
      <alignment vertical="top"/>
    </xf>
    <xf numFmtId="0" fontId="5" fillId="0" borderId="25" xfId="1" applyFont="1" applyFill="1" applyBorder="1" applyAlignment="1">
      <alignment vertical="top"/>
    </xf>
    <xf numFmtId="0" fontId="5" fillId="0" borderId="89" xfId="1" applyFont="1" applyFill="1" applyBorder="1" applyAlignment="1">
      <alignment horizontal="left" vertical="top"/>
    </xf>
    <xf numFmtId="0" fontId="2" fillId="0" borderId="100" xfId="1" applyBorder="1" applyAlignment="1"/>
    <xf numFmtId="0" fontId="2" fillId="0" borderId="102" xfId="1" applyBorder="1" applyAlignment="1"/>
    <xf numFmtId="0" fontId="2" fillId="0" borderId="101" xfId="1" applyBorder="1" applyAlignment="1"/>
    <xf numFmtId="0" fontId="2" fillId="4" borderId="103" xfId="1" applyFill="1" applyBorder="1" applyAlignment="1">
      <alignment wrapText="1"/>
    </xf>
    <xf numFmtId="0" fontId="2" fillId="4" borderId="106" xfId="1" applyFill="1" applyBorder="1"/>
    <xf numFmtId="0" fontId="2" fillId="4" borderId="104" xfId="1" applyFill="1" applyBorder="1" applyAlignment="1">
      <alignment wrapText="1"/>
    </xf>
    <xf numFmtId="0" fontId="2" fillId="0" borderId="65" xfId="1" applyBorder="1" applyAlignment="1">
      <alignment horizontal="center"/>
    </xf>
    <xf numFmtId="0" fontId="0" fillId="0" borderId="0" xfId="0"/>
    <xf numFmtId="0" fontId="15" fillId="0" borderId="109" xfId="0" applyFont="1" applyBorder="1"/>
    <xf numFmtId="0" fontId="15" fillId="0" borderId="109" xfId="0" applyFont="1" applyBorder="1" applyAlignment="1">
      <alignment horizontal="center"/>
    </xf>
    <xf numFmtId="0" fontId="15" fillId="8" borderId="110" xfId="0" applyFont="1" applyFill="1" applyBorder="1"/>
    <xf numFmtId="0" fontId="15" fillId="0" borderId="110" xfId="0" applyFont="1" applyBorder="1"/>
    <xf numFmtId="0" fontId="15" fillId="9" borderId="110" xfId="0" applyFont="1" applyFill="1" applyBorder="1"/>
    <xf numFmtId="0" fontId="15" fillId="0" borderId="110" xfId="0" applyFont="1" applyBorder="1" applyAlignment="1">
      <alignment horizontal="center"/>
    </xf>
    <xf numFmtId="0" fontId="15" fillId="0" borderId="111" xfId="0" applyFont="1" applyBorder="1"/>
    <xf numFmtId="0" fontId="15" fillId="0" borderId="111" xfId="0" applyFont="1" applyBorder="1" applyAlignment="1">
      <alignment horizontal="center"/>
    </xf>
    <xf numFmtId="0" fontId="2" fillId="0" borderId="40" xfId="1" applyBorder="1" applyAlignment="1">
      <alignment horizontal="right"/>
    </xf>
    <xf numFmtId="0" fontId="2" fillId="0" borderId="46" xfId="1" applyBorder="1" applyAlignment="1">
      <alignment horizontal="right"/>
    </xf>
    <xf numFmtId="0" fontId="2" fillId="0" borderId="36" xfId="1" applyBorder="1" applyAlignment="1">
      <alignment horizontal="right"/>
    </xf>
    <xf numFmtId="0" fontId="2" fillId="0" borderId="43" xfId="1" applyBorder="1" applyAlignment="1">
      <alignment horizontal="right"/>
    </xf>
    <xf numFmtId="0" fontId="2" fillId="0" borderId="31" xfId="1" applyBorder="1" applyAlignment="1">
      <alignment horizontal="right"/>
    </xf>
    <xf numFmtId="0" fontId="2" fillId="0" borderId="68" xfId="1" applyBorder="1" applyAlignment="1">
      <alignment horizontal="right"/>
    </xf>
    <xf numFmtId="0" fontId="2" fillId="0" borderId="90" xfId="1" applyBorder="1" applyAlignment="1">
      <alignment horizontal="right"/>
    </xf>
    <xf numFmtId="0" fontId="2" fillId="0" borderId="91" xfId="1" applyBorder="1" applyAlignment="1">
      <alignment horizontal="right"/>
    </xf>
    <xf numFmtId="0" fontId="2" fillId="0" borderId="11" xfId="1" applyBorder="1" applyAlignment="1">
      <alignment horizontal="left"/>
    </xf>
    <xf numFmtId="0" fontId="2" fillId="0" borderId="6" xfId="1" applyBorder="1" applyAlignment="1">
      <alignment horizontal="left"/>
    </xf>
    <xf numFmtId="0" fontId="2" fillId="0" borderId="42" xfId="1" applyBorder="1" applyAlignment="1">
      <alignment horizontal="center" vertical="center" textRotation="90"/>
    </xf>
    <xf numFmtId="0" fontId="2" fillId="0" borderId="37" xfId="1" applyBorder="1" applyAlignment="1">
      <alignment horizontal="center" vertical="center" textRotation="90"/>
    </xf>
    <xf numFmtId="0" fontId="2" fillId="0" borderId="40" xfId="1" applyBorder="1" applyAlignment="1">
      <alignment horizontal="center"/>
    </xf>
    <xf numFmtId="0" fontId="2" fillId="0" borderId="39" xfId="1" applyBorder="1" applyAlignment="1">
      <alignment horizontal="center"/>
    </xf>
    <xf numFmtId="0" fontId="2" fillId="0" borderId="36" xfId="1" applyBorder="1" applyAlignment="1">
      <alignment horizontal="center"/>
    </xf>
    <xf numFmtId="0" fontId="2" fillId="0" borderId="35" xfId="1" applyBorder="1" applyAlignment="1">
      <alignment horizontal="center"/>
    </xf>
    <xf numFmtId="0" fontId="2" fillId="0" borderId="31" xfId="1" applyBorder="1" applyAlignment="1">
      <alignment horizontal="center"/>
    </xf>
    <xf numFmtId="0" fontId="2" fillId="0" borderId="30" xfId="1" applyBorder="1" applyAlignment="1">
      <alignment horizontal="center"/>
    </xf>
    <xf numFmtId="0" fontId="2" fillId="0" borderId="21" xfId="1" applyBorder="1" applyAlignment="1">
      <alignment horizontal="center" textRotation="90"/>
    </xf>
    <xf numFmtId="0" fontId="2" fillId="0" borderId="14" xfId="1" applyBorder="1" applyAlignment="1">
      <alignment horizontal="center" textRotation="90"/>
    </xf>
    <xf numFmtId="0" fontId="2" fillId="0" borderId="9" xfId="1" applyBorder="1" applyAlignment="1">
      <alignment horizontal="center" textRotation="90"/>
    </xf>
    <xf numFmtId="0" fontId="2" fillId="0" borderId="20" xfId="1" applyBorder="1" applyAlignment="1">
      <alignment horizontal="center" textRotation="90"/>
    </xf>
    <xf numFmtId="0" fontId="2" fillId="0" borderId="13" xfId="1" applyBorder="1" applyAlignment="1">
      <alignment horizontal="center" textRotation="90"/>
    </xf>
    <xf numFmtId="0" fontId="2" fillId="0" borderId="8" xfId="1" applyBorder="1" applyAlignment="1">
      <alignment horizontal="center" textRotation="90"/>
    </xf>
    <xf numFmtId="0" fontId="2" fillId="0" borderId="19" xfId="1" applyBorder="1" applyAlignment="1">
      <alignment horizontal="left"/>
    </xf>
    <xf numFmtId="0" fontId="2" fillId="0" borderId="17" xfId="1" applyBorder="1" applyAlignment="1">
      <alignment horizontal="center"/>
    </xf>
    <xf numFmtId="0" fontId="2" fillId="0" borderId="12" xfId="1" applyBorder="1" applyAlignment="1">
      <alignment horizontal="center"/>
    </xf>
    <xf numFmtId="0" fontId="2" fillId="0" borderId="7" xfId="1" applyBorder="1" applyAlignment="1">
      <alignment horizontal="center"/>
    </xf>
    <xf numFmtId="0" fontId="2" fillId="0" borderId="16" xfId="1" applyBorder="1" applyAlignment="1">
      <alignment horizontal="left"/>
    </xf>
    <xf numFmtId="0" fontId="2" fillId="0" borderId="19" xfId="1" applyBorder="1" applyAlignment="1">
      <alignment horizontal="center"/>
    </xf>
    <xf numFmtId="0" fontId="2" fillId="0" borderId="25" xfId="1" applyBorder="1" applyAlignment="1">
      <alignment horizontal="left" vertical="top" textRotation="90"/>
    </xf>
    <xf numFmtId="0" fontId="2" fillId="0" borderId="23" xfId="1" applyBorder="1" applyAlignment="1">
      <alignment horizontal="left" vertical="top" textRotation="90"/>
    </xf>
    <xf numFmtId="0" fontId="2" fillId="0" borderId="16" xfId="1" applyBorder="1" applyAlignment="1">
      <alignment horizontal="left" vertical="top" wrapText="1"/>
    </xf>
    <xf numFmtId="0" fontId="2" fillId="0" borderId="6" xfId="1" applyBorder="1" applyAlignment="1">
      <alignment horizontal="left" vertical="top" wrapText="1"/>
    </xf>
    <xf numFmtId="0" fontId="2" fillId="0" borderId="15" xfId="1" applyBorder="1" applyAlignment="1">
      <alignment horizontal="center" vertical="top" wrapText="1"/>
    </xf>
    <xf numFmtId="0" fontId="2" fillId="0" borderId="5" xfId="1" applyBorder="1" applyAlignment="1">
      <alignment horizontal="center" vertical="top" wrapText="1"/>
    </xf>
    <xf numFmtId="0" fontId="2" fillId="0" borderId="29" xfId="1" applyBorder="1" applyAlignment="1">
      <alignment horizontal="center"/>
    </xf>
    <xf numFmtId="0" fontId="2" fillId="0" borderId="28" xfId="1" applyBorder="1" applyAlignment="1">
      <alignment horizontal="center"/>
    </xf>
    <xf numFmtId="0" fontId="2" fillId="0" borderId="7" xfId="1" applyBorder="1" applyAlignment="1">
      <alignment horizontal="left" vertical="top" wrapText="1"/>
    </xf>
    <xf numFmtId="0" fontId="2" fillId="0" borderId="25" xfId="1" applyBorder="1" applyAlignment="1">
      <alignment horizontal="center" textRotation="90"/>
    </xf>
    <xf numFmtId="0" fontId="2" fillId="0" borderId="24" xfId="1" applyBorder="1" applyAlignment="1">
      <alignment horizontal="center" textRotation="90"/>
    </xf>
    <xf numFmtId="0" fontId="2" fillId="0" borderId="23" xfId="1" applyBorder="1" applyAlignment="1">
      <alignment horizontal="center" textRotation="90"/>
    </xf>
    <xf numFmtId="0" fontId="2" fillId="0" borderId="11" xfId="1" applyBorder="1" applyAlignment="1">
      <alignment horizontal="left" vertical="top" wrapText="1"/>
    </xf>
    <xf numFmtId="0" fontId="2" fillId="0" borderId="15" xfId="1" applyBorder="1" applyAlignment="1">
      <alignment horizontal="left" vertical="top" wrapText="1"/>
    </xf>
    <xf numFmtId="0" fontId="2" fillId="0" borderId="10" xfId="1" applyBorder="1" applyAlignment="1">
      <alignment horizontal="left" vertical="top" wrapText="1"/>
    </xf>
    <xf numFmtId="0" fontId="2" fillId="0" borderId="5" xfId="1" applyBorder="1" applyAlignment="1">
      <alignment horizontal="left" vertical="top" wrapText="1"/>
    </xf>
    <xf numFmtId="0" fontId="2" fillId="0" borderId="24" xfId="1" applyBorder="1" applyAlignment="1">
      <alignment horizontal="center"/>
    </xf>
    <xf numFmtId="0" fontId="2" fillId="0" borderId="10" xfId="1" applyBorder="1" applyAlignment="1">
      <alignment horizontal="center"/>
    </xf>
    <xf numFmtId="0" fontId="2" fillId="0" borderId="23" xfId="1" applyBorder="1" applyAlignment="1">
      <alignment horizontal="center"/>
    </xf>
    <xf numFmtId="0" fontId="2" fillId="0" borderId="5" xfId="1" applyBorder="1" applyAlignment="1">
      <alignment horizontal="center"/>
    </xf>
    <xf numFmtId="0" fontId="2" fillId="0" borderId="42" xfId="1" applyBorder="1" applyAlignment="1">
      <alignment horizontal="center" vertical="top" wrapText="1"/>
    </xf>
    <xf numFmtId="0" fontId="2" fillId="0" borderId="41" xfId="1" applyBorder="1" applyAlignment="1">
      <alignment horizontal="center" vertical="top"/>
    </xf>
    <xf numFmtId="0" fontId="2" fillId="0" borderId="37" xfId="1" applyBorder="1" applyAlignment="1">
      <alignment horizontal="center" vertical="top"/>
    </xf>
    <xf numFmtId="0" fontId="2" fillId="0" borderId="0" xfId="1" applyBorder="1" applyAlignment="1">
      <alignment horizontal="center" vertical="top"/>
    </xf>
    <xf numFmtId="0" fontId="2" fillId="0" borderId="33" xfId="1" applyBorder="1" applyAlignment="1">
      <alignment horizontal="center" vertical="top"/>
    </xf>
    <xf numFmtId="0" fontId="2" fillId="0" borderId="32" xfId="1" applyBorder="1" applyAlignment="1">
      <alignment horizontal="center" vertical="top"/>
    </xf>
    <xf numFmtId="0" fontId="2" fillId="0" borderId="25" xfId="1" applyBorder="1" applyAlignment="1">
      <alignment horizontal="center"/>
    </xf>
    <xf numFmtId="0" fontId="2" fillId="0" borderId="15" xfId="1" applyBorder="1" applyAlignment="1">
      <alignment horizontal="center"/>
    </xf>
    <xf numFmtId="0" fontId="2" fillId="0" borderId="35" xfId="1" applyBorder="1" applyAlignment="1">
      <alignment horizontal="left" vertical="top"/>
    </xf>
    <xf numFmtId="0" fontId="2" fillId="0" borderId="11" xfId="1" applyBorder="1" applyAlignment="1">
      <alignment horizontal="left" vertical="top"/>
    </xf>
    <xf numFmtId="0" fontId="2" fillId="3" borderId="45" xfId="1" applyFill="1" applyBorder="1" applyAlignment="1">
      <alignment horizontal="center"/>
    </xf>
    <xf numFmtId="0" fontId="2" fillId="3" borderId="43" xfId="1" applyFill="1" applyBorder="1" applyAlignment="1">
      <alignment horizontal="center"/>
    </xf>
    <xf numFmtId="0" fontId="2" fillId="3" borderId="44" xfId="1" applyFill="1" applyBorder="1" applyAlignment="1">
      <alignment horizontal="center"/>
    </xf>
    <xf numFmtId="0" fontId="2" fillId="0" borderId="48" xfId="1" applyBorder="1" applyAlignment="1">
      <alignment horizontal="left" vertical="top"/>
    </xf>
    <xf numFmtId="0" fontId="3" fillId="0" borderId="47" xfId="1" applyFont="1" applyBorder="1" applyAlignment="1">
      <alignment horizontal="center" vertical="top"/>
    </xf>
    <xf numFmtId="0" fontId="3" fillId="0" borderId="46" xfId="1" applyFont="1" applyBorder="1" applyAlignment="1">
      <alignment horizontal="center" vertical="top"/>
    </xf>
    <xf numFmtId="0" fontId="2" fillId="0" borderId="44" xfId="1" applyBorder="1" applyAlignment="1">
      <alignment horizontal="left" vertical="top"/>
    </xf>
    <xf numFmtId="0" fontId="2" fillId="0" borderId="45" xfId="1" applyBorder="1" applyAlignment="1">
      <alignment horizontal="center"/>
    </xf>
    <xf numFmtId="0" fontId="2" fillId="0" borderId="43" xfId="1" applyBorder="1" applyAlignment="1">
      <alignment horizontal="center"/>
    </xf>
    <xf numFmtId="0" fontId="2" fillId="0" borderId="52" xfId="1" applyBorder="1" applyAlignment="1">
      <alignment horizontal="center" textRotation="90" wrapText="1"/>
    </xf>
    <xf numFmtId="0" fontId="2" fillId="0" borderId="38" xfId="1" applyBorder="1" applyAlignment="1">
      <alignment horizontal="center" textRotation="90" wrapText="1"/>
    </xf>
    <xf numFmtId="0" fontId="2" fillId="0" borderId="34" xfId="1" applyBorder="1" applyAlignment="1">
      <alignment horizontal="center" textRotation="90" wrapText="1"/>
    </xf>
    <xf numFmtId="0" fontId="2" fillId="0" borderId="33" xfId="1" applyBorder="1" applyAlignment="1">
      <alignment horizontal="center"/>
    </xf>
    <xf numFmtId="0" fontId="2" fillId="0" borderId="32" xfId="1" applyBorder="1" applyAlignment="1">
      <alignment horizontal="center"/>
    </xf>
    <xf numFmtId="0" fontId="2" fillId="0" borderId="33" xfId="1" applyFill="1" applyBorder="1" applyAlignment="1">
      <alignment horizontal="center"/>
    </xf>
    <xf numFmtId="0" fontId="2" fillId="0" borderId="51" xfId="1" applyFill="1" applyBorder="1" applyAlignment="1">
      <alignment horizontal="center"/>
    </xf>
    <xf numFmtId="0" fontId="2" fillId="0" borderId="45" xfId="1" applyBorder="1" applyAlignment="1">
      <alignment horizontal="left" vertical="top"/>
    </xf>
    <xf numFmtId="0" fontId="2" fillId="0" borderId="55" xfId="1" applyBorder="1" applyAlignment="1">
      <alignment horizontal="center" vertical="top"/>
    </xf>
    <xf numFmtId="0" fontId="2" fillId="0" borderId="57" xfId="1" applyBorder="1" applyAlignment="1">
      <alignment horizontal="center" vertical="top"/>
    </xf>
    <xf numFmtId="0" fontId="2" fillId="0" borderId="50" xfId="1" applyBorder="1" applyAlignment="1">
      <alignment horizontal="center" vertical="top"/>
    </xf>
    <xf numFmtId="0" fontId="2" fillId="3" borderId="55" xfId="1" applyFill="1" applyBorder="1" applyAlignment="1">
      <alignment horizontal="center"/>
    </xf>
    <xf numFmtId="0" fontId="2" fillId="3" borderId="53" xfId="1" applyFill="1" applyBorder="1" applyAlignment="1">
      <alignment horizontal="center"/>
    </xf>
    <xf numFmtId="0" fontId="2" fillId="0" borderId="62" xfId="1" applyBorder="1" applyAlignment="1">
      <alignment horizontal="center"/>
    </xf>
    <xf numFmtId="0" fontId="2" fillId="0" borderId="63" xfId="1" applyBorder="1" applyAlignment="1">
      <alignment horizontal="center"/>
    </xf>
    <xf numFmtId="0" fontId="2" fillId="0" borderId="62" xfId="1" applyFill="1" applyBorder="1" applyAlignment="1">
      <alignment horizontal="center"/>
    </xf>
    <xf numFmtId="0" fontId="2" fillId="0" borderId="61" xfId="1" applyFill="1" applyBorder="1" applyAlignment="1">
      <alignment horizontal="center"/>
    </xf>
    <xf numFmtId="0" fontId="2" fillId="0" borderId="47" xfId="1" applyBorder="1" applyAlignment="1">
      <alignment horizontal="left" vertical="top"/>
    </xf>
    <xf numFmtId="0" fontId="2" fillId="3" borderId="54" xfId="1" applyFill="1" applyBorder="1" applyAlignment="1">
      <alignment horizontal="center"/>
    </xf>
    <xf numFmtId="0" fontId="2" fillId="0" borderId="46" xfId="1" applyBorder="1" applyAlignment="1">
      <alignment horizontal="left" vertical="top"/>
    </xf>
    <xf numFmtId="0" fontId="2" fillId="0" borderId="44" xfId="1" applyBorder="1" applyAlignment="1">
      <alignment horizontal="center"/>
    </xf>
    <xf numFmtId="0" fontId="2" fillId="0" borderId="70" xfId="1" applyBorder="1" applyAlignment="1">
      <alignment horizontal="center"/>
    </xf>
    <xf numFmtId="0" fontId="2" fillId="0" borderId="69" xfId="1" applyBorder="1" applyAlignment="1">
      <alignment horizontal="center"/>
    </xf>
    <xf numFmtId="0" fontId="2" fillId="0" borderId="68" xfId="1" applyBorder="1" applyAlignment="1">
      <alignment horizontal="center"/>
    </xf>
    <xf numFmtId="0" fontId="2" fillId="0" borderId="74" xfId="1" applyBorder="1" applyAlignment="1">
      <alignment horizontal="center"/>
    </xf>
    <xf numFmtId="0" fontId="2" fillId="0" borderId="73" xfId="1" applyBorder="1" applyAlignment="1">
      <alignment horizontal="center"/>
    </xf>
    <xf numFmtId="0" fontId="2" fillId="0" borderId="71" xfId="1" applyBorder="1" applyAlignment="1">
      <alignment horizontal="center"/>
    </xf>
    <xf numFmtId="0" fontId="2" fillId="0" borderId="47" xfId="1" applyBorder="1" applyAlignment="1">
      <alignment horizontal="center"/>
    </xf>
    <xf numFmtId="0" fontId="2" fillId="0" borderId="46" xfId="1" applyBorder="1" applyAlignment="1">
      <alignment horizontal="center"/>
    </xf>
    <xf numFmtId="0" fontId="2" fillId="0" borderId="48" xfId="1" applyBorder="1" applyAlignment="1">
      <alignment horizontal="center"/>
    </xf>
    <xf numFmtId="0" fontId="2" fillId="0" borderId="38" xfId="1" applyBorder="1" applyAlignment="1">
      <alignment horizontal="center" textRotation="90"/>
    </xf>
    <xf numFmtId="0" fontId="2" fillId="0" borderId="34" xfId="1" applyBorder="1" applyAlignment="1">
      <alignment horizontal="center" textRotation="90"/>
    </xf>
    <xf numFmtId="0" fontId="2" fillId="0" borderId="98" xfId="1" applyBorder="1" applyAlignment="1">
      <alignment horizontal="center"/>
    </xf>
    <xf numFmtId="0" fontId="2" fillId="0" borderId="91" xfId="1" applyBorder="1" applyAlignment="1">
      <alignment horizontal="center"/>
    </xf>
    <xf numFmtId="0" fontId="2" fillId="0" borderId="92" xfId="1" applyBorder="1" applyAlignment="1">
      <alignment horizontal="center"/>
    </xf>
    <xf numFmtId="0" fontId="2" fillId="0" borderId="100" xfId="1" applyBorder="1" applyAlignment="1">
      <alignment horizontal="center"/>
    </xf>
    <xf numFmtId="0" fontId="2" fillId="0" borderId="101" xfId="1" applyBorder="1" applyAlignment="1">
      <alignment horizontal="center"/>
    </xf>
    <xf numFmtId="0" fontId="2" fillId="0" borderId="102" xfId="1" applyBorder="1" applyAlignment="1">
      <alignment horizontal="center"/>
    </xf>
    <xf numFmtId="0" fontId="2" fillId="0" borderId="99" xfId="1" applyBorder="1" applyAlignment="1">
      <alignment horizontal="center"/>
    </xf>
    <xf numFmtId="0" fontId="2" fillId="0" borderId="103" xfId="1" applyBorder="1" applyAlignment="1">
      <alignment horizontal="center"/>
    </xf>
    <xf numFmtId="0" fontId="2" fillId="0" borderId="104" xfId="1" applyBorder="1" applyAlignment="1">
      <alignment horizontal="center"/>
    </xf>
    <xf numFmtId="0" fontId="2" fillId="0" borderId="105" xfId="1" applyBorder="1" applyAlignment="1">
      <alignment horizontal="center"/>
    </xf>
    <xf numFmtId="0" fontId="2" fillId="0" borderId="65" xfId="1" applyBorder="1" applyAlignment="1">
      <alignment horizontal="center"/>
    </xf>
    <xf numFmtId="0" fontId="2" fillId="0" borderId="0" xfId="1" applyBorder="1" applyAlignment="1">
      <alignment horizontal="center"/>
    </xf>
    <xf numFmtId="0" fontId="2" fillId="0" borderId="107" xfId="1" applyBorder="1" applyAlignment="1">
      <alignment horizontal="center"/>
    </xf>
    <xf numFmtId="0" fontId="2" fillId="0" borderId="81" xfId="1" applyBorder="1" applyAlignment="1">
      <alignment horizontal="center"/>
    </xf>
    <xf numFmtId="0" fontId="2" fillId="0" borderId="80" xfId="1" applyBorder="1" applyAlignment="1">
      <alignment horizontal="center"/>
    </xf>
    <xf numFmtId="0" fontId="2" fillId="0" borderId="52" xfId="1" applyBorder="1" applyAlignment="1">
      <alignment horizontal="center" textRotation="90"/>
    </xf>
    <xf numFmtId="0" fontId="2" fillId="0" borderId="108" xfId="1" applyBorder="1" applyAlignment="1">
      <alignment horizontal="center" textRotation="90"/>
    </xf>
    <xf numFmtId="0" fontId="15" fillId="7" borderId="115" xfId="0" applyFont="1" applyFill="1" applyBorder="1"/>
    <xf numFmtId="0" fontId="15" fillId="7" borderId="116" xfId="0" applyFont="1" applyFill="1" applyBorder="1"/>
    <xf numFmtId="0" fontId="15" fillId="7" borderId="117" xfId="0" applyFont="1" applyFill="1" applyBorder="1"/>
    <xf numFmtId="0" fontId="15" fillId="7" borderId="112" xfId="0" applyFont="1" applyFill="1" applyBorder="1"/>
    <xf numFmtId="0" fontId="15" fillId="7" borderId="113" xfId="0" applyFont="1" applyFill="1" applyBorder="1"/>
    <xf numFmtId="0" fontId="15" fillId="7" borderId="114" xfId="0" applyFont="1" applyFill="1" applyBorder="1"/>
    <xf numFmtId="0" fontId="2" fillId="0" borderId="66" xfId="1" applyBorder="1" applyAlignment="1">
      <alignment horizontal="center"/>
    </xf>
    <xf numFmtId="0" fontId="2" fillId="0" borderId="64" xfId="1" applyBorder="1" applyAlignment="1">
      <alignment horizontal="center"/>
    </xf>
    <xf numFmtId="0" fontId="2" fillId="0" borderId="22" xfId="1" applyBorder="1" applyAlignment="1">
      <alignment horizontal="center"/>
    </xf>
    <xf numFmtId="0" fontId="2" fillId="0" borderId="4" xfId="1" applyBorder="1" applyAlignment="1">
      <alignment horizontal="center"/>
    </xf>
    <xf numFmtId="0" fontId="2" fillId="0" borderId="3" xfId="1" applyBorder="1" applyAlignment="1">
      <alignment horizontal="center"/>
    </xf>
    <xf numFmtId="0" fontId="2" fillId="0" borderId="2" xfId="1" applyBorder="1" applyAlignment="1">
      <alignment horizontal="center"/>
    </xf>
    <xf numFmtId="0" fontId="2" fillId="0" borderId="1" xfId="1" applyBorder="1" applyAlignment="1">
      <alignment horizontal="center"/>
    </xf>
    <xf numFmtId="0" fontId="5" fillId="0" borderId="23" xfId="1" applyFont="1" applyFill="1" applyBorder="1" applyAlignment="1">
      <alignment horizontal="left" vertical="top"/>
    </xf>
    <xf numFmtId="0" fontId="5" fillId="0" borderId="6" xfId="1" applyFont="1" applyFill="1" applyBorder="1" applyAlignment="1">
      <alignment horizontal="left" vertical="top"/>
    </xf>
    <xf numFmtId="0" fontId="5" fillId="0" borderId="25" xfId="1" applyFont="1" applyFill="1" applyBorder="1" applyAlignment="1">
      <alignment horizontal="left" vertical="top"/>
    </xf>
    <xf numFmtId="0" fontId="5" fillId="0" borderId="16" xfId="1" applyFont="1" applyFill="1" applyBorder="1" applyAlignment="1">
      <alignment horizontal="left" vertical="top"/>
    </xf>
    <xf numFmtId="0" fontId="2" fillId="0" borderId="74" xfId="1" applyBorder="1" applyAlignment="1">
      <alignment horizontal="center" textRotation="90"/>
    </xf>
    <xf numFmtId="0" fontId="2" fillId="0" borderId="73" xfId="1" applyBorder="1" applyAlignment="1">
      <alignment horizontal="center" textRotation="90"/>
    </xf>
    <xf numFmtId="0" fontId="2" fillId="0" borderId="71" xfId="1" applyBorder="1" applyAlignment="1">
      <alignment horizontal="center" textRotation="90"/>
    </xf>
    <xf numFmtId="0" fontId="5" fillId="0" borderId="24" xfId="1" applyFont="1" applyFill="1" applyBorder="1" applyAlignment="1">
      <alignment horizontal="left" vertical="top"/>
    </xf>
    <xf numFmtId="0" fontId="5" fillId="0" borderId="11" xfId="1" applyFont="1" applyFill="1" applyBorder="1" applyAlignment="1">
      <alignment horizontal="left" vertical="top"/>
    </xf>
    <xf numFmtId="0" fontId="2" fillId="0" borderId="67" xfId="1" applyBorder="1" applyAlignment="1">
      <alignment horizontal="center" vertical="center" textRotation="90"/>
    </xf>
    <xf numFmtId="0" fontId="2" fillId="0" borderId="61" xfId="1" applyBorder="1" applyAlignment="1">
      <alignment horizontal="center"/>
    </xf>
    <xf numFmtId="0" fontId="2" fillId="0" borderId="82" xfId="1" applyBorder="1" applyAlignment="1">
      <alignment horizontal="center"/>
    </xf>
    <xf numFmtId="0" fontId="2" fillId="0" borderId="97" xfId="1" applyBorder="1" applyAlignment="1">
      <alignment horizontal="center"/>
    </xf>
    <xf numFmtId="0" fontId="2" fillId="0" borderId="88" xfId="1" applyBorder="1" applyAlignment="1">
      <alignment horizontal="center"/>
    </xf>
    <xf numFmtId="0" fontId="2" fillId="0" borderId="0" xfId="1" applyAlignment="1">
      <alignment horizontal="center"/>
    </xf>
    <xf numFmtId="0" fontId="2" fillId="0" borderId="62" xfId="1" applyBorder="1" applyAlignment="1">
      <alignment horizontal="left"/>
    </xf>
    <xf numFmtId="0" fontId="2" fillId="0" borderId="63" xfId="1" applyBorder="1" applyAlignment="1">
      <alignment horizontal="left"/>
    </xf>
    <xf numFmtId="0" fontId="2" fillId="0" borderId="61" xfId="1" applyBorder="1" applyAlignment="1">
      <alignment horizontal="left"/>
    </xf>
    <xf numFmtId="0" fontId="9" fillId="0" borderId="62" xfId="1" applyFont="1" applyBorder="1" applyAlignment="1">
      <alignment horizontal="left"/>
    </xf>
    <xf numFmtId="0" fontId="9" fillId="0" borderId="63" xfId="1" applyFont="1" applyBorder="1" applyAlignment="1">
      <alignment horizontal="left"/>
    </xf>
    <xf numFmtId="0" fontId="9" fillId="0" borderId="61" xfId="1" applyFont="1" applyBorder="1" applyAlignment="1">
      <alignment horizontal="left"/>
    </xf>
    <xf numFmtId="0" fontId="8" fillId="0" borderId="62" xfId="1" applyFont="1" applyBorder="1" applyAlignment="1">
      <alignment horizontal="left"/>
    </xf>
    <xf numFmtId="0" fontId="8" fillId="0" borderId="63" xfId="1" applyFont="1" applyBorder="1" applyAlignment="1">
      <alignment horizontal="left"/>
    </xf>
    <xf numFmtId="0" fontId="8" fillId="0" borderId="61" xfId="1" applyFont="1" applyBorder="1" applyAlignment="1">
      <alignment horizontal="left"/>
    </xf>
    <xf numFmtId="0" fontId="12" fillId="0" borderId="62" xfId="1" applyFont="1" applyBorder="1" applyAlignment="1">
      <alignment horizontal="left" vertical="top" wrapText="1"/>
    </xf>
    <xf numFmtId="0" fontId="12" fillId="0" borderId="63" xfId="1" applyFont="1" applyBorder="1" applyAlignment="1">
      <alignment horizontal="left" vertical="top" wrapText="1"/>
    </xf>
    <xf numFmtId="0" fontId="12" fillId="0" borderId="28" xfId="1" applyFont="1" applyBorder="1" applyAlignment="1">
      <alignment horizontal="left" vertical="top" wrapText="1"/>
    </xf>
    <xf numFmtId="0" fontId="2" fillId="0" borderId="42" xfId="1" applyBorder="1" applyAlignment="1">
      <alignment horizontal="center"/>
    </xf>
    <xf numFmtId="0" fontId="2" fillId="0" borderId="41" xfId="1" applyBorder="1" applyAlignment="1">
      <alignment horizontal="center"/>
    </xf>
    <xf numFmtId="0" fontId="2" fillId="0" borderId="86" xfId="1" applyBorder="1" applyAlignment="1">
      <alignment horizontal="center"/>
    </xf>
    <xf numFmtId="0" fontId="2" fillId="0" borderId="37" xfId="1" applyBorder="1" applyAlignment="1">
      <alignment horizontal="center"/>
    </xf>
    <xf numFmtId="0" fontId="2" fillId="0" borderId="84" xfId="1" applyBorder="1" applyAlignment="1">
      <alignment horizontal="center"/>
    </xf>
    <xf numFmtId="0" fontId="2" fillId="0" borderId="51" xfId="1" applyBorder="1" applyAlignment="1">
      <alignment horizontal="center"/>
    </xf>
    <xf numFmtId="0" fontId="4" fillId="5" borderId="29" xfId="1" applyFont="1" applyFill="1" applyBorder="1" applyAlignment="1">
      <alignment horizontal="center"/>
    </xf>
    <xf numFmtId="0" fontId="4" fillId="5" borderId="63" xfId="1" applyFont="1" applyFill="1" applyBorder="1" applyAlignment="1">
      <alignment horizontal="center"/>
    </xf>
    <xf numFmtId="0" fontId="2" fillId="6" borderId="42" xfId="1" applyFill="1" applyBorder="1" applyAlignment="1">
      <alignment horizontal="center"/>
    </xf>
    <xf numFmtId="0" fontId="2" fillId="6" borderId="86" xfId="1" applyFill="1" applyBorder="1" applyAlignment="1">
      <alignment horizontal="center"/>
    </xf>
    <xf numFmtId="0" fontId="2" fillId="6" borderId="37" xfId="1" applyFill="1" applyBorder="1" applyAlignment="1">
      <alignment horizontal="center"/>
    </xf>
    <xf numFmtId="0" fontId="2" fillId="6" borderId="84" xfId="1" applyFill="1" applyBorder="1" applyAlignment="1">
      <alignment horizontal="center"/>
    </xf>
    <xf numFmtId="0" fontId="2" fillId="6" borderId="33" xfId="1" applyFill="1" applyBorder="1" applyAlignment="1">
      <alignment horizontal="center"/>
    </xf>
    <xf numFmtId="0" fontId="2" fillId="6" borderId="51" xfId="1" applyFill="1" applyBorder="1" applyAlignment="1">
      <alignment horizontal="center"/>
    </xf>
    <xf numFmtId="0" fontId="3" fillId="0" borderId="87" xfId="1" applyFont="1" applyBorder="1" applyAlignment="1">
      <alignment horizontal="left" vertical="top" wrapText="1"/>
    </xf>
    <xf numFmtId="0" fontId="3" fillId="0" borderId="87" xfId="1" applyFont="1" applyBorder="1" applyAlignment="1">
      <alignment horizontal="left" vertical="top"/>
    </xf>
    <xf numFmtId="0" fontId="3" fillId="0" borderId="90" xfId="1" applyFont="1" applyBorder="1" applyAlignment="1">
      <alignment horizontal="left" vertical="top"/>
    </xf>
    <xf numFmtId="0" fontId="8" fillId="0" borderId="11" xfId="1" applyFont="1" applyBorder="1" applyAlignment="1">
      <alignment horizontal="left" vertical="top" wrapText="1"/>
    </xf>
    <xf numFmtId="0" fontId="8" fillId="0" borderId="11" xfId="1" applyFont="1" applyBorder="1" applyAlignment="1">
      <alignment horizontal="left" vertical="top"/>
    </xf>
    <xf numFmtId="0" fontId="8" fillId="0" borderId="36" xfId="1" applyFont="1" applyBorder="1" applyAlignment="1">
      <alignment horizontal="left" vertical="top"/>
    </xf>
    <xf numFmtId="0" fontId="8" fillId="0" borderId="11" xfId="1" applyFont="1" applyBorder="1" applyAlignment="1">
      <alignment horizontal="center"/>
    </xf>
    <xf numFmtId="0" fontId="8" fillId="0" borderId="36" xfId="1" applyFont="1" applyBorder="1" applyAlignment="1">
      <alignment horizontal="center"/>
    </xf>
    <xf numFmtId="0" fontId="2" fillId="0" borderId="85" xfId="1" applyBorder="1" applyAlignment="1">
      <alignment horizontal="center" wrapText="1"/>
    </xf>
    <xf numFmtId="0" fontId="2" fillId="0" borderId="13" xfId="1" applyBorder="1" applyAlignment="1">
      <alignment horizontal="center" wrapText="1"/>
    </xf>
    <xf numFmtId="0" fontId="2" fillId="0" borderId="89" xfId="1" applyBorder="1" applyAlignment="1">
      <alignment horizontal="center" wrapText="1"/>
    </xf>
    <xf numFmtId="0" fontId="2" fillId="0" borderId="56" xfId="1" applyBorder="1" applyAlignment="1">
      <alignment horizontal="center"/>
    </xf>
    <xf numFmtId="0" fontId="2" fillId="0" borderId="54" xfId="1" applyBorder="1" applyAlignment="1">
      <alignment horizontal="center"/>
    </xf>
    <xf numFmtId="0" fontId="2" fillId="0" borderId="53" xfId="1" applyBorder="1" applyAlignment="1">
      <alignment horizontal="center"/>
    </xf>
    <xf numFmtId="0" fontId="2" fillId="0" borderId="93" xfId="1" applyBorder="1" applyAlignment="1">
      <alignment horizontal="center"/>
    </xf>
    <xf numFmtId="0" fontId="2" fillId="0" borderId="90" xfId="1" applyBorder="1" applyAlignment="1">
      <alignment horizontal="center"/>
    </xf>
    <xf numFmtId="0" fontId="8" fillId="0" borderId="42" xfId="1" applyFont="1" applyBorder="1" applyAlignment="1">
      <alignment horizontal="center"/>
    </xf>
    <xf numFmtId="0" fontId="8" fillId="0" borderId="41" xfId="1" applyFont="1" applyBorder="1" applyAlignment="1">
      <alignment horizontal="center"/>
    </xf>
    <xf numFmtId="0" fontId="8" fillId="0" borderId="86" xfId="1" applyFont="1" applyBorder="1" applyAlignment="1">
      <alignment horizontal="center"/>
    </xf>
    <xf numFmtId="0" fontId="8" fillId="0" borderId="37" xfId="1" applyFont="1" applyBorder="1" applyAlignment="1">
      <alignment horizontal="center"/>
    </xf>
    <xf numFmtId="0" fontId="8" fillId="0" borderId="0" xfId="1" applyFont="1" applyBorder="1" applyAlignment="1">
      <alignment horizontal="center"/>
    </xf>
    <xf numFmtId="0" fontId="8" fillId="0" borderId="84" xfId="1" applyFont="1" applyBorder="1" applyAlignment="1">
      <alignment horizontal="center"/>
    </xf>
    <xf numFmtId="0" fontId="8" fillId="0" borderId="33" xfId="1" applyFont="1" applyBorder="1" applyAlignment="1">
      <alignment horizontal="center"/>
    </xf>
    <xf numFmtId="0" fontId="8" fillId="0" borderId="32" xfId="1" applyFont="1" applyBorder="1" applyAlignment="1">
      <alignment horizontal="center"/>
    </xf>
    <xf numFmtId="0" fontId="8" fillId="0" borderId="51" xfId="1" applyFont="1" applyBorder="1" applyAlignment="1">
      <alignment horizontal="center"/>
    </xf>
    <xf numFmtId="0" fontId="2" fillId="0" borderId="16" xfId="1" applyBorder="1" applyAlignment="1">
      <alignment horizontal="center" wrapText="1"/>
    </xf>
    <xf numFmtId="0" fontId="2" fillId="0" borderId="40" xfId="1" applyBorder="1" applyAlignment="1">
      <alignment horizontal="center" wrapText="1"/>
    </xf>
    <xf numFmtId="0" fontId="2" fillId="5" borderId="11" xfId="1" applyFill="1" applyBorder="1" applyAlignment="1">
      <alignment horizontal="center"/>
    </xf>
    <xf numFmtId="0" fontId="2" fillId="5" borderId="36" xfId="1" applyFill="1" applyBorder="1" applyAlignment="1">
      <alignment horizontal="center"/>
    </xf>
    <xf numFmtId="0" fontId="2" fillId="3" borderId="11" xfId="1" applyFill="1" applyBorder="1" applyAlignment="1">
      <alignment horizontal="center"/>
    </xf>
    <xf numFmtId="0" fontId="2" fillId="3" borderId="36" xfId="1" applyFill="1" applyBorder="1" applyAlignment="1">
      <alignment horizontal="center"/>
    </xf>
    <xf numFmtId="0" fontId="2" fillId="0" borderId="11" xfId="1" applyBorder="1" applyAlignment="1">
      <alignment horizontal="center"/>
    </xf>
    <xf numFmtId="0" fontId="3" fillId="0" borderId="11" xfId="1" applyFont="1" applyBorder="1" applyAlignment="1">
      <alignment horizontal="left" vertical="top" wrapText="1"/>
    </xf>
    <xf numFmtId="0" fontId="3" fillId="0" borderId="11" xfId="1" applyFont="1" applyBorder="1" applyAlignment="1">
      <alignment horizontal="left" vertical="top"/>
    </xf>
    <xf numFmtId="0" fontId="3" fillId="0" borderId="36" xfId="1" applyFont="1" applyBorder="1" applyAlignment="1">
      <alignment horizontal="left" vertical="top"/>
    </xf>
    <xf numFmtId="0" fontId="2" fillId="0" borderId="11" xfId="1" applyBorder="1" applyAlignment="1">
      <alignment horizontal="center" wrapText="1"/>
    </xf>
    <xf numFmtId="0" fontId="2" fillId="0" borderId="11" xfId="1" quotePrefix="1" applyBorder="1" applyAlignment="1">
      <alignment horizontal="center" vertical="center"/>
    </xf>
    <xf numFmtId="0" fontId="2" fillId="0" borderId="11" xfId="1" applyBorder="1" applyAlignment="1">
      <alignment horizontal="center" vertical="center"/>
    </xf>
    <xf numFmtId="0" fontId="2" fillId="0" borderId="36" xfId="1" applyBorder="1" applyAlignment="1">
      <alignment horizontal="center" vertical="center"/>
    </xf>
    <xf numFmtId="0" fontId="8" fillId="3" borderId="11" xfId="1" applyFont="1" applyFill="1" applyBorder="1" applyAlignment="1">
      <alignment horizontal="center"/>
    </xf>
    <xf numFmtId="0" fontId="8" fillId="3" borderId="36" xfId="1" applyFont="1" applyFill="1" applyBorder="1" applyAlignment="1">
      <alignment horizontal="center"/>
    </xf>
    <xf numFmtId="0" fontId="4" fillId="0" borderId="24" xfId="1" applyFont="1" applyBorder="1" applyAlignment="1">
      <alignment horizontal="center"/>
    </xf>
    <xf numFmtId="0" fontId="2" fillId="0" borderId="85" xfId="1" applyBorder="1" applyAlignment="1">
      <alignment horizontal="center"/>
    </xf>
    <xf numFmtId="0" fontId="2" fillId="0" borderId="13" xfId="1" applyBorder="1" applyAlignment="1">
      <alignment horizontal="center"/>
    </xf>
    <xf numFmtId="0" fontId="2" fillId="0" borderId="8" xfId="1" applyBorder="1" applyAlignment="1">
      <alignment horizontal="center"/>
    </xf>
    <xf numFmtId="0" fontId="8" fillId="0" borderId="24" xfId="1" applyFont="1" applyBorder="1" applyAlignment="1">
      <alignment horizontal="center"/>
    </xf>
    <xf numFmtId="0" fontId="8" fillId="0" borderId="85" xfId="1" applyFont="1" applyBorder="1" applyAlignment="1">
      <alignment horizontal="center"/>
    </xf>
    <xf numFmtId="0" fontId="8" fillId="0" borderId="23" xfId="1" applyFont="1" applyBorder="1" applyAlignment="1">
      <alignment horizontal="center"/>
    </xf>
    <xf numFmtId="0" fontId="4" fillId="0" borderId="85" xfId="1" applyFont="1" applyBorder="1" applyAlignment="1">
      <alignment horizontal="center"/>
    </xf>
    <xf numFmtId="0" fontId="4" fillId="0" borderId="23" xfId="1" applyFont="1" applyBorder="1" applyAlignment="1">
      <alignment horizontal="center"/>
    </xf>
    <xf numFmtId="0" fontId="2" fillId="0" borderId="83" xfId="1" applyBorder="1" applyAlignment="1">
      <alignment horizontal="center"/>
    </xf>
    <xf numFmtId="0" fontId="8" fillId="0" borderId="83" xfId="1" applyFont="1" applyBorder="1" applyAlignment="1">
      <alignment horizontal="center"/>
    </xf>
    <xf numFmtId="0" fontId="12" fillId="0" borderId="87" xfId="1" applyFont="1" applyBorder="1" applyAlignment="1">
      <alignment horizontal="left" vertical="top" wrapText="1"/>
    </xf>
    <xf numFmtId="0" fontId="12" fillId="0" borderId="88" xfId="1" applyFont="1" applyBorder="1" applyAlignment="1">
      <alignment horizontal="left" vertical="top" wrapText="1"/>
    </xf>
    <xf numFmtId="0" fontId="12" fillId="0" borderId="11" xfId="1" applyFont="1" applyBorder="1" applyAlignment="1">
      <alignment horizontal="left" vertical="top" wrapText="1"/>
    </xf>
    <xf numFmtId="0" fontId="12" fillId="0" borderId="10" xfId="1" applyFont="1" applyBorder="1" applyAlignment="1">
      <alignment horizontal="left" vertical="top" wrapText="1"/>
    </xf>
    <xf numFmtId="0" fontId="12" fillId="0" borderId="6" xfId="1" applyFont="1" applyBorder="1" applyAlignment="1">
      <alignment horizontal="left" vertical="top" wrapText="1"/>
    </xf>
    <xf numFmtId="0" fontId="12" fillId="0" borderId="5" xfId="1" applyFont="1" applyBorder="1" applyAlignment="1">
      <alignment horizontal="left" vertical="top" wrapText="1"/>
    </xf>
    <xf numFmtId="0" fontId="12" fillId="0" borderId="16" xfId="1" applyFont="1" applyBorder="1" applyAlignment="1">
      <alignment horizontal="left" vertical="top" wrapText="1"/>
    </xf>
    <xf numFmtId="0" fontId="12" fillId="0" borderId="15" xfId="1" applyFont="1" applyBorder="1" applyAlignment="1">
      <alignment horizontal="left" vertical="top" wrapText="1"/>
    </xf>
    <xf numFmtId="0" fontId="2" fillId="0" borderId="83" xfId="1" applyBorder="1" applyAlignment="1">
      <alignment horizontal="left" vertical="top"/>
    </xf>
    <xf numFmtId="0" fontId="2" fillId="0" borderId="32" xfId="1" applyBorder="1" applyAlignment="1">
      <alignment horizontal="left" vertical="top"/>
    </xf>
    <xf numFmtId="0" fontId="10" fillId="0" borderId="62" xfId="1" applyFont="1" applyBorder="1" applyAlignment="1">
      <alignment horizontal="left" vertical="top" wrapText="1"/>
    </xf>
    <xf numFmtId="0" fontId="10" fillId="0" borderId="63" xfId="1" applyFont="1" applyBorder="1" applyAlignment="1">
      <alignment horizontal="left" vertical="top" wrapText="1"/>
    </xf>
    <xf numFmtId="0" fontId="10" fillId="0" borderId="28" xfId="1" applyFont="1" applyBorder="1" applyAlignment="1">
      <alignment horizontal="left" vertical="top" wrapText="1"/>
    </xf>
    <xf numFmtId="0" fontId="9" fillId="0" borderId="42" xfId="1" applyFont="1" applyBorder="1" applyAlignment="1">
      <alignment horizontal="center"/>
    </xf>
    <xf numFmtId="0" fontId="9" fillId="0" borderId="41" xfId="1" applyFont="1" applyBorder="1" applyAlignment="1">
      <alignment horizontal="center"/>
    </xf>
    <xf numFmtId="0" fontId="9" fillId="0" borderId="86" xfId="1" applyFont="1" applyBorder="1" applyAlignment="1">
      <alignment horizontal="center"/>
    </xf>
    <xf numFmtId="0" fontId="9" fillId="0" borderId="37" xfId="1" applyFont="1" applyBorder="1" applyAlignment="1">
      <alignment horizontal="center"/>
    </xf>
    <xf numFmtId="0" fontId="9" fillId="0" borderId="0" xfId="1" applyFont="1" applyBorder="1" applyAlignment="1">
      <alignment horizontal="center"/>
    </xf>
    <xf numFmtId="0" fontId="9" fillId="0" borderId="84" xfId="1" applyFont="1" applyBorder="1" applyAlignment="1">
      <alignment horizontal="center"/>
    </xf>
    <xf numFmtId="0" fontId="9" fillId="0" borderId="33" xfId="1" applyFont="1" applyBorder="1" applyAlignment="1">
      <alignment horizontal="center"/>
    </xf>
    <xf numFmtId="0" fontId="9" fillId="0" borderId="32" xfId="1" applyFont="1" applyBorder="1" applyAlignment="1">
      <alignment horizontal="center"/>
    </xf>
    <xf numFmtId="0" fontId="9" fillId="0" borderId="51" xfId="1" applyFont="1" applyBorder="1" applyAlignment="1">
      <alignment horizontal="center"/>
    </xf>
    <xf numFmtId="0" fontId="9" fillId="0" borderId="28" xfId="1" applyFont="1" applyBorder="1" applyAlignment="1">
      <alignment horizontal="left"/>
    </xf>
    <xf numFmtId="0" fontId="9" fillId="0" borderId="11" xfId="1" applyFont="1" applyBorder="1" applyAlignment="1">
      <alignment horizontal="center"/>
    </xf>
    <xf numFmtId="0" fontId="9" fillId="0" borderId="36" xfId="1" applyFont="1" applyBorder="1" applyAlignment="1">
      <alignment horizontal="center"/>
    </xf>
    <xf numFmtId="0" fontId="9" fillId="0" borderId="11" xfId="1" applyFont="1" applyBorder="1" applyAlignment="1">
      <alignment horizontal="center" wrapText="1"/>
    </xf>
    <xf numFmtId="0" fontId="9" fillId="5" borderId="11" xfId="1" applyFont="1" applyFill="1" applyBorder="1" applyAlignment="1">
      <alignment horizontal="center"/>
    </xf>
    <xf numFmtId="0" fontId="9" fillId="5" borderId="36" xfId="1" applyFont="1" applyFill="1" applyBorder="1" applyAlignment="1">
      <alignment horizontal="center"/>
    </xf>
    <xf numFmtId="0" fontId="2" fillId="0" borderId="89" xfId="1" applyBorder="1" applyAlignment="1">
      <alignment horizontal="center"/>
    </xf>
    <xf numFmtId="0" fontId="9" fillId="3" borderId="11" xfId="1" applyFont="1" applyFill="1" applyBorder="1" applyAlignment="1">
      <alignment horizontal="center"/>
    </xf>
    <xf numFmtId="0" fontId="9" fillId="3" borderId="36" xfId="1" applyFont="1" applyFill="1" applyBorder="1" applyAlignment="1">
      <alignment horizontal="center"/>
    </xf>
    <xf numFmtId="0" fontId="11" fillId="0" borderId="24" xfId="1" applyFont="1" applyBorder="1" applyAlignment="1">
      <alignment horizontal="center"/>
    </xf>
    <xf numFmtId="0" fontId="9" fillId="0" borderId="24" xfId="1" applyFont="1" applyBorder="1" applyAlignment="1">
      <alignment horizontal="center"/>
    </xf>
    <xf numFmtId="0" fontId="9" fillId="3" borderId="43" xfId="1" applyFont="1" applyFill="1" applyBorder="1" applyAlignment="1">
      <alignment horizontal="center"/>
    </xf>
    <xf numFmtId="0" fontId="11" fillId="0" borderId="85" xfId="1" applyFont="1" applyBorder="1" applyAlignment="1">
      <alignment horizontal="center"/>
    </xf>
    <xf numFmtId="0" fontId="11" fillId="0" borderId="23" xfId="1" applyFont="1" applyBorder="1" applyAlignment="1">
      <alignment horizontal="center"/>
    </xf>
    <xf numFmtId="0" fontId="9" fillId="0" borderId="85" xfId="1" applyFont="1" applyBorder="1" applyAlignment="1">
      <alignment horizontal="center"/>
    </xf>
    <xf numFmtId="0" fontId="9" fillId="0" borderId="23" xfId="1" applyFont="1" applyBorder="1" applyAlignment="1">
      <alignment horizontal="center"/>
    </xf>
    <xf numFmtId="0" fontId="9" fillId="0" borderId="83" xfId="1" applyFont="1" applyBorder="1" applyAlignment="1">
      <alignment horizontal="left" vertical="top"/>
    </xf>
    <xf numFmtId="0" fontId="9" fillId="0" borderId="32" xfId="1" applyFont="1" applyBorder="1" applyAlignment="1">
      <alignment horizontal="left" vertical="top"/>
    </xf>
    <xf numFmtId="0" fontId="9" fillId="0" borderId="83" xfId="1" applyFont="1" applyBorder="1" applyAlignment="1">
      <alignment horizontal="center"/>
    </xf>
    <xf numFmtId="0" fontId="2" fillId="0" borderId="42" xfId="1" applyBorder="1" applyAlignment="1">
      <alignment horizontal="left"/>
    </xf>
    <xf numFmtId="0" fontId="2" fillId="0" borderId="41" xfId="1" applyBorder="1" applyAlignment="1">
      <alignment horizontal="left"/>
    </xf>
    <xf numFmtId="0" fontId="2" fillId="0" borderId="28" xfId="1" applyBorder="1" applyAlignment="1">
      <alignment horizontal="left"/>
    </xf>
    <xf numFmtId="0" fontId="12" fillId="0" borderId="16" xfId="1" applyFont="1" applyBorder="1" applyAlignment="1">
      <alignment horizontal="left" vertical="top"/>
    </xf>
    <xf numFmtId="0" fontId="12" fillId="0" borderId="15" xfId="1" applyFont="1" applyBorder="1" applyAlignment="1">
      <alignment horizontal="left" vertical="top"/>
    </xf>
    <xf numFmtId="0" fontId="12" fillId="0" borderId="11" xfId="1" applyFont="1" applyBorder="1" applyAlignment="1">
      <alignment horizontal="left" vertical="top"/>
    </xf>
    <xf numFmtId="0" fontId="12" fillId="0" borderId="10" xfId="1" applyFont="1" applyBorder="1" applyAlignment="1">
      <alignment horizontal="left" vertical="top"/>
    </xf>
    <xf numFmtId="0" fontId="12" fillId="0" borderId="6" xfId="1" applyFont="1" applyBorder="1" applyAlignment="1">
      <alignment horizontal="left" vertical="top"/>
    </xf>
    <xf numFmtId="0" fontId="12" fillId="0" borderId="5" xfId="1" applyFont="1" applyBorder="1" applyAlignment="1">
      <alignment horizontal="left" vertical="top"/>
    </xf>
    <xf numFmtId="0" fontId="3" fillId="0" borderId="36" xfId="1" applyFont="1" applyBorder="1" applyAlignment="1">
      <alignment horizontal="left" vertical="top" wrapText="1"/>
    </xf>
    <xf numFmtId="0" fontId="3" fillId="0" borderId="44" xfId="1" applyFont="1" applyBorder="1" applyAlignment="1">
      <alignment horizontal="left" vertical="top" wrapText="1"/>
    </xf>
    <xf numFmtId="0" fontId="3" fillId="0" borderId="43" xfId="1" applyFont="1" applyBorder="1" applyAlignment="1">
      <alignment horizontal="left" vertical="top" wrapText="1"/>
    </xf>
    <xf numFmtId="0" fontId="8" fillId="3" borderId="43" xfId="1" applyFont="1" applyFill="1" applyBorder="1" applyAlignment="1">
      <alignment horizontal="center"/>
    </xf>
    <xf numFmtId="0" fontId="8" fillId="0" borderId="43" xfId="1" applyFont="1" applyBorder="1" applyAlignment="1">
      <alignment horizontal="center"/>
    </xf>
    <xf numFmtId="0" fontId="8" fillId="0" borderId="36" xfId="1" applyFont="1" applyBorder="1" applyAlignment="1">
      <alignment horizontal="left" vertical="top" wrapText="1"/>
    </xf>
    <xf numFmtId="0" fontId="8" fillId="0" borderId="44" xfId="1" applyFont="1" applyBorder="1" applyAlignment="1">
      <alignment horizontal="left" vertical="top" wrapText="1"/>
    </xf>
    <xf numFmtId="0" fontId="8" fillId="0" borderId="43" xfId="1" applyFont="1" applyBorder="1" applyAlignment="1">
      <alignment horizontal="left" vertical="top" wrapText="1"/>
    </xf>
    <xf numFmtId="0" fontId="8" fillId="0" borderId="44" xfId="1" applyFont="1" applyBorder="1" applyAlignment="1">
      <alignment horizontal="center"/>
    </xf>
    <xf numFmtId="0" fontId="8" fillId="0" borderId="31" xfId="1" applyFont="1" applyBorder="1" applyAlignment="1">
      <alignment horizontal="center"/>
    </xf>
    <xf numFmtId="0" fontId="8" fillId="0" borderId="69" xfId="1" applyFont="1" applyBorder="1" applyAlignment="1">
      <alignment horizontal="center"/>
    </xf>
    <xf numFmtId="0" fontId="8" fillId="0" borderId="68" xfId="1" applyFont="1" applyBorder="1" applyAlignment="1">
      <alignment horizontal="center"/>
    </xf>
    <xf numFmtId="0" fontId="8" fillId="0" borderId="13" xfId="1" applyFont="1" applyBorder="1" applyAlignment="1">
      <alignment horizontal="center"/>
    </xf>
    <xf numFmtId="0" fontId="8" fillId="0" borderId="89" xfId="1" applyFont="1" applyBorder="1" applyAlignment="1">
      <alignment horizontal="center"/>
    </xf>
    <xf numFmtId="0" fontId="8" fillId="0" borderId="8" xfId="1" applyFont="1" applyBorder="1" applyAlignment="1">
      <alignment horizontal="center"/>
    </xf>
  </cellXfs>
  <cellStyles count="2">
    <cellStyle name="Обычный" xfId="0" builtinId="0"/>
    <cellStyle name="Обычный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519662295246"/>
          <c:y val="4.4955303744355246E-2"/>
          <c:w val="0.85842456001492018"/>
          <c:h val="0.91061607683654933"/>
        </c:manualLayout>
      </c:layout>
      <c:scatterChart>
        <c:scatterStyle val="lineMarker"/>
        <c:varyColors val="0"/>
        <c:ser>
          <c:idx val="0"/>
          <c:order val="0"/>
          <c:tx>
            <c:strRef>
              <c:f>'[1]Расчет Мин-Лоз'!$AK$14:$AR$14</c:f>
              <c:strCache>
                <c:ptCount val="8"/>
                <c:pt idx="0">
                  <c:v>Согласование с линией Партизанск-Лозовая</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'[1]Расчет Мин-Лоз'!$AL$2:$AV$2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'[1]Расчет Мин-Лоз'!$AL$3:$AV$3</c:f>
              <c:numCache>
                <c:formatCode>General</c:formatCode>
                <c:ptCount val="11"/>
                <c:pt idx="0">
                  <c:v>0</c:v>
                </c:pt>
                <c:pt idx="1">
                  <c:v>24</c:v>
                </c:pt>
                <c:pt idx="2">
                  <c:v>24</c:v>
                </c:pt>
                <c:pt idx="3">
                  <c:v>36.200000000000003</c:v>
                </c:pt>
                <c:pt idx="4">
                  <c:v>36.200000000000003</c:v>
                </c:pt>
                <c:pt idx="5">
                  <c:v>44.1</c:v>
                </c:pt>
                <c:pt idx="6">
                  <c:v>44.1</c:v>
                </c:pt>
                <c:pt idx="7">
                  <c:v>180</c:v>
                </c:pt>
                <c:pt idx="8">
                  <c:v>180</c:v>
                </c:pt>
                <c:pt idx="9">
                  <c:v>180</c:v>
                </c:pt>
                <c:pt idx="10">
                  <c:v>180</c:v>
                </c:pt>
              </c:numCache>
            </c:numRef>
          </c:yVal>
          <c:smooth val="0"/>
          <c:extLst>
            <c:ext xmlns:c16="http://schemas.microsoft.com/office/drawing/2014/chart" uri="{C3380CC4-5D6E-409C-BE32-E72D297353CC}">
              <c16:uniqueId val="{00000000-8E27-4638-9690-E3672156D728}"/>
            </c:ext>
          </c:extLst>
        </c:ser>
        <c:ser>
          <c:idx val="2"/>
          <c:order val="1"/>
          <c:tx>
            <c:v>Отстройка</c:v>
          </c:tx>
          <c:spPr>
            <a:ln w="19050" cap="rnd">
              <a:solidFill>
                <a:srgbClr val="C00000"/>
              </a:solidFill>
              <a:round/>
            </a:ln>
            <a:effectLst/>
          </c:spPr>
          <c:marker>
            <c:symbol val="circle"/>
            <c:size val="5"/>
            <c:spPr>
              <a:solidFill>
                <a:schemeClr val="accent3"/>
              </a:solidFill>
              <a:ln w="9525">
                <a:solidFill>
                  <a:schemeClr val="accent3"/>
                </a:solidFill>
              </a:ln>
              <a:effectLst/>
            </c:spPr>
          </c:marker>
          <c:xVal>
            <c:numRef>
              <c:f>'[1]Расчет Мин-Лоз'!$Z$2:$AA$2</c:f>
              <c:numCache>
                <c:formatCode>General</c:formatCode>
                <c:ptCount val="2"/>
                <c:pt idx="0">
                  <c:v>0</c:v>
                </c:pt>
                <c:pt idx="1">
                  <c:v>5</c:v>
                </c:pt>
              </c:numCache>
            </c:numRef>
          </c:xVal>
          <c:yVal>
            <c:numRef>
              <c:f>'[1]Расчет Мин-Лоз'!$Z$3:$AA$3</c:f>
              <c:numCache>
                <c:formatCode>General</c:formatCode>
                <c:ptCount val="2"/>
                <c:pt idx="0">
                  <c:v>23.7</c:v>
                </c:pt>
                <c:pt idx="1">
                  <c:v>23.7</c:v>
                </c:pt>
              </c:numCache>
            </c:numRef>
          </c:yVal>
          <c:smooth val="0"/>
          <c:extLst>
            <c:ext xmlns:c16="http://schemas.microsoft.com/office/drawing/2014/chart" uri="{C3380CC4-5D6E-409C-BE32-E72D297353CC}">
              <c16:uniqueId val="{00000001-8E27-4638-9690-E3672156D728}"/>
            </c:ext>
          </c:extLst>
        </c:ser>
        <c:ser>
          <c:idx val="3"/>
          <c:order val="2"/>
          <c:tx>
            <c:strRef>
              <c:f>'[1]Расчет Мин-Лоз'!$AK$14:$AR$14</c:f>
              <c:strCache>
                <c:ptCount val="8"/>
                <c:pt idx="0">
                  <c:v>Согласование с линией Партизанск-Лозовая</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'[1]Расчет Мин-Лоз'!$AL$2:$AV$2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'[1]Расчет Мин-Лоз'!$AL$4:$AV$4</c:f>
              <c:numCache>
                <c:formatCode>General</c:formatCode>
                <c:ptCount val="11"/>
                <c:pt idx="0">
                  <c:v>0</c:v>
                </c:pt>
                <c:pt idx="1">
                  <c:v>24</c:v>
                </c:pt>
                <c:pt idx="2">
                  <c:v>24</c:v>
                </c:pt>
                <c:pt idx="3">
                  <c:v>36.5</c:v>
                </c:pt>
                <c:pt idx="4">
                  <c:v>36.5</c:v>
                </c:pt>
                <c:pt idx="5">
                  <c:v>45</c:v>
                </c:pt>
                <c:pt idx="6">
                  <c:v>45</c:v>
                </c:pt>
                <c:pt idx="7">
                  <c:v>179</c:v>
                </c:pt>
                <c:pt idx="8">
                  <c:v>179</c:v>
                </c:pt>
                <c:pt idx="9">
                  <c:v>179</c:v>
                </c:pt>
                <c:pt idx="10">
                  <c:v>179</c:v>
                </c:pt>
              </c:numCache>
            </c:numRef>
          </c:yVal>
          <c:smooth val="0"/>
          <c:extLst>
            <c:ext xmlns:c16="http://schemas.microsoft.com/office/drawing/2014/chart" uri="{C3380CC4-5D6E-409C-BE32-E72D297353CC}">
              <c16:uniqueId val="{00000002-8E27-4638-9690-E3672156D728}"/>
            </c:ext>
          </c:extLst>
        </c:ser>
        <c:ser>
          <c:idx val="6"/>
          <c:order val="3"/>
          <c:tx>
            <c:v>Уствки</c:v>
          </c:tx>
          <c:spPr>
            <a:ln w="6350" cap="rnd">
              <a:solidFill>
                <a:schemeClr val="bg1">
                  <a:lumMod val="85000"/>
                </a:schemeClr>
              </a:solidFill>
              <a:prstDash val="sysDot"/>
              <a:round/>
            </a:ln>
            <a:effectLst/>
          </c:spPr>
          <c:marker>
            <c:symbol val="circle"/>
            <c:size val="5"/>
            <c:spPr>
              <a:noFill/>
              <a:ln w="12700" cap="sq">
                <a:solidFill>
                  <a:srgbClr val="FF0000"/>
                </a:solidFill>
              </a:ln>
              <a:effectLst/>
            </c:spPr>
          </c:marker>
          <c:xVal>
            <c:numRef>
              <c:f>'[1]Расчет Мин-Лоз'!$B$24:$F$24</c:f>
              <c:numCache>
                <c:formatCode>General</c:formatCode>
                <c:ptCount val="5"/>
                <c:pt idx="0">
                  <c:v>0</c:v>
                </c:pt>
                <c:pt idx="1">
                  <c:v>0.3</c:v>
                </c:pt>
                <c:pt idx="2">
                  <c:v>1.3</c:v>
                </c:pt>
                <c:pt idx="3">
                  <c:v>2.8</c:v>
                </c:pt>
                <c:pt idx="4">
                  <c:v>5.6</c:v>
                </c:pt>
              </c:numCache>
            </c:numRef>
          </c:xVal>
          <c:yVal>
            <c:numRef>
              <c:f>'[1]Расчет Мин-Лоз'!$B$22:$F$22</c:f>
              <c:numCache>
                <c:formatCode>General</c:formatCode>
                <c:ptCount val="5"/>
                <c:pt idx="0">
                  <c:v>17.2</c:v>
                </c:pt>
                <c:pt idx="1">
                  <c:v>23.7</c:v>
                </c:pt>
                <c:pt idx="2">
                  <c:v>30.3</c:v>
                </c:pt>
                <c:pt idx="3">
                  <c:v>44</c:v>
                </c:pt>
                <c:pt idx="4">
                  <c:v>371</c:v>
                </c:pt>
              </c:numCache>
            </c:numRef>
          </c:yVal>
          <c:smooth val="0"/>
          <c:extLst>
            <c:ext xmlns:c16="http://schemas.microsoft.com/office/drawing/2014/chart" uri="{C3380CC4-5D6E-409C-BE32-E72D297353CC}">
              <c16:uniqueId val="{00000003-8E27-4638-9690-E3672156D728}"/>
            </c:ext>
          </c:extLst>
        </c:ser>
        <c:ser>
          <c:idx val="1"/>
          <c:order val="4"/>
          <c:tx>
            <c:v>Чувств БР</c:v>
          </c:tx>
          <c:spPr>
            <a:ln w="19050" cap="rnd">
              <a:solidFill>
                <a:srgbClr val="00B050"/>
              </a:solidFill>
              <a:round/>
            </a:ln>
            <a:effectLst/>
          </c:spPr>
          <c:marker>
            <c:symbol val="circle"/>
            <c:size val="5"/>
            <c:spPr>
              <a:solidFill>
                <a:schemeClr val="accent2"/>
              </a:solidFill>
              <a:ln w="9525">
                <a:solidFill>
                  <a:schemeClr val="accent2"/>
                </a:solidFill>
              </a:ln>
              <a:effectLst/>
            </c:spPr>
          </c:marker>
          <c:xVal>
            <c:numLit>
              <c:formatCode>General</c:formatCode>
              <c:ptCount val="2"/>
              <c:pt idx="0">
                <c:v>0</c:v>
              </c:pt>
              <c:pt idx="1">
                <c:v>5</c:v>
              </c:pt>
            </c:numLit>
          </c:xVal>
          <c:yVal>
            <c:numRef>
              <c:f>('[1]Расчет Мин-Лоз'!$M$8,'[1]Расчет Мин-Лоз'!$M$2)</c:f>
              <c:numCache>
                <c:formatCode>General</c:formatCode>
                <c:ptCount val="2"/>
                <c:pt idx="0">
                  <c:v>30.3</c:v>
                </c:pt>
                <c:pt idx="1">
                  <c:v>30.3</c:v>
                </c:pt>
              </c:numCache>
            </c:numRef>
          </c:yVal>
          <c:smooth val="0"/>
          <c:extLst>
            <c:ext xmlns:c16="http://schemas.microsoft.com/office/drawing/2014/chart" uri="{C3380CC4-5D6E-409C-BE32-E72D297353CC}">
              <c16:uniqueId val="{00000004-8E27-4638-9690-E3672156D728}"/>
            </c:ext>
          </c:extLst>
        </c:ser>
        <c:ser>
          <c:idx val="4"/>
          <c:order val="5"/>
          <c:tx>
            <c:strRef>
              <c:f>'[1]Расчет Мин-Лоз'!$N$7</c:f>
              <c:strCache>
                <c:ptCount val="1"/>
                <c:pt idx="0">
                  <c:v>ДР Козьмино</c:v>
                </c:pt>
              </c:strCache>
            </c:strRef>
          </c:tx>
          <c:spPr>
            <a:ln w="12700" cap="rnd">
              <a:solidFill>
                <a:schemeClr val="accent6">
                  <a:lumMod val="75000"/>
                </a:schemeClr>
              </a:solidFill>
              <a:prstDash val="sysDot"/>
              <a:round/>
            </a:ln>
            <a:effectLst/>
          </c:spPr>
          <c:marker>
            <c:symbol val="circle"/>
            <c:size val="5"/>
            <c:spPr>
              <a:solidFill>
                <a:schemeClr val="accent5"/>
              </a:solidFill>
              <a:ln w="9525">
                <a:solidFill>
                  <a:schemeClr val="accent5"/>
                </a:solidFill>
              </a:ln>
              <a:effectLst/>
            </c:spPr>
          </c:marker>
          <c:xVal>
            <c:numLit>
              <c:formatCode>General</c:formatCode>
              <c:ptCount val="2"/>
              <c:pt idx="0">
                <c:v>0</c:v>
              </c:pt>
              <c:pt idx="1">
                <c:v>5</c:v>
              </c:pt>
            </c:numLit>
          </c:xVal>
          <c:yVal>
            <c:numRef>
              <c:f>('[1]Расчет Мин-Лоз'!$N$8,'[1]Расчет Мин-Лоз'!$N$2)</c:f>
              <c:numCache>
                <c:formatCode>General</c:formatCode>
                <c:ptCount val="2"/>
                <c:pt idx="0">
                  <c:v>371</c:v>
                </c:pt>
                <c:pt idx="1">
                  <c:v>371</c:v>
                </c:pt>
              </c:numCache>
            </c:numRef>
          </c:yVal>
          <c:smooth val="0"/>
          <c:extLst>
            <c:ext xmlns:c16="http://schemas.microsoft.com/office/drawing/2014/chart" uri="{C3380CC4-5D6E-409C-BE32-E72D297353CC}">
              <c16:uniqueId val="{00000005-8E27-4638-9690-E3672156D728}"/>
            </c:ext>
          </c:extLst>
        </c:ser>
        <c:ser>
          <c:idx val="5"/>
          <c:order val="6"/>
          <c:tx>
            <c:strRef>
              <c:f>'[1]Расчет Мин-Лоз'!$O$7</c:f>
              <c:strCache>
                <c:ptCount val="1"/>
                <c:pt idx="0">
                  <c:v>ДР Парт</c:v>
                </c:pt>
              </c:strCache>
            </c:strRef>
          </c:tx>
          <c:spPr>
            <a:ln w="12700" cap="rnd">
              <a:solidFill>
                <a:schemeClr val="accent6"/>
              </a:solidFill>
              <a:prstDash val="sysDot"/>
              <a:round/>
            </a:ln>
            <a:effectLst/>
          </c:spPr>
          <c:marker>
            <c:symbol val="circle"/>
            <c:size val="5"/>
            <c:spPr>
              <a:solidFill>
                <a:schemeClr val="accent6"/>
              </a:solidFill>
              <a:ln w="9525">
                <a:solidFill>
                  <a:schemeClr val="accent6"/>
                </a:solidFill>
              </a:ln>
              <a:effectLst/>
            </c:spPr>
          </c:marker>
          <c:xVal>
            <c:numLit>
              <c:formatCode>General</c:formatCode>
              <c:ptCount val="2"/>
              <c:pt idx="0">
                <c:v>0</c:v>
              </c:pt>
              <c:pt idx="1">
                <c:v>5</c:v>
              </c:pt>
            </c:numLit>
          </c:xVal>
          <c:yVal>
            <c:numRef>
              <c:f>('[1]Расчет Мин-Лоз'!$O$8,'[1]Расчет Мин-Лоз'!$O$2)</c:f>
              <c:numCache>
                <c:formatCode>General</c:formatCode>
                <c:ptCount val="2"/>
                <c:pt idx="0">
                  <c:v>201</c:v>
                </c:pt>
                <c:pt idx="1">
                  <c:v>201</c:v>
                </c:pt>
              </c:numCache>
            </c:numRef>
          </c:yVal>
          <c:smooth val="0"/>
          <c:extLst>
            <c:ext xmlns:c16="http://schemas.microsoft.com/office/drawing/2014/chart" uri="{C3380CC4-5D6E-409C-BE32-E72D297353CC}">
              <c16:uniqueId val="{00000006-8E27-4638-9690-E3672156D728}"/>
            </c:ext>
          </c:extLst>
        </c:ser>
        <c:ser>
          <c:idx val="7"/>
          <c:order val="7"/>
          <c:tx>
            <c:strRef>
              <c:f>'[1]Расчет Мин-Лоз'!$P$7</c:f>
              <c:strCache>
                <c:ptCount val="1"/>
                <c:pt idx="0">
                  <c:v>ДР Широкая</c:v>
                </c:pt>
              </c:strCache>
            </c:strRef>
          </c:tx>
          <c:spPr>
            <a:ln w="12700" cap="rnd">
              <a:solidFill>
                <a:schemeClr val="accent6">
                  <a:lumMod val="50000"/>
                </a:schemeClr>
              </a:solid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Lit>
              <c:formatCode>General</c:formatCode>
              <c:ptCount val="2"/>
              <c:pt idx="0">
                <c:v>0</c:v>
              </c:pt>
              <c:pt idx="1">
                <c:v>5</c:v>
              </c:pt>
            </c:numLit>
          </c:xVal>
          <c:yVal>
            <c:numRef>
              <c:f>('[1]Расчет Мин-Лоз'!$P$8,'[1]Расчет Мин-Лоз'!$P$2)</c:f>
              <c:numCache>
                <c:formatCode>General</c:formatCode>
                <c:ptCount val="2"/>
                <c:pt idx="0">
                  <c:v>168</c:v>
                </c:pt>
                <c:pt idx="1">
                  <c:v>168</c:v>
                </c:pt>
              </c:numCache>
            </c:numRef>
          </c:yVal>
          <c:smooth val="0"/>
          <c:extLst>
            <c:ext xmlns:c16="http://schemas.microsoft.com/office/drawing/2014/chart" uri="{C3380CC4-5D6E-409C-BE32-E72D297353CC}">
              <c16:uniqueId val="{00000007-8E27-4638-9690-E3672156D728}"/>
            </c:ext>
          </c:extLst>
        </c:ser>
        <c:ser>
          <c:idx val="8"/>
          <c:order val="8"/>
          <c:tx>
            <c:strRef>
              <c:f>'[1]Расчет Мин-Лоз'!$Q$7</c:f>
              <c:strCache>
                <c:ptCount val="1"/>
                <c:pt idx="0">
                  <c:v>Лозовая 500</c:v>
                </c:pt>
              </c:strCache>
            </c:strRef>
          </c:tx>
          <c:spPr>
            <a:ln w="19050" cap="rnd">
              <a:solidFill>
                <a:schemeClr val="accent3">
                  <a:lumMod val="60000"/>
                </a:schemeClr>
              </a:solid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Lit>
              <c:formatCode>General</c:formatCode>
              <c:ptCount val="2"/>
              <c:pt idx="0">
                <c:v>0</c:v>
              </c:pt>
              <c:pt idx="1">
                <c:v>5</c:v>
              </c:pt>
            </c:numLit>
          </c:xVal>
          <c:yVal>
            <c:numRef>
              <c:f>('[1]Расчет Мин-Лоз'!$Q$8,'[1]Расчет Мин-Лоз'!$Q$2)</c:f>
              <c:numCache>
                <c:formatCode>General</c:formatCode>
                <c:ptCount val="2"/>
                <c:pt idx="0">
                  <c:v>179</c:v>
                </c:pt>
                <c:pt idx="1">
                  <c:v>179</c:v>
                </c:pt>
              </c:numCache>
            </c:numRef>
          </c:yVal>
          <c:smooth val="0"/>
          <c:extLst>
            <c:ext xmlns:c16="http://schemas.microsoft.com/office/drawing/2014/chart" uri="{C3380CC4-5D6E-409C-BE32-E72D297353CC}">
              <c16:uniqueId val="{00000008-8E27-4638-9690-E3672156D728}"/>
            </c:ext>
          </c:extLst>
        </c:ser>
        <c:ser>
          <c:idx val="9"/>
          <c:order val="9"/>
          <c:tx>
            <c:strRef>
              <c:f>'[1]Расчет Мин-Лоз'!$BK$14:$BR$14</c:f>
              <c:strCache>
                <c:ptCount val="8"/>
                <c:pt idx="0">
                  <c:v>Согласование с АТ ПС Лозовая 220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'[1]Расчет Мин-Лоз'!$BL$2:$BV$2</c:f>
              <c:numCache>
                <c:formatCode>General</c:formatCode>
                <c:ptCount val="11"/>
                <c:pt idx="0">
                  <c:v>0.4</c:v>
                </c:pt>
                <c:pt idx="1">
                  <c:v>0.4</c:v>
                </c:pt>
                <c:pt idx="2">
                  <c:v>1.3</c:v>
                </c:pt>
                <c:pt idx="3">
                  <c:v>1.3</c:v>
                </c:pt>
                <c:pt idx="4">
                  <c:v>4.8999999999999995</c:v>
                </c:pt>
                <c:pt idx="5">
                  <c:v>4.8999999999999995</c:v>
                </c:pt>
                <c:pt idx="6">
                  <c:v>4.8999999999999995</c:v>
                </c:pt>
                <c:pt idx="7">
                  <c:v>4.8999999999999995</c:v>
                </c:pt>
                <c:pt idx="8">
                  <c:v>4.8999999999999995</c:v>
                </c:pt>
                <c:pt idx="9">
                  <c:v>4.8999999999999995</c:v>
                </c:pt>
                <c:pt idx="10">
                  <c:v>5</c:v>
                </c:pt>
              </c:numCache>
            </c:numRef>
          </c:xVal>
          <c:yVal>
            <c:numRef>
              <c:f>'[1]Расчет Мин-Лоз'!$BL$4:$BV$4</c:f>
              <c:numCache>
                <c:formatCode>General</c:formatCode>
                <c:ptCount val="11"/>
                <c:pt idx="0">
                  <c:v>0</c:v>
                </c:pt>
                <c:pt idx="1">
                  <c:v>0</c:v>
                </c:pt>
                <c:pt idx="2">
                  <c:v>0</c:v>
                </c:pt>
                <c:pt idx="3">
                  <c:v>58.2</c:v>
                </c:pt>
                <c:pt idx="4">
                  <c:v>58.2</c:v>
                </c:pt>
                <c:pt idx="5">
                  <c:v>255</c:v>
                </c:pt>
                <c:pt idx="6">
                  <c:v>255</c:v>
                </c:pt>
                <c:pt idx="7">
                  <c:v>255</c:v>
                </c:pt>
                <c:pt idx="8">
                  <c:v>255</c:v>
                </c:pt>
                <c:pt idx="9">
                  <c:v>255</c:v>
                </c:pt>
                <c:pt idx="10">
                  <c:v>255</c:v>
                </c:pt>
              </c:numCache>
            </c:numRef>
          </c:yVal>
          <c:smooth val="0"/>
          <c:extLst>
            <c:ext xmlns:c16="http://schemas.microsoft.com/office/drawing/2014/chart" uri="{C3380CC4-5D6E-409C-BE32-E72D297353CC}">
              <c16:uniqueId val="{00000009-8E27-4638-9690-E3672156D728}"/>
            </c:ext>
          </c:extLst>
        </c:ser>
        <c:ser>
          <c:idx val="10"/>
          <c:order val="10"/>
          <c:tx>
            <c:strRef>
              <c:f>'[1]Расчет Мин-Лоз'!$BX$14:$CE$14</c:f>
              <c:strCache>
                <c:ptCount val="8"/>
                <c:pt idx="0">
                  <c:v>Согласование с АТ ПС Лозовая 500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'[1]Расчет Мин-Лоз'!$BY$2:$CI$2</c:f>
              <c:numCache>
                <c:formatCode>General</c:formatCode>
                <c:ptCount val="11"/>
                <c:pt idx="0">
                  <c:v>0.6</c:v>
                </c:pt>
                <c:pt idx="1">
                  <c:v>0.6</c:v>
                </c:pt>
                <c:pt idx="2">
                  <c:v>1.3</c:v>
                </c:pt>
                <c:pt idx="3">
                  <c:v>1.3</c:v>
                </c:pt>
                <c:pt idx="4">
                  <c:v>4.5999999999999996</c:v>
                </c:pt>
                <c:pt idx="5">
                  <c:v>4.5999999999999996</c:v>
                </c:pt>
                <c:pt idx="6">
                  <c:v>4.5999999999999996</c:v>
                </c:pt>
                <c:pt idx="7">
                  <c:v>4.5999999999999996</c:v>
                </c:pt>
                <c:pt idx="8">
                  <c:v>4.5999999999999996</c:v>
                </c:pt>
                <c:pt idx="9">
                  <c:v>4.5999999999999996</c:v>
                </c:pt>
                <c:pt idx="10">
                  <c:v>5</c:v>
                </c:pt>
              </c:numCache>
            </c:numRef>
          </c:xVal>
          <c:yVal>
            <c:numRef>
              <c:f>'[1]Расчет Мин-Лоз'!$BY$4:$CI$4</c:f>
              <c:numCache>
                <c:formatCode>General</c:formatCode>
                <c:ptCount val="11"/>
                <c:pt idx="0">
                  <c:v>0</c:v>
                </c:pt>
                <c:pt idx="1">
                  <c:v>54</c:v>
                </c:pt>
                <c:pt idx="2">
                  <c:v>54</c:v>
                </c:pt>
                <c:pt idx="3">
                  <c:v>70</c:v>
                </c:pt>
                <c:pt idx="4">
                  <c:v>70</c:v>
                </c:pt>
                <c:pt idx="5">
                  <c:v>229</c:v>
                </c:pt>
                <c:pt idx="6">
                  <c:v>229</c:v>
                </c:pt>
                <c:pt idx="7">
                  <c:v>229</c:v>
                </c:pt>
                <c:pt idx="8">
                  <c:v>229</c:v>
                </c:pt>
                <c:pt idx="9">
                  <c:v>229</c:v>
                </c:pt>
                <c:pt idx="10">
                  <c:v>229</c:v>
                </c:pt>
              </c:numCache>
            </c:numRef>
          </c:yVal>
          <c:smooth val="0"/>
          <c:extLst>
            <c:ext xmlns:c16="http://schemas.microsoft.com/office/drawing/2014/chart" uri="{C3380CC4-5D6E-409C-BE32-E72D297353CC}">
              <c16:uniqueId val="{0000000A-8E27-4638-9690-E3672156D728}"/>
            </c:ext>
          </c:extLst>
        </c:ser>
        <c:ser>
          <c:idx val="11"/>
          <c:order val="11"/>
          <c:tx>
            <c:strRef>
              <c:f>'[1]Расчет Мин-Лоз'!$AX$14:$BE$14</c:f>
              <c:strCache>
                <c:ptCount val="8"/>
                <c:pt idx="0">
                  <c:v>Согласование с линией Лозовая-Широкая</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'[1]Расчет Мин-Лоз'!$AY$2:$BI$2</c:f>
              <c:numCache>
                <c:formatCode>General</c:formatCode>
                <c:ptCount val="11"/>
                <c:pt idx="0">
                  <c:v>0.3</c:v>
                </c:pt>
                <c:pt idx="1">
                  <c:v>0.3</c:v>
                </c:pt>
                <c:pt idx="2">
                  <c:v>1.3</c:v>
                </c:pt>
                <c:pt idx="3">
                  <c:v>1.3</c:v>
                </c:pt>
                <c:pt idx="4">
                  <c:v>2.6999999999999997</c:v>
                </c:pt>
                <c:pt idx="5">
                  <c:v>2.6999999999999997</c:v>
                </c:pt>
                <c:pt idx="6">
                  <c:v>4.7</c:v>
                </c:pt>
                <c:pt idx="7">
                  <c:v>4.7</c:v>
                </c:pt>
                <c:pt idx="8">
                  <c:v>4.7</c:v>
                </c:pt>
                <c:pt idx="9">
                  <c:v>4.7</c:v>
                </c:pt>
                <c:pt idx="10">
                  <c:v>5</c:v>
                </c:pt>
              </c:numCache>
            </c:numRef>
          </c:xVal>
          <c:yVal>
            <c:numRef>
              <c:f>'[1]Расчет Мин-Лоз'!$AY$4:$BI$4</c:f>
              <c:numCache>
                <c:formatCode>General</c:formatCode>
                <c:ptCount val="11"/>
                <c:pt idx="0">
                  <c:v>0</c:v>
                </c:pt>
                <c:pt idx="1">
                  <c:v>56.8</c:v>
                </c:pt>
                <c:pt idx="2">
                  <c:v>56.8</c:v>
                </c:pt>
                <c:pt idx="3">
                  <c:v>78.900000000000006</c:v>
                </c:pt>
                <c:pt idx="4">
                  <c:v>78.900000000000006</c:v>
                </c:pt>
                <c:pt idx="5">
                  <c:v>78.900000000000006</c:v>
                </c:pt>
                <c:pt idx="6">
                  <c:v>78.900000000000006</c:v>
                </c:pt>
                <c:pt idx="7">
                  <c:v>416</c:v>
                </c:pt>
                <c:pt idx="8">
                  <c:v>416</c:v>
                </c:pt>
                <c:pt idx="9">
                  <c:v>416</c:v>
                </c:pt>
                <c:pt idx="10">
                  <c:v>416</c:v>
                </c:pt>
              </c:numCache>
            </c:numRef>
          </c:yVal>
          <c:smooth val="0"/>
          <c:extLst>
            <c:ext xmlns:c16="http://schemas.microsoft.com/office/drawing/2014/chart" uri="{C3380CC4-5D6E-409C-BE32-E72D297353CC}">
              <c16:uniqueId val="{0000000B-8E27-4638-9690-E3672156D728}"/>
            </c:ext>
          </c:extLst>
        </c:ser>
        <c:dLbls>
          <c:showLegendKey val="0"/>
          <c:showVal val="0"/>
          <c:showCatName val="0"/>
          <c:showSerName val="0"/>
          <c:showPercent val="0"/>
          <c:showBubbleSize val="0"/>
        </c:dLbls>
        <c:axId val="1153087151"/>
        <c:axId val="1153081743"/>
      </c:scatterChart>
      <c:valAx>
        <c:axId val="1153087151"/>
        <c:scaling>
          <c:orientation val="minMax"/>
          <c:max val="3"/>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t.c</a:t>
                </a:r>
                <a:endParaRPr lang="ru-RU"/>
              </a:p>
            </c:rich>
          </c:tx>
          <c:layout>
            <c:manualLayout>
              <c:xMode val="edge"/>
              <c:yMode val="edge"/>
              <c:x val="0.51875752069452852"/>
              <c:y val="8.791208791208791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in"/>
        <c:minorTickMark val="in"/>
        <c:tickLblPos val="nextTo"/>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53081743"/>
        <c:crosses val="max"/>
        <c:crossBetween val="midCat"/>
        <c:majorUnit val="0.5"/>
      </c:valAx>
      <c:valAx>
        <c:axId val="1153081743"/>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a:t>
                </a:r>
                <a:endParaRPr lang="ru-RU"/>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53087151"/>
        <c:crosses val="autoZero"/>
        <c:crossBetween val="midCat"/>
        <c:majorUnit val="2"/>
        <c:minorUnit val="1"/>
      </c:valAx>
      <c:spPr>
        <a:noFill/>
        <a:ln>
          <a:noFill/>
        </a:ln>
        <a:effectLst/>
      </c:spPr>
    </c:plotArea>
    <c:legend>
      <c:legendPos val="b"/>
      <c:layout>
        <c:manualLayout>
          <c:xMode val="edge"/>
          <c:yMode val="edge"/>
          <c:x val="0.83717847769028864"/>
          <c:y val="0.6911156297770471"/>
          <c:w val="0.16282152230971131"/>
          <c:h val="0.30888437022295295"/>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519662295246"/>
          <c:y val="4.4955303744355246E-2"/>
          <c:w val="0.85842456001492018"/>
          <c:h val="0.91061607683654933"/>
        </c:manualLayout>
      </c:layout>
      <c:scatterChart>
        <c:scatterStyle val="lineMarker"/>
        <c:varyColors val="0"/>
        <c:ser>
          <c:idx val="0"/>
          <c:order val="0"/>
          <c:tx>
            <c:strRef>
              <c:f>'[1]Расчет Мин-Лоз'!$AK$14:$AR$14</c:f>
              <c:strCache>
                <c:ptCount val="8"/>
                <c:pt idx="0">
                  <c:v>Согласование с линией Партизанск-Лозовая</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'[1]Расчет Мин-Лоз'!$AL$2:$AV$2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'[1]Расчет Мин-Лоз'!$AL$3:$AV$3</c:f>
              <c:numCache>
                <c:formatCode>General</c:formatCode>
                <c:ptCount val="11"/>
                <c:pt idx="0">
                  <c:v>0</c:v>
                </c:pt>
                <c:pt idx="1">
                  <c:v>24</c:v>
                </c:pt>
                <c:pt idx="2">
                  <c:v>24</c:v>
                </c:pt>
                <c:pt idx="3">
                  <c:v>36.200000000000003</c:v>
                </c:pt>
                <c:pt idx="4">
                  <c:v>36.200000000000003</c:v>
                </c:pt>
                <c:pt idx="5">
                  <c:v>44.1</c:v>
                </c:pt>
                <c:pt idx="6">
                  <c:v>44.1</c:v>
                </c:pt>
                <c:pt idx="7">
                  <c:v>180</c:v>
                </c:pt>
                <c:pt idx="8">
                  <c:v>180</c:v>
                </c:pt>
                <c:pt idx="9">
                  <c:v>180</c:v>
                </c:pt>
                <c:pt idx="10">
                  <c:v>180</c:v>
                </c:pt>
              </c:numCache>
            </c:numRef>
          </c:yVal>
          <c:smooth val="0"/>
          <c:extLst>
            <c:ext xmlns:c16="http://schemas.microsoft.com/office/drawing/2014/chart" uri="{C3380CC4-5D6E-409C-BE32-E72D297353CC}">
              <c16:uniqueId val="{00000000-7D1E-474B-8DDD-5140DA7CD06F}"/>
            </c:ext>
          </c:extLst>
        </c:ser>
        <c:ser>
          <c:idx val="2"/>
          <c:order val="1"/>
          <c:tx>
            <c:v>Отстройка</c:v>
          </c:tx>
          <c:spPr>
            <a:ln w="19050" cap="rnd">
              <a:solidFill>
                <a:srgbClr val="C00000"/>
              </a:solidFill>
              <a:round/>
            </a:ln>
            <a:effectLst/>
          </c:spPr>
          <c:marker>
            <c:symbol val="circle"/>
            <c:size val="5"/>
            <c:spPr>
              <a:solidFill>
                <a:schemeClr val="accent3"/>
              </a:solidFill>
              <a:ln w="9525">
                <a:solidFill>
                  <a:schemeClr val="accent3"/>
                </a:solidFill>
              </a:ln>
              <a:effectLst/>
            </c:spPr>
          </c:marker>
          <c:xVal>
            <c:numRef>
              <c:f>'[1]Расчет Мин-Лоз'!$Z$2:$AA$2</c:f>
              <c:numCache>
                <c:formatCode>General</c:formatCode>
                <c:ptCount val="2"/>
                <c:pt idx="0">
                  <c:v>0</c:v>
                </c:pt>
                <c:pt idx="1">
                  <c:v>5</c:v>
                </c:pt>
              </c:numCache>
            </c:numRef>
          </c:xVal>
          <c:yVal>
            <c:numRef>
              <c:f>'[1]Расчет Мин-Лоз'!$Z$3:$AA$3</c:f>
              <c:numCache>
                <c:formatCode>General</c:formatCode>
                <c:ptCount val="2"/>
                <c:pt idx="0">
                  <c:v>23.7</c:v>
                </c:pt>
                <c:pt idx="1">
                  <c:v>23.7</c:v>
                </c:pt>
              </c:numCache>
            </c:numRef>
          </c:yVal>
          <c:smooth val="0"/>
          <c:extLst>
            <c:ext xmlns:c16="http://schemas.microsoft.com/office/drawing/2014/chart" uri="{C3380CC4-5D6E-409C-BE32-E72D297353CC}">
              <c16:uniqueId val="{00000001-7D1E-474B-8DDD-5140DA7CD06F}"/>
            </c:ext>
          </c:extLst>
        </c:ser>
        <c:ser>
          <c:idx val="3"/>
          <c:order val="2"/>
          <c:tx>
            <c:strRef>
              <c:f>'[1]Расчет Мин-Лоз'!$AK$14:$AR$14</c:f>
              <c:strCache>
                <c:ptCount val="8"/>
                <c:pt idx="0">
                  <c:v>Согласование с линией Партизанск-Лозовая</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'[1]Расчет Мин-Лоз'!$AL$2:$AV$2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'[1]Расчет Мин-Лоз'!$AL$4:$AV$4</c:f>
              <c:numCache>
                <c:formatCode>General</c:formatCode>
                <c:ptCount val="11"/>
                <c:pt idx="0">
                  <c:v>0</c:v>
                </c:pt>
                <c:pt idx="1">
                  <c:v>24</c:v>
                </c:pt>
                <c:pt idx="2">
                  <c:v>24</c:v>
                </c:pt>
                <c:pt idx="3">
                  <c:v>36.5</c:v>
                </c:pt>
                <c:pt idx="4">
                  <c:v>36.5</c:v>
                </c:pt>
                <c:pt idx="5">
                  <c:v>45</c:v>
                </c:pt>
                <c:pt idx="6">
                  <c:v>45</c:v>
                </c:pt>
                <c:pt idx="7">
                  <c:v>179</c:v>
                </c:pt>
                <c:pt idx="8">
                  <c:v>179</c:v>
                </c:pt>
                <c:pt idx="9">
                  <c:v>179</c:v>
                </c:pt>
                <c:pt idx="10">
                  <c:v>179</c:v>
                </c:pt>
              </c:numCache>
            </c:numRef>
          </c:yVal>
          <c:smooth val="0"/>
          <c:extLst>
            <c:ext xmlns:c16="http://schemas.microsoft.com/office/drawing/2014/chart" uri="{C3380CC4-5D6E-409C-BE32-E72D297353CC}">
              <c16:uniqueId val="{00000002-7D1E-474B-8DDD-5140DA7CD06F}"/>
            </c:ext>
          </c:extLst>
        </c:ser>
        <c:ser>
          <c:idx val="6"/>
          <c:order val="3"/>
          <c:tx>
            <c:v>Уствки</c:v>
          </c:tx>
          <c:spPr>
            <a:ln w="6350" cap="rnd">
              <a:solidFill>
                <a:schemeClr val="bg1">
                  <a:lumMod val="85000"/>
                </a:schemeClr>
              </a:solidFill>
              <a:prstDash val="sysDot"/>
              <a:round/>
            </a:ln>
            <a:effectLst/>
          </c:spPr>
          <c:marker>
            <c:symbol val="circle"/>
            <c:size val="5"/>
            <c:spPr>
              <a:noFill/>
              <a:ln w="12700" cap="sq">
                <a:solidFill>
                  <a:srgbClr val="FF0000"/>
                </a:solidFill>
              </a:ln>
              <a:effectLst/>
            </c:spPr>
          </c:marker>
          <c:xVal>
            <c:numRef>
              <c:f>'[1]Расчет Мин-Лоз'!$B$24:$F$24</c:f>
              <c:numCache>
                <c:formatCode>General</c:formatCode>
                <c:ptCount val="5"/>
                <c:pt idx="0">
                  <c:v>0</c:v>
                </c:pt>
                <c:pt idx="1">
                  <c:v>0.3</c:v>
                </c:pt>
                <c:pt idx="2">
                  <c:v>1.3</c:v>
                </c:pt>
                <c:pt idx="3">
                  <c:v>2.8</c:v>
                </c:pt>
                <c:pt idx="4">
                  <c:v>5.6</c:v>
                </c:pt>
              </c:numCache>
            </c:numRef>
          </c:xVal>
          <c:yVal>
            <c:numRef>
              <c:f>'[1]Расчет Мин-Лоз'!$B$22:$F$22</c:f>
              <c:numCache>
                <c:formatCode>General</c:formatCode>
                <c:ptCount val="5"/>
                <c:pt idx="0">
                  <c:v>17.2</c:v>
                </c:pt>
                <c:pt idx="1">
                  <c:v>23.7</c:v>
                </c:pt>
                <c:pt idx="2">
                  <c:v>30.3</c:v>
                </c:pt>
                <c:pt idx="3">
                  <c:v>44</c:v>
                </c:pt>
                <c:pt idx="4">
                  <c:v>371</c:v>
                </c:pt>
              </c:numCache>
            </c:numRef>
          </c:yVal>
          <c:smooth val="0"/>
          <c:extLst>
            <c:ext xmlns:c16="http://schemas.microsoft.com/office/drawing/2014/chart" uri="{C3380CC4-5D6E-409C-BE32-E72D297353CC}">
              <c16:uniqueId val="{00000003-7D1E-474B-8DDD-5140DA7CD06F}"/>
            </c:ext>
          </c:extLst>
        </c:ser>
        <c:ser>
          <c:idx val="1"/>
          <c:order val="4"/>
          <c:tx>
            <c:v>Чувств БР</c:v>
          </c:tx>
          <c:spPr>
            <a:ln w="19050" cap="rnd">
              <a:solidFill>
                <a:srgbClr val="00B050"/>
              </a:solidFill>
              <a:round/>
            </a:ln>
            <a:effectLst/>
          </c:spPr>
          <c:marker>
            <c:symbol val="circle"/>
            <c:size val="5"/>
            <c:spPr>
              <a:solidFill>
                <a:schemeClr val="accent2"/>
              </a:solidFill>
              <a:ln w="9525">
                <a:solidFill>
                  <a:schemeClr val="accent2"/>
                </a:solidFill>
              </a:ln>
              <a:effectLst/>
            </c:spPr>
          </c:marker>
          <c:xVal>
            <c:numLit>
              <c:formatCode>General</c:formatCode>
              <c:ptCount val="2"/>
              <c:pt idx="0">
                <c:v>0</c:v>
              </c:pt>
              <c:pt idx="1">
                <c:v>5</c:v>
              </c:pt>
            </c:numLit>
          </c:xVal>
          <c:yVal>
            <c:numRef>
              <c:f>('[1]Расчет Мин-Лоз'!$M$8,'[1]Расчет Мин-Лоз'!$M$2)</c:f>
              <c:numCache>
                <c:formatCode>General</c:formatCode>
                <c:ptCount val="2"/>
                <c:pt idx="0">
                  <c:v>30.3</c:v>
                </c:pt>
                <c:pt idx="1">
                  <c:v>30.3</c:v>
                </c:pt>
              </c:numCache>
            </c:numRef>
          </c:yVal>
          <c:smooth val="0"/>
          <c:extLst>
            <c:ext xmlns:c16="http://schemas.microsoft.com/office/drawing/2014/chart" uri="{C3380CC4-5D6E-409C-BE32-E72D297353CC}">
              <c16:uniqueId val="{00000004-7D1E-474B-8DDD-5140DA7CD06F}"/>
            </c:ext>
          </c:extLst>
        </c:ser>
        <c:ser>
          <c:idx val="4"/>
          <c:order val="5"/>
          <c:tx>
            <c:strRef>
              <c:f>'[1]Расчет Мин-Лоз'!$N$7</c:f>
              <c:strCache>
                <c:ptCount val="1"/>
                <c:pt idx="0">
                  <c:v>ДР Козьмино</c:v>
                </c:pt>
              </c:strCache>
            </c:strRef>
          </c:tx>
          <c:spPr>
            <a:ln w="12700" cap="rnd">
              <a:solidFill>
                <a:schemeClr val="accent6">
                  <a:lumMod val="75000"/>
                </a:schemeClr>
              </a:solidFill>
              <a:prstDash val="sysDot"/>
              <a:round/>
            </a:ln>
            <a:effectLst/>
          </c:spPr>
          <c:marker>
            <c:symbol val="circle"/>
            <c:size val="5"/>
            <c:spPr>
              <a:solidFill>
                <a:schemeClr val="accent5"/>
              </a:solidFill>
              <a:ln w="9525">
                <a:solidFill>
                  <a:schemeClr val="accent5"/>
                </a:solidFill>
              </a:ln>
              <a:effectLst/>
            </c:spPr>
          </c:marker>
          <c:xVal>
            <c:numLit>
              <c:formatCode>General</c:formatCode>
              <c:ptCount val="2"/>
              <c:pt idx="0">
                <c:v>0</c:v>
              </c:pt>
              <c:pt idx="1">
                <c:v>5</c:v>
              </c:pt>
            </c:numLit>
          </c:xVal>
          <c:yVal>
            <c:numRef>
              <c:f>('[1]Расчет Мин-Лоз'!$N$8,'[1]Расчет Мин-Лоз'!$N$2)</c:f>
              <c:numCache>
                <c:formatCode>General</c:formatCode>
                <c:ptCount val="2"/>
                <c:pt idx="0">
                  <c:v>371</c:v>
                </c:pt>
                <c:pt idx="1">
                  <c:v>371</c:v>
                </c:pt>
              </c:numCache>
            </c:numRef>
          </c:yVal>
          <c:smooth val="0"/>
          <c:extLst>
            <c:ext xmlns:c16="http://schemas.microsoft.com/office/drawing/2014/chart" uri="{C3380CC4-5D6E-409C-BE32-E72D297353CC}">
              <c16:uniqueId val="{00000005-7D1E-474B-8DDD-5140DA7CD06F}"/>
            </c:ext>
          </c:extLst>
        </c:ser>
        <c:ser>
          <c:idx val="5"/>
          <c:order val="6"/>
          <c:tx>
            <c:strRef>
              <c:f>'[1]Расчет Мин-Лоз'!$O$7</c:f>
              <c:strCache>
                <c:ptCount val="1"/>
                <c:pt idx="0">
                  <c:v>ДР Парт</c:v>
                </c:pt>
              </c:strCache>
            </c:strRef>
          </c:tx>
          <c:spPr>
            <a:ln w="12700" cap="rnd">
              <a:solidFill>
                <a:schemeClr val="accent6"/>
              </a:solidFill>
              <a:prstDash val="sysDot"/>
              <a:round/>
            </a:ln>
            <a:effectLst/>
          </c:spPr>
          <c:marker>
            <c:symbol val="circle"/>
            <c:size val="5"/>
            <c:spPr>
              <a:solidFill>
                <a:schemeClr val="accent6"/>
              </a:solidFill>
              <a:ln w="9525">
                <a:solidFill>
                  <a:schemeClr val="accent6"/>
                </a:solidFill>
              </a:ln>
              <a:effectLst/>
            </c:spPr>
          </c:marker>
          <c:xVal>
            <c:numLit>
              <c:formatCode>General</c:formatCode>
              <c:ptCount val="2"/>
              <c:pt idx="0">
                <c:v>0</c:v>
              </c:pt>
              <c:pt idx="1">
                <c:v>5</c:v>
              </c:pt>
            </c:numLit>
          </c:xVal>
          <c:yVal>
            <c:numRef>
              <c:f>('[1]Расчет Мин-Лоз'!$O$8,'[1]Расчет Мин-Лоз'!$O$2)</c:f>
              <c:numCache>
                <c:formatCode>General</c:formatCode>
                <c:ptCount val="2"/>
                <c:pt idx="0">
                  <c:v>201</c:v>
                </c:pt>
                <c:pt idx="1">
                  <c:v>201</c:v>
                </c:pt>
              </c:numCache>
            </c:numRef>
          </c:yVal>
          <c:smooth val="0"/>
          <c:extLst>
            <c:ext xmlns:c16="http://schemas.microsoft.com/office/drawing/2014/chart" uri="{C3380CC4-5D6E-409C-BE32-E72D297353CC}">
              <c16:uniqueId val="{00000006-7D1E-474B-8DDD-5140DA7CD06F}"/>
            </c:ext>
          </c:extLst>
        </c:ser>
        <c:ser>
          <c:idx val="7"/>
          <c:order val="7"/>
          <c:tx>
            <c:strRef>
              <c:f>'[1]Расчет Мин-Лоз'!$P$7</c:f>
              <c:strCache>
                <c:ptCount val="1"/>
                <c:pt idx="0">
                  <c:v>ДР Широкая</c:v>
                </c:pt>
              </c:strCache>
            </c:strRef>
          </c:tx>
          <c:spPr>
            <a:ln w="12700" cap="rnd">
              <a:solidFill>
                <a:schemeClr val="accent6">
                  <a:lumMod val="50000"/>
                </a:schemeClr>
              </a:solid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Lit>
              <c:formatCode>General</c:formatCode>
              <c:ptCount val="2"/>
              <c:pt idx="0">
                <c:v>0</c:v>
              </c:pt>
              <c:pt idx="1">
                <c:v>5</c:v>
              </c:pt>
            </c:numLit>
          </c:xVal>
          <c:yVal>
            <c:numRef>
              <c:f>('[1]Расчет Мин-Лоз'!$P$8,'[1]Расчет Мин-Лоз'!$P$2)</c:f>
              <c:numCache>
                <c:formatCode>General</c:formatCode>
                <c:ptCount val="2"/>
                <c:pt idx="0">
                  <c:v>168</c:v>
                </c:pt>
                <c:pt idx="1">
                  <c:v>168</c:v>
                </c:pt>
              </c:numCache>
            </c:numRef>
          </c:yVal>
          <c:smooth val="0"/>
          <c:extLst>
            <c:ext xmlns:c16="http://schemas.microsoft.com/office/drawing/2014/chart" uri="{C3380CC4-5D6E-409C-BE32-E72D297353CC}">
              <c16:uniqueId val="{00000007-7D1E-474B-8DDD-5140DA7CD06F}"/>
            </c:ext>
          </c:extLst>
        </c:ser>
        <c:ser>
          <c:idx val="8"/>
          <c:order val="8"/>
          <c:tx>
            <c:strRef>
              <c:f>'[1]Расчет Мин-Лоз'!$Q$7</c:f>
              <c:strCache>
                <c:ptCount val="1"/>
                <c:pt idx="0">
                  <c:v>Лозовая 500</c:v>
                </c:pt>
              </c:strCache>
            </c:strRef>
          </c:tx>
          <c:spPr>
            <a:ln w="19050" cap="rnd">
              <a:solidFill>
                <a:schemeClr val="accent3">
                  <a:lumMod val="60000"/>
                </a:schemeClr>
              </a:solid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Lit>
              <c:formatCode>General</c:formatCode>
              <c:ptCount val="2"/>
              <c:pt idx="0">
                <c:v>0</c:v>
              </c:pt>
              <c:pt idx="1">
                <c:v>5</c:v>
              </c:pt>
            </c:numLit>
          </c:xVal>
          <c:yVal>
            <c:numRef>
              <c:f>('[1]Расчет Мин-Лоз'!$Q$8,'[1]Расчет Мин-Лоз'!$Q$2)</c:f>
              <c:numCache>
                <c:formatCode>General</c:formatCode>
                <c:ptCount val="2"/>
                <c:pt idx="0">
                  <c:v>179</c:v>
                </c:pt>
                <c:pt idx="1">
                  <c:v>179</c:v>
                </c:pt>
              </c:numCache>
            </c:numRef>
          </c:yVal>
          <c:smooth val="0"/>
          <c:extLst>
            <c:ext xmlns:c16="http://schemas.microsoft.com/office/drawing/2014/chart" uri="{C3380CC4-5D6E-409C-BE32-E72D297353CC}">
              <c16:uniqueId val="{00000008-7D1E-474B-8DDD-5140DA7CD06F}"/>
            </c:ext>
          </c:extLst>
        </c:ser>
        <c:ser>
          <c:idx val="9"/>
          <c:order val="9"/>
          <c:tx>
            <c:strRef>
              <c:f>'[1]Расчет Мин-Лоз'!$BK$14:$BR$14</c:f>
              <c:strCache>
                <c:ptCount val="8"/>
                <c:pt idx="0">
                  <c:v>Согласование с АТ ПС Лозовая 220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'[1]Расчет Мин-Лоз'!$BL$2:$BV$2</c:f>
              <c:numCache>
                <c:formatCode>General</c:formatCode>
                <c:ptCount val="11"/>
                <c:pt idx="0">
                  <c:v>0.4</c:v>
                </c:pt>
                <c:pt idx="1">
                  <c:v>0.4</c:v>
                </c:pt>
                <c:pt idx="2">
                  <c:v>1.3</c:v>
                </c:pt>
                <c:pt idx="3">
                  <c:v>1.3</c:v>
                </c:pt>
                <c:pt idx="4">
                  <c:v>4.8999999999999995</c:v>
                </c:pt>
                <c:pt idx="5">
                  <c:v>4.8999999999999995</c:v>
                </c:pt>
                <c:pt idx="6">
                  <c:v>4.8999999999999995</c:v>
                </c:pt>
                <c:pt idx="7">
                  <c:v>4.8999999999999995</c:v>
                </c:pt>
                <c:pt idx="8">
                  <c:v>4.8999999999999995</c:v>
                </c:pt>
                <c:pt idx="9">
                  <c:v>4.8999999999999995</c:v>
                </c:pt>
                <c:pt idx="10">
                  <c:v>5</c:v>
                </c:pt>
              </c:numCache>
            </c:numRef>
          </c:xVal>
          <c:yVal>
            <c:numRef>
              <c:f>'[1]Расчет Мин-Лоз'!$BL$4:$BV$4</c:f>
              <c:numCache>
                <c:formatCode>General</c:formatCode>
                <c:ptCount val="11"/>
                <c:pt idx="0">
                  <c:v>0</c:v>
                </c:pt>
                <c:pt idx="1">
                  <c:v>0</c:v>
                </c:pt>
                <c:pt idx="2">
                  <c:v>0</c:v>
                </c:pt>
                <c:pt idx="3">
                  <c:v>58.2</c:v>
                </c:pt>
                <c:pt idx="4">
                  <c:v>58.2</c:v>
                </c:pt>
                <c:pt idx="5">
                  <c:v>255</c:v>
                </c:pt>
                <c:pt idx="6">
                  <c:v>255</c:v>
                </c:pt>
                <c:pt idx="7">
                  <c:v>255</c:v>
                </c:pt>
                <c:pt idx="8">
                  <c:v>255</c:v>
                </c:pt>
                <c:pt idx="9">
                  <c:v>255</c:v>
                </c:pt>
                <c:pt idx="10">
                  <c:v>255</c:v>
                </c:pt>
              </c:numCache>
            </c:numRef>
          </c:yVal>
          <c:smooth val="0"/>
          <c:extLst>
            <c:ext xmlns:c16="http://schemas.microsoft.com/office/drawing/2014/chart" uri="{C3380CC4-5D6E-409C-BE32-E72D297353CC}">
              <c16:uniqueId val="{00000009-7D1E-474B-8DDD-5140DA7CD06F}"/>
            </c:ext>
          </c:extLst>
        </c:ser>
        <c:ser>
          <c:idx val="10"/>
          <c:order val="10"/>
          <c:tx>
            <c:strRef>
              <c:f>'[1]Расчет Мин-Лоз'!$BX$14:$CE$14</c:f>
              <c:strCache>
                <c:ptCount val="8"/>
                <c:pt idx="0">
                  <c:v>Согласование с АТ ПС Лозовая 500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'[1]Расчет Мин-Лоз'!$BY$2:$CI$2</c:f>
              <c:numCache>
                <c:formatCode>General</c:formatCode>
                <c:ptCount val="11"/>
                <c:pt idx="0">
                  <c:v>0.6</c:v>
                </c:pt>
                <c:pt idx="1">
                  <c:v>0.6</c:v>
                </c:pt>
                <c:pt idx="2">
                  <c:v>1.3</c:v>
                </c:pt>
                <c:pt idx="3">
                  <c:v>1.3</c:v>
                </c:pt>
                <c:pt idx="4">
                  <c:v>4.5999999999999996</c:v>
                </c:pt>
                <c:pt idx="5">
                  <c:v>4.5999999999999996</c:v>
                </c:pt>
                <c:pt idx="6">
                  <c:v>4.5999999999999996</c:v>
                </c:pt>
                <c:pt idx="7">
                  <c:v>4.5999999999999996</c:v>
                </c:pt>
                <c:pt idx="8">
                  <c:v>4.5999999999999996</c:v>
                </c:pt>
                <c:pt idx="9">
                  <c:v>4.5999999999999996</c:v>
                </c:pt>
                <c:pt idx="10">
                  <c:v>5</c:v>
                </c:pt>
              </c:numCache>
            </c:numRef>
          </c:xVal>
          <c:yVal>
            <c:numRef>
              <c:f>'[1]Расчет Мин-Лоз'!$BY$4:$CI$4</c:f>
              <c:numCache>
                <c:formatCode>General</c:formatCode>
                <c:ptCount val="11"/>
                <c:pt idx="0">
                  <c:v>0</c:v>
                </c:pt>
                <c:pt idx="1">
                  <c:v>54</c:v>
                </c:pt>
                <c:pt idx="2">
                  <c:v>54</c:v>
                </c:pt>
                <c:pt idx="3">
                  <c:v>70</c:v>
                </c:pt>
                <c:pt idx="4">
                  <c:v>70</c:v>
                </c:pt>
                <c:pt idx="5">
                  <c:v>229</c:v>
                </c:pt>
                <c:pt idx="6">
                  <c:v>229</c:v>
                </c:pt>
                <c:pt idx="7">
                  <c:v>229</c:v>
                </c:pt>
                <c:pt idx="8">
                  <c:v>229</c:v>
                </c:pt>
                <c:pt idx="9">
                  <c:v>229</c:v>
                </c:pt>
                <c:pt idx="10">
                  <c:v>229</c:v>
                </c:pt>
              </c:numCache>
            </c:numRef>
          </c:yVal>
          <c:smooth val="0"/>
          <c:extLst>
            <c:ext xmlns:c16="http://schemas.microsoft.com/office/drawing/2014/chart" uri="{C3380CC4-5D6E-409C-BE32-E72D297353CC}">
              <c16:uniqueId val="{0000000A-7D1E-474B-8DDD-5140DA7CD06F}"/>
            </c:ext>
          </c:extLst>
        </c:ser>
        <c:ser>
          <c:idx val="11"/>
          <c:order val="11"/>
          <c:tx>
            <c:strRef>
              <c:f>'[1]Расчет Мин-Лоз'!$AX$14:$BE$14</c:f>
              <c:strCache>
                <c:ptCount val="8"/>
                <c:pt idx="0">
                  <c:v>Согласование с линией Лозовая-Широкая</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'[1]Расчет Мин-Лоз'!$AY$2:$BI$2</c:f>
              <c:numCache>
                <c:formatCode>General</c:formatCode>
                <c:ptCount val="11"/>
                <c:pt idx="0">
                  <c:v>0.3</c:v>
                </c:pt>
                <c:pt idx="1">
                  <c:v>0.3</c:v>
                </c:pt>
                <c:pt idx="2">
                  <c:v>1.3</c:v>
                </c:pt>
                <c:pt idx="3">
                  <c:v>1.3</c:v>
                </c:pt>
                <c:pt idx="4">
                  <c:v>2.6999999999999997</c:v>
                </c:pt>
                <c:pt idx="5">
                  <c:v>2.6999999999999997</c:v>
                </c:pt>
                <c:pt idx="6">
                  <c:v>4.7</c:v>
                </c:pt>
                <c:pt idx="7">
                  <c:v>4.7</c:v>
                </c:pt>
                <c:pt idx="8">
                  <c:v>4.7</c:v>
                </c:pt>
                <c:pt idx="9">
                  <c:v>4.7</c:v>
                </c:pt>
                <c:pt idx="10">
                  <c:v>5</c:v>
                </c:pt>
              </c:numCache>
            </c:numRef>
          </c:xVal>
          <c:yVal>
            <c:numRef>
              <c:f>'[1]Расчет Мин-Лоз'!$AY$4:$BI$4</c:f>
              <c:numCache>
                <c:formatCode>General</c:formatCode>
                <c:ptCount val="11"/>
                <c:pt idx="0">
                  <c:v>0</c:v>
                </c:pt>
                <c:pt idx="1">
                  <c:v>56.8</c:v>
                </c:pt>
                <c:pt idx="2">
                  <c:v>56.8</c:v>
                </c:pt>
                <c:pt idx="3">
                  <c:v>78.900000000000006</c:v>
                </c:pt>
                <c:pt idx="4">
                  <c:v>78.900000000000006</c:v>
                </c:pt>
                <c:pt idx="5">
                  <c:v>78.900000000000006</c:v>
                </c:pt>
                <c:pt idx="6">
                  <c:v>78.900000000000006</c:v>
                </c:pt>
                <c:pt idx="7">
                  <c:v>416</c:v>
                </c:pt>
                <c:pt idx="8">
                  <c:v>416</c:v>
                </c:pt>
                <c:pt idx="9">
                  <c:v>416</c:v>
                </c:pt>
                <c:pt idx="10">
                  <c:v>416</c:v>
                </c:pt>
              </c:numCache>
            </c:numRef>
          </c:yVal>
          <c:smooth val="0"/>
          <c:extLst>
            <c:ext xmlns:c16="http://schemas.microsoft.com/office/drawing/2014/chart" uri="{C3380CC4-5D6E-409C-BE32-E72D297353CC}">
              <c16:uniqueId val="{0000000B-7D1E-474B-8DDD-5140DA7CD06F}"/>
            </c:ext>
          </c:extLst>
        </c:ser>
        <c:dLbls>
          <c:showLegendKey val="0"/>
          <c:showVal val="0"/>
          <c:showCatName val="0"/>
          <c:showSerName val="0"/>
          <c:showPercent val="0"/>
          <c:showBubbleSize val="0"/>
        </c:dLbls>
        <c:axId val="1153087151"/>
        <c:axId val="1153081743"/>
      </c:scatterChart>
      <c:valAx>
        <c:axId val="1153087151"/>
        <c:scaling>
          <c:orientation val="minMax"/>
          <c:max val="3"/>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t.c</a:t>
                </a:r>
                <a:endParaRPr lang="ru-RU"/>
              </a:p>
            </c:rich>
          </c:tx>
          <c:layout>
            <c:manualLayout>
              <c:xMode val="edge"/>
              <c:yMode val="edge"/>
              <c:x val="0.51875752069452852"/>
              <c:y val="8.791208791208791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in"/>
        <c:minorTickMark val="in"/>
        <c:tickLblPos val="nextTo"/>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53081743"/>
        <c:crosses val="max"/>
        <c:crossBetween val="midCat"/>
        <c:majorUnit val="0.5"/>
      </c:valAx>
      <c:valAx>
        <c:axId val="1153081743"/>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a:t>
                </a:r>
                <a:endParaRPr lang="ru-RU"/>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53087151"/>
        <c:crosses val="autoZero"/>
        <c:crossBetween val="midCat"/>
        <c:majorUnit val="2"/>
        <c:minorUnit val="1"/>
      </c:valAx>
      <c:spPr>
        <a:noFill/>
        <a:ln>
          <a:noFill/>
        </a:ln>
        <a:effectLst/>
      </c:spPr>
    </c:plotArea>
    <c:legend>
      <c:legendPos val="b"/>
      <c:layout>
        <c:manualLayout>
          <c:xMode val="edge"/>
          <c:yMode val="edge"/>
          <c:x val="0.83717847769028864"/>
          <c:y val="0.6911156297770471"/>
          <c:w val="0.16282152230971131"/>
          <c:h val="0.30888437022295295"/>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519662295246"/>
          <c:y val="4.4955303744355246E-2"/>
          <c:w val="0.85842456001492018"/>
          <c:h val="0.91061607683654933"/>
        </c:manualLayout>
      </c:layout>
      <c:scatterChart>
        <c:scatterStyle val="lineMarker"/>
        <c:varyColors val="0"/>
        <c:ser>
          <c:idx val="0"/>
          <c:order val="0"/>
          <c:tx>
            <c:strRef>
              <c:f>'Пример Расчет Шир-Лоз'!$AK$14:$AR$14</c:f>
              <c:strCache>
                <c:ptCount val="8"/>
                <c:pt idx="0">
                  <c:v>Согласование с линией Лозовая-Партизанск</c:v>
                </c:pt>
                <c:pt idx="7">
                  <c:v>9201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'Пример Расчет Шир-Лоз'!$AL$2:$AV$2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'Пример Расчет Шир-Лоз'!$AL$3:$AV$3</c:f>
              <c:numCache>
                <c:formatCode>General</c:formatCode>
                <c:ptCount val="11"/>
                <c:pt idx="0">
                  <c:v>0</c:v>
                </c:pt>
                <c:pt idx="1">
                  <c:v>19.5</c:v>
                </c:pt>
                <c:pt idx="2">
                  <c:v>19.5</c:v>
                </c:pt>
                <c:pt idx="3">
                  <c:v>36.6</c:v>
                </c:pt>
                <c:pt idx="4">
                  <c:v>36.6</c:v>
                </c:pt>
                <c:pt idx="5">
                  <c:v>47</c:v>
                </c:pt>
                <c:pt idx="6">
                  <c:v>47</c:v>
                </c:pt>
                <c:pt idx="7">
                  <c:v>47</c:v>
                </c:pt>
                <c:pt idx="8">
                  <c:v>47</c:v>
                </c:pt>
                <c:pt idx="9">
                  <c:v>47</c:v>
                </c:pt>
                <c:pt idx="10">
                  <c:v>47</c:v>
                </c:pt>
              </c:numCache>
            </c:numRef>
          </c:yVal>
          <c:smooth val="0"/>
          <c:extLst>
            <c:ext xmlns:c16="http://schemas.microsoft.com/office/drawing/2014/chart" uri="{C3380CC4-5D6E-409C-BE32-E72D297353CC}">
              <c16:uniqueId val="{00000000-BE86-413F-9A41-9EAB22F8577F}"/>
            </c:ext>
          </c:extLst>
        </c:ser>
        <c:ser>
          <c:idx val="2"/>
          <c:order val="1"/>
          <c:tx>
            <c:v>Отстройка</c:v>
          </c:tx>
          <c:spPr>
            <a:ln w="19050" cap="rnd">
              <a:solidFill>
                <a:srgbClr val="C00000"/>
              </a:solidFill>
              <a:round/>
            </a:ln>
            <a:effectLst>
              <a:outerShdw blurRad="50800" dist="38100" dir="5400000" algn="t" rotWithShape="0">
                <a:prstClr val="black">
                  <a:alpha val="40000"/>
                </a:prstClr>
              </a:outerShdw>
            </a:effectLst>
          </c:spPr>
          <c:marker>
            <c:symbol val="none"/>
          </c:marker>
          <c:xVal>
            <c:numRef>
              <c:f>'Пример Расчет Шир-Лоз'!$Z$2:$AA$2</c:f>
              <c:numCache>
                <c:formatCode>General</c:formatCode>
                <c:ptCount val="2"/>
                <c:pt idx="0">
                  <c:v>0</c:v>
                </c:pt>
                <c:pt idx="1">
                  <c:v>2.5</c:v>
                </c:pt>
              </c:numCache>
            </c:numRef>
          </c:xVal>
          <c:yVal>
            <c:numRef>
              <c:f>('Пример Расчет Шир-Лоз'!$Z$8,'Пример Расчет Шир-Лоз'!$Z$3)</c:f>
              <c:numCache>
                <c:formatCode>General</c:formatCode>
                <c:ptCount val="2"/>
                <c:pt idx="0">
                  <c:v>17.2</c:v>
                </c:pt>
                <c:pt idx="1">
                  <c:v>17.2</c:v>
                </c:pt>
              </c:numCache>
            </c:numRef>
          </c:yVal>
          <c:smooth val="0"/>
          <c:extLst>
            <c:ext xmlns:c16="http://schemas.microsoft.com/office/drawing/2014/chart" uri="{C3380CC4-5D6E-409C-BE32-E72D297353CC}">
              <c16:uniqueId val="{00000001-BE86-413F-9A41-9EAB22F8577F}"/>
            </c:ext>
          </c:extLst>
        </c:ser>
        <c:ser>
          <c:idx val="3"/>
          <c:order val="2"/>
          <c:tx>
            <c:strRef>
              <c:f>'Пример Расчет Шир-Лоз'!$AK$14:$AR$14</c:f>
              <c:strCache>
                <c:ptCount val="8"/>
                <c:pt idx="0">
                  <c:v>Согласование с линией Лозовая-Партизанск</c:v>
                </c:pt>
                <c:pt idx="7">
                  <c:v>9201</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'Пример Расчет Шир-Лоз'!$AL$2:$AV$2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'Пример Расчет Шир-Лоз'!$AL$4:$AV$4</c:f>
              <c:numCache>
                <c:formatCode>General</c:formatCode>
                <c:ptCount val="11"/>
                <c:pt idx="0">
                  <c:v>0</c:v>
                </c:pt>
                <c:pt idx="1">
                  <c:v>19.5</c:v>
                </c:pt>
                <c:pt idx="2">
                  <c:v>19.5</c:v>
                </c:pt>
                <c:pt idx="3">
                  <c:v>37.1</c:v>
                </c:pt>
                <c:pt idx="4">
                  <c:v>37.1</c:v>
                </c:pt>
                <c:pt idx="5">
                  <c:v>47.85</c:v>
                </c:pt>
                <c:pt idx="6">
                  <c:v>47.85</c:v>
                </c:pt>
                <c:pt idx="7">
                  <c:v>245</c:v>
                </c:pt>
                <c:pt idx="8">
                  <c:v>245</c:v>
                </c:pt>
                <c:pt idx="9">
                  <c:v>245</c:v>
                </c:pt>
                <c:pt idx="10">
                  <c:v>245</c:v>
                </c:pt>
              </c:numCache>
            </c:numRef>
          </c:yVal>
          <c:smooth val="0"/>
          <c:extLst>
            <c:ext xmlns:c16="http://schemas.microsoft.com/office/drawing/2014/chart" uri="{C3380CC4-5D6E-409C-BE32-E72D297353CC}">
              <c16:uniqueId val="{00000002-BE86-413F-9A41-9EAB22F8577F}"/>
            </c:ext>
          </c:extLst>
        </c:ser>
        <c:ser>
          <c:idx val="6"/>
          <c:order val="3"/>
          <c:tx>
            <c:v>Уствки</c:v>
          </c:tx>
          <c:spPr>
            <a:ln w="6350" cap="rnd">
              <a:solidFill>
                <a:schemeClr val="bg1">
                  <a:lumMod val="85000"/>
                </a:schemeClr>
              </a:solidFill>
              <a:prstDash val="sysDot"/>
              <a:round/>
            </a:ln>
            <a:effectLst/>
          </c:spPr>
          <c:marker>
            <c:symbol val="circle"/>
            <c:size val="7"/>
            <c:spPr>
              <a:noFill/>
              <a:ln w="15875" cap="sq">
                <a:solidFill>
                  <a:srgbClr val="FF0000"/>
                </a:solidFill>
              </a:ln>
              <a:effectLst/>
            </c:spPr>
          </c:marker>
          <c:xVal>
            <c:numRef>
              <c:f>'Пример Расчет Шир-Лоз'!$B$24:$F$24</c:f>
              <c:numCache>
                <c:formatCode>General</c:formatCode>
                <c:ptCount val="5"/>
                <c:pt idx="0">
                  <c:v>0</c:v>
                </c:pt>
                <c:pt idx="1">
                  <c:v>0</c:v>
                </c:pt>
                <c:pt idx="2">
                  <c:v>0</c:v>
                </c:pt>
                <c:pt idx="3">
                  <c:v>0</c:v>
                </c:pt>
                <c:pt idx="4">
                  <c:v>0</c:v>
                </c:pt>
              </c:numCache>
            </c:numRef>
          </c:xVal>
          <c:yVal>
            <c:numRef>
              <c:f>'Пример Расчет Шир-Лоз'!$B$22:$F$22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3-BE86-413F-9A41-9EAB22F8577F}"/>
            </c:ext>
          </c:extLst>
        </c:ser>
        <c:ser>
          <c:idx val="1"/>
          <c:order val="4"/>
          <c:tx>
            <c:v>Чувств БР</c:v>
          </c:tx>
          <c:spPr>
            <a:ln w="19050" cap="rnd">
              <a:solidFill>
                <a:srgbClr val="00B050"/>
              </a:solidFill>
              <a:round/>
            </a:ln>
            <a:effectLst>
              <a:outerShdw blurRad="50800" dist="38100" dir="16200000" rotWithShape="0">
                <a:prstClr val="black">
                  <a:alpha val="40000"/>
                </a:prstClr>
              </a:outerShdw>
            </a:effectLst>
          </c:spPr>
          <c:marker>
            <c:symbol val="none"/>
          </c:marker>
          <c:xVal>
            <c:numLit>
              <c:formatCode>General</c:formatCode>
              <c:ptCount val="2"/>
              <c:pt idx="0">
                <c:v>0</c:v>
              </c:pt>
              <c:pt idx="1">
                <c:v>2.5</c:v>
              </c:pt>
            </c:numLit>
          </c:xVal>
          <c:yVal>
            <c:numRef>
              <c:f>('Пример Расчет Шир-Лоз'!$M$8,'Пример Расчет Шир-Лоз'!$M$2)</c:f>
              <c:numCache>
                <c:formatCode>General</c:formatCode>
                <c:ptCount val="2"/>
                <c:pt idx="0">
                  <c:v>17.2</c:v>
                </c:pt>
                <c:pt idx="1">
                  <c:v>17.2</c:v>
                </c:pt>
              </c:numCache>
            </c:numRef>
          </c:yVal>
          <c:smooth val="0"/>
          <c:extLst>
            <c:ext xmlns:c16="http://schemas.microsoft.com/office/drawing/2014/chart" uri="{C3380CC4-5D6E-409C-BE32-E72D297353CC}">
              <c16:uniqueId val="{00000004-BE86-413F-9A41-9EAB22F8577F}"/>
            </c:ext>
          </c:extLst>
        </c:ser>
        <c:ser>
          <c:idx val="4"/>
          <c:order val="5"/>
          <c:tx>
            <c:strRef>
              <c:f>'Пример Расчет Шир-Лоз'!$N$7</c:f>
              <c:strCache>
                <c:ptCount val="1"/>
                <c:pt idx="0">
                  <c:v>ДР Минеральная</c:v>
                </c:pt>
              </c:strCache>
            </c:strRef>
          </c:tx>
          <c:spPr>
            <a:ln w="19050" cap="rnd">
              <a:solidFill>
                <a:schemeClr val="accent6">
                  <a:lumMod val="75000"/>
                </a:schemeClr>
              </a:solidFill>
              <a:prstDash val="sysDot"/>
              <a:round/>
            </a:ln>
            <a:effectLst>
              <a:outerShdw blurRad="50800" dist="38100" dir="16200000" rotWithShape="0">
                <a:prstClr val="black">
                  <a:alpha val="40000"/>
                </a:prstClr>
              </a:outerShdw>
            </a:effectLst>
          </c:spPr>
          <c:marker>
            <c:symbol val="none"/>
          </c:marker>
          <c:xVal>
            <c:numLit>
              <c:formatCode>General</c:formatCode>
              <c:ptCount val="2"/>
              <c:pt idx="0">
                <c:v>0</c:v>
              </c:pt>
              <c:pt idx="1">
                <c:v>5</c:v>
              </c:pt>
            </c:numLit>
          </c:xVal>
          <c:yVal>
            <c:numRef>
              <c:f>('Пример Расчет Шир-Лоз'!$N$8,'Пример Расчет Шир-Лоз'!$N$2)</c:f>
              <c:numCache>
                <c:formatCode>General</c:formatCode>
                <c:ptCount val="2"/>
                <c:pt idx="0">
                  <c:v>153.4</c:v>
                </c:pt>
                <c:pt idx="1">
                  <c:v>153.4</c:v>
                </c:pt>
              </c:numCache>
            </c:numRef>
          </c:yVal>
          <c:smooth val="0"/>
          <c:extLst>
            <c:ext xmlns:c16="http://schemas.microsoft.com/office/drawing/2014/chart" uri="{C3380CC4-5D6E-409C-BE32-E72D297353CC}">
              <c16:uniqueId val="{00000005-BE86-413F-9A41-9EAB22F8577F}"/>
            </c:ext>
          </c:extLst>
        </c:ser>
        <c:ser>
          <c:idx val="5"/>
          <c:order val="6"/>
          <c:tx>
            <c:strRef>
              <c:f>'Пример Расчет Шир-Лоз'!$O$7</c:f>
              <c:strCache>
                <c:ptCount val="1"/>
                <c:pt idx="0">
                  <c:v>ДР Козьмино</c:v>
                </c:pt>
              </c:strCache>
            </c:strRef>
          </c:tx>
          <c:spPr>
            <a:ln w="12700" cap="rnd">
              <a:solidFill>
                <a:schemeClr val="accent6"/>
              </a:solidFill>
              <a:prstDash val="sysDot"/>
              <a:round/>
            </a:ln>
            <a:effectLst>
              <a:outerShdw blurRad="50800" dist="38100" dir="16200000" rotWithShape="0">
                <a:prstClr val="black">
                  <a:alpha val="40000"/>
                </a:prstClr>
              </a:outerShdw>
            </a:effectLst>
          </c:spPr>
          <c:marker>
            <c:symbol val="none"/>
          </c:marker>
          <c:xVal>
            <c:numLit>
              <c:formatCode>General</c:formatCode>
              <c:ptCount val="2"/>
              <c:pt idx="0">
                <c:v>0</c:v>
              </c:pt>
              <c:pt idx="1">
                <c:v>5</c:v>
              </c:pt>
            </c:numLit>
          </c:xVal>
          <c:yVal>
            <c:numRef>
              <c:f>('Пример Расчет Шир-Лоз'!$O$8,'Пример Расчет Шир-Лоз'!$O$2)</c:f>
              <c:numCache>
                <c:formatCode>General</c:formatCode>
                <c:ptCount val="2"/>
                <c:pt idx="0">
                  <c:v>108</c:v>
                </c:pt>
                <c:pt idx="1">
                  <c:v>108</c:v>
                </c:pt>
              </c:numCache>
            </c:numRef>
          </c:yVal>
          <c:smooth val="0"/>
          <c:extLst>
            <c:ext xmlns:c16="http://schemas.microsoft.com/office/drawing/2014/chart" uri="{C3380CC4-5D6E-409C-BE32-E72D297353CC}">
              <c16:uniqueId val="{00000006-BE86-413F-9A41-9EAB22F8577F}"/>
            </c:ext>
          </c:extLst>
        </c:ser>
        <c:ser>
          <c:idx val="7"/>
          <c:order val="7"/>
          <c:tx>
            <c:strRef>
              <c:f>'Пример Расчет Шир-Лоз'!$P$7</c:f>
              <c:strCache>
                <c:ptCount val="1"/>
                <c:pt idx="0">
                  <c:v>ДР Партизанск</c:v>
                </c:pt>
              </c:strCache>
            </c:strRef>
          </c:tx>
          <c:spPr>
            <a:ln w="12700" cap="rnd">
              <a:solidFill>
                <a:schemeClr val="accent6">
                  <a:lumMod val="50000"/>
                </a:schemeClr>
              </a:solidFill>
              <a:prstDash val="sysDot"/>
              <a:round/>
            </a:ln>
            <a:effectLst>
              <a:outerShdw blurRad="50800" dist="38100" dir="16200000" rotWithShape="0">
                <a:prstClr val="black">
                  <a:alpha val="40000"/>
                </a:prstClr>
              </a:outerShdw>
            </a:effectLst>
          </c:spPr>
          <c:marker>
            <c:symbol val="none"/>
          </c:marker>
          <c:xVal>
            <c:numLit>
              <c:formatCode>General</c:formatCode>
              <c:ptCount val="2"/>
              <c:pt idx="0">
                <c:v>0</c:v>
              </c:pt>
              <c:pt idx="1">
                <c:v>5</c:v>
              </c:pt>
            </c:numLit>
          </c:xVal>
          <c:yVal>
            <c:numRef>
              <c:f>('Пример Расчет Шир-Лоз'!$P$8,'Пример Расчет Шир-Лоз'!$P$2)</c:f>
              <c:numCache>
                <c:formatCode>General</c:formatCode>
                <c:ptCount val="2"/>
                <c:pt idx="0">
                  <c:v>69</c:v>
                </c:pt>
                <c:pt idx="1">
                  <c:v>69</c:v>
                </c:pt>
              </c:numCache>
            </c:numRef>
          </c:yVal>
          <c:smooth val="0"/>
          <c:extLst>
            <c:ext xmlns:c16="http://schemas.microsoft.com/office/drawing/2014/chart" uri="{C3380CC4-5D6E-409C-BE32-E72D297353CC}">
              <c16:uniqueId val="{00000007-BE86-413F-9A41-9EAB22F8577F}"/>
            </c:ext>
          </c:extLst>
        </c:ser>
        <c:ser>
          <c:idx val="8"/>
          <c:order val="8"/>
          <c:tx>
            <c:strRef>
              <c:f>'Пример Расчет Шир-Лоз'!$Q$7</c:f>
              <c:strCache>
                <c:ptCount val="1"/>
                <c:pt idx="0">
                  <c:v>ДР АТ</c:v>
                </c:pt>
              </c:strCache>
            </c:strRef>
          </c:tx>
          <c:spPr>
            <a:ln w="19050" cap="rnd">
              <a:solidFill>
                <a:schemeClr val="accent3">
                  <a:lumMod val="60000"/>
                </a:schemeClr>
              </a:solidFill>
              <a:prstDash val="sysDot"/>
              <a:round/>
            </a:ln>
            <a:effectLst>
              <a:outerShdw blurRad="50800" dist="38100" dir="16200000" rotWithShape="0">
                <a:prstClr val="black">
                  <a:alpha val="40000"/>
                </a:prstClr>
              </a:outerShdw>
            </a:effectLst>
          </c:spPr>
          <c:marker>
            <c:symbol val="none"/>
          </c:marker>
          <c:xVal>
            <c:numLit>
              <c:formatCode>General</c:formatCode>
              <c:ptCount val="2"/>
              <c:pt idx="0">
                <c:v>0</c:v>
              </c:pt>
              <c:pt idx="1">
                <c:v>5</c:v>
              </c:pt>
            </c:numLit>
          </c:xVal>
          <c:yVal>
            <c:numRef>
              <c:f>('Пример Расчет Шир-Лоз'!$Q$8,'Пример Расчет Шир-Лоз'!$Q$2)</c:f>
              <c:numCache>
                <c:formatCode>General</c:formatCode>
                <c:ptCount val="2"/>
                <c:pt idx="0">
                  <c:v>57</c:v>
                </c:pt>
                <c:pt idx="1">
                  <c:v>57</c:v>
                </c:pt>
              </c:numCache>
            </c:numRef>
          </c:yVal>
          <c:smooth val="0"/>
          <c:extLst>
            <c:ext xmlns:c16="http://schemas.microsoft.com/office/drawing/2014/chart" uri="{C3380CC4-5D6E-409C-BE32-E72D297353CC}">
              <c16:uniqueId val="{00000008-BE86-413F-9A41-9EAB22F8577F}"/>
            </c:ext>
          </c:extLst>
        </c:ser>
        <c:ser>
          <c:idx val="9"/>
          <c:order val="9"/>
          <c:tx>
            <c:strRef>
              <c:f>'[1]Расчет Нах-Мин'!$BK$14:$BR$14</c:f>
              <c:strCache>
                <c:ptCount val="8"/>
                <c:pt idx="0">
                  <c:v>Согласование с АТ ПС Минеральная 220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'[1]Расчет Нах-Мин'!$BL$2:$BV$2</c:f>
            </c:numRef>
          </c:xVal>
          <c:yVal>
            <c:numRef>
              <c:f>'[1]Расчет Нах-Мин'!$BL$4:$BV$4</c:f>
            </c:numRef>
          </c:yVal>
          <c:smooth val="0"/>
          <c:extLst>
            <c:ext xmlns:c16="http://schemas.microsoft.com/office/drawing/2014/chart" uri="{C3380CC4-5D6E-409C-BE32-E72D297353CC}">
              <c16:uniqueId val="{00000009-BE86-413F-9A41-9EAB22F8577F}"/>
            </c:ext>
          </c:extLst>
        </c:ser>
        <c:ser>
          <c:idx val="10"/>
          <c:order val="10"/>
          <c:tx>
            <c:strRef>
              <c:f>'[1]Расчет Нах-Мин'!$BX$14:$CE$14</c:f>
              <c:strCache>
                <c:ptCount val="8"/>
                <c:pt idx="0">
                  <c:v>Согласование с АТ ПС Лозовая 500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'[1]Расчет Нах-Мин'!$BY$2:$CI$2</c:f>
            </c:numRef>
          </c:xVal>
          <c:yVal>
            <c:numRef>
              <c:f>'[1]Расчет Нах-Мин'!$BY$4:$CI$4</c:f>
            </c:numRef>
          </c:yVal>
          <c:smooth val="0"/>
          <c:extLst>
            <c:ext xmlns:c16="http://schemas.microsoft.com/office/drawing/2014/chart" uri="{C3380CC4-5D6E-409C-BE32-E72D297353CC}">
              <c16:uniqueId val="{0000000A-BE86-413F-9A41-9EAB22F8577F}"/>
            </c:ext>
          </c:extLst>
        </c:ser>
        <c:ser>
          <c:idx val="11"/>
          <c:order val="11"/>
          <c:tx>
            <c:strRef>
              <c:f>'[1]Расчет Нах-Мин'!$AX$14:$BE$14</c:f>
              <c:strCache>
                <c:ptCount val="8"/>
                <c:pt idx="0">
                  <c:v>Согласование с линией Лозовая-Широкая</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'[1]Расчет Нах-Мин'!$AY$2:$BI$2</c:f>
            </c:numRef>
          </c:xVal>
          <c:yVal>
            <c:numRef>
              <c:f>'[1]Расчет Нах-Мин'!$AY$4:$BI$4</c:f>
            </c:numRef>
          </c:yVal>
          <c:smooth val="0"/>
          <c:extLst>
            <c:ext xmlns:c16="http://schemas.microsoft.com/office/drawing/2014/chart" uri="{C3380CC4-5D6E-409C-BE32-E72D297353CC}">
              <c16:uniqueId val="{0000000B-BE86-413F-9A41-9EAB22F8577F}"/>
            </c:ext>
          </c:extLst>
        </c:ser>
        <c:ser>
          <c:idx val="12"/>
          <c:order val="12"/>
          <c:tx>
            <c:strRef>
              <c:f>'Пример Расчет Шир-Лоз'!$BK$14:$BR$14</c:f>
              <c:strCache>
                <c:ptCount val="8"/>
                <c:pt idx="0">
                  <c:v>Согласование с АТ ПС Находка 220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'Пример Расчет Шир-Лоз'!$BL$2:$BV$2</c:f>
              <c:numCache>
                <c:formatCode>General</c:formatCode>
                <c:ptCount val="11"/>
                <c:pt idx="0">
                  <c:v>0.3</c:v>
                </c:pt>
                <c:pt idx="1">
                  <c:v>0.3</c:v>
                </c:pt>
                <c:pt idx="2">
                  <c:v>0.3</c:v>
                </c:pt>
                <c:pt idx="3">
                  <c:v>0.3</c:v>
                </c:pt>
                <c:pt idx="4">
                  <c:v>0.3</c:v>
                </c:pt>
                <c:pt idx="5">
                  <c:v>0.3</c:v>
                </c:pt>
                <c:pt idx="6">
                  <c:v>0.3</c:v>
                </c:pt>
                <c:pt idx="7">
                  <c:v>0.3</c:v>
                </c:pt>
                <c:pt idx="8">
                  <c:v>0.3</c:v>
                </c:pt>
                <c:pt idx="9">
                  <c:v>0.3</c:v>
                </c:pt>
                <c:pt idx="10">
                  <c:v>5</c:v>
                </c:pt>
              </c:numCache>
            </c:numRef>
          </c:xVal>
          <c:yVal>
            <c:numRef>
              <c:f>'Пример Расчет Шир-Лоз'!$BL$4:$BV$4</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yVal>
          <c:smooth val="0"/>
          <c:extLst>
            <c:ext xmlns:c16="http://schemas.microsoft.com/office/drawing/2014/chart" uri="{C3380CC4-5D6E-409C-BE32-E72D297353CC}">
              <c16:uniqueId val="{0000000C-BE86-413F-9A41-9EAB22F8577F}"/>
            </c:ext>
          </c:extLst>
        </c:ser>
        <c:ser>
          <c:idx val="14"/>
          <c:order val="13"/>
          <c:tx>
            <c:strRef>
              <c:f>'Пример Расчет Шир-Лоз'!$AA$7</c:f>
              <c:strCache>
                <c:ptCount val="1"/>
                <c:pt idx="0">
                  <c:v>Лозовая 500</c:v>
                </c:pt>
              </c:strCache>
            </c:strRef>
          </c:tx>
          <c:spPr>
            <a:ln w="19050" cap="rnd">
              <a:solidFill>
                <a:srgbClr val="C63838"/>
              </a:solidFill>
              <a:prstDash val="sysDot"/>
              <a:round/>
            </a:ln>
            <a:effectLst/>
          </c:spPr>
          <c:marker>
            <c:symbol val="none"/>
          </c:marker>
          <c:dPt>
            <c:idx val="0"/>
            <c:marker>
              <c:symbol val="none"/>
            </c:marker>
            <c:bubble3D val="0"/>
            <c:spPr>
              <a:ln w="19050" cap="rnd">
                <a:solidFill>
                  <a:srgbClr val="C63838"/>
                </a:solidFill>
                <a:prstDash val="sysDot"/>
                <a:round/>
              </a:ln>
              <a:effectLst/>
            </c:spPr>
            <c:extLst>
              <c:ext xmlns:c16="http://schemas.microsoft.com/office/drawing/2014/chart" uri="{C3380CC4-5D6E-409C-BE32-E72D297353CC}">
                <c16:uniqueId val="{0000000E-BE86-413F-9A41-9EAB22F8577F}"/>
              </c:ext>
            </c:extLst>
          </c:dPt>
          <c:xVal>
            <c:numRef>
              <c:f>'Пример Расчет Шир-Лоз'!$Z$2:$AA$2</c:f>
              <c:numCache>
                <c:formatCode>General</c:formatCode>
                <c:ptCount val="2"/>
                <c:pt idx="0">
                  <c:v>0</c:v>
                </c:pt>
                <c:pt idx="1">
                  <c:v>2.5</c:v>
                </c:pt>
              </c:numCache>
            </c:numRef>
          </c:xVal>
          <c:yVal>
            <c:numRef>
              <c:f>('Пример Расчет Шир-Лоз'!$AA$8,'Пример Расчет Шир-Лоз'!$AA$3)</c:f>
              <c:numCache>
                <c:formatCode>General</c:formatCode>
                <c:ptCount val="2"/>
                <c:pt idx="0">
                  <c:v>24.4</c:v>
                </c:pt>
                <c:pt idx="1">
                  <c:v>24.4</c:v>
                </c:pt>
              </c:numCache>
            </c:numRef>
          </c:yVal>
          <c:smooth val="0"/>
          <c:extLst>
            <c:ext xmlns:c16="http://schemas.microsoft.com/office/drawing/2014/chart" uri="{C3380CC4-5D6E-409C-BE32-E72D297353CC}">
              <c16:uniqueId val="{0000000F-BE86-413F-9A41-9EAB22F8577F}"/>
            </c:ext>
          </c:extLst>
        </c:ser>
        <c:ser>
          <c:idx val="13"/>
          <c:order val="14"/>
          <c:tx>
            <c:strRef>
              <c:f>'Пример Расчет Шир-Лоз'!$AB$7</c:f>
              <c:strCache>
                <c:ptCount val="1"/>
                <c:pt idx="0">
                  <c:v>Минеральная</c:v>
                </c:pt>
              </c:strCache>
            </c:strRef>
          </c:tx>
          <c:spPr>
            <a:ln w="19050" cap="rnd">
              <a:solidFill>
                <a:srgbClr val="C63838"/>
              </a:solidFill>
              <a:prstDash val="sysDot"/>
              <a:round/>
            </a:ln>
            <a:effectLst/>
          </c:spPr>
          <c:marker>
            <c:symbol val="none"/>
          </c:marker>
          <c:xVal>
            <c:numRef>
              <c:f>'Пример Расчет Шир-Лоз'!$Z$2:$AA$2</c:f>
              <c:numCache>
                <c:formatCode>General</c:formatCode>
                <c:ptCount val="2"/>
                <c:pt idx="0">
                  <c:v>0</c:v>
                </c:pt>
                <c:pt idx="1">
                  <c:v>2.5</c:v>
                </c:pt>
              </c:numCache>
            </c:numRef>
          </c:xVal>
          <c:yVal>
            <c:numRef>
              <c:f>('Пример Расчет Шир-Лоз'!$AB$8,'Пример Расчет Шир-Лоз'!$AB$3)</c:f>
              <c:numCache>
                <c:formatCode>General</c:formatCode>
                <c:ptCount val="2"/>
                <c:pt idx="0">
                  <c:v>18.2</c:v>
                </c:pt>
                <c:pt idx="1">
                  <c:v>18.2</c:v>
                </c:pt>
              </c:numCache>
            </c:numRef>
          </c:yVal>
          <c:smooth val="0"/>
          <c:extLst>
            <c:ext xmlns:c16="http://schemas.microsoft.com/office/drawing/2014/chart" uri="{C3380CC4-5D6E-409C-BE32-E72D297353CC}">
              <c16:uniqueId val="{00000010-BE86-413F-9A41-9EAB22F8577F}"/>
            </c:ext>
          </c:extLst>
        </c:ser>
        <c:ser>
          <c:idx val="15"/>
          <c:order val="15"/>
          <c:tx>
            <c:strRef>
              <c:f>'Пример Расчет Шир-Лоз'!$AC$7</c:f>
              <c:strCache>
                <c:ptCount val="1"/>
                <c:pt idx="0">
                  <c:v>Парт</c:v>
                </c:pt>
              </c:strCache>
            </c:strRef>
          </c:tx>
          <c:spPr>
            <a:ln w="19050" cap="rnd">
              <a:solidFill>
                <a:srgbClr val="C63838"/>
              </a:solidFill>
              <a:prstDash val="sysDot"/>
              <a:round/>
            </a:ln>
            <a:effectLst/>
          </c:spPr>
          <c:marker>
            <c:symbol val="none"/>
          </c:marker>
          <c:xVal>
            <c:numRef>
              <c:f>('Пример Расчет Шир-Лоз'!$Z$2,'Пример Расчет Шир-Лоз'!$AA$2)</c:f>
              <c:numCache>
                <c:formatCode>General</c:formatCode>
                <c:ptCount val="2"/>
                <c:pt idx="0">
                  <c:v>0</c:v>
                </c:pt>
                <c:pt idx="1">
                  <c:v>2.5</c:v>
                </c:pt>
              </c:numCache>
            </c:numRef>
          </c:xVal>
          <c:yVal>
            <c:numRef>
              <c:f>('Пример Расчет Шир-Лоз'!$AC$8,'Пример Расчет Шир-Лоз'!$AC$3)</c:f>
              <c:numCache>
                <c:formatCode>General</c:formatCode>
                <c:ptCount val="2"/>
                <c:pt idx="0">
                  <c:v>17.2</c:v>
                </c:pt>
                <c:pt idx="1">
                  <c:v>17.2</c:v>
                </c:pt>
              </c:numCache>
            </c:numRef>
          </c:yVal>
          <c:smooth val="0"/>
          <c:extLst>
            <c:ext xmlns:c16="http://schemas.microsoft.com/office/drawing/2014/chart" uri="{C3380CC4-5D6E-409C-BE32-E72D297353CC}">
              <c16:uniqueId val="{00000011-BE86-413F-9A41-9EAB22F8577F}"/>
            </c:ext>
          </c:extLst>
        </c:ser>
        <c:ser>
          <c:idx val="16"/>
          <c:order val="16"/>
          <c:tx>
            <c:strRef>
              <c:f>'Пример Расчет Шир-Лоз'!$AD$7</c:f>
              <c:strCache>
                <c:ptCount val="1"/>
                <c:pt idx="0">
                  <c:v>Козьмино</c:v>
                </c:pt>
              </c:strCache>
            </c:strRef>
          </c:tx>
          <c:spPr>
            <a:ln w="19050" cap="rnd">
              <a:solidFill>
                <a:srgbClr val="C63838"/>
              </a:solidFill>
              <a:prstDash val="sysDot"/>
              <a:round/>
            </a:ln>
            <a:effectLst/>
          </c:spPr>
          <c:marker>
            <c:symbol val="none"/>
          </c:marker>
          <c:xVal>
            <c:numRef>
              <c:f>('Пример Расчет Шир-Лоз'!$Z$2,'Пример Расчет Шир-Лоз'!$AA$2)</c:f>
              <c:numCache>
                <c:formatCode>General</c:formatCode>
                <c:ptCount val="2"/>
                <c:pt idx="0">
                  <c:v>0</c:v>
                </c:pt>
                <c:pt idx="1">
                  <c:v>2.5</c:v>
                </c:pt>
              </c:numCache>
            </c:numRef>
          </c:xVal>
          <c:yVal>
            <c:numRef>
              <c:f>('Пример Расчет Шир-Лоз'!$AD$8,'Пример Расчет Шир-Лоз'!$AD$3)</c:f>
              <c:numCache>
                <c:formatCode>General</c:formatCode>
                <c:ptCount val="2"/>
                <c:pt idx="0">
                  <c:v>35.6</c:v>
                </c:pt>
                <c:pt idx="1">
                  <c:v>35.6</c:v>
                </c:pt>
              </c:numCache>
            </c:numRef>
          </c:yVal>
          <c:smooth val="0"/>
          <c:extLst>
            <c:ext xmlns:c16="http://schemas.microsoft.com/office/drawing/2014/chart" uri="{C3380CC4-5D6E-409C-BE32-E72D297353CC}">
              <c16:uniqueId val="{00000012-BE86-413F-9A41-9EAB22F8577F}"/>
            </c:ext>
          </c:extLst>
        </c:ser>
        <c:dLbls>
          <c:showLegendKey val="0"/>
          <c:showVal val="0"/>
          <c:showCatName val="0"/>
          <c:showSerName val="0"/>
          <c:showPercent val="0"/>
          <c:showBubbleSize val="0"/>
        </c:dLbls>
        <c:axId val="1153087151"/>
        <c:axId val="1153081743"/>
      </c:scatterChart>
      <c:valAx>
        <c:axId val="115308715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t.c</a:t>
                </a:r>
                <a:endParaRPr lang="ru-RU"/>
              </a:p>
            </c:rich>
          </c:tx>
          <c:layout>
            <c:manualLayout>
              <c:xMode val="edge"/>
              <c:yMode val="edge"/>
              <c:x val="0.934410591826635"/>
              <c:y val="4.880914351985488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in"/>
        <c:minorTickMark val="in"/>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ru-RU"/>
          </a:p>
        </c:txPr>
        <c:crossAx val="1153081743"/>
        <c:crosses val="max"/>
        <c:crossBetween val="midCat"/>
        <c:majorUnit val="0.1"/>
        <c:minorUnit val="0.1"/>
      </c:valAx>
      <c:valAx>
        <c:axId val="1153081743"/>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a:t>
                </a:r>
                <a:endParaRPr lang="ru-RU"/>
              </a:p>
            </c:rich>
          </c:tx>
          <c:layout>
            <c:manualLayout>
              <c:xMode val="edge"/>
              <c:yMode val="edge"/>
              <c:x val="2.6615250437025343E-2"/>
              <c:y val="3.460379406297269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out"/>
        <c:minorTickMark val="in"/>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53087151"/>
        <c:crosses val="autoZero"/>
        <c:crossBetween val="midCat"/>
        <c:majorUnit val="10"/>
        <c:minorUnit val="1"/>
      </c:valAx>
      <c:spPr>
        <a:noFill/>
        <a:ln>
          <a:noFill/>
        </a:ln>
        <a:effectLst/>
      </c:spPr>
    </c:plotArea>
    <c:legend>
      <c:legendPos val="b"/>
      <c:layout>
        <c:manualLayout>
          <c:xMode val="edge"/>
          <c:yMode val="edge"/>
          <c:x val="0.10688285516974379"/>
          <c:y val="4.6095286479080309E-2"/>
          <c:w val="0.84099205937253896"/>
          <c:h val="0.353500940121697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dLbls>
          <c:showLegendKey val="0"/>
          <c:showVal val="0"/>
          <c:showCatName val="0"/>
          <c:showSerName val="0"/>
          <c:showPercent val="0"/>
          <c:showBubbleSize val="0"/>
        </c:dLbls>
        <c:axId val="1266425711"/>
        <c:axId val="1266424879"/>
      </c:scatterChart>
      <c:valAx>
        <c:axId val="126642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66424879"/>
        <c:crosses val="autoZero"/>
        <c:crossBetween val="midCat"/>
      </c:valAx>
      <c:valAx>
        <c:axId val="126642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664257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519662295246"/>
          <c:y val="4.4955303744355246E-2"/>
          <c:w val="0.85842456001492018"/>
          <c:h val="0.91061607683654933"/>
        </c:manualLayout>
      </c:layout>
      <c:scatterChart>
        <c:scatterStyle val="lineMarker"/>
        <c:varyColors val="0"/>
        <c:ser>
          <c:idx val="0"/>
          <c:order val="0"/>
          <c:tx>
            <c:strRef>
              <c:f>'Пример Расчет Мин-Лоз'!$AK$14:$AR$14</c:f>
              <c:strCache>
                <c:ptCount val="8"/>
                <c:pt idx="0">
                  <c:v>Согласование с линией Партизанск-Лозовая</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'Пример Расчет Мин-Лоз'!$AL$2:$AV$2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'Пример Расчет Мин-Лоз'!$AL$3:$AV$3</c:f>
              <c:numCache>
                <c:formatCode>General</c:formatCode>
                <c:ptCount val="11"/>
                <c:pt idx="0">
                  <c:v>0</c:v>
                </c:pt>
                <c:pt idx="1">
                  <c:v>24</c:v>
                </c:pt>
                <c:pt idx="2">
                  <c:v>24</c:v>
                </c:pt>
                <c:pt idx="3">
                  <c:v>36.200000000000003</c:v>
                </c:pt>
                <c:pt idx="4">
                  <c:v>36.200000000000003</c:v>
                </c:pt>
                <c:pt idx="5">
                  <c:v>44.1</c:v>
                </c:pt>
                <c:pt idx="6">
                  <c:v>44.1</c:v>
                </c:pt>
                <c:pt idx="7">
                  <c:v>180</c:v>
                </c:pt>
                <c:pt idx="8">
                  <c:v>180</c:v>
                </c:pt>
                <c:pt idx="9">
                  <c:v>180</c:v>
                </c:pt>
                <c:pt idx="10">
                  <c:v>180</c:v>
                </c:pt>
              </c:numCache>
            </c:numRef>
          </c:yVal>
          <c:smooth val="0"/>
          <c:extLst>
            <c:ext xmlns:c16="http://schemas.microsoft.com/office/drawing/2014/chart" uri="{C3380CC4-5D6E-409C-BE32-E72D297353CC}">
              <c16:uniqueId val="{00000000-95C2-462E-9E5D-959407BC9DF4}"/>
            </c:ext>
          </c:extLst>
        </c:ser>
        <c:ser>
          <c:idx val="2"/>
          <c:order val="1"/>
          <c:tx>
            <c:v>Отстройка</c:v>
          </c:tx>
          <c:spPr>
            <a:ln w="19050" cap="rnd">
              <a:solidFill>
                <a:srgbClr val="C00000"/>
              </a:solidFill>
              <a:round/>
            </a:ln>
            <a:effectLst/>
          </c:spPr>
          <c:marker>
            <c:symbol val="circle"/>
            <c:size val="5"/>
            <c:spPr>
              <a:solidFill>
                <a:schemeClr val="accent3"/>
              </a:solidFill>
              <a:ln w="9525">
                <a:solidFill>
                  <a:schemeClr val="accent3"/>
                </a:solidFill>
              </a:ln>
              <a:effectLst/>
            </c:spPr>
          </c:marker>
          <c:xVal>
            <c:numRef>
              <c:f>'Пример Расчет Мин-Лоз'!$Z$2:$AA$2</c:f>
              <c:numCache>
                <c:formatCode>General</c:formatCode>
                <c:ptCount val="2"/>
                <c:pt idx="0">
                  <c:v>0</c:v>
                </c:pt>
                <c:pt idx="1">
                  <c:v>5</c:v>
                </c:pt>
              </c:numCache>
            </c:numRef>
          </c:xVal>
          <c:yVal>
            <c:numRef>
              <c:f>'Пример Расчет Мин-Лоз'!$Z$3:$AA$3</c:f>
              <c:numCache>
                <c:formatCode>General</c:formatCode>
                <c:ptCount val="2"/>
                <c:pt idx="0">
                  <c:v>23.7</c:v>
                </c:pt>
                <c:pt idx="1">
                  <c:v>23.7</c:v>
                </c:pt>
              </c:numCache>
            </c:numRef>
          </c:yVal>
          <c:smooth val="0"/>
          <c:extLst>
            <c:ext xmlns:c16="http://schemas.microsoft.com/office/drawing/2014/chart" uri="{C3380CC4-5D6E-409C-BE32-E72D297353CC}">
              <c16:uniqueId val="{00000001-95C2-462E-9E5D-959407BC9DF4}"/>
            </c:ext>
          </c:extLst>
        </c:ser>
        <c:ser>
          <c:idx val="3"/>
          <c:order val="2"/>
          <c:tx>
            <c:strRef>
              <c:f>'Пример Расчет Мин-Лоз'!$AK$14:$AR$14</c:f>
              <c:strCache>
                <c:ptCount val="8"/>
                <c:pt idx="0">
                  <c:v>Согласование с линией Партизанск-Лозовая</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'Пример Расчет Мин-Лоз'!$AL$2:$AV$2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'Пример Расчет Мин-Лоз'!$AL$4:$AV$4</c:f>
              <c:numCache>
                <c:formatCode>General</c:formatCode>
                <c:ptCount val="11"/>
                <c:pt idx="0">
                  <c:v>0</c:v>
                </c:pt>
                <c:pt idx="1">
                  <c:v>24</c:v>
                </c:pt>
                <c:pt idx="2">
                  <c:v>24</c:v>
                </c:pt>
                <c:pt idx="3">
                  <c:v>36.5</c:v>
                </c:pt>
                <c:pt idx="4">
                  <c:v>36.5</c:v>
                </c:pt>
                <c:pt idx="5">
                  <c:v>45</c:v>
                </c:pt>
                <c:pt idx="6">
                  <c:v>45</c:v>
                </c:pt>
                <c:pt idx="7">
                  <c:v>179</c:v>
                </c:pt>
                <c:pt idx="8">
                  <c:v>179</c:v>
                </c:pt>
                <c:pt idx="9">
                  <c:v>179</c:v>
                </c:pt>
                <c:pt idx="10">
                  <c:v>179</c:v>
                </c:pt>
              </c:numCache>
            </c:numRef>
          </c:yVal>
          <c:smooth val="0"/>
          <c:extLst>
            <c:ext xmlns:c16="http://schemas.microsoft.com/office/drawing/2014/chart" uri="{C3380CC4-5D6E-409C-BE32-E72D297353CC}">
              <c16:uniqueId val="{00000002-95C2-462E-9E5D-959407BC9DF4}"/>
            </c:ext>
          </c:extLst>
        </c:ser>
        <c:ser>
          <c:idx val="6"/>
          <c:order val="3"/>
          <c:tx>
            <c:v>Уствки</c:v>
          </c:tx>
          <c:spPr>
            <a:ln w="6350" cap="rnd">
              <a:solidFill>
                <a:schemeClr val="bg1">
                  <a:lumMod val="85000"/>
                </a:schemeClr>
              </a:solidFill>
              <a:prstDash val="sysDot"/>
              <a:round/>
            </a:ln>
            <a:effectLst/>
          </c:spPr>
          <c:marker>
            <c:symbol val="circle"/>
            <c:size val="5"/>
            <c:spPr>
              <a:noFill/>
              <a:ln w="12700" cap="sq">
                <a:solidFill>
                  <a:srgbClr val="FF0000"/>
                </a:solidFill>
              </a:ln>
              <a:effectLst/>
            </c:spPr>
          </c:marker>
          <c:xVal>
            <c:numRef>
              <c:f>'Пример Расчет Мин-Лоз'!$B$24:$F$24</c:f>
              <c:numCache>
                <c:formatCode>General</c:formatCode>
                <c:ptCount val="5"/>
                <c:pt idx="0">
                  <c:v>0</c:v>
                </c:pt>
                <c:pt idx="1">
                  <c:v>0.3</c:v>
                </c:pt>
                <c:pt idx="2">
                  <c:v>1.3</c:v>
                </c:pt>
                <c:pt idx="3">
                  <c:v>2.8</c:v>
                </c:pt>
                <c:pt idx="4">
                  <c:v>5.6</c:v>
                </c:pt>
              </c:numCache>
            </c:numRef>
          </c:xVal>
          <c:yVal>
            <c:numRef>
              <c:f>'Пример Расчет Мин-Лоз'!$B$22:$F$22</c:f>
              <c:numCache>
                <c:formatCode>General</c:formatCode>
                <c:ptCount val="5"/>
                <c:pt idx="0">
                  <c:v>17.2</c:v>
                </c:pt>
                <c:pt idx="1">
                  <c:v>23.7</c:v>
                </c:pt>
                <c:pt idx="2">
                  <c:v>30.3</c:v>
                </c:pt>
                <c:pt idx="3">
                  <c:v>44</c:v>
                </c:pt>
                <c:pt idx="4">
                  <c:v>371</c:v>
                </c:pt>
              </c:numCache>
            </c:numRef>
          </c:yVal>
          <c:smooth val="0"/>
          <c:extLst>
            <c:ext xmlns:c16="http://schemas.microsoft.com/office/drawing/2014/chart" uri="{C3380CC4-5D6E-409C-BE32-E72D297353CC}">
              <c16:uniqueId val="{00000003-95C2-462E-9E5D-959407BC9DF4}"/>
            </c:ext>
          </c:extLst>
        </c:ser>
        <c:ser>
          <c:idx val="1"/>
          <c:order val="4"/>
          <c:tx>
            <c:v>Чувств БР</c:v>
          </c:tx>
          <c:spPr>
            <a:ln w="19050" cap="rnd">
              <a:solidFill>
                <a:srgbClr val="00B050"/>
              </a:solidFill>
              <a:round/>
            </a:ln>
            <a:effectLst/>
          </c:spPr>
          <c:marker>
            <c:symbol val="circle"/>
            <c:size val="5"/>
            <c:spPr>
              <a:solidFill>
                <a:schemeClr val="accent2"/>
              </a:solidFill>
              <a:ln w="9525">
                <a:solidFill>
                  <a:schemeClr val="accent2"/>
                </a:solidFill>
              </a:ln>
              <a:effectLst/>
            </c:spPr>
          </c:marker>
          <c:xVal>
            <c:numLit>
              <c:formatCode>General</c:formatCode>
              <c:ptCount val="2"/>
              <c:pt idx="0">
                <c:v>0</c:v>
              </c:pt>
              <c:pt idx="1">
                <c:v>5</c:v>
              </c:pt>
            </c:numLit>
          </c:xVal>
          <c:yVal>
            <c:numRef>
              <c:f>('Пример Расчет Мин-Лоз'!$M$8,'Пример Расчет Мин-Лоз'!$M$2)</c:f>
              <c:numCache>
                <c:formatCode>General</c:formatCode>
                <c:ptCount val="2"/>
                <c:pt idx="0">
                  <c:v>30.3</c:v>
                </c:pt>
                <c:pt idx="1">
                  <c:v>30.3</c:v>
                </c:pt>
              </c:numCache>
            </c:numRef>
          </c:yVal>
          <c:smooth val="0"/>
          <c:extLst>
            <c:ext xmlns:c16="http://schemas.microsoft.com/office/drawing/2014/chart" uri="{C3380CC4-5D6E-409C-BE32-E72D297353CC}">
              <c16:uniqueId val="{00000004-95C2-462E-9E5D-959407BC9DF4}"/>
            </c:ext>
          </c:extLst>
        </c:ser>
        <c:ser>
          <c:idx val="4"/>
          <c:order val="5"/>
          <c:tx>
            <c:strRef>
              <c:f>'Пример Расчет Мин-Лоз'!$N$7</c:f>
              <c:strCache>
                <c:ptCount val="1"/>
                <c:pt idx="0">
                  <c:v>ДР Козьмино</c:v>
                </c:pt>
              </c:strCache>
            </c:strRef>
          </c:tx>
          <c:spPr>
            <a:ln w="12700" cap="rnd">
              <a:solidFill>
                <a:schemeClr val="accent6">
                  <a:lumMod val="75000"/>
                </a:schemeClr>
              </a:solidFill>
              <a:prstDash val="sysDot"/>
              <a:round/>
            </a:ln>
            <a:effectLst/>
          </c:spPr>
          <c:marker>
            <c:symbol val="circle"/>
            <c:size val="5"/>
            <c:spPr>
              <a:solidFill>
                <a:schemeClr val="accent5"/>
              </a:solidFill>
              <a:ln w="9525">
                <a:solidFill>
                  <a:schemeClr val="accent5"/>
                </a:solidFill>
              </a:ln>
              <a:effectLst/>
            </c:spPr>
          </c:marker>
          <c:xVal>
            <c:numLit>
              <c:formatCode>General</c:formatCode>
              <c:ptCount val="2"/>
              <c:pt idx="0">
                <c:v>0</c:v>
              </c:pt>
              <c:pt idx="1">
                <c:v>5</c:v>
              </c:pt>
            </c:numLit>
          </c:xVal>
          <c:yVal>
            <c:numRef>
              <c:f>('Пример Расчет Мин-Лоз'!$N$8,'Пример Расчет Мин-Лоз'!$N$2)</c:f>
              <c:numCache>
                <c:formatCode>General</c:formatCode>
                <c:ptCount val="2"/>
                <c:pt idx="0">
                  <c:v>371</c:v>
                </c:pt>
                <c:pt idx="1">
                  <c:v>371</c:v>
                </c:pt>
              </c:numCache>
            </c:numRef>
          </c:yVal>
          <c:smooth val="0"/>
          <c:extLst>
            <c:ext xmlns:c16="http://schemas.microsoft.com/office/drawing/2014/chart" uri="{C3380CC4-5D6E-409C-BE32-E72D297353CC}">
              <c16:uniqueId val="{00000005-95C2-462E-9E5D-959407BC9DF4}"/>
            </c:ext>
          </c:extLst>
        </c:ser>
        <c:ser>
          <c:idx val="5"/>
          <c:order val="6"/>
          <c:tx>
            <c:strRef>
              <c:f>'Пример Расчет Мин-Лоз'!$O$7</c:f>
              <c:strCache>
                <c:ptCount val="1"/>
                <c:pt idx="0">
                  <c:v>ДР Парт</c:v>
                </c:pt>
              </c:strCache>
            </c:strRef>
          </c:tx>
          <c:spPr>
            <a:ln w="12700" cap="rnd">
              <a:solidFill>
                <a:schemeClr val="accent6"/>
              </a:solidFill>
              <a:prstDash val="sysDot"/>
              <a:round/>
            </a:ln>
            <a:effectLst/>
          </c:spPr>
          <c:marker>
            <c:symbol val="circle"/>
            <c:size val="5"/>
            <c:spPr>
              <a:solidFill>
                <a:schemeClr val="accent6"/>
              </a:solidFill>
              <a:ln w="9525">
                <a:solidFill>
                  <a:schemeClr val="accent6"/>
                </a:solidFill>
              </a:ln>
              <a:effectLst/>
            </c:spPr>
          </c:marker>
          <c:xVal>
            <c:numLit>
              <c:formatCode>General</c:formatCode>
              <c:ptCount val="2"/>
              <c:pt idx="0">
                <c:v>0</c:v>
              </c:pt>
              <c:pt idx="1">
                <c:v>5</c:v>
              </c:pt>
            </c:numLit>
          </c:xVal>
          <c:yVal>
            <c:numRef>
              <c:f>('Пример Расчет Мин-Лоз'!$O$8,'Пример Расчет Мин-Лоз'!$O$2)</c:f>
              <c:numCache>
                <c:formatCode>General</c:formatCode>
                <c:ptCount val="2"/>
                <c:pt idx="0">
                  <c:v>201</c:v>
                </c:pt>
                <c:pt idx="1">
                  <c:v>201</c:v>
                </c:pt>
              </c:numCache>
            </c:numRef>
          </c:yVal>
          <c:smooth val="0"/>
          <c:extLst>
            <c:ext xmlns:c16="http://schemas.microsoft.com/office/drawing/2014/chart" uri="{C3380CC4-5D6E-409C-BE32-E72D297353CC}">
              <c16:uniqueId val="{00000006-95C2-462E-9E5D-959407BC9DF4}"/>
            </c:ext>
          </c:extLst>
        </c:ser>
        <c:ser>
          <c:idx val="7"/>
          <c:order val="7"/>
          <c:tx>
            <c:strRef>
              <c:f>'Пример Расчет Мин-Лоз'!$P$7</c:f>
              <c:strCache>
                <c:ptCount val="1"/>
                <c:pt idx="0">
                  <c:v>ДР Широкая</c:v>
                </c:pt>
              </c:strCache>
            </c:strRef>
          </c:tx>
          <c:spPr>
            <a:ln w="12700" cap="rnd">
              <a:solidFill>
                <a:schemeClr val="accent6">
                  <a:lumMod val="50000"/>
                </a:schemeClr>
              </a:solidFill>
              <a:prstDash val="sysDot"/>
              <a:round/>
            </a:ln>
            <a:effectLst/>
          </c:spPr>
          <c:marker>
            <c:symbol val="circle"/>
            <c:size val="5"/>
            <c:spPr>
              <a:solidFill>
                <a:schemeClr val="accent2">
                  <a:lumMod val="60000"/>
                </a:schemeClr>
              </a:solidFill>
              <a:ln w="9525">
                <a:solidFill>
                  <a:schemeClr val="accent2">
                    <a:lumMod val="60000"/>
                  </a:schemeClr>
                </a:solidFill>
              </a:ln>
              <a:effectLst/>
            </c:spPr>
          </c:marker>
          <c:xVal>
            <c:numLit>
              <c:formatCode>General</c:formatCode>
              <c:ptCount val="2"/>
              <c:pt idx="0">
                <c:v>0</c:v>
              </c:pt>
              <c:pt idx="1">
                <c:v>5</c:v>
              </c:pt>
            </c:numLit>
          </c:xVal>
          <c:yVal>
            <c:numRef>
              <c:f>('Пример Расчет Мин-Лоз'!$P$8,'Пример Расчет Мин-Лоз'!$P$2)</c:f>
              <c:numCache>
                <c:formatCode>General</c:formatCode>
                <c:ptCount val="2"/>
                <c:pt idx="0">
                  <c:v>168</c:v>
                </c:pt>
                <c:pt idx="1">
                  <c:v>168</c:v>
                </c:pt>
              </c:numCache>
            </c:numRef>
          </c:yVal>
          <c:smooth val="0"/>
          <c:extLst>
            <c:ext xmlns:c16="http://schemas.microsoft.com/office/drawing/2014/chart" uri="{C3380CC4-5D6E-409C-BE32-E72D297353CC}">
              <c16:uniqueId val="{00000007-95C2-462E-9E5D-959407BC9DF4}"/>
            </c:ext>
          </c:extLst>
        </c:ser>
        <c:ser>
          <c:idx val="8"/>
          <c:order val="8"/>
          <c:tx>
            <c:strRef>
              <c:f>'Пример Расчет Мин-Лоз'!$Q$7</c:f>
              <c:strCache>
                <c:ptCount val="1"/>
                <c:pt idx="0">
                  <c:v>Лозовая 500</c:v>
                </c:pt>
              </c:strCache>
            </c:strRef>
          </c:tx>
          <c:spPr>
            <a:ln w="19050" cap="rnd">
              <a:solidFill>
                <a:schemeClr val="accent3">
                  <a:lumMod val="60000"/>
                </a:schemeClr>
              </a:solidFill>
              <a:prstDash val="sysDot"/>
              <a:round/>
            </a:ln>
            <a:effectLst/>
          </c:spPr>
          <c:marker>
            <c:symbol val="circle"/>
            <c:size val="5"/>
            <c:spPr>
              <a:solidFill>
                <a:schemeClr val="accent3">
                  <a:lumMod val="60000"/>
                </a:schemeClr>
              </a:solidFill>
              <a:ln w="9525">
                <a:solidFill>
                  <a:schemeClr val="accent3">
                    <a:lumMod val="60000"/>
                  </a:schemeClr>
                </a:solidFill>
              </a:ln>
              <a:effectLst/>
            </c:spPr>
          </c:marker>
          <c:xVal>
            <c:numLit>
              <c:formatCode>General</c:formatCode>
              <c:ptCount val="2"/>
              <c:pt idx="0">
                <c:v>0</c:v>
              </c:pt>
              <c:pt idx="1">
                <c:v>5</c:v>
              </c:pt>
            </c:numLit>
          </c:xVal>
          <c:yVal>
            <c:numRef>
              <c:f>('Пример Расчет Мин-Лоз'!$Q$8,'Пример Расчет Мин-Лоз'!$Q$2)</c:f>
              <c:numCache>
                <c:formatCode>General</c:formatCode>
                <c:ptCount val="2"/>
                <c:pt idx="0">
                  <c:v>179</c:v>
                </c:pt>
                <c:pt idx="1">
                  <c:v>179</c:v>
                </c:pt>
              </c:numCache>
            </c:numRef>
          </c:yVal>
          <c:smooth val="0"/>
          <c:extLst>
            <c:ext xmlns:c16="http://schemas.microsoft.com/office/drawing/2014/chart" uri="{C3380CC4-5D6E-409C-BE32-E72D297353CC}">
              <c16:uniqueId val="{00000008-95C2-462E-9E5D-959407BC9DF4}"/>
            </c:ext>
          </c:extLst>
        </c:ser>
        <c:ser>
          <c:idx val="9"/>
          <c:order val="9"/>
          <c:tx>
            <c:strRef>
              <c:f>'Пример Расчет Мин-Лоз'!$BK$14:$BR$14</c:f>
              <c:strCache>
                <c:ptCount val="8"/>
                <c:pt idx="0">
                  <c:v>Согласование с АТ ПС Лозовая 220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'Пример Расчет Мин-Лоз'!$BL$2:$BV$2</c:f>
              <c:numCache>
                <c:formatCode>General</c:formatCode>
                <c:ptCount val="11"/>
                <c:pt idx="0">
                  <c:v>0.4</c:v>
                </c:pt>
                <c:pt idx="1">
                  <c:v>0.4</c:v>
                </c:pt>
                <c:pt idx="2">
                  <c:v>1.3</c:v>
                </c:pt>
                <c:pt idx="3">
                  <c:v>1.3</c:v>
                </c:pt>
                <c:pt idx="4">
                  <c:v>4.8999999999999995</c:v>
                </c:pt>
                <c:pt idx="5">
                  <c:v>4.8999999999999995</c:v>
                </c:pt>
                <c:pt idx="6">
                  <c:v>4.8999999999999995</c:v>
                </c:pt>
                <c:pt idx="7">
                  <c:v>4.8999999999999995</c:v>
                </c:pt>
                <c:pt idx="8">
                  <c:v>4.8999999999999995</c:v>
                </c:pt>
                <c:pt idx="9">
                  <c:v>4.8999999999999995</c:v>
                </c:pt>
                <c:pt idx="10">
                  <c:v>5</c:v>
                </c:pt>
              </c:numCache>
            </c:numRef>
          </c:xVal>
          <c:yVal>
            <c:numRef>
              <c:f>'Пример Расчет Мин-Лоз'!$BL$4:$BV$4</c:f>
              <c:numCache>
                <c:formatCode>General</c:formatCode>
                <c:ptCount val="11"/>
                <c:pt idx="0">
                  <c:v>0</c:v>
                </c:pt>
                <c:pt idx="1">
                  <c:v>0</c:v>
                </c:pt>
                <c:pt idx="2">
                  <c:v>0</c:v>
                </c:pt>
                <c:pt idx="3">
                  <c:v>58.2</c:v>
                </c:pt>
                <c:pt idx="4">
                  <c:v>58.2</c:v>
                </c:pt>
                <c:pt idx="5">
                  <c:v>255</c:v>
                </c:pt>
                <c:pt idx="6">
                  <c:v>255</c:v>
                </c:pt>
                <c:pt idx="7">
                  <c:v>255</c:v>
                </c:pt>
                <c:pt idx="8">
                  <c:v>255</c:v>
                </c:pt>
                <c:pt idx="9">
                  <c:v>255</c:v>
                </c:pt>
                <c:pt idx="10">
                  <c:v>255</c:v>
                </c:pt>
              </c:numCache>
            </c:numRef>
          </c:yVal>
          <c:smooth val="0"/>
          <c:extLst>
            <c:ext xmlns:c16="http://schemas.microsoft.com/office/drawing/2014/chart" uri="{C3380CC4-5D6E-409C-BE32-E72D297353CC}">
              <c16:uniqueId val="{00000009-95C2-462E-9E5D-959407BC9DF4}"/>
            </c:ext>
          </c:extLst>
        </c:ser>
        <c:ser>
          <c:idx val="10"/>
          <c:order val="10"/>
          <c:tx>
            <c:strRef>
              <c:f>'Пример Расчет Мин-Лоз'!$BX$14:$CE$14</c:f>
              <c:strCache>
                <c:ptCount val="8"/>
                <c:pt idx="0">
                  <c:v>Согласование с АТ ПС Лозовая 500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'Пример Расчет Мин-Лоз'!$BY$2:$CI$2</c:f>
              <c:numCache>
                <c:formatCode>General</c:formatCode>
                <c:ptCount val="11"/>
                <c:pt idx="0">
                  <c:v>0.6</c:v>
                </c:pt>
                <c:pt idx="1">
                  <c:v>0.6</c:v>
                </c:pt>
                <c:pt idx="2">
                  <c:v>1.3</c:v>
                </c:pt>
                <c:pt idx="3">
                  <c:v>1.3</c:v>
                </c:pt>
                <c:pt idx="4">
                  <c:v>4.5999999999999996</c:v>
                </c:pt>
                <c:pt idx="5">
                  <c:v>4.5999999999999996</c:v>
                </c:pt>
                <c:pt idx="6">
                  <c:v>4.5999999999999996</c:v>
                </c:pt>
                <c:pt idx="7">
                  <c:v>4.5999999999999996</c:v>
                </c:pt>
                <c:pt idx="8">
                  <c:v>4.5999999999999996</c:v>
                </c:pt>
                <c:pt idx="9">
                  <c:v>4.5999999999999996</c:v>
                </c:pt>
                <c:pt idx="10">
                  <c:v>5</c:v>
                </c:pt>
              </c:numCache>
            </c:numRef>
          </c:xVal>
          <c:yVal>
            <c:numRef>
              <c:f>'Пример Расчет Мин-Лоз'!$BY$4:$CI$4</c:f>
              <c:numCache>
                <c:formatCode>General</c:formatCode>
                <c:ptCount val="11"/>
                <c:pt idx="0">
                  <c:v>0</c:v>
                </c:pt>
                <c:pt idx="1">
                  <c:v>54</c:v>
                </c:pt>
                <c:pt idx="2">
                  <c:v>54</c:v>
                </c:pt>
                <c:pt idx="3">
                  <c:v>70</c:v>
                </c:pt>
                <c:pt idx="4">
                  <c:v>70</c:v>
                </c:pt>
                <c:pt idx="5">
                  <c:v>229</c:v>
                </c:pt>
                <c:pt idx="6">
                  <c:v>229</c:v>
                </c:pt>
                <c:pt idx="7">
                  <c:v>229</c:v>
                </c:pt>
                <c:pt idx="8">
                  <c:v>229</c:v>
                </c:pt>
                <c:pt idx="9">
                  <c:v>229</c:v>
                </c:pt>
                <c:pt idx="10">
                  <c:v>229</c:v>
                </c:pt>
              </c:numCache>
            </c:numRef>
          </c:yVal>
          <c:smooth val="0"/>
          <c:extLst>
            <c:ext xmlns:c16="http://schemas.microsoft.com/office/drawing/2014/chart" uri="{C3380CC4-5D6E-409C-BE32-E72D297353CC}">
              <c16:uniqueId val="{0000000A-95C2-462E-9E5D-959407BC9DF4}"/>
            </c:ext>
          </c:extLst>
        </c:ser>
        <c:ser>
          <c:idx val="11"/>
          <c:order val="11"/>
          <c:tx>
            <c:strRef>
              <c:f>'Пример Расчет Мин-Лоз'!$AX$14:$BE$14</c:f>
              <c:strCache>
                <c:ptCount val="8"/>
                <c:pt idx="0">
                  <c:v>Согласование с линией Лозовая-Широкая</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'Пример Расчет Мин-Лоз'!$AY$2:$BI$2</c:f>
              <c:numCache>
                <c:formatCode>General</c:formatCode>
                <c:ptCount val="11"/>
                <c:pt idx="0">
                  <c:v>0.3</c:v>
                </c:pt>
                <c:pt idx="1">
                  <c:v>0.3</c:v>
                </c:pt>
                <c:pt idx="2">
                  <c:v>1.3</c:v>
                </c:pt>
                <c:pt idx="3">
                  <c:v>1.3</c:v>
                </c:pt>
                <c:pt idx="4">
                  <c:v>2.6999999999999997</c:v>
                </c:pt>
                <c:pt idx="5">
                  <c:v>2.6999999999999997</c:v>
                </c:pt>
                <c:pt idx="6">
                  <c:v>4.7</c:v>
                </c:pt>
                <c:pt idx="7">
                  <c:v>4.7</c:v>
                </c:pt>
                <c:pt idx="8">
                  <c:v>4.7</c:v>
                </c:pt>
                <c:pt idx="9">
                  <c:v>4.7</c:v>
                </c:pt>
                <c:pt idx="10">
                  <c:v>5</c:v>
                </c:pt>
              </c:numCache>
            </c:numRef>
          </c:xVal>
          <c:yVal>
            <c:numRef>
              <c:f>'Пример Расчет Мин-Лоз'!$AY$4:$BI$4</c:f>
              <c:numCache>
                <c:formatCode>General</c:formatCode>
                <c:ptCount val="11"/>
                <c:pt idx="0">
                  <c:v>0</c:v>
                </c:pt>
                <c:pt idx="1">
                  <c:v>56.8</c:v>
                </c:pt>
                <c:pt idx="2">
                  <c:v>56.8</c:v>
                </c:pt>
                <c:pt idx="3">
                  <c:v>78.900000000000006</c:v>
                </c:pt>
                <c:pt idx="4">
                  <c:v>78.900000000000006</c:v>
                </c:pt>
                <c:pt idx="5">
                  <c:v>78.900000000000006</c:v>
                </c:pt>
                <c:pt idx="6">
                  <c:v>78.900000000000006</c:v>
                </c:pt>
                <c:pt idx="7">
                  <c:v>416</c:v>
                </c:pt>
                <c:pt idx="8">
                  <c:v>416</c:v>
                </c:pt>
                <c:pt idx="9">
                  <c:v>416</c:v>
                </c:pt>
                <c:pt idx="10">
                  <c:v>416</c:v>
                </c:pt>
              </c:numCache>
            </c:numRef>
          </c:yVal>
          <c:smooth val="0"/>
          <c:extLst>
            <c:ext xmlns:c16="http://schemas.microsoft.com/office/drawing/2014/chart" uri="{C3380CC4-5D6E-409C-BE32-E72D297353CC}">
              <c16:uniqueId val="{0000000B-95C2-462E-9E5D-959407BC9DF4}"/>
            </c:ext>
          </c:extLst>
        </c:ser>
        <c:dLbls>
          <c:showLegendKey val="0"/>
          <c:showVal val="0"/>
          <c:showCatName val="0"/>
          <c:showSerName val="0"/>
          <c:showPercent val="0"/>
          <c:showBubbleSize val="0"/>
        </c:dLbls>
        <c:axId val="1153087151"/>
        <c:axId val="1153081743"/>
      </c:scatterChart>
      <c:valAx>
        <c:axId val="1153087151"/>
        <c:scaling>
          <c:orientation val="minMax"/>
          <c:max val="3"/>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t.c</a:t>
                </a:r>
                <a:endParaRPr lang="ru-RU"/>
              </a:p>
            </c:rich>
          </c:tx>
          <c:layout>
            <c:manualLayout>
              <c:xMode val="edge"/>
              <c:yMode val="edge"/>
              <c:x val="0.51875752069452852"/>
              <c:y val="8.791208791208791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in"/>
        <c:minorTickMark val="in"/>
        <c:tickLblPos val="nextTo"/>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53081743"/>
        <c:crosses val="max"/>
        <c:crossBetween val="midCat"/>
        <c:majorUnit val="0.5"/>
      </c:valAx>
      <c:valAx>
        <c:axId val="1153081743"/>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a:t>
                </a:r>
                <a:endParaRPr lang="ru-R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53087151"/>
        <c:crosses val="autoZero"/>
        <c:crossBetween val="midCat"/>
        <c:majorUnit val="2"/>
        <c:minorUnit val="1"/>
      </c:valAx>
      <c:spPr>
        <a:noFill/>
        <a:ln>
          <a:noFill/>
        </a:ln>
        <a:effectLst/>
      </c:spPr>
    </c:plotArea>
    <c:legend>
      <c:legendPos val="b"/>
      <c:layout>
        <c:manualLayout>
          <c:xMode val="edge"/>
          <c:yMode val="edge"/>
          <c:x val="0.83717847769028864"/>
          <c:y val="0.6911156297770471"/>
          <c:w val="0.16282152230971131"/>
          <c:h val="0.30888437022295295"/>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519662295246"/>
          <c:y val="4.4955303744355246E-2"/>
          <c:w val="0.85842456001492018"/>
          <c:h val="0.91061607683654933"/>
        </c:manualLayout>
      </c:layout>
      <c:scatterChart>
        <c:scatterStyle val="lineMarker"/>
        <c:varyColors val="0"/>
        <c:ser>
          <c:idx val="0"/>
          <c:order val="0"/>
          <c:tx>
            <c:strRef>
              <c:f>'Пример Расчет Мин-Лоз'!$AK$14:$AR$14</c:f>
              <c:strCache>
                <c:ptCount val="8"/>
                <c:pt idx="0">
                  <c:v>Согласование с линией Партизанск-Лозовая</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'Пример Расчет Мин-Лоз'!$AL$2:$AV$2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'Пример Расчет Мин-Лоз'!$AL$3:$AV$3</c:f>
              <c:numCache>
                <c:formatCode>General</c:formatCode>
                <c:ptCount val="11"/>
                <c:pt idx="0">
                  <c:v>0</c:v>
                </c:pt>
                <c:pt idx="1">
                  <c:v>24</c:v>
                </c:pt>
                <c:pt idx="2">
                  <c:v>24</c:v>
                </c:pt>
                <c:pt idx="3">
                  <c:v>36.200000000000003</c:v>
                </c:pt>
                <c:pt idx="4">
                  <c:v>36.200000000000003</c:v>
                </c:pt>
                <c:pt idx="5">
                  <c:v>44.1</c:v>
                </c:pt>
                <c:pt idx="6">
                  <c:v>44.1</c:v>
                </c:pt>
                <c:pt idx="7">
                  <c:v>180</c:v>
                </c:pt>
                <c:pt idx="8">
                  <c:v>180</c:v>
                </c:pt>
                <c:pt idx="9">
                  <c:v>180</c:v>
                </c:pt>
                <c:pt idx="10">
                  <c:v>180</c:v>
                </c:pt>
              </c:numCache>
            </c:numRef>
          </c:yVal>
          <c:smooth val="0"/>
          <c:extLst>
            <c:ext xmlns:c16="http://schemas.microsoft.com/office/drawing/2014/chart" uri="{C3380CC4-5D6E-409C-BE32-E72D297353CC}">
              <c16:uniqueId val="{00000000-2ABC-4611-80FF-9D78BC1D9A29}"/>
            </c:ext>
          </c:extLst>
        </c:ser>
        <c:ser>
          <c:idx val="2"/>
          <c:order val="1"/>
          <c:tx>
            <c:v>Отстройка</c:v>
          </c:tx>
          <c:spPr>
            <a:ln w="19050" cap="rnd">
              <a:solidFill>
                <a:srgbClr val="C00000"/>
              </a:solidFill>
              <a:round/>
            </a:ln>
            <a:effectLst>
              <a:outerShdw blurRad="50800" dist="38100" dir="5400000" algn="t" rotWithShape="0">
                <a:prstClr val="black">
                  <a:alpha val="40000"/>
                </a:prstClr>
              </a:outerShdw>
            </a:effectLst>
          </c:spPr>
          <c:marker>
            <c:symbol val="none"/>
          </c:marker>
          <c:xVal>
            <c:numRef>
              <c:f>'Пример Расчет Мин-Лоз'!$Z$2:$AA$2</c:f>
              <c:numCache>
                <c:formatCode>General</c:formatCode>
                <c:ptCount val="2"/>
                <c:pt idx="0">
                  <c:v>0</c:v>
                </c:pt>
                <c:pt idx="1">
                  <c:v>5</c:v>
                </c:pt>
              </c:numCache>
            </c:numRef>
          </c:xVal>
          <c:yVal>
            <c:numRef>
              <c:f>'Пример Расчет Мин-Лоз'!$Z$3:$AA$3</c:f>
              <c:numCache>
                <c:formatCode>General</c:formatCode>
                <c:ptCount val="2"/>
                <c:pt idx="0">
                  <c:v>23.7</c:v>
                </c:pt>
                <c:pt idx="1">
                  <c:v>23.7</c:v>
                </c:pt>
              </c:numCache>
            </c:numRef>
          </c:yVal>
          <c:smooth val="0"/>
          <c:extLst>
            <c:ext xmlns:c16="http://schemas.microsoft.com/office/drawing/2014/chart" uri="{C3380CC4-5D6E-409C-BE32-E72D297353CC}">
              <c16:uniqueId val="{00000001-2ABC-4611-80FF-9D78BC1D9A29}"/>
            </c:ext>
          </c:extLst>
        </c:ser>
        <c:ser>
          <c:idx val="3"/>
          <c:order val="2"/>
          <c:tx>
            <c:strRef>
              <c:f>'Пример Расчет Мин-Лоз'!$AK$14:$AR$14</c:f>
              <c:strCache>
                <c:ptCount val="8"/>
                <c:pt idx="0">
                  <c:v>Согласование с линией Партизанск-Лозовая</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'Пример Расчет Мин-Лоз'!$AL$2:$AV$2</c:f>
              <c:numCache>
                <c:formatCode>General</c:formatCode>
                <c:ptCount val="11"/>
                <c:pt idx="0">
                  <c:v>0.3</c:v>
                </c:pt>
                <c:pt idx="1">
                  <c:v>0.3</c:v>
                </c:pt>
                <c:pt idx="2">
                  <c:v>0.89999999999999991</c:v>
                </c:pt>
                <c:pt idx="3">
                  <c:v>0.89999999999999991</c:v>
                </c:pt>
                <c:pt idx="4">
                  <c:v>2.8</c:v>
                </c:pt>
                <c:pt idx="5">
                  <c:v>2.8</c:v>
                </c:pt>
                <c:pt idx="6">
                  <c:v>5.6</c:v>
                </c:pt>
                <c:pt idx="7">
                  <c:v>5.6</c:v>
                </c:pt>
                <c:pt idx="8">
                  <c:v>5.6</c:v>
                </c:pt>
                <c:pt idx="9">
                  <c:v>5.6</c:v>
                </c:pt>
                <c:pt idx="10">
                  <c:v>5.6</c:v>
                </c:pt>
              </c:numCache>
            </c:numRef>
          </c:xVal>
          <c:yVal>
            <c:numRef>
              <c:f>'Пример Расчет Мин-Лоз'!$AL$4:$AV$4</c:f>
              <c:numCache>
                <c:formatCode>General</c:formatCode>
                <c:ptCount val="11"/>
                <c:pt idx="0">
                  <c:v>0</c:v>
                </c:pt>
                <c:pt idx="1">
                  <c:v>24</c:v>
                </c:pt>
                <c:pt idx="2">
                  <c:v>24</c:v>
                </c:pt>
                <c:pt idx="3">
                  <c:v>36.5</c:v>
                </c:pt>
                <c:pt idx="4">
                  <c:v>36.5</c:v>
                </c:pt>
                <c:pt idx="5">
                  <c:v>45</c:v>
                </c:pt>
                <c:pt idx="6">
                  <c:v>45</c:v>
                </c:pt>
                <c:pt idx="7">
                  <c:v>179</c:v>
                </c:pt>
                <c:pt idx="8">
                  <c:v>179</c:v>
                </c:pt>
                <c:pt idx="9">
                  <c:v>179</c:v>
                </c:pt>
                <c:pt idx="10">
                  <c:v>179</c:v>
                </c:pt>
              </c:numCache>
            </c:numRef>
          </c:yVal>
          <c:smooth val="0"/>
          <c:extLst>
            <c:ext xmlns:c16="http://schemas.microsoft.com/office/drawing/2014/chart" uri="{C3380CC4-5D6E-409C-BE32-E72D297353CC}">
              <c16:uniqueId val="{00000002-2ABC-4611-80FF-9D78BC1D9A29}"/>
            </c:ext>
          </c:extLst>
        </c:ser>
        <c:ser>
          <c:idx val="6"/>
          <c:order val="3"/>
          <c:tx>
            <c:v>Уствки</c:v>
          </c:tx>
          <c:spPr>
            <a:ln w="6350" cap="rnd">
              <a:solidFill>
                <a:schemeClr val="bg1">
                  <a:lumMod val="85000"/>
                </a:schemeClr>
              </a:solidFill>
              <a:prstDash val="sysDot"/>
              <a:round/>
            </a:ln>
            <a:effectLst/>
          </c:spPr>
          <c:marker>
            <c:symbol val="circle"/>
            <c:size val="7"/>
            <c:spPr>
              <a:noFill/>
              <a:ln w="15875" cap="sq">
                <a:solidFill>
                  <a:srgbClr val="FF0000"/>
                </a:solidFill>
              </a:ln>
              <a:effectLst/>
            </c:spPr>
          </c:marker>
          <c:xVal>
            <c:numRef>
              <c:f>'Пример Расчет Мин-Лоз'!$B$24:$F$24</c:f>
              <c:numCache>
                <c:formatCode>General</c:formatCode>
                <c:ptCount val="5"/>
                <c:pt idx="0">
                  <c:v>0</c:v>
                </c:pt>
                <c:pt idx="1">
                  <c:v>0.3</c:v>
                </c:pt>
                <c:pt idx="2">
                  <c:v>1.3</c:v>
                </c:pt>
                <c:pt idx="3">
                  <c:v>2.8</c:v>
                </c:pt>
                <c:pt idx="4">
                  <c:v>5.6</c:v>
                </c:pt>
              </c:numCache>
            </c:numRef>
          </c:xVal>
          <c:yVal>
            <c:numRef>
              <c:f>'Пример Расчет Мин-Лоз'!$B$22:$F$22</c:f>
              <c:numCache>
                <c:formatCode>General</c:formatCode>
                <c:ptCount val="5"/>
                <c:pt idx="0">
                  <c:v>17.2</c:v>
                </c:pt>
                <c:pt idx="1">
                  <c:v>23.7</c:v>
                </c:pt>
                <c:pt idx="2">
                  <c:v>30.3</c:v>
                </c:pt>
                <c:pt idx="3">
                  <c:v>44</c:v>
                </c:pt>
                <c:pt idx="4">
                  <c:v>371</c:v>
                </c:pt>
              </c:numCache>
            </c:numRef>
          </c:yVal>
          <c:smooth val="0"/>
          <c:extLst>
            <c:ext xmlns:c16="http://schemas.microsoft.com/office/drawing/2014/chart" uri="{C3380CC4-5D6E-409C-BE32-E72D297353CC}">
              <c16:uniqueId val="{00000003-2ABC-4611-80FF-9D78BC1D9A29}"/>
            </c:ext>
          </c:extLst>
        </c:ser>
        <c:ser>
          <c:idx val="1"/>
          <c:order val="4"/>
          <c:tx>
            <c:v>Чувств БР</c:v>
          </c:tx>
          <c:spPr>
            <a:ln w="19050" cap="rnd">
              <a:solidFill>
                <a:srgbClr val="00B050"/>
              </a:solidFill>
              <a:round/>
            </a:ln>
            <a:effectLst>
              <a:outerShdw blurRad="50800" dist="38100" dir="16200000" rotWithShape="0">
                <a:prstClr val="black">
                  <a:alpha val="40000"/>
                </a:prstClr>
              </a:outerShdw>
            </a:effectLst>
          </c:spPr>
          <c:marker>
            <c:symbol val="none"/>
          </c:marker>
          <c:xVal>
            <c:numLit>
              <c:formatCode>General</c:formatCode>
              <c:ptCount val="2"/>
              <c:pt idx="0">
                <c:v>0</c:v>
              </c:pt>
              <c:pt idx="1">
                <c:v>5</c:v>
              </c:pt>
            </c:numLit>
          </c:xVal>
          <c:yVal>
            <c:numRef>
              <c:f>('Пример Расчет Мин-Лоз'!$M$8,'Пример Расчет Мин-Лоз'!$M$2)</c:f>
              <c:numCache>
                <c:formatCode>General</c:formatCode>
                <c:ptCount val="2"/>
                <c:pt idx="0">
                  <c:v>30.3</c:v>
                </c:pt>
                <c:pt idx="1">
                  <c:v>30.3</c:v>
                </c:pt>
              </c:numCache>
            </c:numRef>
          </c:yVal>
          <c:smooth val="0"/>
          <c:extLst>
            <c:ext xmlns:c16="http://schemas.microsoft.com/office/drawing/2014/chart" uri="{C3380CC4-5D6E-409C-BE32-E72D297353CC}">
              <c16:uniqueId val="{00000004-2ABC-4611-80FF-9D78BC1D9A29}"/>
            </c:ext>
          </c:extLst>
        </c:ser>
        <c:ser>
          <c:idx val="4"/>
          <c:order val="5"/>
          <c:tx>
            <c:strRef>
              <c:f>'Пример Расчет Мин-Лоз'!$N$7</c:f>
              <c:strCache>
                <c:ptCount val="1"/>
                <c:pt idx="0">
                  <c:v>ДР Козьмино</c:v>
                </c:pt>
              </c:strCache>
            </c:strRef>
          </c:tx>
          <c:spPr>
            <a:ln w="12700" cap="rnd">
              <a:solidFill>
                <a:schemeClr val="accent6">
                  <a:lumMod val="75000"/>
                </a:schemeClr>
              </a:solidFill>
              <a:prstDash val="sysDot"/>
              <a:round/>
            </a:ln>
            <a:effectLst>
              <a:outerShdw blurRad="50800" dist="38100" dir="16200000" rotWithShape="0">
                <a:prstClr val="black">
                  <a:alpha val="40000"/>
                </a:prstClr>
              </a:outerShdw>
            </a:effectLst>
          </c:spPr>
          <c:marker>
            <c:symbol val="none"/>
          </c:marker>
          <c:xVal>
            <c:numLit>
              <c:formatCode>General</c:formatCode>
              <c:ptCount val="2"/>
              <c:pt idx="0">
                <c:v>0</c:v>
              </c:pt>
              <c:pt idx="1">
                <c:v>5</c:v>
              </c:pt>
            </c:numLit>
          </c:xVal>
          <c:yVal>
            <c:numRef>
              <c:f>('Пример Расчет Мин-Лоз'!$N$8,'Пример Расчет Мин-Лоз'!$N$2)</c:f>
              <c:numCache>
                <c:formatCode>General</c:formatCode>
                <c:ptCount val="2"/>
                <c:pt idx="0">
                  <c:v>371</c:v>
                </c:pt>
                <c:pt idx="1">
                  <c:v>371</c:v>
                </c:pt>
              </c:numCache>
            </c:numRef>
          </c:yVal>
          <c:smooth val="0"/>
          <c:extLst>
            <c:ext xmlns:c16="http://schemas.microsoft.com/office/drawing/2014/chart" uri="{C3380CC4-5D6E-409C-BE32-E72D297353CC}">
              <c16:uniqueId val="{00000005-2ABC-4611-80FF-9D78BC1D9A29}"/>
            </c:ext>
          </c:extLst>
        </c:ser>
        <c:ser>
          <c:idx val="5"/>
          <c:order val="6"/>
          <c:tx>
            <c:strRef>
              <c:f>'Пример Расчет Мин-Лоз'!$O$7</c:f>
              <c:strCache>
                <c:ptCount val="1"/>
                <c:pt idx="0">
                  <c:v>ДР Парт</c:v>
                </c:pt>
              </c:strCache>
            </c:strRef>
          </c:tx>
          <c:spPr>
            <a:ln w="12700" cap="rnd">
              <a:solidFill>
                <a:schemeClr val="accent6"/>
              </a:solidFill>
              <a:prstDash val="sysDot"/>
              <a:round/>
            </a:ln>
            <a:effectLst>
              <a:outerShdw blurRad="50800" dist="38100" dir="16200000" rotWithShape="0">
                <a:prstClr val="black">
                  <a:alpha val="40000"/>
                </a:prstClr>
              </a:outerShdw>
            </a:effectLst>
          </c:spPr>
          <c:marker>
            <c:symbol val="none"/>
          </c:marker>
          <c:xVal>
            <c:numLit>
              <c:formatCode>General</c:formatCode>
              <c:ptCount val="2"/>
              <c:pt idx="0">
                <c:v>0</c:v>
              </c:pt>
              <c:pt idx="1">
                <c:v>5</c:v>
              </c:pt>
            </c:numLit>
          </c:xVal>
          <c:yVal>
            <c:numRef>
              <c:f>('Пример Расчет Мин-Лоз'!$O$8,'Пример Расчет Мин-Лоз'!$O$2)</c:f>
              <c:numCache>
                <c:formatCode>General</c:formatCode>
                <c:ptCount val="2"/>
                <c:pt idx="0">
                  <c:v>201</c:v>
                </c:pt>
                <c:pt idx="1">
                  <c:v>201</c:v>
                </c:pt>
              </c:numCache>
            </c:numRef>
          </c:yVal>
          <c:smooth val="0"/>
          <c:extLst>
            <c:ext xmlns:c16="http://schemas.microsoft.com/office/drawing/2014/chart" uri="{C3380CC4-5D6E-409C-BE32-E72D297353CC}">
              <c16:uniqueId val="{00000006-2ABC-4611-80FF-9D78BC1D9A29}"/>
            </c:ext>
          </c:extLst>
        </c:ser>
        <c:ser>
          <c:idx val="7"/>
          <c:order val="7"/>
          <c:tx>
            <c:strRef>
              <c:f>'Пример Расчет Мин-Лоз'!$P$7</c:f>
              <c:strCache>
                <c:ptCount val="1"/>
                <c:pt idx="0">
                  <c:v>ДР Широкая</c:v>
                </c:pt>
              </c:strCache>
            </c:strRef>
          </c:tx>
          <c:spPr>
            <a:ln w="12700" cap="rnd">
              <a:solidFill>
                <a:schemeClr val="accent6">
                  <a:lumMod val="50000"/>
                </a:schemeClr>
              </a:solidFill>
              <a:prstDash val="sysDot"/>
              <a:round/>
            </a:ln>
            <a:effectLst>
              <a:outerShdw blurRad="50800" dist="38100" dir="16200000" rotWithShape="0">
                <a:prstClr val="black">
                  <a:alpha val="40000"/>
                </a:prstClr>
              </a:outerShdw>
            </a:effectLst>
          </c:spPr>
          <c:marker>
            <c:symbol val="none"/>
          </c:marker>
          <c:xVal>
            <c:numLit>
              <c:formatCode>General</c:formatCode>
              <c:ptCount val="2"/>
              <c:pt idx="0">
                <c:v>0</c:v>
              </c:pt>
              <c:pt idx="1">
                <c:v>5</c:v>
              </c:pt>
            </c:numLit>
          </c:xVal>
          <c:yVal>
            <c:numRef>
              <c:f>('Пример Расчет Мин-Лоз'!$P$8,'Пример Расчет Мин-Лоз'!$P$2)</c:f>
              <c:numCache>
                <c:formatCode>General</c:formatCode>
                <c:ptCount val="2"/>
                <c:pt idx="0">
                  <c:v>168</c:v>
                </c:pt>
                <c:pt idx="1">
                  <c:v>168</c:v>
                </c:pt>
              </c:numCache>
            </c:numRef>
          </c:yVal>
          <c:smooth val="0"/>
          <c:extLst>
            <c:ext xmlns:c16="http://schemas.microsoft.com/office/drawing/2014/chart" uri="{C3380CC4-5D6E-409C-BE32-E72D297353CC}">
              <c16:uniqueId val="{00000007-2ABC-4611-80FF-9D78BC1D9A29}"/>
            </c:ext>
          </c:extLst>
        </c:ser>
        <c:ser>
          <c:idx val="8"/>
          <c:order val="8"/>
          <c:tx>
            <c:strRef>
              <c:f>'Пример Расчет Мин-Лоз'!$Q$7</c:f>
              <c:strCache>
                <c:ptCount val="1"/>
                <c:pt idx="0">
                  <c:v>Лозовая 500</c:v>
                </c:pt>
              </c:strCache>
            </c:strRef>
          </c:tx>
          <c:spPr>
            <a:ln w="19050" cap="rnd">
              <a:solidFill>
                <a:schemeClr val="accent3">
                  <a:lumMod val="60000"/>
                </a:schemeClr>
              </a:solidFill>
              <a:prstDash val="sysDot"/>
              <a:round/>
            </a:ln>
            <a:effectLst>
              <a:outerShdw blurRad="50800" dist="38100" dir="16200000" rotWithShape="0">
                <a:prstClr val="black">
                  <a:alpha val="40000"/>
                </a:prstClr>
              </a:outerShdw>
            </a:effectLst>
          </c:spPr>
          <c:marker>
            <c:symbol val="none"/>
          </c:marker>
          <c:xVal>
            <c:numLit>
              <c:formatCode>General</c:formatCode>
              <c:ptCount val="2"/>
              <c:pt idx="0">
                <c:v>0</c:v>
              </c:pt>
              <c:pt idx="1">
                <c:v>5</c:v>
              </c:pt>
            </c:numLit>
          </c:xVal>
          <c:yVal>
            <c:numRef>
              <c:f>('Пример Расчет Мин-Лоз'!$Q$8,'Пример Расчет Мин-Лоз'!$Q$2)</c:f>
              <c:numCache>
                <c:formatCode>General</c:formatCode>
                <c:ptCount val="2"/>
                <c:pt idx="0">
                  <c:v>179</c:v>
                </c:pt>
                <c:pt idx="1">
                  <c:v>179</c:v>
                </c:pt>
              </c:numCache>
            </c:numRef>
          </c:yVal>
          <c:smooth val="0"/>
          <c:extLst>
            <c:ext xmlns:c16="http://schemas.microsoft.com/office/drawing/2014/chart" uri="{C3380CC4-5D6E-409C-BE32-E72D297353CC}">
              <c16:uniqueId val="{00000008-2ABC-4611-80FF-9D78BC1D9A29}"/>
            </c:ext>
          </c:extLst>
        </c:ser>
        <c:ser>
          <c:idx val="9"/>
          <c:order val="9"/>
          <c:tx>
            <c:strRef>
              <c:f>'Пример Расчет Мин-Лоз'!$BK$14:$BR$14</c:f>
              <c:strCache>
                <c:ptCount val="8"/>
                <c:pt idx="0">
                  <c:v>Согласование с АТ ПС Лозовая 220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'Пример Расчет Мин-Лоз'!$BL$2:$BV$2</c:f>
              <c:numCache>
                <c:formatCode>General</c:formatCode>
                <c:ptCount val="11"/>
                <c:pt idx="0">
                  <c:v>0.4</c:v>
                </c:pt>
                <c:pt idx="1">
                  <c:v>0.4</c:v>
                </c:pt>
                <c:pt idx="2">
                  <c:v>1.3</c:v>
                </c:pt>
                <c:pt idx="3">
                  <c:v>1.3</c:v>
                </c:pt>
                <c:pt idx="4">
                  <c:v>4.8999999999999995</c:v>
                </c:pt>
                <c:pt idx="5">
                  <c:v>4.8999999999999995</c:v>
                </c:pt>
                <c:pt idx="6">
                  <c:v>4.8999999999999995</c:v>
                </c:pt>
                <c:pt idx="7">
                  <c:v>4.8999999999999995</c:v>
                </c:pt>
                <c:pt idx="8">
                  <c:v>4.8999999999999995</c:v>
                </c:pt>
                <c:pt idx="9">
                  <c:v>4.8999999999999995</c:v>
                </c:pt>
                <c:pt idx="10">
                  <c:v>5</c:v>
                </c:pt>
              </c:numCache>
            </c:numRef>
          </c:xVal>
          <c:yVal>
            <c:numRef>
              <c:f>'Пример Расчет Мин-Лоз'!$BL$4:$BV$4</c:f>
              <c:numCache>
                <c:formatCode>General</c:formatCode>
                <c:ptCount val="11"/>
                <c:pt idx="0">
                  <c:v>0</c:v>
                </c:pt>
                <c:pt idx="1">
                  <c:v>0</c:v>
                </c:pt>
                <c:pt idx="2">
                  <c:v>0</c:v>
                </c:pt>
                <c:pt idx="3">
                  <c:v>58.2</c:v>
                </c:pt>
                <c:pt idx="4">
                  <c:v>58.2</c:v>
                </c:pt>
                <c:pt idx="5">
                  <c:v>255</c:v>
                </c:pt>
                <c:pt idx="6">
                  <c:v>255</c:v>
                </c:pt>
                <c:pt idx="7">
                  <c:v>255</c:v>
                </c:pt>
                <c:pt idx="8">
                  <c:v>255</c:v>
                </c:pt>
                <c:pt idx="9">
                  <c:v>255</c:v>
                </c:pt>
                <c:pt idx="10">
                  <c:v>255</c:v>
                </c:pt>
              </c:numCache>
            </c:numRef>
          </c:yVal>
          <c:smooth val="0"/>
          <c:extLst>
            <c:ext xmlns:c16="http://schemas.microsoft.com/office/drawing/2014/chart" uri="{C3380CC4-5D6E-409C-BE32-E72D297353CC}">
              <c16:uniqueId val="{00000009-2ABC-4611-80FF-9D78BC1D9A29}"/>
            </c:ext>
          </c:extLst>
        </c:ser>
        <c:ser>
          <c:idx val="10"/>
          <c:order val="10"/>
          <c:tx>
            <c:strRef>
              <c:f>'Пример Расчет Мин-Лоз'!$BX$14:$CE$14</c:f>
              <c:strCache>
                <c:ptCount val="8"/>
                <c:pt idx="0">
                  <c:v>Согласование с АТ ПС Лозовая 500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'Пример Расчет Мин-Лоз'!$BY$2:$CI$2</c:f>
              <c:numCache>
                <c:formatCode>General</c:formatCode>
                <c:ptCount val="11"/>
                <c:pt idx="0">
                  <c:v>0.6</c:v>
                </c:pt>
                <c:pt idx="1">
                  <c:v>0.6</c:v>
                </c:pt>
                <c:pt idx="2">
                  <c:v>1.3</c:v>
                </c:pt>
                <c:pt idx="3">
                  <c:v>1.3</c:v>
                </c:pt>
                <c:pt idx="4">
                  <c:v>4.5999999999999996</c:v>
                </c:pt>
                <c:pt idx="5">
                  <c:v>4.5999999999999996</c:v>
                </c:pt>
                <c:pt idx="6">
                  <c:v>4.5999999999999996</c:v>
                </c:pt>
                <c:pt idx="7">
                  <c:v>4.5999999999999996</c:v>
                </c:pt>
                <c:pt idx="8">
                  <c:v>4.5999999999999996</c:v>
                </c:pt>
                <c:pt idx="9">
                  <c:v>4.5999999999999996</c:v>
                </c:pt>
                <c:pt idx="10">
                  <c:v>5</c:v>
                </c:pt>
              </c:numCache>
            </c:numRef>
          </c:xVal>
          <c:yVal>
            <c:numRef>
              <c:f>'Пример Расчет Мин-Лоз'!$BY$4:$CI$4</c:f>
              <c:numCache>
                <c:formatCode>General</c:formatCode>
                <c:ptCount val="11"/>
                <c:pt idx="0">
                  <c:v>0</c:v>
                </c:pt>
                <c:pt idx="1">
                  <c:v>54</c:v>
                </c:pt>
                <c:pt idx="2">
                  <c:v>54</c:v>
                </c:pt>
                <c:pt idx="3">
                  <c:v>70</c:v>
                </c:pt>
                <c:pt idx="4">
                  <c:v>70</c:v>
                </c:pt>
                <c:pt idx="5">
                  <c:v>229</c:v>
                </c:pt>
                <c:pt idx="6">
                  <c:v>229</c:v>
                </c:pt>
                <c:pt idx="7">
                  <c:v>229</c:v>
                </c:pt>
                <c:pt idx="8">
                  <c:v>229</c:v>
                </c:pt>
                <c:pt idx="9">
                  <c:v>229</c:v>
                </c:pt>
                <c:pt idx="10">
                  <c:v>229</c:v>
                </c:pt>
              </c:numCache>
            </c:numRef>
          </c:yVal>
          <c:smooth val="0"/>
          <c:extLst>
            <c:ext xmlns:c16="http://schemas.microsoft.com/office/drawing/2014/chart" uri="{C3380CC4-5D6E-409C-BE32-E72D297353CC}">
              <c16:uniqueId val="{0000000A-2ABC-4611-80FF-9D78BC1D9A29}"/>
            </c:ext>
          </c:extLst>
        </c:ser>
        <c:ser>
          <c:idx val="11"/>
          <c:order val="11"/>
          <c:tx>
            <c:strRef>
              <c:f>'Пример Расчет Мин-Лоз'!$AX$14:$BE$14</c:f>
              <c:strCache>
                <c:ptCount val="8"/>
                <c:pt idx="0">
                  <c:v>Согласование с линией Лозовая-Широкая</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'Пример Расчет Мин-Лоз'!$AY$2:$BI$2</c:f>
              <c:numCache>
                <c:formatCode>General</c:formatCode>
                <c:ptCount val="11"/>
                <c:pt idx="0">
                  <c:v>0.3</c:v>
                </c:pt>
                <c:pt idx="1">
                  <c:v>0.3</c:v>
                </c:pt>
                <c:pt idx="2">
                  <c:v>1.3</c:v>
                </c:pt>
                <c:pt idx="3">
                  <c:v>1.3</c:v>
                </c:pt>
                <c:pt idx="4">
                  <c:v>2.6999999999999997</c:v>
                </c:pt>
                <c:pt idx="5">
                  <c:v>2.6999999999999997</c:v>
                </c:pt>
                <c:pt idx="6">
                  <c:v>4.7</c:v>
                </c:pt>
                <c:pt idx="7">
                  <c:v>4.7</c:v>
                </c:pt>
                <c:pt idx="8">
                  <c:v>4.7</c:v>
                </c:pt>
                <c:pt idx="9">
                  <c:v>4.7</c:v>
                </c:pt>
                <c:pt idx="10">
                  <c:v>5</c:v>
                </c:pt>
              </c:numCache>
            </c:numRef>
          </c:xVal>
          <c:yVal>
            <c:numRef>
              <c:f>'Пример Расчет Мин-Лоз'!$AY$4:$BI$4</c:f>
              <c:numCache>
                <c:formatCode>General</c:formatCode>
                <c:ptCount val="11"/>
                <c:pt idx="0">
                  <c:v>0</c:v>
                </c:pt>
                <c:pt idx="1">
                  <c:v>56.8</c:v>
                </c:pt>
                <c:pt idx="2">
                  <c:v>56.8</c:v>
                </c:pt>
                <c:pt idx="3">
                  <c:v>78.900000000000006</c:v>
                </c:pt>
                <c:pt idx="4">
                  <c:v>78.900000000000006</c:v>
                </c:pt>
                <c:pt idx="5">
                  <c:v>78.900000000000006</c:v>
                </c:pt>
                <c:pt idx="6">
                  <c:v>78.900000000000006</c:v>
                </c:pt>
                <c:pt idx="7">
                  <c:v>416</c:v>
                </c:pt>
                <c:pt idx="8">
                  <c:v>416</c:v>
                </c:pt>
                <c:pt idx="9">
                  <c:v>416</c:v>
                </c:pt>
                <c:pt idx="10">
                  <c:v>416</c:v>
                </c:pt>
              </c:numCache>
            </c:numRef>
          </c:yVal>
          <c:smooth val="0"/>
          <c:extLst>
            <c:ext xmlns:c16="http://schemas.microsoft.com/office/drawing/2014/chart" uri="{C3380CC4-5D6E-409C-BE32-E72D297353CC}">
              <c16:uniqueId val="{0000000B-2ABC-4611-80FF-9D78BC1D9A29}"/>
            </c:ext>
          </c:extLst>
        </c:ser>
        <c:dLbls>
          <c:showLegendKey val="0"/>
          <c:showVal val="0"/>
          <c:showCatName val="0"/>
          <c:showSerName val="0"/>
          <c:showPercent val="0"/>
          <c:showBubbleSize val="0"/>
        </c:dLbls>
        <c:axId val="1153087151"/>
        <c:axId val="1153081743"/>
      </c:scatterChart>
      <c:valAx>
        <c:axId val="1153087151"/>
        <c:scaling>
          <c:orientation val="minMax"/>
          <c:max val="6"/>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t.c</a:t>
                </a:r>
                <a:endParaRPr lang="ru-RU"/>
              </a:p>
            </c:rich>
          </c:tx>
          <c:layout>
            <c:manualLayout>
              <c:xMode val="edge"/>
              <c:yMode val="edge"/>
              <c:x val="0.51875752069452852"/>
              <c:y val="8.791208791208791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in"/>
        <c:minorTickMark val="in"/>
        <c:tickLblPos val="nextTo"/>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ru-RU"/>
          </a:p>
        </c:txPr>
        <c:crossAx val="1153081743"/>
        <c:crosses val="max"/>
        <c:crossBetween val="midCat"/>
        <c:majorUnit val="0.1"/>
      </c:valAx>
      <c:valAx>
        <c:axId val="1153081743"/>
        <c:scaling>
          <c:orientation val="minMax"/>
          <c:max val="4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X</a:t>
                </a:r>
                <a:endParaRPr lang="ru-R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53087151"/>
        <c:crosses val="autoZero"/>
        <c:crossBetween val="midCat"/>
        <c:majorUnit val="10"/>
      </c:valAx>
      <c:spPr>
        <a:noFill/>
        <a:ln>
          <a:noFill/>
        </a:ln>
        <a:effectLst/>
      </c:spPr>
    </c:plotArea>
    <c:legend>
      <c:legendPos val="b"/>
      <c:layout>
        <c:manualLayout>
          <c:xMode val="edge"/>
          <c:yMode val="edge"/>
          <c:x val="0.4661407439096677"/>
          <c:y val="0.44690052770670335"/>
          <c:w val="0.16282152230971131"/>
          <c:h val="0.30888437022295295"/>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6.png"/><Relationship Id="rId21" Type="http://schemas.openxmlformats.org/officeDocument/2006/relationships/image" Target="../media/image24.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png"/><Relationship Id="rId16" Type="http://schemas.openxmlformats.org/officeDocument/2006/relationships/image" Target="../media/image19.png"/><Relationship Id="rId20" Type="http://schemas.openxmlformats.org/officeDocument/2006/relationships/image" Target="../media/image23.png"/><Relationship Id="rId1" Type="http://schemas.openxmlformats.org/officeDocument/2006/relationships/chart" Target="../charts/chart3.xml"/><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image" Target="../media/image18.png"/><Relationship Id="rId23" Type="http://schemas.openxmlformats.org/officeDocument/2006/relationships/chart" Target="../charts/chart4.xml"/><Relationship Id="rId10" Type="http://schemas.openxmlformats.org/officeDocument/2006/relationships/image" Target="../media/image13.png"/><Relationship Id="rId19" Type="http://schemas.openxmlformats.org/officeDocument/2006/relationships/image" Target="../media/image22.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 Id="rId22" Type="http://schemas.openxmlformats.org/officeDocument/2006/relationships/image" Target="../media/image25.png"/></Relationships>
</file>

<file path=xl/drawings/_rels/drawing5.xml.rels><?xml version="1.0" encoding="UTF-8" standalone="yes"?>
<Relationships xmlns="http://schemas.openxmlformats.org/package/2006/relationships"><Relationship Id="rId13" Type="http://schemas.openxmlformats.org/officeDocument/2006/relationships/image" Target="../media/image37.png"/><Relationship Id="rId18" Type="http://schemas.openxmlformats.org/officeDocument/2006/relationships/image" Target="../media/image42.png"/><Relationship Id="rId26" Type="http://schemas.openxmlformats.org/officeDocument/2006/relationships/image" Target="../media/image50.png"/><Relationship Id="rId39" Type="http://schemas.openxmlformats.org/officeDocument/2006/relationships/image" Target="../media/image63.png"/><Relationship Id="rId21" Type="http://schemas.openxmlformats.org/officeDocument/2006/relationships/image" Target="../media/image45.png"/><Relationship Id="rId34" Type="http://schemas.openxmlformats.org/officeDocument/2006/relationships/image" Target="../media/image58.png"/><Relationship Id="rId42" Type="http://schemas.openxmlformats.org/officeDocument/2006/relationships/image" Target="../media/image66.png"/><Relationship Id="rId7" Type="http://schemas.openxmlformats.org/officeDocument/2006/relationships/image" Target="../media/image31.png"/><Relationship Id="rId2" Type="http://schemas.openxmlformats.org/officeDocument/2006/relationships/image" Target="../media/image26.png"/><Relationship Id="rId16" Type="http://schemas.openxmlformats.org/officeDocument/2006/relationships/image" Target="../media/image40.png"/><Relationship Id="rId20" Type="http://schemas.openxmlformats.org/officeDocument/2006/relationships/image" Target="../media/image44.png"/><Relationship Id="rId29" Type="http://schemas.openxmlformats.org/officeDocument/2006/relationships/image" Target="../media/image53.png"/><Relationship Id="rId41" Type="http://schemas.openxmlformats.org/officeDocument/2006/relationships/image" Target="../media/image65.png"/><Relationship Id="rId1" Type="http://schemas.openxmlformats.org/officeDocument/2006/relationships/chart" Target="../charts/chart5.xml"/><Relationship Id="rId6" Type="http://schemas.openxmlformats.org/officeDocument/2006/relationships/image" Target="../media/image30.png"/><Relationship Id="rId11" Type="http://schemas.openxmlformats.org/officeDocument/2006/relationships/image" Target="../media/image35.png"/><Relationship Id="rId24" Type="http://schemas.openxmlformats.org/officeDocument/2006/relationships/image" Target="../media/image48.png"/><Relationship Id="rId32" Type="http://schemas.openxmlformats.org/officeDocument/2006/relationships/image" Target="../media/image56.png"/><Relationship Id="rId37" Type="http://schemas.openxmlformats.org/officeDocument/2006/relationships/image" Target="../media/image61.png"/><Relationship Id="rId40" Type="http://schemas.openxmlformats.org/officeDocument/2006/relationships/image" Target="../media/image64.png"/><Relationship Id="rId5" Type="http://schemas.openxmlformats.org/officeDocument/2006/relationships/image" Target="../media/image29.png"/><Relationship Id="rId15" Type="http://schemas.openxmlformats.org/officeDocument/2006/relationships/image" Target="../media/image39.png"/><Relationship Id="rId23" Type="http://schemas.openxmlformats.org/officeDocument/2006/relationships/image" Target="../media/image47.png"/><Relationship Id="rId28" Type="http://schemas.openxmlformats.org/officeDocument/2006/relationships/image" Target="../media/image52.png"/><Relationship Id="rId36" Type="http://schemas.openxmlformats.org/officeDocument/2006/relationships/image" Target="../media/image60.png"/><Relationship Id="rId10" Type="http://schemas.openxmlformats.org/officeDocument/2006/relationships/image" Target="../media/image34.png"/><Relationship Id="rId19" Type="http://schemas.openxmlformats.org/officeDocument/2006/relationships/image" Target="../media/image43.png"/><Relationship Id="rId31" Type="http://schemas.openxmlformats.org/officeDocument/2006/relationships/image" Target="../media/image55.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 Id="rId22" Type="http://schemas.openxmlformats.org/officeDocument/2006/relationships/image" Target="../media/image46.png"/><Relationship Id="rId27" Type="http://schemas.openxmlformats.org/officeDocument/2006/relationships/image" Target="../media/image51.png"/><Relationship Id="rId30" Type="http://schemas.openxmlformats.org/officeDocument/2006/relationships/image" Target="../media/image54.png"/><Relationship Id="rId35" Type="http://schemas.openxmlformats.org/officeDocument/2006/relationships/image" Target="../media/image59.png"/><Relationship Id="rId43" Type="http://schemas.openxmlformats.org/officeDocument/2006/relationships/chart" Target="../charts/chart6.xml"/><Relationship Id="rId8" Type="http://schemas.openxmlformats.org/officeDocument/2006/relationships/image" Target="../media/image32.png"/><Relationship Id="rId3" Type="http://schemas.openxmlformats.org/officeDocument/2006/relationships/image" Target="../media/image27.png"/><Relationship Id="rId12" Type="http://schemas.openxmlformats.org/officeDocument/2006/relationships/image" Target="../media/image36.png"/><Relationship Id="rId17" Type="http://schemas.openxmlformats.org/officeDocument/2006/relationships/image" Target="../media/image41.png"/><Relationship Id="rId25" Type="http://schemas.openxmlformats.org/officeDocument/2006/relationships/image" Target="../media/image49.png"/><Relationship Id="rId33" Type="http://schemas.openxmlformats.org/officeDocument/2006/relationships/image" Target="../media/image57.png"/><Relationship Id="rId38" Type="http://schemas.openxmlformats.org/officeDocument/2006/relationships/image" Target="../media/image6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14</xdr:col>
      <xdr:colOff>369795</xdr:colOff>
      <xdr:row>0</xdr:row>
      <xdr:rowOff>0</xdr:rowOff>
    </xdr:from>
    <xdr:ext cx="5479676" cy="5894428"/>
    <xdr:pic>
      <xdr:nvPicPr>
        <xdr:cNvPr id="2" name="Рисунок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78824" y="0"/>
          <a:ext cx="5479676" cy="58944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21</xdr:col>
      <xdr:colOff>291353</xdr:colOff>
      <xdr:row>19</xdr:row>
      <xdr:rowOff>179293</xdr:rowOff>
    </xdr:from>
    <xdr:to>
      <xdr:col>24</xdr:col>
      <xdr:colOff>201705</xdr:colOff>
      <xdr:row>27</xdr:row>
      <xdr:rowOff>145675</xdr:rowOff>
    </xdr:to>
    <xdr:graphicFrame macro="">
      <xdr:nvGraphicFramePr>
        <xdr:cNvPr id="3" name="Диаграмма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2085975</xdr:colOff>
      <xdr:row>47</xdr:row>
      <xdr:rowOff>76200</xdr:rowOff>
    </xdr:from>
    <xdr:to>
      <xdr:col>10</xdr:col>
      <xdr:colOff>438150</xdr:colOff>
      <xdr:row>64</xdr:row>
      <xdr:rowOff>171450</xdr:rowOff>
    </xdr:to>
    <xdr:pic>
      <xdr:nvPicPr>
        <xdr:cNvPr id="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5975" y="9029700"/>
          <a:ext cx="6410325" cy="333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26894</xdr:colOff>
      <xdr:row>0</xdr:row>
      <xdr:rowOff>0</xdr:rowOff>
    </xdr:from>
    <xdr:to>
      <xdr:col>24</xdr:col>
      <xdr:colOff>224118</xdr:colOff>
      <xdr:row>26</xdr:row>
      <xdr:rowOff>190500</xdr:rowOff>
    </xdr:to>
    <xdr:graphicFrame macro="">
      <xdr:nvGraphicFramePr>
        <xdr:cNvPr id="3" name="Диаграмма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21</xdr:col>
      <xdr:colOff>232422</xdr:colOff>
      <xdr:row>17</xdr:row>
      <xdr:rowOff>100853</xdr:rowOff>
    </xdr:from>
    <xdr:ext cx="1791793" cy="1927412"/>
    <xdr:pic>
      <xdr:nvPicPr>
        <xdr:cNvPr id="2" name="Рисунок 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53157" y="3821206"/>
          <a:ext cx="1791793" cy="192741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19709</xdr:colOff>
      <xdr:row>0</xdr:row>
      <xdr:rowOff>0</xdr:rowOff>
    </xdr:from>
    <xdr:to>
      <xdr:col>9</xdr:col>
      <xdr:colOff>582705</xdr:colOff>
      <xdr:row>19</xdr:row>
      <xdr:rowOff>190499</xdr:rowOff>
    </xdr:to>
    <xdr:graphicFrame macro="">
      <xdr:nvGraphicFramePr>
        <xdr:cNvPr id="2" name="Диаграмма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14</xdr:col>
      <xdr:colOff>0</xdr:colOff>
      <xdr:row>14</xdr:row>
      <xdr:rowOff>1</xdr:rowOff>
    </xdr:from>
    <xdr:ext cx="1878106" cy="1898504"/>
    <xdr:pic>
      <xdr:nvPicPr>
        <xdr:cNvPr id="3" name="Рисунок 2"/>
        <xdr:cNvPicPr>
          <a:picLocks noChangeAspect="1"/>
        </xdr:cNvPicPr>
      </xdr:nvPicPr>
      <xdr:blipFill>
        <a:blip xmlns:r="http://schemas.openxmlformats.org/officeDocument/2006/relationships" r:embed="rId2"/>
        <a:stretch>
          <a:fillRect/>
        </a:stretch>
      </xdr:blipFill>
      <xdr:spPr>
        <a:xfrm>
          <a:off x="8534400" y="2667001"/>
          <a:ext cx="1878106" cy="1898504"/>
        </a:xfrm>
        <a:prstGeom prst="rect">
          <a:avLst/>
        </a:prstGeom>
      </xdr:spPr>
    </xdr:pic>
    <xdr:clientData/>
  </xdr:oneCellAnchor>
  <xdr:oneCellAnchor>
    <xdr:from>
      <xdr:col>14</xdr:col>
      <xdr:colOff>0</xdr:colOff>
      <xdr:row>25</xdr:row>
      <xdr:rowOff>1</xdr:rowOff>
    </xdr:from>
    <xdr:ext cx="1990164" cy="2012746"/>
    <xdr:pic>
      <xdr:nvPicPr>
        <xdr:cNvPr id="4" name="Рисунок 3"/>
        <xdr:cNvPicPr>
          <a:picLocks noChangeAspect="1"/>
        </xdr:cNvPicPr>
      </xdr:nvPicPr>
      <xdr:blipFill>
        <a:blip xmlns:r="http://schemas.openxmlformats.org/officeDocument/2006/relationships" r:embed="rId3"/>
        <a:stretch>
          <a:fillRect/>
        </a:stretch>
      </xdr:blipFill>
      <xdr:spPr>
        <a:xfrm>
          <a:off x="8534400" y="4762501"/>
          <a:ext cx="1990164" cy="2012746"/>
        </a:xfrm>
        <a:prstGeom prst="rect">
          <a:avLst/>
        </a:prstGeom>
      </xdr:spPr>
    </xdr:pic>
    <xdr:clientData/>
  </xdr:oneCellAnchor>
  <xdr:oneCellAnchor>
    <xdr:from>
      <xdr:col>14</xdr:col>
      <xdr:colOff>0</xdr:colOff>
      <xdr:row>36</xdr:row>
      <xdr:rowOff>0</xdr:rowOff>
    </xdr:from>
    <xdr:ext cx="2011456" cy="2035483"/>
    <xdr:pic>
      <xdr:nvPicPr>
        <xdr:cNvPr id="5" name="Рисунок 4"/>
        <xdr:cNvPicPr>
          <a:picLocks noChangeAspect="1"/>
        </xdr:cNvPicPr>
      </xdr:nvPicPr>
      <xdr:blipFill>
        <a:blip xmlns:r="http://schemas.openxmlformats.org/officeDocument/2006/relationships" r:embed="rId4"/>
        <a:stretch>
          <a:fillRect/>
        </a:stretch>
      </xdr:blipFill>
      <xdr:spPr>
        <a:xfrm>
          <a:off x="8534400" y="6858000"/>
          <a:ext cx="2011456" cy="2035483"/>
        </a:xfrm>
        <a:prstGeom prst="rect">
          <a:avLst/>
        </a:prstGeom>
      </xdr:spPr>
    </xdr:pic>
    <xdr:clientData/>
  </xdr:oneCellAnchor>
  <xdr:oneCellAnchor>
    <xdr:from>
      <xdr:col>14</xdr:col>
      <xdr:colOff>1</xdr:colOff>
      <xdr:row>47</xdr:row>
      <xdr:rowOff>1</xdr:rowOff>
    </xdr:from>
    <xdr:ext cx="1978958" cy="1998016"/>
    <xdr:pic>
      <xdr:nvPicPr>
        <xdr:cNvPr id="6" name="Рисунок 5"/>
        <xdr:cNvPicPr>
          <a:picLocks noChangeAspect="1"/>
        </xdr:cNvPicPr>
      </xdr:nvPicPr>
      <xdr:blipFill>
        <a:blip xmlns:r="http://schemas.openxmlformats.org/officeDocument/2006/relationships" r:embed="rId5"/>
        <a:stretch>
          <a:fillRect/>
        </a:stretch>
      </xdr:blipFill>
      <xdr:spPr>
        <a:xfrm>
          <a:off x="8534401" y="8953501"/>
          <a:ext cx="1978958" cy="1998016"/>
        </a:xfrm>
        <a:prstGeom prst="rect">
          <a:avLst/>
        </a:prstGeom>
      </xdr:spPr>
    </xdr:pic>
    <xdr:clientData/>
  </xdr:oneCellAnchor>
  <xdr:oneCellAnchor>
    <xdr:from>
      <xdr:col>14</xdr:col>
      <xdr:colOff>1</xdr:colOff>
      <xdr:row>58</xdr:row>
      <xdr:rowOff>1</xdr:rowOff>
    </xdr:from>
    <xdr:ext cx="1900517" cy="1919559"/>
    <xdr:pic>
      <xdr:nvPicPr>
        <xdr:cNvPr id="7" name="Рисунок 6"/>
        <xdr:cNvPicPr>
          <a:picLocks noChangeAspect="1"/>
        </xdr:cNvPicPr>
      </xdr:nvPicPr>
      <xdr:blipFill>
        <a:blip xmlns:r="http://schemas.openxmlformats.org/officeDocument/2006/relationships" r:embed="rId6"/>
        <a:stretch>
          <a:fillRect/>
        </a:stretch>
      </xdr:blipFill>
      <xdr:spPr>
        <a:xfrm>
          <a:off x="8534401" y="11049001"/>
          <a:ext cx="1900517" cy="1919559"/>
        </a:xfrm>
        <a:prstGeom prst="rect">
          <a:avLst/>
        </a:prstGeom>
      </xdr:spPr>
    </xdr:pic>
    <xdr:clientData/>
  </xdr:oneCellAnchor>
  <xdr:oneCellAnchor>
    <xdr:from>
      <xdr:col>27</xdr:col>
      <xdr:colOff>28575</xdr:colOff>
      <xdr:row>14</xdr:row>
      <xdr:rowOff>19050</xdr:rowOff>
    </xdr:from>
    <xdr:ext cx="1862416" cy="1882588"/>
    <xdr:pic>
      <xdr:nvPicPr>
        <xdr:cNvPr id="8" name="Рисунок 7"/>
        <xdr:cNvPicPr>
          <a:picLocks noChangeAspect="1"/>
        </xdr:cNvPicPr>
      </xdr:nvPicPr>
      <xdr:blipFill>
        <a:blip xmlns:r="http://schemas.openxmlformats.org/officeDocument/2006/relationships" r:embed="rId7"/>
        <a:stretch>
          <a:fillRect/>
        </a:stretch>
      </xdr:blipFill>
      <xdr:spPr>
        <a:xfrm>
          <a:off x="16487775" y="2686050"/>
          <a:ext cx="1862416" cy="1882588"/>
        </a:xfrm>
        <a:prstGeom prst="rect">
          <a:avLst/>
        </a:prstGeom>
      </xdr:spPr>
    </xdr:pic>
    <xdr:clientData/>
  </xdr:oneCellAnchor>
  <xdr:oneCellAnchor>
    <xdr:from>
      <xdr:col>27</xdr:col>
      <xdr:colOff>9525</xdr:colOff>
      <xdr:row>25</xdr:row>
      <xdr:rowOff>28576</xdr:rowOff>
    </xdr:from>
    <xdr:ext cx="1961828" cy="1984000"/>
    <xdr:pic>
      <xdr:nvPicPr>
        <xdr:cNvPr id="9" name="Рисунок 8"/>
        <xdr:cNvPicPr>
          <a:picLocks noChangeAspect="1"/>
        </xdr:cNvPicPr>
      </xdr:nvPicPr>
      <xdr:blipFill>
        <a:blip xmlns:r="http://schemas.openxmlformats.org/officeDocument/2006/relationships" r:embed="rId8"/>
        <a:stretch>
          <a:fillRect/>
        </a:stretch>
      </xdr:blipFill>
      <xdr:spPr>
        <a:xfrm>
          <a:off x="16468725" y="4791076"/>
          <a:ext cx="1961828" cy="1984000"/>
        </a:xfrm>
        <a:prstGeom prst="rect">
          <a:avLst/>
        </a:prstGeom>
      </xdr:spPr>
    </xdr:pic>
    <xdr:clientData/>
  </xdr:oneCellAnchor>
  <xdr:oneCellAnchor>
    <xdr:from>
      <xdr:col>27</xdr:col>
      <xdr:colOff>1</xdr:colOff>
      <xdr:row>36</xdr:row>
      <xdr:rowOff>0</xdr:rowOff>
    </xdr:from>
    <xdr:ext cx="1967753" cy="1990011"/>
    <xdr:pic>
      <xdr:nvPicPr>
        <xdr:cNvPr id="10" name="Рисунок 9"/>
        <xdr:cNvPicPr>
          <a:picLocks noChangeAspect="1"/>
        </xdr:cNvPicPr>
      </xdr:nvPicPr>
      <xdr:blipFill>
        <a:blip xmlns:r="http://schemas.openxmlformats.org/officeDocument/2006/relationships" r:embed="rId9"/>
        <a:stretch>
          <a:fillRect/>
        </a:stretch>
      </xdr:blipFill>
      <xdr:spPr>
        <a:xfrm>
          <a:off x="16459201" y="6858000"/>
          <a:ext cx="1967753" cy="1990011"/>
        </a:xfrm>
        <a:prstGeom prst="rect">
          <a:avLst/>
        </a:prstGeom>
      </xdr:spPr>
    </xdr:pic>
    <xdr:clientData/>
  </xdr:oneCellAnchor>
  <xdr:oneCellAnchor>
    <xdr:from>
      <xdr:col>27</xdr:col>
      <xdr:colOff>0</xdr:colOff>
      <xdr:row>47</xdr:row>
      <xdr:rowOff>1</xdr:rowOff>
    </xdr:from>
    <xdr:ext cx="1981200" cy="1998016"/>
    <xdr:pic>
      <xdr:nvPicPr>
        <xdr:cNvPr id="11" name="Рисунок 10"/>
        <xdr:cNvPicPr>
          <a:picLocks noChangeAspect="1"/>
        </xdr:cNvPicPr>
      </xdr:nvPicPr>
      <xdr:blipFill>
        <a:blip xmlns:r="http://schemas.openxmlformats.org/officeDocument/2006/relationships" r:embed="rId10"/>
        <a:stretch>
          <a:fillRect/>
        </a:stretch>
      </xdr:blipFill>
      <xdr:spPr>
        <a:xfrm>
          <a:off x="16459200" y="8953501"/>
          <a:ext cx="1981200" cy="1998016"/>
        </a:xfrm>
        <a:prstGeom prst="rect">
          <a:avLst/>
        </a:prstGeom>
      </xdr:spPr>
    </xdr:pic>
    <xdr:clientData/>
  </xdr:oneCellAnchor>
  <xdr:oneCellAnchor>
    <xdr:from>
      <xdr:col>92</xdr:col>
      <xdr:colOff>0</xdr:colOff>
      <xdr:row>14</xdr:row>
      <xdr:rowOff>1</xdr:rowOff>
    </xdr:from>
    <xdr:ext cx="1857375" cy="1884294"/>
    <xdr:pic>
      <xdr:nvPicPr>
        <xdr:cNvPr id="12" name="Рисунок 11"/>
        <xdr:cNvPicPr>
          <a:picLocks noChangeAspect="1"/>
        </xdr:cNvPicPr>
      </xdr:nvPicPr>
      <xdr:blipFill>
        <a:blip xmlns:r="http://schemas.openxmlformats.org/officeDocument/2006/relationships" r:embed="rId11"/>
        <a:stretch>
          <a:fillRect/>
        </a:stretch>
      </xdr:blipFill>
      <xdr:spPr>
        <a:xfrm>
          <a:off x="56083200" y="2667001"/>
          <a:ext cx="1857375" cy="1884294"/>
        </a:xfrm>
        <a:prstGeom prst="rect">
          <a:avLst/>
        </a:prstGeom>
      </xdr:spPr>
    </xdr:pic>
    <xdr:clientData/>
  </xdr:oneCellAnchor>
  <xdr:oneCellAnchor>
    <xdr:from>
      <xdr:col>40</xdr:col>
      <xdr:colOff>9525</xdr:colOff>
      <xdr:row>25</xdr:row>
      <xdr:rowOff>9525</xdr:rowOff>
    </xdr:from>
    <xdr:ext cx="1877785" cy="1904999"/>
    <xdr:pic>
      <xdr:nvPicPr>
        <xdr:cNvPr id="13" name="Рисунок 12"/>
        <xdr:cNvPicPr>
          <a:picLocks noChangeAspect="1"/>
        </xdr:cNvPicPr>
      </xdr:nvPicPr>
      <xdr:blipFill>
        <a:blip xmlns:r="http://schemas.openxmlformats.org/officeDocument/2006/relationships" r:embed="rId12"/>
        <a:stretch>
          <a:fillRect/>
        </a:stretch>
      </xdr:blipFill>
      <xdr:spPr>
        <a:xfrm>
          <a:off x="24393525" y="4772025"/>
          <a:ext cx="1877785" cy="1904999"/>
        </a:xfrm>
        <a:prstGeom prst="rect">
          <a:avLst/>
        </a:prstGeom>
      </xdr:spPr>
    </xdr:pic>
    <xdr:clientData/>
  </xdr:oneCellAnchor>
  <xdr:oneCellAnchor>
    <xdr:from>
      <xdr:col>40</xdr:col>
      <xdr:colOff>0</xdr:colOff>
      <xdr:row>36</xdr:row>
      <xdr:rowOff>0</xdr:rowOff>
    </xdr:from>
    <xdr:ext cx="1905953" cy="1933575"/>
    <xdr:pic>
      <xdr:nvPicPr>
        <xdr:cNvPr id="14" name="Рисунок 13"/>
        <xdr:cNvPicPr>
          <a:picLocks noChangeAspect="1"/>
        </xdr:cNvPicPr>
      </xdr:nvPicPr>
      <xdr:blipFill>
        <a:blip xmlns:r="http://schemas.openxmlformats.org/officeDocument/2006/relationships" r:embed="rId13"/>
        <a:stretch>
          <a:fillRect/>
        </a:stretch>
      </xdr:blipFill>
      <xdr:spPr>
        <a:xfrm>
          <a:off x="24384000" y="6858000"/>
          <a:ext cx="1905953" cy="1933575"/>
        </a:xfrm>
        <a:prstGeom prst="rect">
          <a:avLst/>
        </a:prstGeom>
      </xdr:spPr>
    </xdr:pic>
    <xdr:clientData/>
  </xdr:oneCellAnchor>
  <xdr:oneCellAnchor>
    <xdr:from>
      <xdr:col>40</xdr:col>
      <xdr:colOff>0</xdr:colOff>
      <xdr:row>47</xdr:row>
      <xdr:rowOff>0</xdr:rowOff>
    </xdr:from>
    <xdr:ext cx="1905953" cy="1933575"/>
    <xdr:pic>
      <xdr:nvPicPr>
        <xdr:cNvPr id="15" name="Рисунок 14"/>
        <xdr:cNvPicPr>
          <a:picLocks noChangeAspect="1"/>
        </xdr:cNvPicPr>
      </xdr:nvPicPr>
      <xdr:blipFill>
        <a:blip xmlns:r="http://schemas.openxmlformats.org/officeDocument/2006/relationships" r:embed="rId14"/>
        <a:stretch>
          <a:fillRect/>
        </a:stretch>
      </xdr:blipFill>
      <xdr:spPr>
        <a:xfrm>
          <a:off x="24384000" y="8953500"/>
          <a:ext cx="1905953" cy="1933575"/>
        </a:xfrm>
        <a:prstGeom prst="rect">
          <a:avLst/>
        </a:prstGeom>
      </xdr:spPr>
    </xdr:pic>
    <xdr:clientData/>
  </xdr:oneCellAnchor>
  <xdr:oneCellAnchor>
    <xdr:from>
      <xdr:col>42</xdr:col>
      <xdr:colOff>1</xdr:colOff>
      <xdr:row>25</xdr:row>
      <xdr:rowOff>1</xdr:rowOff>
    </xdr:from>
    <xdr:ext cx="1783896" cy="1809750"/>
    <xdr:pic>
      <xdr:nvPicPr>
        <xdr:cNvPr id="16" name="Рисунок 15"/>
        <xdr:cNvPicPr>
          <a:picLocks noChangeAspect="1"/>
        </xdr:cNvPicPr>
      </xdr:nvPicPr>
      <xdr:blipFill>
        <a:blip xmlns:r="http://schemas.openxmlformats.org/officeDocument/2006/relationships" r:embed="rId15"/>
        <a:stretch>
          <a:fillRect/>
        </a:stretch>
      </xdr:blipFill>
      <xdr:spPr>
        <a:xfrm>
          <a:off x="25603201" y="4762501"/>
          <a:ext cx="1783896" cy="1809750"/>
        </a:xfrm>
        <a:prstGeom prst="rect">
          <a:avLst/>
        </a:prstGeom>
      </xdr:spPr>
    </xdr:pic>
    <xdr:clientData/>
  </xdr:oneCellAnchor>
  <xdr:oneCellAnchor>
    <xdr:from>
      <xdr:col>42</xdr:col>
      <xdr:colOff>19050</xdr:colOff>
      <xdr:row>36</xdr:row>
      <xdr:rowOff>19051</xdr:rowOff>
    </xdr:from>
    <xdr:ext cx="1795028" cy="1816652"/>
    <xdr:pic>
      <xdr:nvPicPr>
        <xdr:cNvPr id="17" name="Рисунок 16"/>
        <xdr:cNvPicPr>
          <a:picLocks noChangeAspect="1"/>
        </xdr:cNvPicPr>
      </xdr:nvPicPr>
      <xdr:blipFill>
        <a:blip xmlns:r="http://schemas.openxmlformats.org/officeDocument/2006/relationships" r:embed="rId16"/>
        <a:stretch>
          <a:fillRect/>
        </a:stretch>
      </xdr:blipFill>
      <xdr:spPr>
        <a:xfrm>
          <a:off x="25622250" y="6877051"/>
          <a:ext cx="1795028" cy="1816652"/>
        </a:xfrm>
        <a:prstGeom prst="rect">
          <a:avLst/>
        </a:prstGeom>
      </xdr:spPr>
    </xdr:pic>
    <xdr:clientData/>
  </xdr:oneCellAnchor>
  <xdr:oneCellAnchor>
    <xdr:from>
      <xdr:col>42</xdr:col>
      <xdr:colOff>9526</xdr:colOff>
      <xdr:row>47</xdr:row>
      <xdr:rowOff>9526</xdr:rowOff>
    </xdr:from>
    <xdr:ext cx="1771649" cy="1797325"/>
    <xdr:pic>
      <xdr:nvPicPr>
        <xdr:cNvPr id="18" name="Рисунок 17"/>
        <xdr:cNvPicPr>
          <a:picLocks noChangeAspect="1"/>
        </xdr:cNvPicPr>
      </xdr:nvPicPr>
      <xdr:blipFill>
        <a:blip xmlns:r="http://schemas.openxmlformats.org/officeDocument/2006/relationships" r:embed="rId17"/>
        <a:stretch>
          <a:fillRect/>
        </a:stretch>
      </xdr:blipFill>
      <xdr:spPr>
        <a:xfrm>
          <a:off x="25612726" y="8963026"/>
          <a:ext cx="1771649" cy="1797325"/>
        </a:xfrm>
        <a:prstGeom prst="rect">
          <a:avLst/>
        </a:prstGeom>
      </xdr:spPr>
    </xdr:pic>
    <xdr:clientData/>
  </xdr:oneCellAnchor>
  <xdr:oneCellAnchor>
    <xdr:from>
      <xdr:col>40</xdr:col>
      <xdr:colOff>28166</xdr:colOff>
      <xdr:row>14</xdr:row>
      <xdr:rowOff>28575</xdr:rowOff>
    </xdr:from>
    <xdr:ext cx="1848259" cy="1875045"/>
    <xdr:pic>
      <xdr:nvPicPr>
        <xdr:cNvPr id="19" name="Рисунок 18"/>
        <xdr:cNvPicPr>
          <a:picLocks noChangeAspect="1"/>
        </xdr:cNvPicPr>
      </xdr:nvPicPr>
      <xdr:blipFill>
        <a:blip xmlns:r="http://schemas.openxmlformats.org/officeDocument/2006/relationships" r:embed="rId18"/>
        <a:stretch>
          <a:fillRect/>
        </a:stretch>
      </xdr:blipFill>
      <xdr:spPr>
        <a:xfrm>
          <a:off x="24412166" y="2695575"/>
          <a:ext cx="1848259" cy="1875045"/>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38</xdr:col>
          <xdr:colOff>66675</xdr:colOff>
          <xdr:row>16</xdr:row>
          <xdr:rowOff>9525</xdr:rowOff>
        </xdr:from>
        <xdr:to>
          <xdr:col>38</xdr:col>
          <xdr:colOff>295275</xdr:colOff>
          <xdr:row>16</xdr:row>
          <xdr:rowOff>180975</xdr:rowOff>
        </xdr:to>
        <xdr:sp macro="" textlink="">
          <xdr:nvSpPr>
            <xdr:cNvPr id="3073" name="Object 1" hidden="1">
              <a:extLst>
                <a:ext uri="{63B3BB69-23CF-44E3-9099-C40C66FF867C}">
                  <a14:compatExt spid="_x0000_s307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53</xdr:col>
      <xdr:colOff>0</xdr:colOff>
      <xdr:row>14</xdr:row>
      <xdr:rowOff>1</xdr:rowOff>
    </xdr:from>
    <xdr:ext cx="1876425" cy="1903620"/>
    <xdr:pic>
      <xdr:nvPicPr>
        <xdr:cNvPr id="21" name="Рисунок 20"/>
        <xdr:cNvPicPr>
          <a:picLocks noChangeAspect="1"/>
        </xdr:cNvPicPr>
      </xdr:nvPicPr>
      <xdr:blipFill>
        <a:blip xmlns:r="http://schemas.openxmlformats.org/officeDocument/2006/relationships" r:embed="rId19"/>
        <a:stretch>
          <a:fillRect/>
        </a:stretch>
      </xdr:blipFill>
      <xdr:spPr>
        <a:xfrm>
          <a:off x="32308800" y="2667001"/>
          <a:ext cx="1876425" cy="190362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51</xdr:col>
          <xdr:colOff>28575</xdr:colOff>
          <xdr:row>16</xdr:row>
          <xdr:rowOff>9525</xdr:rowOff>
        </xdr:from>
        <xdr:to>
          <xdr:col>51</xdr:col>
          <xdr:colOff>257175</xdr:colOff>
          <xdr:row>16</xdr:row>
          <xdr:rowOff>180975</xdr:rowOff>
        </xdr:to>
        <xdr:sp macro="" textlink="">
          <xdr:nvSpPr>
            <xdr:cNvPr id="3074" name="Object 2" hidden="1">
              <a:extLst>
                <a:ext uri="{63B3BB69-23CF-44E3-9099-C40C66FF867C}">
                  <a14:compatExt spid="_x0000_s307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53</xdr:col>
      <xdr:colOff>17959</xdr:colOff>
      <xdr:row>25</xdr:row>
      <xdr:rowOff>9524</xdr:rowOff>
    </xdr:from>
    <xdr:ext cx="1896565" cy="1924050"/>
    <xdr:pic>
      <xdr:nvPicPr>
        <xdr:cNvPr id="23" name="Рисунок 22"/>
        <xdr:cNvPicPr>
          <a:picLocks noChangeAspect="1"/>
        </xdr:cNvPicPr>
      </xdr:nvPicPr>
      <xdr:blipFill>
        <a:blip xmlns:r="http://schemas.openxmlformats.org/officeDocument/2006/relationships" r:embed="rId20"/>
        <a:stretch>
          <a:fillRect/>
        </a:stretch>
      </xdr:blipFill>
      <xdr:spPr>
        <a:xfrm>
          <a:off x="32326759" y="4772024"/>
          <a:ext cx="1896565" cy="1924050"/>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51</xdr:col>
          <xdr:colOff>0</xdr:colOff>
          <xdr:row>27</xdr:row>
          <xdr:rowOff>9525</xdr:rowOff>
        </xdr:from>
        <xdr:to>
          <xdr:col>51</xdr:col>
          <xdr:colOff>304800</xdr:colOff>
          <xdr:row>27</xdr:row>
          <xdr:rowOff>238125</xdr:rowOff>
        </xdr:to>
        <xdr:sp macro="" textlink="">
          <xdr:nvSpPr>
            <xdr:cNvPr id="3075" name="Object 3" hidden="1">
              <a:extLst>
                <a:ext uri="{63B3BB69-23CF-44E3-9099-C40C66FF867C}">
                  <a14:compatExt spid="_x0000_s307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53</xdr:col>
      <xdr:colOff>1</xdr:colOff>
      <xdr:row>36</xdr:row>
      <xdr:rowOff>1</xdr:rowOff>
    </xdr:from>
    <xdr:ext cx="1896564" cy="1924050"/>
    <xdr:pic>
      <xdr:nvPicPr>
        <xdr:cNvPr id="25" name="Рисунок 24"/>
        <xdr:cNvPicPr>
          <a:picLocks noChangeAspect="1"/>
        </xdr:cNvPicPr>
      </xdr:nvPicPr>
      <xdr:blipFill>
        <a:blip xmlns:r="http://schemas.openxmlformats.org/officeDocument/2006/relationships" r:embed="rId21"/>
        <a:stretch>
          <a:fillRect/>
        </a:stretch>
      </xdr:blipFill>
      <xdr:spPr>
        <a:xfrm>
          <a:off x="32308801" y="6858001"/>
          <a:ext cx="1896564" cy="1924050"/>
        </a:xfrm>
        <a:prstGeom prst="rect">
          <a:avLst/>
        </a:prstGeom>
      </xdr:spPr>
    </xdr:pic>
    <xdr:clientData/>
  </xdr:oneCellAnchor>
  <xdr:oneCellAnchor>
    <xdr:from>
      <xdr:col>53</xdr:col>
      <xdr:colOff>0</xdr:colOff>
      <xdr:row>47</xdr:row>
      <xdr:rowOff>0</xdr:rowOff>
    </xdr:from>
    <xdr:ext cx="1905953" cy="1933575"/>
    <xdr:pic>
      <xdr:nvPicPr>
        <xdr:cNvPr id="26" name="Рисунок 25"/>
        <xdr:cNvPicPr>
          <a:picLocks noChangeAspect="1"/>
        </xdr:cNvPicPr>
      </xdr:nvPicPr>
      <xdr:blipFill>
        <a:blip xmlns:r="http://schemas.openxmlformats.org/officeDocument/2006/relationships" r:embed="rId22"/>
        <a:stretch>
          <a:fillRect/>
        </a:stretch>
      </xdr:blipFill>
      <xdr:spPr>
        <a:xfrm>
          <a:off x="32308800" y="8953500"/>
          <a:ext cx="1905953" cy="1933575"/>
        </a:xfrm>
        <a:prstGeom prst="rect">
          <a:avLst/>
        </a:prstGeom>
      </xdr:spPr>
    </xdr:pic>
    <xdr:clientData/>
  </xdr:oneCellAnchor>
  <xdr:twoCellAnchor>
    <xdr:from>
      <xdr:col>63</xdr:col>
      <xdr:colOff>0</xdr:colOff>
      <xdr:row>74</xdr:row>
      <xdr:rowOff>19050</xdr:rowOff>
    </xdr:from>
    <xdr:to>
      <xdr:col>75</xdr:col>
      <xdr:colOff>247650</xdr:colOff>
      <xdr:row>89</xdr:row>
      <xdr:rowOff>28575</xdr:rowOff>
    </xdr:to>
    <xdr:graphicFrame macro="">
      <xdr:nvGraphicFramePr>
        <xdr:cNvPr id="27" name="Диаграмма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76200</xdr:colOff>
      <xdr:row>19</xdr:row>
      <xdr:rowOff>171450</xdr:rowOff>
    </xdr:to>
    <xdr:graphicFrame macro="">
      <xdr:nvGraphicFramePr>
        <xdr:cNvPr id="2" name="Диаграмма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14</xdr:col>
      <xdr:colOff>19051</xdr:colOff>
      <xdr:row>14</xdr:row>
      <xdr:rowOff>28576</xdr:rowOff>
    </xdr:from>
    <xdr:ext cx="1690408" cy="1848275"/>
    <xdr:pic>
      <xdr:nvPicPr>
        <xdr:cNvPr id="3" name="Рисунок 2"/>
        <xdr:cNvPicPr>
          <a:picLocks noChangeAspect="1"/>
        </xdr:cNvPicPr>
      </xdr:nvPicPr>
      <xdr:blipFill>
        <a:blip xmlns:r="http://schemas.openxmlformats.org/officeDocument/2006/relationships" r:embed="rId2"/>
        <a:stretch>
          <a:fillRect/>
        </a:stretch>
      </xdr:blipFill>
      <xdr:spPr>
        <a:xfrm>
          <a:off x="8553451" y="2695576"/>
          <a:ext cx="1690408" cy="1848275"/>
        </a:xfrm>
        <a:prstGeom prst="rect">
          <a:avLst/>
        </a:prstGeom>
      </xdr:spPr>
    </xdr:pic>
    <xdr:clientData/>
  </xdr:oneCellAnchor>
  <xdr:oneCellAnchor>
    <xdr:from>
      <xdr:col>27</xdr:col>
      <xdr:colOff>40822</xdr:colOff>
      <xdr:row>25</xdr:row>
      <xdr:rowOff>13607</xdr:rowOff>
    </xdr:from>
    <xdr:ext cx="2233972" cy="2009853"/>
    <xdr:pic>
      <xdr:nvPicPr>
        <xdr:cNvPr id="4" name="Рисунок 3"/>
        <xdr:cNvPicPr>
          <a:picLocks noChangeAspect="1"/>
        </xdr:cNvPicPr>
      </xdr:nvPicPr>
      <xdr:blipFill>
        <a:blip xmlns:r="http://schemas.openxmlformats.org/officeDocument/2006/relationships" r:embed="rId3"/>
        <a:stretch>
          <a:fillRect/>
        </a:stretch>
      </xdr:blipFill>
      <xdr:spPr>
        <a:xfrm>
          <a:off x="16500022" y="4776107"/>
          <a:ext cx="2233972" cy="2009853"/>
        </a:xfrm>
        <a:prstGeom prst="rect">
          <a:avLst/>
        </a:prstGeom>
      </xdr:spPr>
    </xdr:pic>
    <xdr:clientData/>
  </xdr:oneCellAnchor>
  <xdr:oneCellAnchor>
    <xdr:from>
      <xdr:col>14</xdr:col>
      <xdr:colOff>0</xdr:colOff>
      <xdr:row>25</xdr:row>
      <xdr:rowOff>0</xdr:rowOff>
    </xdr:from>
    <xdr:ext cx="2225169" cy="2010931"/>
    <xdr:pic>
      <xdr:nvPicPr>
        <xdr:cNvPr id="5" name="Рисунок 4"/>
        <xdr:cNvPicPr>
          <a:picLocks noChangeAspect="1"/>
        </xdr:cNvPicPr>
      </xdr:nvPicPr>
      <xdr:blipFill>
        <a:blip xmlns:r="http://schemas.openxmlformats.org/officeDocument/2006/relationships" r:embed="rId4"/>
        <a:stretch>
          <a:fillRect/>
        </a:stretch>
      </xdr:blipFill>
      <xdr:spPr>
        <a:xfrm>
          <a:off x="8534400" y="4762500"/>
          <a:ext cx="2225169" cy="2010931"/>
        </a:xfrm>
        <a:prstGeom prst="rect">
          <a:avLst/>
        </a:prstGeom>
      </xdr:spPr>
    </xdr:pic>
    <xdr:clientData/>
  </xdr:oneCellAnchor>
  <xdr:oneCellAnchor>
    <xdr:from>
      <xdr:col>27</xdr:col>
      <xdr:colOff>0</xdr:colOff>
      <xdr:row>14</xdr:row>
      <xdr:rowOff>0</xdr:rowOff>
    </xdr:from>
    <xdr:ext cx="2080933" cy="1864178"/>
    <xdr:pic>
      <xdr:nvPicPr>
        <xdr:cNvPr id="6" name="Рисунок 5"/>
        <xdr:cNvPicPr>
          <a:picLocks noChangeAspect="1"/>
        </xdr:cNvPicPr>
      </xdr:nvPicPr>
      <xdr:blipFill>
        <a:blip xmlns:r="http://schemas.openxmlformats.org/officeDocument/2006/relationships" r:embed="rId5"/>
        <a:stretch>
          <a:fillRect/>
        </a:stretch>
      </xdr:blipFill>
      <xdr:spPr>
        <a:xfrm>
          <a:off x="16459200" y="2667000"/>
          <a:ext cx="2080933" cy="1864178"/>
        </a:xfrm>
        <a:prstGeom prst="rect">
          <a:avLst/>
        </a:prstGeom>
      </xdr:spPr>
    </xdr:pic>
    <xdr:clientData/>
  </xdr:oneCellAnchor>
  <xdr:oneCellAnchor>
    <xdr:from>
      <xdr:col>28</xdr:col>
      <xdr:colOff>534473</xdr:colOff>
      <xdr:row>14</xdr:row>
      <xdr:rowOff>68036</xdr:rowOff>
    </xdr:from>
    <xdr:ext cx="1452434" cy="1300101"/>
    <xdr:pic>
      <xdr:nvPicPr>
        <xdr:cNvPr id="7" name="Рисунок 6"/>
        <xdr:cNvPicPr>
          <a:picLocks noChangeAspect="1"/>
        </xdr:cNvPicPr>
      </xdr:nvPicPr>
      <xdr:blipFill>
        <a:blip xmlns:r="http://schemas.openxmlformats.org/officeDocument/2006/relationships" r:embed="rId6"/>
        <a:stretch>
          <a:fillRect/>
        </a:stretch>
      </xdr:blipFill>
      <xdr:spPr>
        <a:xfrm>
          <a:off x="17603273" y="2735036"/>
          <a:ext cx="1452434" cy="1300101"/>
        </a:xfrm>
        <a:prstGeom prst="rect">
          <a:avLst/>
        </a:prstGeom>
      </xdr:spPr>
    </xdr:pic>
    <xdr:clientData/>
  </xdr:oneCellAnchor>
  <xdr:oneCellAnchor>
    <xdr:from>
      <xdr:col>14</xdr:col>
      <xdr:colOff>13607</xdr:colOff>
      <xdr:row>58</xdr:row>
      <xdr:rowOff>13607</xdr:rowOff>
    </xdr:from>
    <xdr:ext cx="2075490" cy="1872077"/>
    <xdr:pic>
      <xdr:nvPicPr>
        <xdr:cNvPr id="8" name="Рисунок 7"/>
        <xdr:cNvPicPr>
          <a:picLocks noChangeAspect="1"/>
        </xdr:cNvPicPr>
      </xdr:nvPicPr>
      <xdr:blipFill>
        <a:blip xmlns:r="http://schemas.openxmlformats.org/officeDocument/2006/relationships" r:embed="rId7"/>
        <a:stretch>
          <a:fillRect/>
        </a:stretch>
      </xdr:blipFill>
      <xdr:spPr>
        <a:xfrm>
          <a:off x="8548007" y="11062607"/>
          <a:ext cx="2075490" cy="1872077"/>
        </a:xfrm>
        <a:prstGeom prst="rect">
          <a:avLst/>
        </a:prstGeom>
      </xdr:spPr>
    </xdr:pic>
    <xdr:clientData/>
  </xdr:oneCellAnchor>
  <xdr:oneCellAnchor>
    <xdr:from>
      <xdr:col>14</xdr:col>
      <xdr:colOff>0</xdr:colOff>
      <xdr:row>47</xdr:row>
      <xdr:rowOff>0</xdr:rowOff>
    </xdr:from>
    <xdr:ext cx="2229280" cy="2009855"/>
    <xdr:pic>
      <xdr:nvPicPr>
        <xdr:cNvPr id="9" name="Рисунок 8"/>
        <xdr:cNvPicPr>
          <a:picLocks noChangeAspect="1"/>
        </xdr:cNvPicPr>
      </xdr:nvPicPr>
      <xdr:blipFill>
        <a:blip xmlns:r="http://schemas.openxmlformats.org/officeDocument/2006/relationships" r:embed="rId8"/>
        <a:stretch>
          <a:fillRect/>
        </a:stretch>
      </xdr:blipFill>
      <xdr:spPr>
        <a:xfrm>
          <a:off x="8534400" y="8953500"/>
          <a:ext cx="2229280" cy="2009855"/>
        </a:xfrm>
        <a:prstGeom prst="rect">
          <a:avLst/>
        </a:prstGeom>
      </xdr:spPr>
    </xdr:pic>
    <xdr:clientData/>
  </xdr:oneCellAnchor>
  <xdr:oneCellAnchor>
    <xdr:from>
      <xdr:col>14</xdr:col>
      <xdr:colOff>0</xdr:colOff>
      <xdr:row>36</xdr:row>
      <xdr:rowOff>0</xdr:rowOff>
    </xdr:from>
    <xdr:ext cx="2211562" cy="2001000"/>
    <xdr:pic>
      <xdr:nvPicPr>
        <xdr:cNvPr id="10" name="Рисунок 9"/>
        <xdr:cNvPicPr>
          <a:picLocks noChangeAspect="1"/>
        </xdr:cNvPicPr>
      </xdr:nvPicPr>
      <xdr:blipFill>
        <a:blip xmlns:r="http://schemas.openxmlformats.org/officeDocument/2006/relationships" r:embed="rId9"/>
        <a:stretch>
          <a:fillRect/>
        </a:stretch>
      </xdr:blipFill>
      <xdr:spPr>
        <a:xfrm>
          <a:off x="8534400" y="6858000"/>
          <a:ext cx="2211562" cy="2001000"/>
        </a:xfrm>
        <a:prstGeom prst="rect">
          <a:avLst/>
        </a:prstGeom>
      </xdr:spPr>
    </xdr:pic>
    <xdr:clientData/>
  </xdr:oneCellAnchor>
  <xdr:oneCellAnchor>
    <xdr:from>
      <xdr:col>27</xdr:col>
      <xdr:colOff>0</xdr:colOff>
      <xdr:row>36</xdr:row>
      <xdr:rowOff>0</xdr:rowOff>
    </xdr:from>
    <xdr:ext cx="2241977" cy="2013332"/>
    <xdr:pic>
      <xdr:nvPicPr>
        <xdr:cNvPr id="11" name="Рисунок 10"/>
        <xdr:cNvPicPr>
          <a:picLocks noChangeAspect="1"/>
        </xdr:cNvPicPr>
      </xdr:nvPicPr>
      <xdr:blipFill>
        <a:blip xmlns:r="http://schemas.openxmlformats.org/officeDocument/2006/relationships" r:embed="rId10"/>
        <a:stretch>
          <a:fillRect/>
        </a:stretch>
      </xdr:blipFill>
      <xdr:spPr>
        <a:xfrm>
          <a:off x="16459200" y="6858000"/>
          <a:ext cx="2241977" cy="2013332"/>
        </a:xfrm>
        <a:prstGeom prst="rect">
          <a:avLst/>
        </a:prstGeom>
      </xdr:spPr>
    </xdr:pic>
    <xdr:clientData/>
  </xdr:oneCellAnchor>
  <xdr:oneCellAnchor>
    <xdr:from>
      <xdr:col>27</xdr:col>
      <xdr:colOff>0</xdr:colOff>
      <xdr:row>47</xdr:row>
      <xdr:rowOff>0</xdr:rowOff>
    </xdr:from>
    <xdr:ext cx="2255584" cy="2018461"/>
    <xdr:pic>
      <xdr:nvPicPr>
        <xdr:cNvPr id="12" name="Рисунок 11"/>
        <xdr:cNvPicPr>
          <a:picLocks noChangeAspect="1"/>
        </xdr:cNvPicPr>
      </xdr:nvPicPr>
      <xdr:blipFill>
        <a:blip xmlns:r="http://schemas.openxmlformats.org/officeDocument/2006/relationships" r:embed="rId11"/>
        <a:stretch>
          <a:fillRect/>
        </a:stretch>
      </xdr:blipFill>
      <xdr:spPr>
        <a:xfrm>
          <a:off x="16459200" y="8953500"/>
          <a:ext cx="2255584" cy="2018461"/>
        </a:xfrm>
        <a:prstGeom prst="rect">
          <a:avLst/>
        </a:prstGeom>
      </xdr:spPr>
    </xdr:pic>
    <xdr:clientData/>
  </xdr:oneCellAnchor>
  <xdr:oneCellAnchor>
    <xdr:from>
      <xdr:col>40</xdr:col>
      <xdr:colOff>0</xdr:colOff>
      <xdr:row>25</xdr:row>
      <xdr:rowOff>0</xdr:rowOff>
    </xdr:from>
    <xdr:ext cx="2187548" cy="1961603"/>
    <xdr:pic>
      <xdr:nvPicPr>
        <xdr:cNvPr id="13" name="Рисунок 12"/>
        <xdr:cNvPicPr>
          <a:picLocks noChangeAspect="1"/>
        </xdr:cNvPicPr>
      </xdr:nvPicPr>
      <xdr:blipFill>
        <a:blip xmlns:r="http://schemas.openxmlformats.org/officeDocument/2006/relationships" r:embed="rId12"/>
        <a:stretch>
          <a:fillRect/>
        </a:stretch>
      </xdr:blipFill>
      <xdr:spPr>
        <a:xfrm>
          <a:off x="24384000" y="4762500"/>
          <a:ext cx="2187548" cy="1961603"/>
        </a:xfrm>
        <a:prstGeom prst="rect">
          <a:avLst/>
        </a:prstGeom>
      </xdr:spPr>
    </xdr:pic>
    <xdr:clientData/>
  </xdr:oneCellAnchor>
  <xdr:oneCellAnchor>
    <xdr:from>
      <xdr:col>40</xdr:col>
      <xdr:colOff>22412</xdr:colOff>
      <xdr:row>36</xdr:row>
      <xdr:rowOff>33618</xdr:rowOff>
    </xdr:from>
    <xdr:ext cx="2101963" cy="1904999"/>
    <xdr:pic>
      <xdr:nvPicPr>
        <xdr:cNvPr id="14" name="Рисунок 13"/>
        <xdr:cNvPicPr>
          <a:picLocks noChangeAspect="1"/>
        </xdr:cNvPicPr>
      </xdr:nvPicPr>
      <xdr:blipFill>
        <a:blip xmlns:r="http://schemas.openxmlformats.org/officeDocument/2006/relationships" r:embed="rId13"/>
        <a:stretch>
          <a:fillRect/>
        </a:stretch>
      </xdr:blipFill>
      <xdr:spPr>
        <a:xfrm>
          <a:off x="24406412" y="6891618"/>
          <a:ext cx="2101963" cy="1904999"/>
        </a:xfrm>
        <a:prstGeom prst="rect">
          <a:avLst/>
        </a:prstGeom>
      </xdr:spPr>
    </xdr:pic>
    <xdr:clientData/>
  </xdr:oneCellAnchor>
  <xdr:oneCellAnchor>
    <xdr:from>
      <xdr:col>40</xdr:col>
      <xdr:colOff>0</xdr:colOff>
      <xdr:row>58</xdr:row>
      <xdr:rowOff>0</xdr:rowOff>
    </xdr:from>
    <xdr:ext cx="2039471" cy="1848364"/>
    <xdr:pic>
      <xdr:nvPicPr>
        <xdr:cNvPr id="15" name="Рисунок 14"/>
        <xdr:cNvPicPr>
          <a:picLocks noChangeAspect="1"/>
        </xdr:cNvPicPr>
      </xdr:nvPicPr>
      <xdr:blipFill>
        <a:blip xmlns:r="http://schemas.openxmlformats.org/officeDocument/2006/relationships" r:embed="rId14"/>
        <a:stretch>
          <a:fillRect/>
        </a:stretch>
      </xdr:blipFill>
      <xdr:spPr>
        <a:xfrm>
          <a:off x="24384000" y="11049000"/>
          <a:ext cx="2039471" cy="1848364"/>
        </a:xfrm>
        <a:prstGeom prst="rect">
          <a:avLst/>
        </a:prstGeom>
      </xdr:spPr>
    </xdr:pic>
    <xdr:clientData/>
  </xdr:oneCellAnchor>
  <xdr:oneCellAnchor>
    <xdr:from>
      <xdr:col>40</xdr:col>
      <xdr:colOff>0</xdr:colOff>
      <xdr:row>80</xdr:row>
      <xdr:rowOff>0</xdr:rowOff>
    </xdr:from>
    <xdr:ext cx="2084294" cy="1888987"/>
    <xdr:pic>
      <xdr:nvPicPr>
        <xdr:cNvPr id="16" name="Рисунок 15"/>
        <xdr:cNvPicPr>
          <a:picLocks noChangeAspect="1"/>
        </xdr:cNvPicPr>
      </xdr:nvPicPr>
      <xdr:blipFill>
        <a:blip xmlns:r="http://schemas.openxmlformats.org/officeDocument/2006/relationships" r:embed="rId15"/>
        <a:stretch>
          <a:fillRect/>
        </a:stretch>
      </xdr:blipFill>
      <xdr:spPr>
        <a:xfrm>
          <a:off x="24384000" y="15240000"/>
          <a:ext cx="2084294" cy="1888987"/>
        </a:xfrm>
        <a:prstGeom prst="rect">
          <a:avLst/>
        </a:prstGeom>
      </xdr:spPr>
    </xdr:pic>
    <xdr:clientData/>
  </xdr:oneCellAnchor>
  <xdr:oneCellAnchor>
    <xdr:from>
      <xdr:col>40</xdr:col>
      <xdr:colOff>0</xdr:colOff>
      <xdr:row>69</xdr:row>
      <xdr:rowOff>0</xdr:rowOff>
    </xdr:from>
    <xdr:ext cx="2073088" cy="1878831"/>
    <xdr:pic>
      <xdr:nvPicPr>
        <xdr:cNvPr id="17" name="Рисунок 16"/>
        <xdr:cNvPicPr>
          <a:picLocks noChangeAspect="1"/>
        </xdr:cNvPicPr>
      </xdr:nvPicPr>
      <xdr:blipFill>
        <a:blip xmlns:r="http://schemas.openxmlformats.org/officeDocument/2006/relationships" r:embed="rId16"/>
        <a:stretch>
          <a:fillRect/>
        </a:stretch>
      </xdr:blipFill>
      <xdr:spPr>
        <a:xfrm>
          <a:off x="24384000" y="13144500"/>
          <a:ext cx="2073088" cy="1878831"/>
        </a:xfrm>
        <a:prstGeom prst="rect">
          <a:avLst/>
        </a:prstGeom>
      </xdr:spPr>
    </xdr:pic>
    <xdr:clientData/>
  </xdr:oneCellAnchor>
  <xdr:oneCellAnchor>
    <xdr:from>
      <xdr:col>40</xdr:col>
      <xdr:colOff>0</xdr:colOff>
      <xdr:row>47</xdr:row>
      <xdr:rowOff>0</xdr:rowOff>
    </xdr:from>
    <xdr:ext cx="2207559" cy="2000701"/>
    <xdr:pic>
      <xdr:nvPicPr>
        <xdr:cNvPr id="18" name="Рисунок 17"/>
        <xdr:cNvPicPr>
          <a:picLocks noChangeAspect="1"/>
        </xdr:cNvPicPr>
      </xdr:nvPicPr>
      <xdr:blipFill>
        <a:blip xmlns:r="http://schemas.openxmlformats.org/officeDocument/2006/relationships" r:embed="rId17"/>
        <a:stretch>
          <a:fillRect/>
        </a:stretch>
      </xdr:blipFill>
      <xdr:spPr>
        <a:xfrm>
          <a:off x="24384000" y="8953500"/>
          <a:ext cx="2207559" cy="2000701"/>
        </a:xfrm>
        <a:prstGeom prst="rect">
          <a:avLst/>
        </a:prstGeom>
      </xdr:spPr>
    </xdr:pic>
    <xdr:clientData/>
  </xdr:oneCellAnchor>
  <xdr:oneCellAnchor>
    <xdr:from>
      <xdr:col>40</xdr:col>
      <xdr:colOff>0</xdr:colOff>
      <xdr:row>14</xdr:row>
      <xdr:rowOff>1</xdr:rowOff>
    </xdr:from>
    <xdr:ext cx="2029650" cy="1828800"/>
    <xdr:pic>
      <xdr:nvPicPr>
        <xdr:cNvPr id="19" name="Рисунок 18"/>
        <xdr:cNvPicPr>
          <a:picLocks noChangeAspect="1"/>
        </xdr:cNvPicPr>
      </xdr:nvPicPr>
      <xdr:blipFill>
        <a:blip xmlns:r="http://schemas.openxmlformats.org/officeDocument/2006/relationships" r:embed="rId18"/>
        <a:stretch>
          <a:fillRect/>
        </a:stretch>
      </xdr:blipFill>
      <xdr:spPr>
        <a:xfrm>
          <a:off x="24384000" y="2667001"/>
          <a:ext cx="2029650" cy="1828800"/>
        </a:xfrm>
        <a:prstGeom prst="rect">
          <a:avLst/>
        </a:prstGeom>
      </xdr:spPr>
    </xdr:pic>
    <xdr:clientData/>
  </xdr:oneCellAnchor>
  <xdr:oneCellAnchor>
    <xdr:from>
      <xdr:col>92</xdr:col>
      <xdr:colOff>0</xdr:colOff>
      <xdr:row>14</xdr:row>
      <xdr:rowOff>0</xdr:rowOff>
    </xdr:from>
    <xdr:ext cx="2078005" cy="1895475"/>
    <xdr:pic>
      <xdr:nvPicPr>
        <xdr:cNvPr id="20" name="Рисунок 19"/>
        <xdr:cNvPicPr>
          <a:picLocks noChangeAspect="1"/>
        </xdr:cNvPicPr>
      </xdr:nvPicPr>
      <xdr:blipFill>
        <a:blip xmlns:r="http://schemas.openxmlformats.org/officeDocument/2006/relationships" r:embed="rId19"/>
        <a:stretch>
          <a:fillRect/>
        </a:stretch>
      </xdr:blipFill>
      <xdr:spPr>
        <a:xfrm>
          <a:off x="56083200" y="2667000"/>
          <a:ext cx="2078005" cy="1895475"/>
        </a:xfrm>
        <a:prstGeom prst="rect">
          <a:avLst/>
        </a:prstGeom>
      </xdr:spPr>
    </xdr:pic>
    <xdr:clientData/>
  </xdr:oneCellAnchor>
  <xdr:oneCellAnchor>
    <xdr:from>
      <xdr:col>66</xdr:col>
      <xdr:colOff>0</xdr:colOff>
      <xdr:row>14</xdr:row>
      <xdr:rowOff>0</xdr:rowOff>
    </xdr:from>
    <xdr:ext cx="2050671" cy="1847850"/>
    <xdr:pic>
      <xdr:nvPicPr>
        <xdr:cNvPr id="21" name="Рисунок 20"/>
        <xdr:cNvPicPr>
          <a:picLocks noChangeAspect="1"/>
        </xdr:cNvPicPr>
      </xdr:nvPicPr>
      <xdr:blipFill>
        <a:blip xmlns:r="http://schemas.openxmlformats.org/officeDocument/2006/relationships" r:embed="rId20"/>
        <a:stretch>
          <a:fillRect/>
        </a:stretch>
      </xdr:blipFill>
      <xdr:spPr>
        <a:xfrm>
          <a:off x="40233600" y="2667000"/>
          <a:ext cx="2050671" cy="1847850"/>
        </a:xfrm>
        <a:prstGeom prst="rect">
          <a:avLst/>
        </a:prstGeom>
      </xdr:spPr>
    </xdr:pic>
    <xdr:clientData/>
  </xdr:oneCellAnchor>
  <xdr:oneCellAnchor>
    <xdr:from>
      <xdr:col>68</xdr:col>
      <xdr:colOff>31635</xdr:colOff>
      <xdr:row>13</xdr:row>
      <xdr:rowOff>176892</xdr:rowOff>
    </xdr:from>
    <xdr:ext cx="1266542" cy="1140597"/>
    <xdr:pic>
      <xdr:nvPicPr>
        <xdr:cNvPr id="22" name="Рисунок 21"/>
        <xdr:cNvPicPr>
          <a:picLocks noChangeAspect="1"/>
        </xdr:cNvPicPr>
      </xdr:nvPicPr>
      <xdr:blipFill>
        <a:blip xmlns:r="http://schemas.openxmlformats.org/officeDocument/2006/relationships" r:embed="rId21"/>
        <a:stretch>
          <a:fillRect/>
        </a:stretch>
      </xdr:blipFill>
      <xdr:spPr>
        <a:xfrm>
          <a:off x="41484435" y="2653392"/>
          <a:ext cx="1266542" cy="1140597"/>
        </a:xfrm>
        <a:prstGeom prst="rect">
          <a:avLst/>
        </a:prstGeom>
      </xdr:spPr>
    </xdr:pic>
    <xdr:clientData/>
  </xdr:oneCellAnchor>
  <xdr:oneCellAnchor>
    <xdr:from>
      <xdr:col>66</xdr:col>
      <xdr:colOff>56029</xdr:colOff>
      <xdr:row>36</xdr:row>
      <xdr:rowOff>67236</xdr:rowOff>
    </xdr:from>
    <xdr:ext cx="2173942" cy="1970233"/>
    <xdr:pic>
      <xdr:nvPicPr>
        <xdr:cNvPr id="23" name="Рисунок 22"/>
        <xdr:cNvPicPr>
          <a:picLocks noChangeAspect="1"/>
        </xdr:cNvPicPr>
      </xdr:nvPicPr>
      <xdr:blipFill>
        <a:blip xmlns:r="http://schemas.openxmlformats.org/officeDocument/2006/relationships" r:embed="rId22"/>
        <a:stretch>
          <a:fillRect/>
        </a:stretch>
      </xdr:blipFill>
      <xdr:spPr>
        <a:xfrm>
          <a:off x="40289629" y="6925236"/>
          <a:ext cx="2173942" cy="1970233"/>
        </a:xfrm>
        <a:prstGeom prst="rect">
          <a:avLst/>
        </a:prstGeom>
      </xdr:spPr>
    </xdr:pic>
    <xdr:clientData/>
  </xdr:oneCellAnchor>
  <xdr:oneCellAnchor>
    <xdr:from>
      <xdr:col>68</xdr:col>
      <xdr:colOff>168088</xdr:colOff>
      <xdr:row>36</xdr:row>
      <xdr:rowOff>28907</xdr:rowOff>
    </xdr:from>
    <xdr:ext cx="1192188" cy="1080475"/>
    <xdr:pic>
      <xdr:nvPicPr>
        <xdr:cNvPr id="24" name="Рисунок 23"/>
        <xdr:cNvPicPr>
          <a:picLocks noChangeAspect="1"/>
        </xdr:cNvPicPr>
      </xdr:nvPicPr>
      <xdr:blipFill>
        <a:blip xmlns:r="http://schemas.openxmlformats.org/officeDocument/2006/relationships" r:embed="rId23"/>
        <a:stretch>
          <a:fillRect/>
        </a:stretch>
      </xdr:blipFill>
      <xdr:spPr>
        <a:xfrm>
          <a:off x="41620888" y="6886907"/>
          <a:ext cx="1192188" cy="1080475"/>
        </a:xfrm>
        <a:prstGeom prst="rect">
          <a:avLst/>
        </a:prstGeom>
      </xdr:spPr>
    </xdr:pic>
    <xdr:clientData/>
  </xdr:oneCellAnchor>
  <xdr:oneCellAnchor>
    <xdr:from>
      <xdr:col>66</xdr:col>
      <xdr:colOff>0</xdr:colOff>
      <xdr:row>25</xdr:row>
      <xdr:rowOff>0</xdr:rowOff>
    </xdr:from>
    <xdr:ext cx="2185148" cy="1980389"/>
    <xdr:pic>
      <xdr:nvPicPr>
        <xdr:cNvPr id="25" name="Рисунок 24"/>
        <xdr:cNvPicPr>
          <a:picLocks noChangeAspect="1"/>
        </xdr:cNvPicPr>
      </xdr:nvPicPr>
      <xdr:blipFill>
        <a:blip xmlns:r="http://schemas.openxmlformats.org/officeDocument/2006/relationships" r:embed="rId24"/>
        <a:stretch>
          <a:fillRect/>
        </a:stretch>
      </xdr:blipFill>
      <xdr:spPr>
        <a:xfrm>
          <a:off x="40233600" y="4762500"/>
          <a:ext cx="2185148" cy="1980389"/>
        </a:xfrm>
        <a:prstGeom prst="rect">
          <a:avLst/>
        </a:prstGeom>
      </xdr:spPr>
    </xdr:pic>
    <xdr:clientData/>
  </xdr:oneCellAnchor>
  <xdr:oneCellAnchor>
    <xdr:from>
      <xdr:col>68</xdr:col>
      <xdr:colOff>137621</xdr:colOff>
      <xdr:row>25</xdr:row>
      <xdr:rowOff>11207</xdr:rowOff>
    </xdr:from>
    <xdr:ext cx="1162261" cy="1053352"/>
    <xdr:pic>
      <xdr:nvPicPr>
        <xdr:cNvPr id="26" name="Рисунок 25"/>
        <xdr:cNvPicPr>
          <a:picLocks noChangeAspect="1"/>
        </xdr:cNvPicPr>
      </xdr:nvPicPr>
      <xdr:blipFill>
        <a:blip xmlns:r="http://schemas.openxmlformats.org/officeDocument/2006/relationships" r:embed="rId25"/>
        <a:stretch>
          <a:fillRect/>
        </a:stretch>
      </xdr:blipFill>
      <xdr:spPr>
        <a:xfrm>
          <a:off x="41590421" y="4773707"/>
          <a:ext cx="1162261" cy="1053352"/>
        </a:xfrm>
        <a:prstGeom prst="rect">
          <a:avLst/>
        </a:prstGeom>
      </xdr:spPr>
    </xdr:pic>
    <xdr:clientData/>
  </xdr:oneCellAnchor>
  <xdr:oneCellAnchor>
    <xdr:from>
      <xdr:col>66</xdr:col>
      <xdr:colOff>0</xdr:colOff>
      <xdr:row>47</xdr:row>
      <xdr:rowOff>0</xdr:rowOff>
    </xdr:from>
    <xdr:ext cx="2237972" cy="2028264"/>
    <xdr:pic>
      <xdr:nvPicPr>
        <xdr:cNvPr id="27" name="Рисунок 26"/>
        <xdr:cNvPicPr>
          <a:picLocks noChangeAspect="1"/>
        </xdr:cNvPicPr>
      </xdr:nvPicPr>
      <xdr:blipFill>
        <a:blip xmlns:r="http://schemas.openxmlformats.org/officeDocument/2006/relationships" r:embed="rId26"/>
        <a:stretch>
          <a:fillRect/>
        </a:stretch>
      </xdr:blipFill>
      <xdr:spPr>
        <a:xfrm>
          <a:off x="40233600" y="8953500"/>
          <a:ext cx="2237972" cy="2028264"/>
        </a:xfrm>
        <a:prstGeom prst="rect">
          <a:avLst/>
        </a:prstGeom>
      </xdr:spPr>
    </xdr:pic>
    <xdr:clientData/>
  </xdr:oneCellAnchor>
  <xdr:oneCellAnchor>
    <xdr:from>
      <xdr:col>79</xdr:col>
      <xdr:colOff>0</xdr:colOff>
      <xdr:row>14</xdr:row>
      <xdr:rowOff>0</xdr:rowOff>
    </xdr:from>
    <xdr:ext cx="2040141" cy="1848971"/>
    <xdr:pic>
      <xdr:nvPicPr>
        <xdr:cNvPr id="28" name="Рисунок 27"/>
        <xdr:cNvPicPr>
          <a:picLocks noChangeAspect="1"/>
        </xdr:cNvPicPr>
      </xdr:nvPicPr>
      <xdr:blipFill>
        <a:blip xmlns:r="http://schemas.openxmlformats.org/officeDocument/2006/relationships" r:embed="rId27"/>
        <a:stretch>
          <a:fillRect/>
        </a:stretch>
      </xdr:blipFill>
      <xdr:spPr>
        <a:xfrm>
          <a:off x="48158400" y="2667000"/>
          <a:ext cx="2040141" cy="1848971"/>
        </a:xfrm>
        <a:prstGeom prst="rect">
          <a:avLst/>
        </a:prstGeom>
      </xdr:spPr>
    </xdr:pic>
    <xdr:clientData/>
  </xdr:oneCellAnchor>
  <xdr:oneCellAnchor>
    <xdr:from>
      <xdr:col>79</xdr:col>
      <xdr:colOff>11205</xdr:colOff>
      <xdr:row>36</xdr:row>
      <xdr:rowOff>22411</xdr:rowOff>
    </xdr:from>
    <xdr:ext cx="2084295" cy="1888988"/>
    <xdr:pic>
      <xdr:nvPicPr>
        <xdr:cNvPr id="29" name="Рисунок 28"/>
        <xdr:cNvPicPr>
          <a:picLocks noChangeAspect="1"/>
        </xdr:cNvPicPr>
      </xdr:nvPicPr>
      <xdr:blipFill>
        <a:blip xmlns:r="http://schemas.openxmlformats.org/officeDocument/2006/relationships" r:embed="rId28"/>
        <a:stretch>
          <a:fillRect/>
        </a:stretch>
      </xdr:blipFill>
      <xdr:spPr>
        <a:xfrm>
          <a:off x="48169605" y="6880411"/>
          <a:ext cx="2084295" cy="1888988"/>
        </a:xfrm>
        <a:prstGeom prst="rect">
          <a:avLst/>
        </a:prstGeom>
      </xdr:spPr>
    </xdr:pic>
    <xdr:clientData/>
  </xdr:oneCellAnchor>
  <xdr:oneCellAnchor>
    <xdr:from>
      <xdr:col>81</xdr:col>
      <xdr:colOff>94860</xdr:colOff>
      <xdr:row>36</xdr:row>
      <xdr:rowOff>33616</xdr:rowOff>
    </xdr:from>
    <xdr:ext cx="1230905" cy="1109383"/>
    <xdr:pic>
      <xdr:nvPicPr>
        <xdr:cNvPr id="30" name="Рисунок 29"/>
        <xdr:cNvPicPr>
          <a:picLocks noChangeAspect="1"/>
        </xdr:cNvPicPr>
      </xdr:nvPicPr>
      <xdr:blipFill>
        <a:blip xmlns:r="http://schemas.openxmlformats.org/officeDocument/2006/relationships" r:embed="rId29"/>
        <a:stretch>
          <a:fillRect/>
        </a:stretch>
      </xdr:blipFill>
      <xdr:spPr>
        <a:xfrm>
          <a:off x="49472460" y="6891616"/>
          <a:ext cx="1230905" cy="1109383"/>
        </a:xfrm>
        <a:prstGeom prst="rect">
          <a:avLst/>
        </a:prstGeom>
      </xdr:spPr>
    </xdr:pic>
    <xdr:clientData/>
  </xdr:oneCellAnchor>
  <xdr:oneCellAnchor>
    <xdr:from>
      <xdr:col>79</xdr:col>
      <xdr:colOff>0</xdr:colOff>
      <xdr:row>58</xdr:row>
      <xdr:rowOff>22413</xdr:rowOff>
    </xdr:from>
    <xdr:ext cx="2061883" cy="1868675"/>
    <xdr:pic>
      <xdr:nvPicPr>
        <xdr:cNvPr id="31" name="Рисунок 30"/>
        <xdr:cNvPicPr>
          <a:picLocks noChangeAspect="1"/>
        </xdr:cNvPicPr>
      </xdr:nvPicPr>
      <xdr:blipFill>
        <a:blip xmlns:r="http://schemas.openxmlformats.org/officeDocument/2006/relationships" r:embed="rId30"/>
        <a:stretch>
          <a:fillRect/>
        </a:stretch>
      </xdr:blipFill>
      <xdr:spPr>
        <a:xfrm>
          <a:off x="48158400" y="11071413"/>
          <a:ext cx="2061883" cy="1868675"/>
        </a:xfrm>
        <a:prstGeom prst="rect">
          <a:avLst/>
        </a:prstGeom>
      </xdr:spPr>
    </xdr:pic>
    <xdr:clientData/>
  </xdr:oneCellAnchor>
  <xdr:oneCellAnchor>
    <xdr:from>
      <xdr:col>81</xdr:col>
      <xdr:colOff>44173</xdr:colOff>
      <xdr:row>58</xdr:row>
      <xdr:rowOff>33617</xdr:rowOff>
    </xdr:from>
    <xdr:ext cx="1249854" cy="1132737"/>
    <xdr:pic>
      <xdr:nvPicPr>
        <xdr:cNvPr id="32" name="Рисунок 31"/>
        <xdr:cNvPicPr>
          <a:picLocks noChangeAspect="1"/>
        </xdr:cNvPicPr>
      </xdr:nvPicPr>
      <xdr:blipFill>
        <a:blip xmlns:r="http://schemas.openxmlformats.org/officeDocument/2006/relationships" r:embed="rId31"/>
        <a:stretch>
          <a:fillRect/>
        </a:stretch>
      </xdr:blipFill>
      <xdr:spPr>
        <a:xfrm>
          <a:off x="49421773" y="11082617"/>
          <a:ext cx="1249854" cy="1132737"/>
        </a:xfrm>
        <a:prstGeom prst="rect">
          <a:avLst/>
        </a:prstGeom>
      </xdr:spPr>
    </xdr:pic>
    <xdr:clientData/>
  </xdr:oneCellAnchor>
  <xdr:oneCellAnchor>
    <xdr:from>
      <xdr:col>79</xdr:col>
      <xdr:colOff>0</xdr:colOff>
      <xdr:row>25</xdr:row>
      <xdr:rowOff>0</xdr:rowOff>
    </xdr:from>
    <xdr:ext cx="2213243" cy="2005853"/>
    <xdr:pic>
      <xdr:nvPicPr>
        <xdr:cNvPr id="33" name="Рисунок 32"/>
        <xdr:cNvPicPr>
          <a:picLocks noChangeAspect="1"/>
        </xdr:cNvPicPr>
      </xdr:nvPicPr>
      <xdr:blipFill>
        <a:blip xmlns:r="http://schemas.openxmlformats.org/officeDocument/2006/relationships" r:embed="rId32"/>
        <a:stretch>
          <a:fillRect/>
        </a:stretch>
      </xdr:blipFill>
      <xdr:spPr>
        <a:xfrm>
          <a:off x="48158400" y="4762500"/>
          <a:ext cx="2213243" cy="2005853"/>
        </a:xfrm>
        <a:prstGeom prst="rect">
          <a:avLst/>
        </a:prstGeom>
      </xdr:spPr>
    </xdr:pic>
    <xdr:clientData/>
  </xdr:oneCellAnchor>
  <xdr:oneCellAnchor>
    <xdr:from>
      <xdr:col>79</xdr:col>
      <xdr:colOff>0</xdr:colOff>
      <xdr:row>47</xdr:row>
      <xdr:rowOff>0</xdr:rowOff>
    </xdr:from>
    <xdr:ext cx="2151530" cy="1949922"/>
    <xdr:pic>
      <xdr:nvPicPr>
        <xdr:cNvPr id="34" name="Рисунок 33"/>
        <xdr:cNvPicPr>
          <a:picLocks noChangeAspect="1"/>
        </xdr:cNvPicPr>
      </xdr:nvPicPr>
      <xdr:blipFill>
        <a:blip xmlns:r="http://schemas.openxmlformats.org/officeDocument/2006/relationships" r:embed="rId33"/>
        <a:stretch>
          <a:fillRect/>
        </a:stretch>
      </xdr:blipFill>
      <xdr:spPr>
        <a:xfrm>
          <a:off x="48158400" y="8953500"/>
          <a:ext cx="2151530" cy="1949922"/>
        </a:xfrm>
        <a:prstGeom prst="rect">
          <a:avLst/>
        </a:prstGeom>
      </xdr:spPr>
    </xdr:pic>
    <xdr:clientData/>
  </xdr:oneCellAnchor>
  <xdr:oneCellAnchor>
    <xdr:from>
      <xdr:col>79</xdr:col>
      <xdr:colOff>0</xdr:colOff>
      <xdr:row>69</xdr:row>
      <xdr:rowOff>0</xdr:rowOff>
    </xdr:from>
    <xdr:ext cx="2108447" cy="1905000"/>
    <xdr:pic>
      <xdr:nvPicPr>
        <xdr:cNvPr id="35" name="Рисунок 34"/>
        <xdr:cNvPicPr>
          <a:picLocks noChangeAspect="1"/>
        </xdr:cNvPicPr>
      </xdr:nvPicPr>
      <xdr:blipFill>
        <a:blip xmlns:r="http://schemas.openxmlformats.org/officeDocument/2006/relationships" r:embed="rId34"/>
        <a:stretch>
          <a:fillRect/>
        </a:stretch>
      </xdr:blipFill>
      <xdr:spPr>
        <a:xfrm>
          <a:off x="48158400" y="13144500"/>
          <a:ext cx="2108447" cy="1905000"/>
        </a:xfrm>
        <a:prstGeom prst="rect">
          <a:avLst/>
        </a:prstGeom>
      </xdr:spPr>
    </xdr:pic>
    <xdr:clientData/>
  </xdr:oneCellAnchor>
  <xdr:oneCellAnchor>
    <xdr:from>
      <xdr:col>53</xdr:col>
      <xdr:colOff>0</xdr:colOff>
      <xdr:row>14</xdr:row>
      <xdr:rowOff>0</xdr:rowOff>
    </xdr:from>
    <xdr:ext cx="2101963" cy="1905000"/>
    <xdr:pic>
      <xdr:nvPicPr>
        <xdr:cNvPr id="36" name="Рисунок 35"/>
        <xdr:cNvPicPr>
          <a:picLocks noChangeAspect="1"/>
        </xdr:cNvPicPr>
      </xdr:nvPicPr>
      <xdr:blipFill>
        <a:blip xmlns:r="http://schemas.openxmlformats.org/officeDocument/2006/relationships" r:embed="rId35"/>
        <a:stretch>
          <a:fillRect/>
        </a:stretch>
      </xdr:blipFill>
      <xdr:spPr>
        <a:xfrm>
          <a:off x="32308800" y="2667000"/>
          <a:ext cx="2101963" cy="1905000"/>
        </a:xfrm>
        <a:prstGeom prst="rect">
          <a:avLst/>
        </a:prstGeom>
      </xdr:spPr>
    </xdr:pic>
    <xdr:clientData/>
  </xdr:oneCellAnchor>
  <xdr:oneCellAnchor>
    <xdr:from>
      <xdr:col>55</xdr:col>
      <xdr:colOff>67235</xdr:colOff>
      <xdr:row>14</xdr:row>
      <xdr:rowOff>1</xdr:rowOff>
    </xdr:from>
    <xdr:ext cx="1255634" cy="1131794"/>
    <xdr:pic>
      <xdr:nvPicPr>
        <xdr:cNvPr id="37" name="Рисунок 36"/>
        <xdr:cNvPicPr>
          <a:picLocks noChangeAspect="1"/>
        </xdr:cNvPicPr>
      </xdr:nvPicPr>
      <xdr:blipFill>
        <a:blip xmlns:r="http://schemas.openxmlformats.org/officeDocument/2006/relationships" r:embed="rId36"/>
        <a:stretch>
          <a:fillRect/>
        </a:stretch>
      </xdr:blipFill>
      <xdr:spPr>
        <a:xfrm>
          <a:off x="33595235" y="2667001"/>
          <a:ext cx="1255634" cy="1131794"/>
        </a:xfrm>
        <a:prstGeom prst="rect">
          <a:avLst/>
        </a:prstGeom>
      </xdr:spPr>
    </xdr:pic>
    <xdr:clientData/>
  </xdr:oneCellAnchor>
  <xdr:oneCellAnchor>
    <xdr:from>
      <xdr:col>53</xdr:col>
      <xdr:colOff>22412</xdr:colOff>
      <xdr:row>36</xdr:row>
      <xdr:rowOff>22412</xdr:rowOff>
    </xdr:from>
    <xdr:ext cx="2188515" cy="1983441"/>
    <xdr:pic>
      <xdr:nvPicPr>
        <xdr:cNvPr id="38" name="Рисунок 37"/>
        <xdr:cNvPicPr>
          <a:picLocks noChangeAspect="1"/>
        </xdr:cNvPicPr>
      </xdr:nvPicPr>
      <xdr:blipFill>
        <a:blip xmlns:r="http://schemas.openxmlformats.org/officeDocument/2006/relationships" r:embed="rId37"/>
        <a:stretch>
          <a:fillRect/>
        </a:stretch>
      </xdr:blipFill>
      <xdr:spPr>
        <a:xfrm>
          <a:off x="32331212" y="6880412"/>
          <a:ext cx="2188515" cy="1983441"/>
        </a:xfrm>
        <a:prstGeom prst="rect">
          <a:avLst/>
        </a:prstGeom>
      </xdr:spPr>
    </xdr:pic>
    <xdr:clientData/>
  </xdr:oneCellAnchor>
  <xdr:oneCellAnchor>
    <xdr:from>
      <xdr:col>53</xdr:col>
      <xdr:colOff>33619</xdr:colOff>
      <xdr:row>47</xdr:row>
      <xdr:rowOff>78443</xdr:rowOff>
    </xdr:from>
    <xdr:ext cx="2140324" cy="1939766"/>
    <xdr:pic>
      <xdr:nvPicPr>
        <xdr:cNvPr id="39" name="Рисунок 38"/>
        <xdr:cNvPicPr>
          <a:picLocks noChangeAspect="1"/>
        </xdr:cNvPicPr>
      </xdr:nvPicPr>
      <xdr:blipFill>
        <a:blip xmlns:r="http://schemas.openxmlformats.org/officeDocument/2006/relationships" r:embed="rId38"/>
        <a:stretch>
          <a:fillRect/>
        </a:stretch>
      </xdr:blipFill>
      <xdr:spPr>
        <a:xfrm>
          <a:off x="32342419" y="9031943"/>
          <a:ext cx="2140324" cy="1939766"/>
        </a:xfrm>
        <a:prstGeom prst="rect">
          <a:avLst/>
        </a:prstGeom>
      </xdr:spPr>
    </xdr:pic>
    <xdr:clientData/>
  </xdr:oneCellAnchor>
  <xdr:oneCellAnchor>
    <xdr:from>
      <xdr:col>53</xdr:col>
      <xdr:colOff>22412</xdr:colOff>
      <xdr:row>25</xdr:row>
      <xdr:rowOff>22412</xdr:rowOff>
    </xdr:from>
    <xdr:ext cx="2237973" cy="2028265"/>
    <xdr:pic>
      <xdr:nvPicPr>
        <xdr:cNvPr id="40" name="Рисунок 39"/>
        <xdr:cNvPicPr>
          <a:picLocks noChangeAspect="1"/>
        </xdr:cNvPicPr>
      </xdr:nvPicPr>
      <xdr:blipFill>
        <a:blip xmlns:r="http://schemas.openxmlformats.org/officeDocument/2006/relationships" r:embed="rId39"/>
        <a:stretch>
          <a:fillRect/>
        </a:stretch>
      </xdr:blipFill>
      <xdr:spPr>
        <a:xfrm>
          <a:off x="32331212" y="4784912"/>
          <a:ext cx="2237973" cy="2028265"/>
        </a:xfrm>
        <a:prstGeom prst="rect">
          <a:avLst/>
        </a:prstGeom>
      </xdr:spPr>
    </xdr:pic>
    <xdr:clientData/>
  </xdr:oneCellAnchor>
  <xdr:oneCellAnchor>
    <xdr:from>
      <xdr:col>53</xdr:col>
      <xdr:colOff>0</xdr:colOff>
      <xdr:row>69</xdr:row>
      <xdr:rowOff>0</xdr:rowOff>
    </xdr:from>
    <xdr:ext cx="2050677" cy="1858520"/>
    <xdr:pic>
      <xdr:nvPicPr>
        <xdr:cNvPr id="41" name="Рисунок 40"/>
        <xdr:cNvPicPr>
          <a:picLocks noChangeAspect="1"/>
        </xdr:cNvPicPr>
      </xdr:nvPicPr>
      <xdr:blipFill>
        <a:blip xmlns:r="http://schemas.openxmlformats.org/officeDocument/2006/relationships" r:embed="rId40"/>
        <a:stretch>
          <a:fillRect/>
        </a:stretch>
      </xdr:blipFill>
      <xdr:spPr>
        <a:xfrm>
          <a:off x="32308800" y="13144500"/>
          <a:ext cx="2050677" cy="1858520"/>
        </a:xfrm>
        <a:prstGeom prst="rect">
          <a:avLst/>
        </a:prstGeom>
      </xdr:spPr>
    </xdr:pic>
    <xdr:clientData/>
  </xdr:oneCellAnchor>
  <xdr:oneCellAnchor>
    <xdr:from>
      <xdr:col>53</xdr:col>
      <xdr:colOff>0</xdr:colOff>
      <xdr:row>80</xdr:row>
      <xdr:rowOff>0</xdr:rowOff>
    </xdr:from>
    <xdr:ext cx="2106706" cy="1909299"/>
    <xdr:pic>
      <xdr:nvPicPr>
        <xdr:cNvPr id="42" name="Рисунок 41"/>
        <xdr:cNvPicPr>
          <a:picLocks noChangeAspect="1"/>
        </xdr:cNvPicPr>
      </xdr:nvPicPr>
      <xdr:blipFill>
        <a:blip xmlns:r="http://schemas.openxmlformats.org/officeDocument/2006/relationships" r:embed="rId41"/>
        <a:stretch>
          <a:fillRect/>
        </a:stretch>
      </xdr:blipFill>
      <xdr:spPr>
        <a:xfrm>
          <a:off x="32308800" y="15240000"/>
          <a:ext cx="2106706" cy="1909299"/>
        </a:xfrm>
        <a:prstGeom prst="rect">
          <a:avLst/>
        </a:prstGeom>
      </xdr:spPr>
    </xdr:pic>
    <xdr:clientData/>
  </xdr:oneCellAnchor>
  <xdr:oneCellAnchor>
    <xdr:from>
      <xdr:col>53</xdr:col>
      <xdr:colOff>0</xdr:colOff>
      <xdr:row>58</xdr:row>
      <xdr:rowOff>0</xdr:rowOff>
    </xdr:from>
    <xdr:ext cx="2084295" cy="1888988"/>
    <xdr:pic>
      <xdr:nvPicPr>
        <xdr:cNvPr id="43" name="Рисунок 42"/>
        <xdr:cNvPicPr>
          <a:picLocks noChangeAspect="1"/>
        </xdr:cNvPicPr>
      </xdr:nvPicPr>
      <xdr:blipFill>
        <a:blip xmlns:r="http://schemas.openxmlformats.org/officeDocument/2006/relationships" r:embed="rId42"/>
        <a:stretch>
          <a:fillRect/>
        </a:stretch>
      </xdr:blipFill>
      <xdr:spPr>
        <a:xfrm>
          <a:off x="32308800" y="11049000"/>
          <a:ext cx="2084295" cy="1888988"/>
        </a:xfrm>
        <a:prstGeom prst="rect">
          <a:avLst/>
        </a:prstGeom>
      </xdr:spPr>
    </xdr:pic>
    <xdr:clientData/>
  </xdr:oneCellAnchor>
  <xdr:twoCellAnchor>
    <xdr:from>
      <xdr:col>0</xdr:col>
      <xdr:colOff>0</xdr:colOff>
      <xdr:row>75</xdr:row>
      <xdr:rowOff>33618</xdr:rowOff>
    </xdr:from>
    <xdr:to>
      <xdr:col>15</xdr:col>
      <xdr:colOff>448236</xdr:colOff>
      <xdr:row>98</xdr:row>
      <xdr:rowOff>33617</xdr:rowOff>
    </xdr:to>
    <xdr:graphicFrame macro="">
      <xdr:nvGraphicFramePr>
        <xdr:cNvPr id="44" name="Диаграмма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1059;&#1089;&#1090;&#1072;&#1074;&#1082;&#1080;\&#1056;&#1072;&#1089;&#1095;&#1105;&#1090;%20&#1091;&#1089;&#1090;&#1072;&#1074;&#1086;&#1082;%20&#1090;&#1077;&#1082;&#1091;&#1097;&#1080;&#1081;\2026-04-28%20&#1052;&#1080;&#1085;&#1077;&#1088;&#1072;&#1083;&#1100;&#1085;&#1072;&#1103;\&#1056;&#1072;&#1089;&#1095;&#1077;&#1090;&#1099;\&#1050;&#1040;&#1056;\&#1044;&#1047;\1%20&#1089;&#1090;&#1091;&#1087;&#1077;&#1085;&#1080;%20&#1050;&#1040;&#10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ная уставок"/>
      <sheetName val="Концепт"/>
      <sheetName val="Расчет Шир-Лоз"/>
      <sheetName val="Расчет Шир-Нах"/>
      <sheetName val="Расчет Нах-Мин"/>
      <sheetName val="Расчет Мин-Лоз"/>
      <sheetName val="Расчет Лоз-Нах"/>
      <sheetName val="Расчет Мин-Нах"/>
      <sheetName val="Расч всех 1ст"/>
      <sheetName val="Мин Лоз-Мин Расчет 1ст"/>
      <sheetName val="Лоз Лоз-Мин Расчет 1ст"/>
      <sheetName val="Мин Мин-Нах Расчет 1ст"/>
      <sheetName val="Нах Мин-Нах Расчет 1ст"/>
      <sheetName val="пр полный Нах-Мин пс Минер"/>
      <sheetName val="Расчет 2ст"/>
      <sheetName val="пр мин мин-нах"/>
      <sheetName val="пр лоз чувств на своих шинах"/>
      <sheetName val="пр лоз отст от шин минер"/>
      <sheetName val="Пр чув на шинах минер"/>
      <sheetName val="пр отст от шин лоз"/>
    </sheetNames>
    <sheetDataSet>
      <sheetData sheetId="0"/>
      <sheetData sheetId="1"/>
      <sheetData sheetId="2"/>
      <sheetData sheetId="3"/>
      <sheetData sheetId="4">
        <row r="2">
          <cell r="AY2">
            <v>0.3</v>
          </cell>
          <cell r="AZ2">
            <v>0.3</v>
          </cell>
          <cell r="BA2">
            <v>0.3</v>
          </cell>
          <cell r="BB2">
            <v>0.3</v>
          </cell>
          <cell r="BC2">
            <v>0.3</v>
          </cell>
          <cell r="BD2">
            <v>0.3</v>
          </cell>
          <cell r="BE2">
            <v>0.3</v>
          </cell>
          <cell r="BF2">
            <v>0.3</v>
          </cell>
          <cell r="BG2">
            <v>0.3</v>
          </cell>
          <cell r="BH2">
            <v>0.3</v>
          </cell>
          <cell r="BI2">
            <v>5</v>
          </cell>
          <cell r="BL2">
            <v>0.3</v>
          </cell>
          <cell r="BM2">
            <v>0.3</v>
          </cell>
          <cell r="BN2">
            <v>0.3</v>
          </cell>
          <cell r="BO2">
            <v>0.3</v>
          </cell>
          <cell r="BP2">
            <v>0.3</v>
          </cell>
          <cell r="BQ2">
            <v>0.3</v>
          </cell>
          <cell r="BR2">
            <v>0.3</v>
          </cell>
          <cell r="BS2">
            <v>0.3</v>
          </cell>
          <cell r="BT2">
            <v>0.3</v>
          </cell>
          <cell r="BU2">
            <v>0.3</v>
          </cell>
          <cell r="BV2">
            <v>5</v>
          </cell>
          <cell r="BY2">
            <v>0.3</v>
          </cell>
          <cell r="BZ2">
            <v>0.3</v>
          </cell>
          <cell r="CA2">
            <v>0.3</v>
          </cell>
          <cell r="CB2">
            <v>0.3</v>
          </cell>
          <cell r="CC2">
            <v>0.3</v>
          </cell>
          <cell r="CD2">
            <v>0.3</v>
          </cell>
          <cell r="CE2">
            <v>0.3</v>
          </cell>
          <cell r="CF2">
            <v>0.3</v>
          </cell>
          <cell r="CG2">
            <v>0.3</v>
          </cell>
          <cell r="CH2">
            <v>0.3</v>
          </cell>
          <cell r="CI2">
            <v>5</v>
          </cell>
        </row>
        <row r="4">
          <cell r="AY4">
            <v>0</v>
          </cell>
          <cell r="AZ4">
            <v>0</v>
          </cell>
          <cell r="BA4">
            <v>0</v>
          </cell>
          <cell r="BB4">
            <v>0</v>
          </cell>
          <cell r="BC4">
            <v>0</v>
          </cell>
          <cell r="BD4">
            <v>0</v>
          </cell>
          <cell r="BE4">
            <v>0</v>
          </cell>
          <cell r="BF4">
            <v>0</v>
          </cell>
          <cell r="BG4">
            <v>0</v>
          </cell>
          <cell r="BH4">
            <v>0</v>
          </cell>
          <cell r="BI4">
            <v>0</v>
          </cell>
          <cell r="BL4">
            <v>0</v>
          </cell>
          <cell r="BM4">
            <v>0</v>
          </cell>
          <cell r="BN4">
            <v>0</v>
          </cell>
          <cell r="BO4">
            <v>0</v>
          </cell>
          <cell r="BP4">
            <v>0</v>
          </cell>
          <cell r="BQ4">
            <v>0</v>
          </cell>
          <cell r="BR4">
            <v>0</v>
          </cell>
          <cell r="BS4">
            <v>0</v>
          </cell>
          <cell r="BT4">
            <v>0</v>
          </cell>
          <cell r="BU4">
            <v>0</v>
          </cell>
          <cell r="BV4">
            <v>0</v>
          </cell>
          <cell r="BY4">
            <v>0</v>
          </cell>
          <cell r="BZ4">
            <v>0</v>
          </cell>
          <cell r="CA4">
            <v>0</v>
          </cell>
          <cell r="CB4">
            <v>0</v>
          </cell>
          <cell r="CC4">
            <v>0</v>
          </cell>
          <cell r="CD4">
            <v>0</v>
          </cell>
          <cell r="CE4">
            <v>0</v>
          </cell>
          <cell r="CF4">
            <v>0</v>
          </cell>
          <cell r="CG4">
            <v>0</v>
          </cell>
          <cell r="CH4">
            <v>0</v>
          </cell>
          <cell r="CI4">
            <v>0</v>
          </cell>
        </row>
        <row r="14">
          <cell r="AX14" t="str">
            <v>Согласование с линией Лозовая-Широкая</v>
          </cell>
          <cell r="BK14" t="str">
            <v>Согласование с АТ ПС Минеральная 220</v>
          </cell>
          <cell r="BX14" t="str">
            <v>Согласование с АТ ПС Лозовая 500</v>
          </cell>
        </row>
      </sheetData>
      <sheetData sheetId="5">
        <row r="2">
          <cell r="M2">
            <v>30.3</v>
          </cell>
          <cell r="N2">
            <v>371</v>
          </cell>
          <cell r="O2">
            <v>201</v>
          </cell>
          <cell r="P2">
            <v>168</v>
          </cell>
          <cell r="Q2">
            <v>179</v>
          </cell>
          <cell r="Z2">
            <v>0</v>
          </cell>
          <cell r="AA2">
            <v>5</v>
          </cell>
          <cell r="AL2">
            <v>0.3</v>
          </cell>
          <cell r="AM2">
            <v>0.3</v>
          </cell>
          <cell r="AN2">
            <v>0.89999999999999991</v>
          </cell>
          <cell r="AO2">
            <v>0.89999999999999991</v>
          </cell>
          <cell r="AP2">
            <v>2.8</v>
          </cell>
          <cell r="AQ2">
            <v>2.8</v>
          </cell>
          <cell r="AR2">
            <v>5.6</v>
          </cell>
          <cell r="AS2">
            <v>5.6</v>
          </cell>
          <cell r="AT2">
            <v>5.6</v>
          </cell>
          <cell r="AU2">
            <v>5.6</v>
          </cell>
          <cell r="AV2">
            <v>5.6</v>
          </cell>
          <cell r="AY2">
            <v>0.3</v>
          </cell>
          <cell r="AZ2">
            <v>0.3</v>
          </cell>
          <cell r="BA2">
            <v>1.3</v>
          </cell>
          <cell r="BB2">
            <v>1.3</v>
          </cell>
          <cell r="BC2">
            <v>2.6999999999999997</v>
          </cell>
          <cell r="BD2">
            <v>2.6999999999999997</v>
          </cell>
          <cell r="BE2">
            <v>4.7</v>
          </cell>
          <cell r="BF2">
            <v>4.7</v>
          </cell>
          <cell r="BG2">
            <v>4.7</v>
          </cell>
          <cell r="BH2">
            <v>4.7</v>
          </cell>
          <cell r="BI2">
            <v>5</v>
          </cell>
          <cell r="BL2">
            <v>0.4</v>
          </cell>
          <cell r="BM2">
            <v>0.4</v>
          </cell>
          <cell r="BN2">
            <v>1.3</v>
          </cell>
          <cell r="BO2">
            <v>1.3</v>
          </cell>
          <cell r="BP2">
            <v>4.8999999999999995</v>
          </cell>
          <cell r="BQ2">
            <v>4.8999999999999995</v>
          </cell>
          <cell r="BR2">
            <v>4.8999999999999995</v>
          </cell>
          <cell r="BS2">
            <v>4.8999999999999995</v>
          </cell>
          <cell r="BT2">
            <v>4.8999999999999995</v>
          </cell>
          <cell r="BU2">
            <v>4.8999999999999995</v>
          </cell>
          <cell r="BV2">
            <v>5</v>
          </cell>
          <cell r="BY2">
            <v>0.6</v>
          </cell>
          <cell r="BZ2">
            <v>0.6</v>
          </cell>
          <cell r="CA2">
            <v>1.3</v>
          </cell>
          <cell r="CB2">
            <v>1.3</v>
          </cell>
          <cell r="CC2">
            <v>4.5999999999999996</v>
          </cell>
          <cell r="CD2">
            <v>4.5999999999999996</v>
          </cell>
          <cell r="CE2">
            <v>4.5999999999999996</v>
          </cell>
          <cell r="CF2">
            <v>4.5999999999999996</v>
          </cell>
          <cell r="CG2">
            <v>4.5999999999999996</v>
          </cell>
          <cell r="CH2">
            <v>4.5999999999999996</v>
          </cell>
          <cell r="CI2">
            <v>5</v>
          </cell>
        </row>
        <row r="3">
          <cell r="Z3">
            <v>23.7</v>
          </cell>
          <cell r="AA3">
            <v>23.7</v>
          </cell>
          <cell r="AL3">
            <v>0</v>
          </cell>
          <cell r="AM3">
            <v>24</v>
          </cell>
          <cell r="AN3">
            <v>24</v>
          </cell>
          <cell r="AO3">
            <v>36.200000000000003</v>
          </cell>
          <cell r="AP3">
            <v>36.200000000000003</v>
          </cell>
          <cell r="AQ3">
            <v>44.1</v>
          </cell>
          <cell r="AR3">
            <v>44.1</v>
          </cell>
          <cell r="AS3">
            <v>180</v>
          </cell>
          <cell r="AT3">
            <v>180</v>
          </cell>
          <cell r="AU3">
            <v>180</v>
          </cell>
          <cell r="AV3">
            <v>180</v>
          </cell>
        </row>
        <row r="4">
          <cell r="AL4">
            <v>0</v>
          </cell>
          <cell r="AM4">
            <v>24</v>
          </cell>
          <cell r="AN4">
            <v>24</v>
          </cell>
          <cell r="AO4">
            <v>36.5</v>
          </cell>
          <cell r="AP4">
            <v>36.5</v>
          </cell>
          <cell r="AQ4">
            <v>45</v>
          </cell>
          <cell r="AR4">
            <v>45</v>
          </cell>
          <cell r="AS4">
            <v>179</v>
          </cell>
          <cell r="AT4">
            <v>179</v>
          </cell>
          <cell r="AU4">
            <v>179</v>
          </cell>
          <cell r="AV4">
            <v>179</v>
          </cell>
          <cell r="AY4">
            <v>0</v>
          </cell>
          <cell r="AZ4">
            <v>56.8</v>
          </cell>
          <cell r="BA4">
            <v>56.8</v>
          </cell>
          <cell r="BB4">
            <v>78.900000000000006</v>
          </cell>
          <cell r="BC4">
            <v>78.900000000000006</v>
          </cell>
          <cell r="BD4">
            <v>78.900000000000006</v>
          </cell>
          <cell r="BE4">
            <v>78.900000000000006</v>
          </cell>
          <cell r="BF4">
            <v>416</v>
          </cell>
          <cell r="BG4">
            <v>416</v>
          </cell>
          <cell r="BH4">
            <v>416</v>
          </cell>
          <cell r="BI4">
            <v>416</v>
          </cell>
          <cell r="BL4">
            <v>0</v>
          </cell>
          <cell r="BM4">
            <v>0</v>
          </cell>
          <cell r="BN4">
            <v>0</v>
          </cell>
          <cell r="BO4">
            <v>58.2</v>
          </cell>
          <cell r="BP4">
            <v>58.2</v>
          </cell>
          <cell r="BQ4">
            <v>255</v>
          </cell>
          <cell r="BR4">
            <v>255</v>
          </cell>
          <cell r="BS4">
            <v>255</v>
          </cell>
          <cell r="BT4">
            <v>255</v>
          </cell>
          <cell r="BU4">
            <v>255</v>
          </cell>
          <cell r="BV4">
            <v>255</v>
          </cell>
          <cell r="BY4">
            <v>0</v>
          </cell>
          <cell r="BZ4">
            <v>54</v>
          </cell>
          <cell r="CA4">
            <v>54</v>
          </cell>
          <cell r="CB4">
            <v>70</v>
          </cell>
          <cell r="CC4">
            <v>70</v>
          </cell>
          <cell r="CD4">
            <v>229</v>
          </cell>
          <cell r="CE4">
            <v>229</v>
          </cell>
          <cell r="CF4">
            <v>229</v>
          </cell>
          <cell r="CG4">
            <v>229</v>
          </cell>
          <cell r="CH4">
            <v>229</v>
          </cell>
          <cell r="CI4">
            <v>229</v>
          </cell>
        </row>
        <row r="7">
          <cell r="N7" t="str">
            <v>ДР Козьмино</v>
          </cell>
          <cell r="O7" t="str">
            <v>ДР Парт</v>
          </cell>
          <cell r="P7" t="str">
            <v>ДР Широкая</v>
          </cell>
          <cell r="Q7" t="str">
            <v>Лозовая 500</v>
          </cell>
        </row>
        <row r="8">
          <cell r="M8">
            <v>30.3</v>
          </cell>
          <cell r="N8">
            <v>371</v>
          </cell>
          <cell r="O8">
            <v>201</v>
          </cell>
          <cell r="P8">
            <v>168</v>
          </cell>
          <cell r="Q8">
            <v>179</v>
          </cell>
        </row>
        <row r="14">
          <cell r="AK14" t="str">
            <v>Согласование с линией Партизанск-Лозовая</v>
          </cell>
          <cell r="AX14" t="str">
            <v>Согласование с линией Лозовая-Широкая</v>
          </cell>
          <cell r="BK14" t="str">
            <v>Согласование с АТ ПС Лозовая 220</v>
          </cell>
          <cell r="BX14" t="str">
            <v>Согласование с АТ ПС Лозовая 500</v>
          </cell>
        </row>
        <row r="22">
          <cell r="B22">
            <v>17.2</v>
          </cell>
          <cell r="C22">
            <v>23.7</v>
          </cell>
          <cell r="D22">
            <v>30.3</v>
          </cell>
          <cell r="E22">
            <v>44</v>
          </cell>
          <cell r="F22">
            <v>371</v>
          </cell>
        </row>
        <row r="24">
          <cell r="B24">
            <v>0</v>
          </cell>
          <cell r="C24">
            <v>0.3</v>
          </cell>
          <cell r="D24">
            <v>1.3</v>
          </cell>
          <cell r="E24">
            <v>2.8</v>
          </cell>
          <cell r="F24">
            <v>5.6</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oleObject" Target="../embeddings/_________Microsoft_Word_97_20032.doc"/><Relationship Id="rId3" Type="http://schemas.openxmlformats.org/officeDocument/2006/relationships/vmlDrawing" Target="../drawings/vmlDrawing3.vml"/><Relationship Id="rId7" Type="http://schemas.openxmlformats.org/officeDocument/2006/relationships/image" Target="../media/image4.emf"/><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oleObject" Target="../embeddings/_________Microsoft_Word_97_20031.doc"/><Relationship Id="rId5" Type="http://schemas.openxmlformats.org/officeDocument/2006/relationships/image" Target="../media/image3.emf"/><Relationship Id="rId4" Type="http://schemas.openxmlformats.org/officeDocument/2006/relationships/oleObject" Target="../embeddings/_________Microsoft_Word_97_2003.doc"/></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sheetPr>
  <dimension ref="A1:AM59"/>
  <sheetViews>
    <sheetView tabSelected="1" zoomScale="85" zoomScaleNormal="85" zoomScaleSheetLayoutView="85" workbookViewId="0">
      <selection activeCell="K39" sqref="K39:L39"/>
    </sheetView>
  </sheetViews>
  <sheetFormatPr defaultRowHeight="15" x14ac:dyDescent="0.25"/>
  <cols>
    <col min="1" max="1" width="6.7109375" style="1" customWidth="1"/>
    <col min="2" max="2" width="13.28515625" style="1" customWidth="1"/>
    <col min="3" max="3" width="4" style="1" customWidth="1"/>
    <col min="4" max="4" width="5.85546875" style="1" customWidth="1"/>
    <col min="5" max="5" width="4.5703125" style="1" customWidth="1"/>
    <col min="6" max="6" width="3.140625" style="1" customWidth="1"/>
    <col min="7" max="13" width="4.5703125" style="1" customWidth="1"/>
    <col min="14" max="15" width="5.7109375" style="1" customWidth="1"/>
    <col min="16" max="24" width="9.140625" style="1"/>
    <col min="25" max="26" width="3.7109375" style="1" customWidth="1"/>
    <col min="27" max="27" width="3.140625" style="1" customWidth="1"/>
    <col min="28" max="30" width="6.28515625" style="1" customWidth="1"/>
    <col min="31" max="31" width="4.7109375" style="1" customWidth="1"/>
    <col min="32" max="32" width="9.140625" style="1"/>
    <col min="33" max="34" width="11.7109375" style="2" customWidth="1"/>
    <col min="35" max="35" width="3.7109375" style="2" customWidth="1"/>
    <col min="36" max="36" width="7.28515625" style="2" customWidth="1"/>
    <col min="37" max="37" width="1.7109375" style="1" customWidth="1"/>
    <col min="38" max="38" width="4" style="1" customWidth="1"/>
    <col min="39" max="39" width="10.140625" style="1" customWidth="1"/>
    <col min="40" max="40" width="9.140625" style="1"/>
    <col min="41" max="41" width="15.140625" style="1" customWidth="1"/>
    <col min="42" max="44" width="9.140625" style="1"/>
    <col min="45" max="45" width="8" style="1" customWidth="1"/>
    <col min="46" max="16384" width="9.140625" style="1"/>
  </cols>
  <sheetData>
    <row r="1" spans="1:39" ht="16.5" thickTop="1" thickBot="1" x14ac:dyDescent="0.3">
      <c r="A1" s="63"/>
      <c r="B1" s="380" t="s">
        <v>138</v>
      </c>
      <c r="C1" s="381"/>
      <c r="D1" s="382"/>
      <c r="E1" s="259">
        <v>1</v>
      </c>
      <c r="F1" s="260" t="s">
        <v>79</v>
      </c>
      <c r="G1" s="259">
        <v>2</v>
      </c>
      <c r="H1" s="260" t="s">
        <v>79</v>
      </c>
      <c r="I1" s="259">
        <v>3</v>
      </c>
      <c r="J1" s="260" t="s">
        <v>79</v>
      </c>
      <c r="K1" s="259">
        <v>4</v>
      </c>
      <c r="L1" s="260" t="s">
        <v>79</v>
      </c>
      <c r="M1" s="261">
        <v>5</v>
      </c>
      <c r="N1" s="260" t="s">
        <v>79</v>
      </c>
      <c r="O1" s="62"/>
      <c r="P1" s="383"/>
      <c r="Q1" s="383"/>
      <c r="R1" s="383"/>
      <c r="S1" s="383"/>
      <c r="T1" s="383"/>
      <c r="U1" s="383"/>
      <c r="V1" s="383"/>
      <c r="W1" s="383"/>
      <c r="X1" s="383"/>
      <c r="Y1" s="383"/>
      <c r="Z1" s="262"/>
      <c r="AA1" s="385" t="s">
        <v>137</v>
      </c>
      <c r="AB1" s="386"/>
      <c r="AC1" s="386"/>
      <c r="AD1" s="386"/>
      <c r="AE1" s="386"/>
      <c r="AF1" s="386"/>
      <c r="AG1" s="386"/>
      <c r="AH1" s="386"/>
      <c r="AI1" s="387"/>
      <c r="AJ1" s="92" t="s">
        <v>136</v>
      </c>
      <c r="AK1" s="62"/>
      <c r="AL1" s="62"/>
      <c r="AM1" s="61"/>
    </row>
    <row r="2" spans="1:39" ht="15.75" thickBot="1" x14ac:dyDescent="0.3">
      <c r="A2" s="388" t="s">
        <v>135</v>
      </c>
      <c r="B2" s="80" t="s">
        <v>109</v>
      </c>
      <c r="C2" s="272" t="s">
        <v>50</v>
      </c>
      <c r="D2" s="273"/>
      <c r="E2" s="368">
        <v>10</v>
      </c>
      <c r="F2" s="369"/>
      <c r="G2" s="368">
        <v>20</v>
      </c>
      <c r="H2" s="369"/>
      <c r="I2" s="368">
        <v>40</v>
      </c>
      <c r="J2" s="369"/>
      <c r="K2" s="368">
        <v>80</v>
      </c>
      <c r="L2" s="369"/>
      <c r="M2" s="370">
        <v>160</v>
      </c>
      <c r="N2" s="369"/>
      <c r="O2" s="7"/>
      <c r="P2" s="384"/>
      <c r="Q2" s="384"/>
      <c r="R2" s="384"/>
      <c r="S2" s="384"/>
      <c r="T2" s="384"/>
      <c r="U2" s="384"/>
      <c r="V2" s="384"/>
      <c r="W2" s="384"/>
      <c r="X2" s="384"/>
      <c r="Y2" s="384"/>
      <c r="Z2" s="74"/>
      <c r="AA2" s="247" t="s">
        <v>134</v>
      </c>
      <c r="AB2" s="90" t="s">
        <v>1</v>
      </c>
      <c r="AC2" s="89" t="s">
        <v>0</v>
      </c>
      <c r="AD2" s="89" t="s">
        <v>133</v>
      </c>
      <c r="AE2" s="89" t="s">
        <v>132</v>
      </c>
      <c r="AF2" s="89" t="s">
        <v>295</v>
      </c>
      <c r="AG2" s="88" t="s">
        <v>294</v>
      </c>
      <c r="AH2" s="54" t="s">
        <v>129</v>
      </c>
      <c r="AI2" s="54" t="s">
        <v>128</v>
      </c>
      <c r="AJ2" s="87" t="s">
        <v>127</v>
      </c>
      <c r="AK2" s="7"/>
      <c r="AL2" s="7"/>
      <c r="AM2" s="6"/>
    </row>
    <row r="3" spans="1:39" ht="21" customHeight="1" x14ac:dyDescent="0.25">
      <c r="A3" s="371"/>
      <c r="B3" s="252" t="s">
        <v>103</v>
      </c>
      <c r="C3" s="274" t="s">
        <v>49</v>
      </c>
      <c r="D3" s="275"/>
      <c r="E3" s="339">
        <v>5</v>
      </c>
      <c r="F3" s="340"/>
      <c r="G3" s="339">
        <v>10</v>
      </c>
      <c r="H3" s="340"/>
      <c r="I3" s="339">
        <v>20</v>
      </c>
      <c r="J3" s="340"/>
      <c r="K3" s="339">
        <v>40</v>
      </c>
      <c r="L3" s="340"/>
      <c r="M3" s="361">
        <v>80</v>
      </c>
      <c r="N3" s="340"/>
      <c r="O3" s="7"/>
      <c r="P3" s="384"/>
      <c r="Q3" s="384"/>
      <c r="R3" s="384"/>
      <c r="S3" s="384"/>
      <c r="T3" s="384"/>
      <c r="U3" s="384"/>
      <c r="V3" s="384"/>
      <c r="W3" s="384"/>
      <c r="X3" s="384"/>
      <c r="Y3" s="384"/>
      <c r="Z3" s="74"/>
      <c r="AA3" s="150" t="s">
        <v>76</v>
      </c>
      <c r="AB3" s="85">
        <v>12</v>
      </c>
      <c r="AC3" s="84">
        <v>17</v>
      </c>
      <c r="AD3" s="84">
        <v>25</v>
      </c>
      <c r="AE3" s="84">
        <v>73</v>
      </c>
      <c r="AF3" s="84">
        <v>0.7</v>
      </c>
      <c r="AG3" s="83" t="s">
        <v>126</v>
      </c>
      <c r="AH3" s="82" t="s">
        <v>125</v>
      </c>
      <c r="AI3" s="82" t="s">
        <v>73</v>
      </c>
      <c r="AJ3" s="81" t="s">
        <v>104</v>
      </c>
      <c r="AK3" s="282" t="s">
        <v>124</v>
      </c>
      <c r="AL3" s="7"/>
      <c r="AM3" s="6"/>
    </row>
    <row r="4" spans="1:39" ht="15.75" thickBot="1" x14ac:dyDescent="0.3">
      <c r="A4" s="371"/>
      <c r="B4" s="253" t="s">
        <v>100</v>
      </c>
      <c r="C4" s="276" t="s">
        <v>48</v>
      </c>
      <c r="D4" s="277"/>
      <c r="E4" s="362">
        <v>0</v>
      </c>
      <c r="F4" s="364"/>
      <c r="G4" s="362">
        <v>0.6</v>
      </c>
      <c r="H4" s="364"/>
      <c r="I4" s="362">
        <v>1.2</v>
      </c>
      <c r="J4" s="364"/>
      <c r="K4" s="362">
        <v>2.4</v>
      </c>
      <c r="L4" s="364"/>
      <c r="M4" s="363">
        <v>4.8</v>
      </c>
      <c r="N4" s="364"/>
      <c r="O4" s="7"/>
      <c r="P4" s="384"/>
      <c r="Q4" s="384"/>
      <c r="R4" s="384"/>
      <c r="S4" s="384"/>
      <c r="T4" s="384"/>
      <c r="U4" s="384"/>
      <c r="V4" s="384"/>
      <c r="W4" s="384"/>
      <c r="X4" s="384"/>
      <c r="Y4" s="384"/>
      <c r="Z4" s="74"/>
      <c r="AA4" s="110" t="s">
        <v>76</v>
      </c>
      <c r="AB4" s="72">
        <v>12</v>
      </c>
      <c r="AC4" s="71">
        <v>17</v>
      </c>
      <c r="AD4" s="71">
        <v>25</v>
      </c>
      <c r="AE4" s="71">
        <v>73</v>
      </c>
      <c r="AF4" s="71">
        <v>0.7</v>
      </c>
      <c r="AG4" s="70" t="s">
        <v>123</v>
      </c>
      <c r="AH4" s="69" t="s">
        <v>122</v>
      </c>
      <c r="AI4" s="69" t="s">
        <v>73</v>
      </c>
      <c r="AJ4" s="68" t="s">
        <v>104</v>
      </c>
      <c r="AK4" s="283"/>
      <c r="AL4" s="7"/>
      <c r="AM4" s="6"/>
    </row>
    <row r="5" spans="1:39" x14ac:dyDescent="0.25">
      <c r="A5" s="371"/>
      <c r="B5" s="254" t="s">
        <v>97</v>
      </c>
      <c r="C5" s="272" t="s">
        <v>96</v>
      </c>
      <c r="D5" s="273"/>
      <c r="E5" s="368">
        <v>75</v>
      </c>
      <c r="F5" s="369"/>
      <c r="G5" s="368">
        <f>E5</f>
        <v>75</v>
      </c>
      <c r="H5" s="369"/>
      <c r="I5" s="368">
        <f>E5</f>
        <v>75</v>
      </c>
      <c r="J5" s="369"/>
      <c r="K5" s="368">
        <f>E5</f>
        <v>75</v>
      </c>
      <c r="L5" s="369"/>
      <c r="M5" s="370">
        <f>E5</f>
        <v>75</v>
      </c>
      <c r="N5" s="369"/>
      <c r="O5" s="7"/>
      <c r="P5" s="384"/>
      <c r="Q5" s="384"/>
      <c r="R5" s="384"/>
      <c r="S5" s="384"/>
      <c r="T5" s="384"/>
      <c r="U5" s="384"/>
      <c r="V5" s="384"/>
      <c r="W5" s="384"/>
      <c r="X5" s="384"/>
      <c r="Y5" s="384"/>
      <c r="Z5" s="74"/>
      <c r="AA5" s="110" t="s">
        <v>76</v>
      </c>
      <c r="AB5" s="72">
        <v>12</v>
      </c>
      <c r="AC5" s="71">
        <v>17</v>
      </c>
      <c r="AD5" s="71">
        <v>25</v>
      </c>
      <c r="AE5" s="71">
        <v>73</v>
      </c>
      <c r="AF5" s="71">
        <v>0.7</v>
      </c>
      <c r="AG5" s="70" t="s">
        <v>121</v>
      </c>
      <c r="AH5" s="69" t="s">
        <v>120</v>
      </c>
      <c r="AI5" s="69" t="s">
        <v>73</v>
      </c>
      <c r="AJ5" s="68" t="s">
        <v>104</v>
      </c>
      <c r="AK5" s="283"/>
      <c r="AL5" s="7"/>
      <c r="AM5" s="6"/>
    </row>
    <row r="6" spans="1:39" ht="15.75" thickBot="1" x14ac:dyDescent="0.3">
      <c r="A6" s="371"/>
      <c r="B6" s="253" t="s">
        <v>93</v>
      </c>
      <c r="C6" s="276" t="s">
        <v>92</v>
      </c>
      <c r="D6" s="277"/>
      <c r="E6" s="362">
        <v>-25</v>
      </c>
      <c r="F6" s="364"/>
      <c r="G6" s="362"/>
      <c r="H6" s="364"/>
      <c r="I6" s="362"/>
      <c r="J6" s="364"/>
      <c r="K6" s="362"/>
      <c r="L6" s="364"/>
      <c r="M6" s="363"/>
      <c r="N6" s="364"/>
      <c r="O6" s="7"/>
      <c r="P6" s="384"/>
      <c r="Q6" s="384"/>
      <c r="R6" s="384"/>
      <c r="S6" s="384"/>
      <c r="T6" s="384"/>
      <c r="U6" s="384"/>
      <c r="V6" s="384"/>
      <c r="W6" s="384"/>
      <c r="X6" s="384"/>
      <c r="Y6" s="384"/>
      <c r="Z6" s="74"/>
      <c r="AA6" s="110" t="s">
        <v>76</v>
      </c>
      <c r="AB6" s="72">
        <v>12</v>
      </c>
      <c r="AC6" s="71">
        <v>17</v>
      </c>
      <c r="AD6" s="71">
        <v>25</v>
      </c>
      <c r="AE6" s="71">
        <v>73</v>
      </c>
      <c r="AF6" s="71">
        <v>0.7</v>
      </c>
      <c r="AG6" s="70" t="s">
        <v>119</v>
      </c>
      <c r="AH6" s="69" t="s">
        <v>118</v>
      </c>
      <c r="AI6" s="69" t="s">
        <v>73</v>
      </c>
      <c r="AJ6" s="68" t="s">
        <v>104</v>
      </c>
      <c r="AK6" s="283"/>
      <c r="AL6" s="7"/>
      <c r="AM6" s="6"/>
    </row>
    <row r="7" spans="1:39" x14ac:dyDescent="0.25">
      <c r="A7" s="371"/>
      <c r="B7" s="365"/>
      <c r="C7" s="358" t="s">
        <v>40</v>
      </c>
      <c r="D7" s="335"/>
      <c r="E7" s="358" t="s">
        <v>89</v>
      </c>
      <c r="F7" s="360"/>
      <c r="G7" s="358" t="s">
        <v>88</v>
      </c>
      <c r="H7" s="360"/>
      <c r="I7" s="358" t="s">
        <v>87</v>
      </c>
      <c r="J7" s="360"/>
      <c r="K7" s="358" t="s">
        <v>86</v>
      </c>
      <c r="L7" s="360"/>
      <c r="M7" s="335" t="s">
        <v>85</v>
      </c>
      <c r="N7" s="360"/>
      <c r="O7" s="7"/>
      <c r="P7" s="384"/>
      <c r="Q7" s="384"/>
      <c r="R7" s="384"/>
      <c r="S7" s="384"/>
      <c r="T7" s="384"/>
      <c r="U7" s="384"/>
      <c r="V7" s="384"/>
      <c r="W7" s="384"/>
      <c r="X7" s="384"/>
      <c r="Y7" s="384"/>
      <c r="Z7" s="74"/>
      <c r="AA7" s="110" t="s">
        <v>108</v>
      </c>
      <c r="AB7" s="72">
        <v>12</v>
      </c>
      <c r="AC7" s="71">
        <v>17</v>
      </c>
      <c r="AD7" s="71">
        <v>25</v>
      </c>
      <c r="AE7" s="71">
        <v>73</v>
      </c>
      <c r="AF7" s="71">
        <v>0.7</v>
      </c>
      <c r="AG7" s="70" t="s">
        <v>117</v>
      </c>
      <c r="AH7" s="69" t="s">
        <v>116</v>
      </c>
      <c r="AI7" s="69" t="s">
        <v>113</v>
      </c>
      <c r="AJ7" s="68" t="s">
        <v>104</v>
      </c>
      <c r="AK7" s="283"/>
      <c r="AL7" s="7"/>
      <c r="AM7" s="6"/>
    </row>
    <row r="8" spans="1:39" x14ac:dyDescent="0.25">
      <c r="A8" s="371"/>
      <c r="B8" s="366"/>
      <c r="C8" s="339" t="s">
        <v>82</v>
      </c>
      <c r="D8" s="361"/>
      <c r="E8" s="339" t="s">
        <v>81</v>
      </c>
      <c r="F8" s="340"/>
      <c r="G8" s="339" t="s">
        <v>46</v>
      </c>
      <c r="H8" s="340"/>
      <c r="I8" s="339" t="s">
        <v>43</v>
      </c>
      <c r="J8" s="340"/>
      <c r="K8" s="77" t="s">
        <v>80</v>
      </c>
      <c r="L8" s="75" t="s">
        <v>79</v>
      </c>
      <c r="M8" s="76" t="s">
        <v>80</v>
      </c>
      <c r="N8" s="75" t="s">
        <v>79</v>
      </c>
      <c r="O8" s="7"/>
      <c r="P8" s="384"/>
      <c r="Q8" s="384"/>
      <c r="R8" s="384"/>
      <c r="S8" s="384"/>
      <c r="T8" s="384"/>
      <c r="U8" s="384"/>
      <c r="V8" s="384"/>
      <c r="W8" s="384"/>
      <c r="X8" s="384"/>
      <c r="Y8" s="384"/>
      <c r="Z8" s="74"/>
      <c r="AA8" s="110" t="s">
        <v>108</v>
      </c>
      <c r="AB8" s="72">
        <v>12</v>
      </c>
      <c r="AC8" s="71">
        <v>17</v>
      </c>
      <c r="AD8" s="71">
        <v>25</v>
      </c>
      <c r="AE8" s="71">
        <v>73</v>
      </c>
      <c r="AF8" s="71">
        <v>0.7</v>
      </c>
      <c r="AG8" s="70" t="s">
        <v>115</v>
      </c>
      <c r="AH8" s="69" t="s">
        <v>114</v>
      </c>
      <c r="AI8" s="69" t="s">
        <v>113</v>
      </c>
      <c r="AJ8" s="68" t="s">
        <v>104</v>
      </c>
      <c r="AK8" s="283"/>
      <c r="AL8" s="7"/>
      <c r="AM8" s="6"/>
    </row>
    <row r="9" spans="1:39" ht="15.75" thickBot="1" x14ac:dyDescent="0.3">
      <c r="A9" s="389"/>
      <c r="B9" s="379"/>
      <c r="C9" s="376">
        <v>115</v>
      </c>
      <c r="D9" s="377"/>
      <c r="E9" s="376">
        <v>-15</v>
      </c>
      <c r="F9" s="378"/>
      <c r="G9" s="376">
        <v>80</v>
      </c>
      <c r="H9" s="378"/>
      <c r="I9" s="376">
        <v>30</v>
      </c>
      <c r="J9" s="378"/>
      <c r="K9" s="256">
        <v>0</v>
      </c>
      <c r="L9" s="257">
        <v>3</v>
      </c>
      <c r="M9" s="258">
        <v>0.5</v>
      </c>
      <c r="N9" s="257">
        <v>3</v>
      </c>
      <c r="O9" s="7"/>
      <c r="P9" s="384"/>
      <c r="Q9" s="384"/>
      <c r="R9" s="384"/>
      <c r="S9" s="384"/>
      <c r="T9" s="384"/>
      <c r="U9" s="384"/>
      <c r="V9" s="384"/>
      <c r="W9" s="384"/>
      <c r="X9" s="384"/>
      <c r="Y9" s="384"/>
      <c r="Z9" s="74"/>
      <c r="AA9" s="110" t="s">
        <v>108</v>
      </c>
      <c r="AB9" s="72">
        <v>12</v>
      </c>
      <c r="AC9" s="71">
        <v>17</v>
      </c>
      <c r="AD9" s="71">
        <v>25</v>
      </c>
      <c r="AE9" s="71">
        <v>73</v>
      </c>
      <c r="AF9" s="71">
        <v>0.7</v>
      </c>
      <c r="AG9" s="70" t="s">
        <v>112</v>
      </c>
      <c r="AH9" s="69" t="s">
        <v>111</v>
      </c>
      <c r="AI9" s="69" t="s">
        <v>73</v>
      </c>
      <c r="AJ9" s="68" t="s">
        <v>104</v>
      </c>
      <c r="AK9" s="283"/>
      <c r="AL9" s="7"/>
      <c r="AM9" s="6"/>
    </row>
    <row r="10" spans="1:39" ht="15.75" customHeight="1" thickTop="1" x14ac:dyDescent="0.25">
      <c r="A10" s="371" t="s">
        <v>110</v>
      </c>
      <c r="B10" s="255" t="s">
        <v>109</v>
      </c>
      <c r="C10" s="278" t="s">
        <v>50</v>
      </c>
      <c r="D10" s="279"/>
      <c r="E10" s="373">
        <v>10</v>
      </c>
      <c r="F10" s="374"/>
      <c r="G10" s="373">
        <v>20</v>
      </c>
      <c r="H10" s="374"/>
      <c r="I10" s="373">
        <v>40</v>
      </c>
      <c r="J10" s="374"/>
      <c r="K10" s="373">
        <v>80</v>
      </c>
      <c r="L10" s="374"/>
      <c r="M10" s="375">
        <v>160</v>
      </c>
      <c r="N10" s="374"/>
      <c r="O10" s="7"/>
      <c r="P10" s="384"/>
      <c r="Q10" s="384"/>
      <c r="R10" s="384"/>
      <c r="S10" s="384"/>
      <c r="T10" s="384"/>
      <c r="U10" s="384"/>
      <c r="V10" s="384"/>
      <c r="W10" s="384"/>
      <c r="X10" s="384"/>
      <c r="Y10" s="384"/>
      <c r="Z10" s="74"/>
      <c r="AA10" s="110" t="s">
        <v>108</v>
      </c>
      <c r="AB10" s="72">
        <v>12</v>
      </c>
      <c r="AC10" s="71">
        <v>17</v>
      </c>
      <c r="AD10" s="71">
        <v>25</v>
      </c>
      <c r="AE10" s="71">
        <v>73</v>
      </c>
      <c r="AF10" s="71">
        <v>0.7</v>
      </c>
      <c r="AG10" s="70" t="s">
        <v>107</v>
      </c>
      <c r="AH10" s="69" t="s">
        <v>106</v>
      </c>
      <c r="AI10" s="69" t="s">
        <v>105</v>
      </c>
      <c r="AJ10" s="68" t="s">
        <v>104</v>
      </c>
      <c r="AK10" s="283"/>
      <c r="AL10" s="7"/>
      <c r="AM10" s="6"/>
    </row>
    <row r="11" spans="1:39" ht="23.25" customHeight="1" x14ac:dyDescent="0.25">
      <c r="A11" s="371"/>
      <c r="B11" s="252" t="s">
        <v>103</v>
      </c>
      <c r="C11" s="274" t="s">
        <v>49</v>
      </c>
      <c r="D11" s="275"/>
      <c r="E11" s="339">
        <v>5</v>
      </c>
      <c r="F11" s="340"/>
      <c r="G11" s="339">
        <v>10</v>
      </c>
      <c r="H11" s="340"/>
      <c r="I11" s="339">
        <v>20</v>
      </c>
      <c r="J11" s="340"/>
      <c r="K11" s="339">
        <v>40</v>
      </c>
      <c r="L11" s="340"/>
      <c r="M11" s="361">
        <v>80</v>
      </c>
      <c r="N11" s="340"/>
      <c r="O11" s="7"/>
      <c r="P11" s="384"/>
      <c r="Q11" s="384"/>
      <c r="R11" s="384"/>
      <c r="S11" s="384"/>
      <c r="T11" s="384"/>
      <c r="U11" s="384"/>
      <c r="V11" s="384"/>
      <c r="W11" s="384"/>
      <c r="X11" s="384"/>
      <c r="Y11" s="384"/>
      <c r="Z11" s="74"/>
      <c r="AA11" s="110" t="s">
        <v>76</v>
      </c>
      <c r="AB11" s="72">
        <v>12</v>
      </c>
      <c r="AC11" s="71">
        <v>17</v>
      </c>
      <c r="AD11" s="71">
        <v>25</v>
      </c>
      <c r="AE11" s="71">
        <v>73</v>
      </c>
      <c r="AF11" s="71">
        <v>0.7</v>
      </c>
      <c r="AG11" s="70" t="s">
        <v>102</v>
      </c>
      <c r="AH11" s="69" t="s">
        <v>101</v>
      </c>
      <c r="AI11" s="69" t="s">
        <v>73</v>
      </c>
      <c r="AJ11" s="68" t="s">
        <v>72</v>
      </c>
      <c r="AK11" s="283"/>
      <c r="AL11" s="7"/>
      <c r="AM11" s="6"/>
    </row>
    <row r="12" spans="1:39" ht="27.75" customHeight="1" thickBot="1" x14ac:dyDescent="0.3">
      <c r="A12" s="371"/>
      <c r="B12" s="253" t="s">
        <v>100</v>
      </c>
      <c r="C12" s="276" t="s">
        <v>48</v>
      </c>
      <c r="D12" s="277"/>
      <c r="E12" s="362">
        <v>0</v>
      </c>
      <c r="F12" s="364"/>
      <c r="G12" s="362">
        <v>0.6</v>
      </c>
      <c r="H12" s="364"/>
      <c r="I12" s="362">
        <v>1.2</v>
      </c>
      <c r="J12" s="364"/>
      <c r="K12" s="362">
        <v>2.4</v>
      </c>
      <c r="L12" s="364"/>
      <c r="M12" s="363">
        <v>4.8</v>
      </c>
      <c r="N12" s="364"/>
      <c r="O12" s="7"/>
      <c r="P12" s="384"/>
      <c r="Q12" s="384"/>
      <c r="R12" s="384"/>
      <c r="S12" s="384"/>
      <c r="T12" s="384"/>
      <c r="U12" s="384"/>
      <c r="V12" s="384"/>
      <c r="W12" s="384"/>
      <c r="X12" s="384"/>
      <c r="Y12" s="384"/>
      <c r="Z12" s="74"/>
      <c r="AA12" s="110" t="s">
        <v>76</v>
      </c>
      <c r="AB12" s="72">
        <v>12</v>
      </c>
      <c r="AC12" s="71">
        <v>17</v>
      </c>
      <c r="AD12" s="71">
        <v>25</v>
      </c>
      <c r="AE12" s="71">
        <v>73</v>
      </c>
      <c r="AF12" s="71">
        <v>0.7</v>
      </c>
      <c r="AG12" s="70" t="s">
        <v>99</v>
      </c>
      <c r="AH12" s="69" t="s">
        <v>98</v>
      </c>
      <c r="AI12" s="69" t="s">
        <v>73</v>
      </c>
      <c r="AJ12" s="68" t="s">
        <v>72</v>
      </c>
      <c r="AK12" s="283"/>
      <c r="AL12" s="7"/>
      <c r="AM12" s="6"/>
    </row>
    <row r="13" spans="1:39" ht="18.75" customHeight="1" x14ac:dyDescent="0.25">
      <c r="A13" s="371"/>
      <c r="B13" s="254" t="s">
        <v>97</v>
      </c>
      <c r="C13" s="272" t="s">
        <v>96</v>
      </c>
      <c r="D13" s="273"/>
      <c r="E13" s="368">
        <v>75</v>
      </c>
      <c r="F13" s="369"/>
      <c r="G13" s="368">
        <f>E13</f>
        <v>75</v>
      </c>
      <c r="H13" s="369"/>
      <c r="I13" s="368">
        <f>E13</f>
        <v>75</v>
      </c>
      <c r="J13" s="369"/>
      <c r="K13" s="368">
        <f>E13</f>
        <v>75</v>
      </c>
      <c r="L13" s="369"/>
      <c r="M13" s="370">
        <f>E13</f>
        <v>75</v>
      </c>
      <c r="N13" s="369"/>
      <c r="O13" s="7"/>
      <c r="P13" s="384"/>
      <c r="Q13" s="384"/>
      <c r="R13" s="384"/>
      <c r="S13" s="384"/>
      <c r="T13" s="384"/>
      <c r="U13" s="384"/>
      <c r="V13" s="384"/>
      <c r="W13" s="384"/>
      <c r="X13" s="384"/>
      <c r="Y13" s="384"/>
      <c r="Z13" s="74"/>
      <c r="AA13" s="110" t="s">
        <v>76</v>
      </c>
      <c r="AB13" s="72">
        <v>12</v>
      </c>
      <c r="AC13" s="71">
        <v>17</v>
      </c>
      <c r="AD13" s="71">
        <v>25</v>
      </c>
      <c r="AE13" s="71">
        <v>73</v>
      </c>
      <c r="AF13" s="71">
        <v>0.7</v>
      </c>
      <c r="AG13" s="70" t="s">
        <v>95</v>
      </c>
      <c r="AH13" s="69" t="s">
        <v>94</v>
      </c>
      <c r="AI13" s="69" t="s">
        <v>73</v>
      </c>
      <c r="AJ13" s="68" t="s">
        <v>72</v>
      </c>
      <c r="AK13" s="283"/>
      <c r="AL13" s="7"/>
      <c r="AM13" s="6"/>
    </row>
    <row r="14" spans="1:39" ht="15.75" thickBot="1" x14ac:dyDescent="0.3">
      <c r="A14" s="371"/>
      <c r="B14" s="253" t="s">
        <v>93</v>
      </c>
      <c r="C14" s="276" t="s">
        <v>92</v>
      </c>
      <c r="D14" s="277"/>
      <c r="E14" s="362">
        <v>-25</v>
      </c>
      <c r="F14" s="364"/>
      <c r="G14" s="362"/>
      <c r="H14" s="364"/>
      <c r="I14" s="362"/>
      <c r="J14" s="364"/>
      <c r="K14" s="362"/>
      <c r="L14" s="364"/>
      <c r="M14" s="363"/>
      <c r="N14" s="364"/>
      <c r="O14" s="7"/>
      <c r="P14" s="384"/>
      <c r="Q14" s="384"/>
      <c r="R14" s="384"/>
      <c r="S14" s="384"/>
      <c r="T14" s="384"/>
      <c r="U14" s="384"/>
      <c r="V14" s="384"/>
      <c r="W14" s="384"/>
      <c r="X14" s="384"/>
      <c r="Y14" s="384"/>
      <c r="Z14" s="74"/>
      <c r="AA14" s="110" t="s">
        <v>76</v>
      </c>
      <c r="AB14" s="72">
        <v>12</v>
      </c>
      <c r="AC14" s="71">
        <v>17</v>
      </c>
      <c r="AD14" s="71">
        <v>25</v>
      </c>
      <c r="AE14" s="71">
        <v>73</v>
      </c>
      <c r="AF14" s="71">
        <v>0.7</v>
      </c>
      <c r="AG14" s="70" t="s">
        <v>91</v>
      </c>
      <c r="AH14" s="69" t="s">
        <v>90</v>
      </c>
      <c r="AI14" s="69" t="s">
        <v>73</v>
      </c>
      <c r="AJ14" s="68" t="s">
        <v>72</v>
      </c>
      <c r="AK14" s="283"/>
      <c r="AL14" s="7"/>
      <c r="AM14" s="6"/>
    </row>
    <row r="15" spans="1:39" x14ac:dyDescent="0.25">
      <c r="A15" s="371"/>
      <c r="B15" s="365"/>
      <c r="C15" s="358" t="s">
        <v>40</v>
      </c>
      <c r="D15" s="335"/>
      <c r="E15" s="358" t="s">
        <v>89</v>
      </c>
      <c r="F15" s="360"/>
      <c r="G15" s="358" t="s">
        <v>88</v>
      </c>
      <c r="H15" s="360"/>
      <c r="I15" s="358" t="s">
        <v>87</v>
      </c>
      <c r="J15" s="360"/>
      <c r="K15" s="358" t="s">
        <v>86</v>
      </c>
      <c r="L15" s="360"/>
      <c r="M15" s="335" t="s">
        <v>85</v>
      </c>
      <c r="N15" s="360"/>
      <c r="O15" s="7"/>
      <c r="P15" s="384"/>
      <c r="Q15" s="384"/>
      <c r="R15" s="384"/>
      <c r="S15" s="384"/>
      <c r="T15" s="384"/>
      <c r="U15" s="384"/>
      <c r="V15" s="384"/>
      <c r="W15" s="384"/>
      <c r="X15" s="384"/>
      <c r="Y15" s="384"/>
      <c r="Z15" s="74"/>
      <c r="AA15" s="110" t="s">
        <v>76</v>
      </c>
      <c r="AB15" s="72">
        <v>12</v>
      </c>
      <c r="AC15" s="71">
        <v>17</v>
      </c>
      <c r="AD15" s="71">
        <v>25</v>
      </c>
      <c r="AE15" s="71">
        <v>73</v>
      </c>
      <c r="AF15" s="71">
        <v>0.7</v>
      </c>
      <c r="AG15" s="70" t="s">
        <v>84</v>
      </c>
      <c r="AH15" s="69" t="s">
        <v>83</v>
      </c>
      <c r="AI15" s="69" t="s">
        <v>73</v>
      </c>
      <c r="AJ15" s="68" t="s">
        <v>72</v>
      </c>
      <c r="AK15" s="283"/>
      <c r="AL15" s="7"/>
      <c r="AM15" s="6"/>
    </row>
    <row r="16" spans="1:39" x14ac:dyDescent="0.25">
      <c r="A16" s="371"/>
      <c r="B16" s="366"/>
      <c r="C16" s="339" t="s">
        <v>82</v>
      </c>
      <c r="D16" s="361"/>
      <c r="E16" s="339" t="s">
        <v>81</v>
      </c>
      <c r="F16" s="340"/>
      <c r="G16" s="339" t="s">
        <v>46</v>
      </c>
      <c r="H16" s="340"/>
      <c r="I16" s="339" t="s">
        <v>43</v>
      </c>
      <c r="J16" s="340"/>
      <c r="K16" s="77" t="s">
        <v>80</v>
      </c>
      <c r="L16" s="75" t="s">
        <v>79</v>
      </c>
      <c r="M16" s="76" t="s">
        <v>80</v>
      </c>
      <c r="N16" s="75" t="s">
        <v>79</v>
      </c>
      <c r="O16" s="7"/>
      <c r="P16" s="384"/>
      <c r="Q16" s="384"/>
      <c r="R16" s="384"/>
      <c r="S16" s="384"/>
      <c r="T16" s="384"/>
      <c r="U16" s="384"/>
      <c r="V16" s="384"/>
      <c r="W16" s="384"/>
      <c r="X16" s="384"/>
      <c r="Y16" s="384"/>
      <c r="Z16" s="74"/>
      <c r="AA16" s="110" t="s">
        <v>76</v>
      </c>
      <c r="AB16" s="72">
        <v>12</v>
      </c>
      <c r="AC16" s="71">
        <v>17</v>
      </c>
      <c r="AD16" s="71">
        <v>25</v>
      </c>
      <c r="AE16" s="71">
        <v>73</v>
      </c>
      <c r="AF16" s="71">
        <v>0.7</v>
      </c>
      <c r="AG16" s="70" t="s">
        <v>78</v>
      </c>
      <c r="AH16" s="69" t="s">
        <v>77</v>
      </c>
      <c r="AI16" s="69" t="s">
        <v>73</v>
      </c>
      <c r="AJ16" s="68" t="s">
        <v>72</v>
      </c>
      <c r="AK16" s="283"/>
      <c r="AL16" s="7"/>
      <c r="AM16" s="6"/>
    </row>
    <row r="17" spans="1:39" ht="15.75" thickBot="1" x14ac:dyDescent="0.3">
      <c r="A17" s="372"/>
      <c r="B17" s="367"/>
      <c r="C17" s="362">
        <v>115</v>
      </c>
      <c r="D17" s="363"/>
      <c r="E17" s="362">
        <v>-15</v>
      </c>
      <c r="F17" s="364"/>
      <c r="G17" s="362">
        <v>80</v>
      </c>
      <c r="H17" s="364"/>
      <c r="I17" s="362">
        <v>30</v>
      </c>
      <c r="J17" s="364"/>
      <c r="K17" s="67">
        <v>0</v>
      </c>
      <c r="L17" s="65">
        <v>3</v>
      </c>
      <c r="M17" s="66">
        <v>0.5</v>
      </c>
      <c r="N17" s="65">
        <v>3</v>
      </c>
      <c r="O17" s="7"/>
      <c r="P17" s="384"/>
      <c r="Q17" s="384"/>
      <c r="R17" s="384"/>
      <c r="S17" s="384"/>
      <c r="T17" s="384"/>
      <c r="U17" s="384"/>
      <c r="V17" s="384"/>
      <c r="W17" s="384"/>
      <c r="X17" s="384"/>
      <c r="Y17" s="384"/>
      <c r="Z17" s="74"/>
      <c r="AA17" s="110" t="s">
        <v>76</v>
      </c>
      <c r="AB17" s="72">
        <v>12</v>
      </c>
      <c r="AC17" s="71">
        <v>17</v>
      </c>
      <c r="AD17" s="71">
        <v>25</v>
      </c>
      <c r="AE17" s="71">
        <v>73</v>
      </c>
      <c r="AF17" s="71">
        <v>0.7</v>
      </c>
      <c r="AG17" s="70" t="s">
        <v>75</v>
      </c>
      <c r="AH17" s="69" t="s">
        <v>74</v>
      </c>
      <c r="AI17" s="69" t="s">
        <v>73</v>
      </c>
      <c r="AJ17" s="68" t="s">
        <v>72</v>
      </c>
      <c r="AK17" s="283"/>
      <c r="AL17" s="7"/>
      <c r="AM17" s="6"/>
    </row>
    <row r="18" spans="1:39" ht="15.75" thickBot="1" x14ac:dyDescent="0.3">
      <c r="A18" s="16"/>
      <c r="B18" s="7"/>
      <c r="C18" s="7"/>
      <c r="D18" s="7"/>
      <c r="E18" s="7"/>
      <c r="F18" s="7"/>
      <c r="G18" s="7"/>
      <c r="H18" s="7"/>
      <c r="I18" s="7"/>
      <c r="J18" s="7"/>
      <c r="K18" s="7"/>
      <c r="L18" s="7"/>
      <c r="M18" s="7"/>
      <c r="N18" s="7"/>
      <c r="O18" s="7"/>
      <c r="P18" s="7"/>
      <c r="Q18" s="7"/>
      <c r="R18" s="7"/>
      <c r="S18" s="7"/>
      <c r="T18" s="7"/>
      <c r="U18" s="7"/>
      <c r="V18" s="7"/>
      <c r="W18" s="7"/>
      <c r="X18" s="7"/>
      <c r="Y18" s="7"/>
      <c r="Z18" s="7"/>
      <c r="AA18" s="110" t="s">
        <v>76</v>
      </c>
      <c r="AB18" s="72">
        <v>12</v>
      </c>
      <c r="AC18" s="71">
        <v>17</v>
      </c>
      <c r="AD18" s="71">
        <v>25</v>
      </c>
      <c r="AE18" s="71">
        <v>73</v>
      </c>
      <c r="AF18" s="71">
        <v>0.7</v>
      </c>
      <c r="AG18" s="70" t="s">
        <v>250</v>
      </c>
      <c r="AH18" s="69" t="s">
        <v>251</v>
      </c>
      <c r="AI18" s="69" t="s">
        <v>73</v>
      </c>
      <c r="AJ18" s="68" t="s">
        <v>72</v>
      </c>
      <c r="AK18" s="283"/>
      <c r="AL18" s="7"/>
      <c r="AM18" s="6"/>
    </row>
    <row r="19" spans="1:39" ht="15.75" customHeight="1" thickBot="1" x14ac:dyDescent="0.3">
      <c r="A19" s="341" t="s">
        <v>71</v>
      </c>
      <c r="B19" s="354" t="s">
        <v>61</v>
      </c>
      <c r="C19" s="355"/>
      <c r="D19" s="355"/>
      <c r="E19" s="356" t="s">
        <v>60</v>
      </c>
      <c r="F19" s="357"/>
      <c r="G19" s="60" t="s">
        <v>59</v>
      </c>
      <c r="H19" s="59" t="s">
        <v>58</v>
      </c>
      <c r="I19" s="60" t="s">
        <v>59</v>
      </c>
      <c r="J19" s="59" t="s">
        <v>58</v>
      </c>
      <c r="K19" s="60" t="s">
        <v>59</v>
      </c>
      <c r="L19" s="59" t="s">
        <v>58</v>
      </c>
      <c r="M19" s="58" t="s">
        <v>59</v>
      </c>
      <c r="N19" s="59" t="s">
        <v>58</v>
      </c>
      <c r="O19" s="7"/>
      <c r="P19" s="7"/>
      <c r="Q19" s="7"/>
      <c r="R19" s="7"/>
      <c r="S19" s="7"/>
      <c r="T19" s="7"/>
      <c r="U19" s="7"/>
      <c r="V19" s="7" t="s">
        <v>70</v>
      </c>
      <c r="W19" s="7" t="s">
        <v>69</v>
      </c>
      <c r="X19" s="7"/>
      <c r="Y19" s="7"/>
      <c r="Z19" s="7"/>
      <c r="AA19" s="110" t="s">
        <v>76</v>
      </c>
      <c r="AB19" s="72">
        <v>12</v>
      </c>
      <c r="AC19" s="71">
        <v>17</v>
      </c>
      <c r="AD19" s="71">
        <v>25</v>
      </c>
      <c r="AE19" s="71">
        <v>73</v>
      </c>
      <c r="AF19" s="71">
        <v>0.7</v>
      </c>
      <c r="AG19" s="70" t="s">
        <v>252</v>
      </c>
      <c r="AH19" s="69" t="s">
        <v>253</v>
      </c>
      <c r="AI19" s="69" t="s">
        <v>73</v>
      </c>
      <c r="AJ19" s="68" t="s">
        <v>72</v>
      </c>
      <c r="AK19" s="283"/>
      <c r="AL19" s="7"/>
      <c r="AM19" s="6"/>
    </row>
    <row r="20" spans="1:39" ht="15.75" customHeight="1" x14ac:dyDescent="0.25">
      <c r="A20" s="342"/>
      <c r="B20" s="358" t="s">
        <v>24</v>
      </c>
      <c r="C20" s="335"/>
      <c r="D20" s="335"/>
      <c r="E20" s="336"/>
      <c r="F20" s="337"/>
      <c r="G20" s="56"/>
      <c r="H20" s="47"/>
      <c r="I20" s="56"/>
      <c r="J20" s="47"/>
      <c r="K20" s="56"/>
      <c r="L20" s="47"/>
      <c r="M20" s="55"/>
      <c r="N20" s="47"/>
      <c r="O20" s="7"/>
      <c r="P20" s="7"/>
      <c r="Q20" s="7"/>
      <c r="R20" s="7"/>
      <c r="S20" s="7"/>
      <c r="T20" s="7"/>
      <c r="U20" s="7"/>
      <c r="V20" s="7"/>
      <c r="W20" s="7"/>
      <c r="X20" s="7"/>
      <c r="Y20" s="7"/>
      <c r="Z20" s="7"/>
      <c r="AA20" s="110" t="s">
        <v>76</v>
      </c>
      <c r="AB20" s="72">
        <v>12</v>
      </c>
      <c r="AC20" s="71">
        <v>17</v>
      </c>
      <c r="AD20" s="71">
        <v>25</v>
      </c>
      <c r="AE20" s="71">
        <v>73</v>
      </c>
      <c r="AF20" s="71">
        <v>0.7</v>
      </c>
      <c r="AG20" s="70" t="s">
        <v>254</v>
      </c>
      <c r="AH20" s="69" t="s">
        <v>255</v>
      </c>
      <c r="AI20" s="69" t="s">
        <v>73</v>
      </c>
      <c r="AJ20" s="68" t="s">
        <v>72</v>
      </c>
      <c r="AK20" s="283"/>
      <c r="AL20" s="7"/>
      <c r="AM20" s="6"/>
    </row>
    <row r="21" spans="1:39" x14ac:dyDescent="0.25">
      <c r="A21" s="342"/>
      <c r="B21" s="348" t="s">
        <v>23</v>
      </c>
      <c r="C21" s="338"/>
      <c r="D21" s="338"/>
      <c r="E21" s="339"/>
      <c r="F21" s="340"/>
      <c r="G21" s="45"/>
      <c r="H21" s="43"/>
      <c r="I21" s="45"/>
      <c r="J21" s="43"/>
      <c r="K21" s="45"/>
      <c r="L21" s="43"/>
      <c r="M21" s="44"/>
      <c r="N21" s="43"/>
      <c r="O21" s="7"/>
      <c r="P21" s="7"/>
      <c r="Q21" s="7"/>
      <c r="R21" s="7"/>
      <c r="S21" s="7"/>
      <c r="T21" s="7"/>
      <c r="U21" s="7"/>
      <c r="V21" s="7"/>
      <c r="W21" s="7"/>
      <c r="X21" s="7"/>
      <c r="Y21" s="7"/>
      <c r="Z21" s="7"/>
      <c r="AA21" s="110" t="s">
        <v>76</v>
      </c>
      <c r="AB21" s="72">
        <v>12</v>
      </c>
      <c r="AC21" s="71">
        <v>17</v>
      </c>
      <c r="AD21" s="71">
        <v>25</v>
      </c>
      <c r="AE21" s="71">
        <v>73</v>
      </c>
      <c r="AF21" s="71">
        <v>0.7</v>
      </c>
      <c r="AG21" s="70" t="s">
        <v>256</v>
      </c>
      <c r="AH21" s="69" t="s">
        <v>257</v>
      </c>
      <c r="AI21" s="69" t="s">
        <v>73</v>
      </c>
      <c r="AJ21" s="68" t="s">
        <v>72</v>
      </c>
      <c r="AK21" s="283"/>
      <c r="AL21" s="7"/>
      <c r="AM21" s="6"/>
    </row>
    <row r="22" spans="1:39" x14ac:dyDescent="0.25">
      <c r="A22" s="342"/>
      <c r="B22" s="348" t="s">
        <v>56</v>
      </c>
      <c r="C22" s="338"/>
      <c r="D22" s="338" t="s">
        <v>3</v>
      </c>
      <c r="E22" s="339"/>
      <c r="F22" s="340"/>
      <c r="G22" s="45"/>
      <c r="H22" s="43"/>
      <c r="I22" s="45"/>
      <c r="J22" s="43"/>
      <c r="K22" s="45"/>
      <c r="L22" s="43"/>
      <c r="M22" s="44"/>
      <c r="N22" s="43"/>
      <c r="O22" s="7"/>
      <c r="P22" s="7"/>
      <c r="Q22" s="7"/>
      <c r="R22" s="7"/>
      <c r="S22" s="7"/>
      <c r="T22" s="7"/>
      <c r="U22" s="7"/>
      <c r="V22" s="7"/>
      <c r="W22" s="7"/>
      <c r="X22" s="7"/>
      <c r="Y22" s="7"/>
      <c r="Z22" s="7"/>
      <c r="AA22" s="110" t="s">
        <v>76</v>
      </c>
      <c r="AB22" s="72">
        <v>12</v>
      </c>
      <c r="AC22" s="71">
        <v>17</v>
      </c>
      <c r="AD22" s="71">
        <v>25</v>
      </c>
      <c r="AE22" s="71">
        <v>73</v>
      </c>
      <c r="AF22" s="71">
        <v>0.7</v>
      </c>
      <c r="AG22" s="70" t="s">
        <v>258</v>
      </c>
      <c r="AH22" s="69" t="s">
        <v>259</v>
      </c>
      <c r="AI22" s="69" t="s">
        <v>73</v>
      </c>
      <c r="AJ22" s="68" t="s">
        <v>72</v>
      </c>
      <c r="AK22" s="283"/>
      <c r="AL22" s="7"/>
      <c r="AM22" s="6"/>
    </row>
    <row r="23" spans="1:39" ht="18.75" customHeight="1" x14ac:dyDescent="0.25">
      <c r="A23" s="342"/>
      <c r="B23" s="349" t="s">
        <v>54</v>
      </c>
      <c r="C23" s="350"/>
      <c r="D23" s="36" t="s">
        <v>1</v>
      </c>
      <c r="E23" s="332"/>
      <c r="F23" s="333"/>
      <c r="G23" s="42"/>
      <c r="H23" s="40"/>
      <c r="I23" s="42"/>
      <c r="J23" s="40"/>
      <c r="K23" s="42"/>
      <c r="L23" s="40"/>
      <c r="M23" s="41"/>
      <c r="N23" s="40"/>
      <c r="O23" s="7"/>
      <c r="P23" s="7"/>
      <c r="Q23" s="7"/>
      <c r="R23" s="7"/>
      <c r="S23" s="7"/>
      <c r="T23" s="7"/>
      <c r="U23" s="7"/>
      <c r="V23" s="7"/>
      <c r="W23" s="7"/>
      <c r="X23" s="7"/>
      <c r="Y23" s="7"/>
      <c r="Z23" s="7"/>
      <c r="AA23" s="110" t="s">
        <v>76</v>
      </c>
      <c r="AB23" s="72">
        <v>12</v>
      </c>
      <c r="AC23" s="71">
        <v>17</v>
      </c>
      <c r="AD23" s="71">
        <v>25</v>
      </c>
      <c r="AE23" s="71">
        <v>73</v>
      </c>
      <c r="AF23" s="71">
        <v>0.7</v>
      </c>
      <c r="AG23" s="70" t="s">
        <v>260</v>
      </c>
      <c r="AH23" s="69" t="s">
        <v>261</v>
      </c>
      <c r="AI23" s="69" t="s">
        <v>73</v>
      </c>
      <c r="AJ23" s="68" t="s">
        <v>72</v>
      </c>
      <c r="AK23" s="283"/>
      <c r="AL23" s="7"/>
      <c r="AM23" s="6"/>
    </row>
    <row r="24" spans="1:39" ht="15.75" thickBot="1" x14ac:dyDescent="0.3">
      <c r="A24" s="342"/>
      <c r="B24" s="324"/>
      <c r="C24" s="351"/>
      <c r="D24" s="54" t="s">
        <v>0</v>
      </c>
      <c r="E24" s="352"/>
      <c r="F24" s="353"/>
      <c r="G24" s="352"/>
      <c r="H24" s="353"/>
      <c r="I24" s="352"/>
      <c r="J24" s="353"/>
      <c r="K24" s="352"/>
      <c r="L24" s="353"/>
      <c r="M24" s="359"/>
      <c r="N24" s="353"/>
      <c r="O24" s="7"/>
      <c r="P24" s="7"/>
      <c r="Q24" s="7"/>
      <c r="R24" s="7"/>
      <c r="S24" s="7"/>
      <c r="T24" s="7"/>
      <c r="U24" s="7"/>
      <c r="V24" s="7"/>
      <c r="W24" s="7"/>
      <c r="X24" s="7"/>
      <c r="Y24" s="7"/>
      <c r="Z24" s="7"/>
      <c r="AA24" s="110" t="s">
        <v>76</v>
      </c>
      <c r="AB24" s="72">
        <v>12</v>
      </c>
      <c r="AC24" s="71">
        <v>17</v>
      </c>
      <c r="AD24" s="71">
        <v>25</v>
      </c>
      <c r="AE24" s="71">
        <v>73</v>
      </c>
      <c r="AF24" s="71">
        <v>0.7</v>
      </c>
      <c r="AG24" s="70" t="s">
        <v>262</v>
      </c>
      <c r="AH24" s="69" t="s">
        <v>263</v>
      </c>
      <c r="AI24" s="69" t="s">
        <v>73</v>
      </c>
      <c r="AJ24" s="68" t="s">
        <v>72</v>
      </c>
      <c r="AK24" s="283"/>
      <c r="AL24" s="7"/>
      <c r="AM24" s="6"/>
    </row>
    <row r="25" spans="1:39" ht="16.5" customHeight="1" x14ac:dyDescent="0.25">
      <c r="A25" s="342"/>
      <c r="B25" s="322" t="s">
        <v>64</v>
      </c>
      <c r="C25" s="323"/>
      <c r="D25" s="37" t="s">
        <v>52</v>
      </c>
      <c r="E25" s="328">
        <v>1</v>
      </c>
      <c r="F25" s="329"/>
      <c r="G25" s="328">
        <v>2</v>
      </c>
      <c r="H25" s="329"/>
      <c r="I25" s="328">
        <v>3</v>
      </c>
      <c r="J25" s="329"/>
      <c r="K25" s="328">
        <v>4</v>
      </c>
      <c r="L25" s="329"/>
      <c r="M25" s="285">
        <v>5</v>
      </c>
      <c r="N25" s="329"/>
      <c r="O25" s="7"/>
      <c r="P25" s="7"/>
      <c r="Q25" s="7"/>
      <c r="R25" s="7"/>
      <c r="S25" s="7"/>
      <c r="T25" s="7"/>
      <c r="U25" s="7"/>
      <c r="V25" s="7"/>
      <c r="W25" s="7"/>
      <c r="X25" s="7"/>
      <c r="Y25" s="7"/>
      <c r="Z25" s="7"/>
      <c r="AA25" s="110" t="s">
        <v>76</v>
      </c>
      <c r="AB25" s="72">
        <v>12</v>
      </c>
      <c r="AC25" s="71">
        <v>17</v>
      </c>
      <c r="AD25" s="71">
        <v>25</v>
      </c>
      <c r="AE25" s="71">
        <v>73</v>
      </c>
      <c r="AF25" s="71">
        <v>0.7</v>
      </c>
      <c r="AG25" s="70" t="s">
        <v>264</v>
      </c>
      <c r="AH25" s="69" t="s">
        <v>265</v>
      </c>
      <c r="AI25" s="69" t="s">
        <v>73</v>
      </c>
      <c r="AJ25" s="68" t="s">
        <v>72</v>
      </c>
      <c r="AK25" s="283"/>
      <c r="AL25" s="7"/>
      <c r="AM25" s="6"/>
    </row>
    <row r="26" spans="1:39" ht="15" customHeight="1" x14ac:dyDescent="0.25">
      <c r="A26" s="342"/>
      <c r="B26" s="324"/>
      <c r="C26" s="325"/>
      <c r="D26" s="36" t="s">
        <v>1</v>
      </c>
      <c r="E26" s="318">
        <v>10</v>
      </c>
      <c r="F26" s="319"/>
      <c r="G26" s="318">
        <v>20</v>
      </c>
      <c r="H26" s="319"/>
      <c r="I26" s="318">
        <v>40</v>
      </c>
      <c r="J26" s="319"/>
      <c r="K26" s="318">
        <v>80</v>
      </c>
      <c r="L26" s="319"/>
      <c r="M26" s="287">
        <v>160</v>
      </c>
      <c r="N26" s="319"/>
      <c r="O26" s="7"/>
      <c r="P26" s="7"/>
      <c r="Q26" s="7"/>
      <c r="R26" s="7"/>
      <c r="S26" s="7"/>
      <c r="T26" s="7"/>
      <c r="U26" s="7"/>
      <c r="V26" s="7"/>
      <c r="W26" s="7"/>
      <c r="X26" s="7"/>
      <c r="Y26" s="7"/>
      <c r="Z26" s="7"/>
      <c r="AA26" s="110" t="s">
        <v>76</v>
      </c>
      <c r="AB26" s="72">
        <v>12</v>
      </c>
      <c r="AC26" s="71">
        <v>17</v>
      </c>
      <c r="AD26" s="71">
        <v>25</v>
      </c>
      <c r="AE26" s="71">
        <v>73</v>
      </c>
      <c r="AF26" s="71">
        <v>0.7</v>
      </c>
      <c r="AG26" s="70" t="s">
        <v>266</v>
      </c>
      <c r="AH26" s="69" t="s">
        <v>267</v>
      </c>
      <c r="AI26" s="69" t="s">
        <v>73</v>
      </c>
      <c r="AJ26" s="68" t="s">
        <v>72</v>
      </c>
      <c r="AK26" s="283"/>
      <c r="AL26" s="7"/>
      <c r="AM26" s="6"/>
    </row>
    <row r="27" spans="1:39" ht="15.75" customHeight="1" thickBot="1" x14ac:dyDescent="0.3">
      <c r="A27" s="343"/>
      <c r="B27" s="326"/>
      <c r="C27" s="327"/>
      <c r="D27" s="34" t="s">
        <v>0</v>
      </c>
      <c r="E27" s="320">
        <v>5</v>
      </c>
      <c r="F27" s="321"/>
      <c r="G27" s="320">
        <v>10</v>
      </c>
      <c r="H27" s="321"/>
      <c r="I27" s="320">
        <v>20</v>
      </c>
      <c r="J27" s="321"/>
      <c r="K27" s="320">
        <v>40</v>
      </c>
      <c r="L27" s="321"/>
      <c r="M27" s="289">
        <v>80</v>
      </c>
      <c r="N27" s="321"/>
      <c r="O27" s="7"/>
      <c r="P27" s="7"/>
      <c r="Q27" s="7"/>
      <c r="R27" s="7"/>
      <c r="S27" s="7"/>
      <c r="T27" s="7"/>
      <c r="U27" s="7"/>
      <c r="V27" s="7"/>
      <c r="W27" s="7"/>
      <c r="X27" s="7"/>
      <c r="Y27" s="7"/>
      <c r="Z27" s="7"/>
      <c r="AA27" s="110" t="s">
        <v>76</v>
      </c>
      <c r="AB27" s="72">
        <v>12</v>
      </c>
      <c r="AC27" s="71">
        <v>17</v>
      </c>
      <c r="AD27" s="71">
        <v>25</v>
      </c>
      <c r="AE27" s="71">
        <v>73</v>
      </c>
      <c r="AF27" s="71">
        <v>0.7</v>
      </c>
      <c r="AG27" s="70" t="s">
        <v>268</v>
      </c>
      <c r="AH27" s="69" t="s">
        <v>269</v>
      </c>
      <c r="AI27" s="69" t="s">
        <v>73</v>
      </c>
      <c r="AJ27" s="68" t="s">
        <v>72</v>
      </c>
      <c r="AK27" s="283"/>
      <c r="AL27" s="7"/>
      <c r="AM27" s="6"/>
    </row>
    <row r="28" spans="1:39" ht="15" customHeight="1" thickBot="1" x14ac:dyDescent="0.3">
      <c r="A28" s="341" t="s">
        <v>62</v>
      </c>
      <c r="B28" s="344" t="s">
        <v>61</v>
      </c>
      <c r="C28" s="345"/>
      <c r="D28" s="345"/>
      <c r="E28" s="346" t="s">
        <v>60</v>
      </c>
      <c r="F28" s="347"/>
      <c r="G28" s="346" t="s">
        <v>60</v>
      </c>
      <c r="H28" s="347"/>
      <c r="I28" s="53" t="s">
        <v>59</v>
      </c>
      <c r="J28" s="51" t="s">
        <v>58</v>
      </c>
      <c r="K28" s="53" t="s">
        <v>59</v>
      </c>
      <c r="L28" s="51" t="s">
        <v>58</v>
      </c>
      <c r="M28" s="52" t="s">
        <v>59</v>
      </c>
      <c r="N28" s="51" t="s">
        <v>58</v>
      </c>
      <c r="O28" s="7"/>
      <c r="P28" s="16"/>
      <c r="Q28" s="7"/>
      <c r="R28" s="7"/>
      <c r="S28" s="7"/>
      <c r="T28" s="7"/>
      <c r="U28" s="7"/>
      <c r="V28" s="7"/>
      <c r="W28" s="7"/>
      <c r="X28" s="7"/>
      <c r="Y28" s="7"/>
      <c r="Z28" s="246"/>
      <c r="AA28" s="110" t="s">
        <v>76</v>
      </c>
      <c r="AB28" s="72">
        <v>12</v>
      </c>
      <c r="AC28" s="71">
        <v>17</v>
      </c>
      <c r="AD28" s="71">
        <v>25</v>
      </c>
      <c r="AE28" s="71">
        <v>73</v>
      </c>
      <c r="AF28" s="71">
        <v>0.7</v>
      </c>
      <c r="AG28" s="70" t="s">
        <v>270</v>
      </c>
      <c r="AH28" s="69" t="s">
        <v>271</v>
      </c>
      <c r="AI28" s="69" t="s">
        <v>73</v>
      </c>
      <c r="AJ28" s="68" t="s">
        <v>72</v>
      </c>
      <c r="AK28" s="283"/>
      <c r="AL28" s="7"/>
      <c r="AM28" s="6"/>
    </row>
    <row r="29" spans="1:39" ht="15" customHeight="1" x14ac:dyDescent="0.25">
      <c r="A29" s="342"/>
      <c r="B29" s="335" t="s">
        <v>24</v>
      </c>
      <c r="C29" s="335"/>
      <c r="D29" s="335"/>
      <c r="E29" s="336"/>
      <c r="F29" s="337"/>
      <c r="G29" s="336"/>
      <c r="H29" s="337"/>
      <c r="I29" s="49"/>
      <c r="J29" s="47"/>
      <c r="K29" s="49"/>
      <c r="L29" s="47"/>
      <c r="M29" s="48"/>
      <c r="N29" s="47"/>
      <c r="O29" s="7"/>
      <c r="P29" s="311" t="s">
        <v>67</v>
      </c>
      <c r="Q29" s="32" t="s">
        <v>50</v>
      </c>
      <c r="R29" s="32">
        <v>10</v>
      </c>
      <c r="S29" s="32">
        <v>10</v>
      </c>
      <c r="T29" s="304" t="s">
        <v>38</v>
      </c>
      <c r="U29" s="304"/>
      <c r="V29" s="304"/>
      <c r="W29" s="315" t="s">
        <v>37</v>
      </c>
      <c r="X29" s="7"/>
      <c r="Y29" s="7"/>
      <c r="Z29" s="246"/>
      <c r="AA29" s="110" t="s">
        <v>76</v>
      </c>
      <c r="AB29" s="72">
        <v>12</v>
      </c>
      <c r="AC29" s="71">
        <v>17</v>
      </c>
      <c r="AD29" s="71">
        <v>25</v>
      </c>
      <c r="AE29" s="71">
        <v>73</v>
      </c>
      <c r="AF29" s="71">
        <v>0.7</v>
      </c>
      <c r="AG29" s="70" t="s">
        <v>272</v>
      </c>
      <c r="AH29" s="69" t="s">
        <v>273</v>
      </c>
      <c r="AI29" s="69" t="s">
        <v>73</v>
      </c>
      <c r="AJ29" s="68" t="s">
        <v>72</v>
      </c>
      <c r="AK29" s="283"/>
      <c r="AL29" s="7"/>
      <c r="AM29" s="6"/>
    </row>
    <row r="30" spans="1:39" x14ac:dyDescent="0.25">
      <c r="A30" s="342"/>
      <c r="B30" s="338" t="s">
        <v>23</v>
      </c>
      <c r="C30" s="338"/>
      <c r="D30" s="338"/>
      <c r="E30" s="339"/>
      <c r="F30" s="340"/>
      <c r="G30" s="339"/>
      <c r="H30" s="340"/>
      <c r="I30" s="45"/>
      <c r="J30" s="43"/>
      <c r="K30" s="45"/>
      <c r="L30" s="43"/>
      <c r="M30" s="44"/>
      <c r="N30" s="43"/>
      <c r="O30" s="7"/>
      <c r="P30" s="312"/>
      <c r="Q30" s="35" t="s">
        <v>49</v>
      </c>
      <c r="R30" s="35">
        <v>5</v>
      </c>
      <c r="S30" s="35">
        <v>5</v>
      </c>
      <c r="T30" s="314"/>
      <c r="U30" s="314"/>
      <c r="V30" s="314"/>
      <c r="W30" s="316"/>
      <c r="X30" s="7"/>
      <c r="Y30" s="7"/>
      <c r="Z30" s="246"/>
      <c r="AA30" s="110" t="s">
        <v>76</v>
      </c>
      <c r="AB30" s="72">
        <v>12</v>
      </c>
      <c r="AC30" s="71">
        <v>17</v>
      </c>
      <c r="AD30" s="71">
        <v>25</v>
      </c>
      <c r="AE30" s="71">
        <v>73</v>
      </c>
      <c r="AF30" s="71">
        <v>0.7</v>
      </c>
      <c r="AG30" s="70" t="s">
        <v>274</v>
      </c>
      <c r="AH30" s="69" t="s">
        <v>275</v>
      </c>
      <c r="AI30" s="69" t="s">
        <v>73</v>
      </c>
      <c r="AJ30" s="68" t="s">
        <v>72</v>
      </c>
      <c r="AK30" s="283"/>
      <c r="AL30" s="7"/>
      <c r="AM30" s="6"/>
    </row>
    <row r="31" spans="1:39" x14ac:dyDescent="0.25">
      <c r="A31" s="342"/>
      <c r="B31" s="348" t="s">
        <v>56</v>
      </c>
      <c r="C31" s="338"/>
      <c r="D31" s="338" t="s">
        <v>3</v>
      </c>
      <c r="E31" s="339"/>
      <c r="F31" s="340"/>
      <c r="G31" s="45"/>
      <c r="H31" s="43"/>
      <c r="I31" s="45"/>
      <c r="J31" s="43"/>
      <c r="K31" s="45"/>
      <c r="L31" s="43"/>
      <c r="M31" s="44"/>
      <c r="N31" s="43"/>
      <c r="O31" s="7"/>
      <c r="P31" s="312"/>
      <c r="Q31" s="35" t="s">
        <v>48</v>
      </c>
      <c r="R31" s="35">
        <v>0</v>
      </c>
      <c r="S31" s="35">
        <v>0</v>
      </c>
      <c r="T31" s="314"/>
      <c r="U31" s="314"/>
      <c r="V31" s="314"/>
      <c r="W31" s="316"/>
      <c r="X31" s="7"/>
      <c r="Y31" s="7"/>
      <c r="Z31" s="246"/>
      <c r="AA31" s="110" t="s">
        <v>76</v>
      </c>
      <c r="AB31" s="72">
        <v>12</v>
      </c>
      <c r="AC31" s="71">
        <v>17</v>
      </c>
      <c r="AD31" s="71">
        <v>25</v>
      </c>
      <c r="AE31" s="71">
        <v>73</v>
      </c>
      <c r="AF31" s="71">
        <v>0.7</v>
      </c>
      <c r="AG31" s="70" t="s">
        <v>276</v>
      </c>
      <c r="AH31" s="69" t="s">
        <v>277</v>
      </c>
      <c r="AI31" s="69" t="s">
        <v>73</v>
      </c>
      <c r="AJ31" s="68" t="s">
        <v>72</v>
      </c>
      <c r="AK31" s="283"/>
      <c r="AL31" s="7"/>
      <c r="AM31" s="6"/>
    </row>
    <row r="32" spans="1:39" ht="15" customHeight="1" x14ac:dyDescent="0.25">
      <c r="A32" s="342"/>
      <c r="B32" s="330" t="s">
        <v>54</v>
      </c>
      <c r="C32" s="331"/>
      <c r="D32" s="36" t="s">
        <v>1</v>
      </c>
      <c r="E32" s="332"/>
      <c r="F32" s="333"/>
      <c r="G32" s="332"/>
      <c r="H32" s="333"/>
      <c r="I32" s="42"/>
      <c r="J32" s="40"/>
      <c r="K32" s="42"/>
      <c r="L32" s="40"/>
      <c r="M32" s="41"/>
      <c r="N32" s="40"/>
      <c r="O32" s="7"/>
      <c r="P32" s="312"/>
      <c r="Q32" s="35" t="s">
        <v>66</v>
      </c>
      <c r="R32" s="35">
        <v>-15</v>
      </c>
      <c r="S32" s="35">
        <v>-15</v>
      </c>
      <c r="T32" s="314"/>
      <c r="U32" s="314"/>
      <c r="V32" s="314"/>
      <c r="W32" s="316"/>
      <c r="X32" s="7"/>
      <c r="Y32" s="7"/>
      <c r="Z32" s="246"/>
      <c r="AA32" s="110" t="s">
        <v>76</v>
      </c>
      <c r="AB32" s="72">
        <v>12</v>
      </c>
      <c r="AC32" s="71">
        <v>17</v>
      </c>
      <c r="AD32" s="71">
        <v>25</v>
      </c>
      <c r="AE32" s="71">
        <v>73</v>
      </c>
      <c r="AF32" s="71">
        <v>0.7</v>
      </c>
      <c r="AG32" s="70" t="s">
        <v>278</v>
      </c>
      <c r="AH32" s="69" t="s">
        <v>279</v>
      </c>
      <c r="AI32" s="69" t="s">
        <v>73</v>
      </c>
      <c r="AJ32" s="68" t="s">
        <v>72</v>
      </c>
      <c r="AK32" s="283"/>
      <c r="AL32" s="7"/>
      <c r="AM32" s="6"/>
    </row>
    <row r="33" spans="1:39" ht="15.75" thickBot="1" x14ac:dyDescent="0.3">
      <c r="A33" s="342"/>
      <c r="B33" s="330"/>
      <c r="C33" s="331"/>
      <c r="D33" s="36" t="s">
        <v>0</v>
      </c>
      <c r="E33" s="332"/>
      <c r="F33" s="333"/>
      <c r="G33" s="332"/>
      <c r="H33" s="333"/>
      <c r="I33" s="332"/>
      <c r="J33" s="333"/>
      <c r="K33" s="332"/>
      <c r="L33" s="333"/>
      <c r="M33" s="334"/>
      <c r="N33" s="333"/>
      <c r="O33" s="7"/>
      <c r="P33" s="313"/>
      <c r="Q33" s="31" t="s">
        <v>65</v>
      </c>
      <c r="R33" s="31">
        <v>-17</v>
      </c>
      <c r="S33" s="31">
        <v>-17</v>
      </c>
      <c r="T33" s="305"/>
      <c r="U33" s="305"/>
      <c r="V33" s="305"/>
      <c r="W33" s="317"/>
      <c r="X33" s="7"/>
      <c r="Y33" s="7"/>
      <c r="Z33" s="246"/>
      <c r="AA33" s="110" t="s">
        <v>76</v>
      </c>
      <c r="AB33" s="72">
        <v>12</v>
      </c>
      <c r="AC33" s="71">
        <v>17</v>
      </c>
      <c r="AD33" s="71">
        <v>25</v>
      </c>
      <c r="AE33" s="71">
        <v>73</v>
      </c>
      <c r="AF33" s="71">
        <v>0.7</v>
      </c>
      <c r="AG33" s="70" t="s">
        <v>280</v>
      </c>
      <c r="AH33" s="69" t="s">
        <v>281</v>
      </c>
      <c r="AI33" s="69" t="s">
        <v>73</v>
      </c>
      <c r="AJ33" s="68" t="s">
        <v>72</v>
      </c>
      <c r="AK33" s="283"/>
      <c r="AL33" s="7"/>
      <c r="AM33" s="6"/>
    </row>
    <row r="34" spans="1:39" ht="15" customHeight="1" x14ac:dyDescent="0.25">
      <c r="A34" s="342"/>
      <c r="B34" s="322" t="s">
        <v>53</v>
      </c>
      <c r="C34" s="323"/>
      <c r="D34" s="37" t="s">
        <v>52</v>
      </c>
      <c r="E34" s="328">
        <v>1</v>
      </c>
      <c r="F34" s="329"/>
      <c r="G34" s="328">
        <v>2</v>
      </c>
      <c r="H34" s="329"/>
      <c r="I34" s="328">
        <v>3</v>
      </c>
      <c r="J34" s="329"/>
      <c r="K34" s="328">
        <v>4</v>
      </c>
      <c r="L34" s="329"/>
      <c r="M34" s="285">
        <v>5</v>
      </c>
      <c r="N34" s="329"/>
      <c r="O34" s="7"/>
      <c r="P34" s="311" t="s">
        <v>63</v>
      </c>
      <c r="Q34" s="32" t="s">
        <v>50</v>
      </c>
      <c r="R34" s="32">
        <v>10</v>
      </c>
      <c r="S34" s="32">
        <v>10</v>
      </c>
      <c r="T34" s="304" t="s">
        <v>38</v>
      </c>
      <c r="U34" s="304"/>
      <c r="V34" s="304"/>
      <c r="W34" s="315" t="s">
        <v>37</v>
      </c>
      <c r="X34" s="7"/>
      <c r="Y34" s="7"/>
      <c r="Z34" s="246"/>
      <c r="AA34" s="110" t="s">
        <v>76</v>
      </c>
      <c r="AB34" s="72">
        <v>12</v>
      </c>
      <c r="AC34" s="71">
        <v>17</v>
      </c>
      <c r="AD34" s="71">
        <v>25</v>
      </c>
      <c r="AE34" s="71">
        <v>73</v>
      </c>
      <c r="AF34" s="71">
        <v>0.7</v>
      </c>
      <c r="AG34" s="70" t="s">
        <v>282</v>
      </c>
      <c r="AH34" s="69" t="s">
        <v>283</v>
      </c>
      <c r="AI34" s="69" t="s">
        <v>73</v>
      </c>
      <c r="AJ34" s="68" t="s">
        <v>72</v>
      </c>
      <c r="AK34" s="283"/>
      <c r="AL34" s="7"/>
      <c r="AM34" s="6"/>
    </row>
    <row r="35" spans="1:39" ht="15" customHeight="1" x14ac:dyDescent="0.25">
      <c r="A35" s="342"/>
      <c r="B35" s="324"/>
      <c r="C35" s="325"/>
      <c r="D35" s="36" t="s">
        <v>1</v>
      </c>
      <c r="E35" s="318">
        <v>10</v>
      </c>
      <c r="F35" s="319"/>
      <c r="G35" s="318">
        <v>20</v>
      </c>
      <c r="H35" s="319"/>
      <c r="I35" s="318">
        <v>40</v>
      </c>
      <c r="J35" s="319"/>
      <c r="K35" s="318">
        <v>80</v>
      </c>
      <c r="L35" s="319"/>
      <c r="M35" s="287">
        <v>160</v>
      </c>
      <c r="N35" s="319"/>
      <c r="O35" s="7"/>
      <c r="P35" s="312"/>
      <c r="Q35" s="35" t="s">
        <v>49</v>
      </c>
      <c r="R35" s="35">
        <v>5</v>
      </c>
      <c r="S35" s="35">
        <v>5</v>
      </c>
      <c r="T35" s="314"/>
      <c r="U35" s="314"/>
      <c r="V35" s="314"/>
      <c r="W35" s="316"/>
      <c r="X35" s="7"/>
      <c r="Y35" s="7"/>
      <c r="Z35" s="246"/>
      <c r="AA35" s="110" t="s">
        <v>76</v>
      </c>
      <c r="AB35" s="72">
        <v>12</v>
      </c>
      <c r="AC35" s="71">
        <v>17</v>
      </c>
      <c r="AD35" s="71">
        <v>25</v>
      </c>
      <c r="AE35" s="71">
        <v>73</v>
      </c>
      <c r="AF35" s="71">
        <v>0.7</v>
      </c>
      <c r="AG35" s="70" t="s">
        <v>284</v>
      </c>
      <c r="AH35" s="69" t="s">
        <v>285</v>
      </c>
      <c r="AI35" s="69" t="s">
        <v>73</v>
      </c>
      <c r="AJ35" s="68" t="s">
        <v>72</v>
      </c>
      <c r="AK35" s="283"/>
      <c r="AL35" s="7"/>
      <c r="AM35" s="6"/>
    </row>
    <row r="36" spans="1:39" ht="15.75" thickBot="1" x14ac:dyDescent="0.3">
      <c r="A36" s="343"/>
      <c r="B36" s="326"/>
      <c r="C36" s="327"/>
      <c r="D36" s="34" t="s">
        <v>0</v>
      </c>
      <c r="E36" s="320">
        <v>5</v>
      </c>
      <c r="F36" s="321"/>
      <c r="G36" s="320">
        <v>10</v>
      </c>
      <c r="H36" s="321"/>
      <c r="I36" s="320">
        <v>20</v>
      </c>
      <c r="J36" s="321"/>
      <c r="K36" s="320">
        <v>40</v>
      </c>
      <c r="L36" s="321"/>
      <c r="M36" s="289">
        <v>80</v>
      </c>
      <c r="N36" s="321"/>
      <c r="O36" s="7"/>
      <c r="P36" s="313"/>
      <c r="Q36" s="31" t="s">
        <v>48</v>
      </c>
      <c r="R36" s="31">
        <v>0</v>
      </c>
      <c r="S36" s="31">
        <v>0</v>
      </c>
      <c r="T36" s="305"/>
      <c r="U36" s="305"/>
      <c r="V36" s="305"/>
      <c r="W36" s="317"/>
      <c r="X36" s="7"/>
      <c r="Y36" s="7"/>
      <c r="Z36" s="246"/>
      <c r="AA36" s="110" t="s">
        <v>76</v>
      </c>
      <c r="AB36" s="72">
        <v>12</v>
      </c>
      <c r="AC36" s="71">
        <v>17</v>
      </c>
      <c r="AD36" s="71">
        <v>25</v>
      </c>
      <c r="AE36" s="71">
        <v>73</v>
      </c>
      <c r="AF36" s="71">
        <v>0.7</v>
      </c>
      <c r="AG36" s="70" t="s">
        <v>286</v>
      </c>
      <c r="AH36" s="69" t="s">
        <v>287</v>
      </c>
      <c r="AI36" s="69" t="s">
        <v>73</v>
      </c>
      <c r="AJ36" s="68" t="s">
        <v>72</v>
      </c>
      <c r="AK36" s="283"/>
      <c r="AL36" s="7"/>
      <c r="AM36" s="6"/>
    </row>
    <row r="37" spans="1:39" ht="15" customHeight="1" thickBot="1" x14ac:dyDescent="0.3">
      <c r="A37" s="16"/>
      <c r="B37" s="7"/>
      <c r="C37" s="7"/>
      <c r="D37" s="7"/>
      <c r="E37" s="7"/>
      <c r="F37" s="7"/>
      <c r="G37" s="7"/>
      <c r="H37" s="7"/>
      <c r="I37" s="7"/>
      <c r="J37" s="7"/>
      <c r="K37" s="7"/>
      <c r="L37" s="7"/>
      <c r="M37" s="7"/>
      <c r="N37" s="7"/>
      <c r="O37" s="7"/>
      <c r="P37" s="311" t="s">
        <v>57</v>
      </c>
      <c r="Q37" s="32" t="s">
        <v>50</v>
      </c>
      <c r="R37" s="32">
        <v>10</v>
      </c>
      <c r="S37" s="32">
        <v>10</v>
      </c>
      <c r="T37" s="304" t="s">
        <v>38</v>
      </c>
      <c r="U37" s="304"/>
      <c r="V37" s="304"/>
      <c r="W37" s="315" t="s">
        <v>37</v>
      </c>
      <c r="X37" s="7"/>
      <c r="Y37" s="7"/>
      <c r="Z37" s="246"/>
      <c r="AA37" s="110" t="s">
        <v>76</v>
      </c>
      <c r="AB37" s="72">
        <v>12</v>
      </c>
      <c r="AC37" s="71">
        <v>17</v>
      </c>
      <c r="AD37" s="71">
        <v>25</v>
      </c>
      <c r="AE37" s="71">
        <v>73</v>
      </c>
      <c r="AF37" s="71">
        <v>0.7</v>
      </c>
      <c r="AG37" s="70" t="s">
        <v>288</v>
      </c>
      <c r="AH37" s="69" t="s">
        <v>289</v>
      </c>
      <c r="AI37" s="69" t="s">
        <v>73</v>
      </c>
      <c r="AJ37" s="68" t="s">
        <v>72</v>
      </c>
      <c r="AK37" s="283"/>
      <c r="AL37" s="7"/>
      <c r="AM37" s="6"/>
    </row>
    <row r="38" spans="1:39" ht="15.75" customHeight="1" thickBot="1" x14ac:dyDescent="0.3">
      <c r="A38" s="290" t="s">
        <v>45</v>
      </c>
      <c r="B38" s="25" t="s">
        <v>29</v>
      </c>
      <c r="C38" s="301" t="s">
        <v>28</v>
      </c>
      <c r="D38" s="301"/>
      <c r="E38" s="15" t="s">
        <v>27</v>
      </c>
      <c r="F38" s="15" t="s">
        <v>26</v>
      </c>
      <c r="G38" s="15" t="s">
        <v>44</v>
      </c>
      <c r="H38" s="15" t="s">
        <v>44</v>
      </c>
      <c r="I38" s="301" t="s">
        <v>24</v>
      </c>
      <c r="J38" s="301"/>
      <c r="K38" s="308" t="s">
        <v>23</v>
      </c>
      <c r="L38" s="309"/>
      <c r="M38" s="15" t="s">
        <v>1</v>
      </c>
      <c r="N38" s="14" t="s">
        <v>0</v>
      </c>
      <c r="O38" s="7"/>
      <c r="P38" s="312"/>
      <c r="Q38" s="35" t="s">
        <v>49</v>
      </c>
      <c r="R38" s="35">
        <v>5</v>
      </c>
      <c r="S38" s="35">
        <v>5</v>
      </c>
      <c r="T38" s="314"/>
      <c r="U38" s="314"/>
      <c r="V38" s="314"/>
      <c r="W38" s="316"/>
      <c r="X38" s="7"/>
      <c r="Y38" s="7"/>
      <c r="Z38" s="246"/>
      <c r="AA38" s="110" t="s">
        <v>76</v>
      </c>
      <c r="AB38" s="72">
        <v>12</v>
      </c>
      <c r="AC38" s="71">
        <v>17</v>
      </c>
      <c r="AD38" s="71">
        <v>25</v>
      </c>
      <c r="AE38" s="71">
        <v>73</v>
      </c>
      <c r="AF38" s="71">
        <v>0.7</v>
      </c>
      <c r="AG38" s="70" t="s">
        <v>290</v>
      </c>
      <c r="AH38" s="69" t="s">
        <v>291</v>
      </c>
      <c r="AI38" s="69" t="s">
        <v>73</v>
      </c>
      <c r="AJ38" s="68" t="s">
        <v>72</v>
      </c>
      <c r="AK38" s="283"/>
      <c r="AL38" s="7"/>
      <c r="AM38" s="6"/>
    </row>
    <row r="39" spans="1:39" ht="15" customHeight="1" thickBot="1" x14ac:dyDescent="0.3">
      <c r="A39" s="291"/>
      <c r="B39" s="23" t="s">
        <v>42</v>
      </c>
      <c r="C39" s="300">
        <v>921</v>
      </c>
      <c r="D39" s="300"/>
      <c r="E39" s="22">
        <v>5</v>
      </c>
      <c r="F39" s="22"/>
      <c r="G39" s="22" t="s">
        <v>41</v>
      </c>
      <c r="H39" s="22">
        <v>1.25</v>
      </c>
      <c r="I39" s="300" t="s">
        <v>20</v>
      </c>
      <c r="J39" s="300"/>
      <c r="K39" s="284" t="s">
        <v>6</v>
      </c>
      <c r="L39" s="285"/>
      <c r="M39" s="13">
        <v>17.2</v>
      </c>
      <c r="N39" s="12">
        <v>21.41</v>
      </c>
      <c r="O39" s="7"/>
      <c r="P39" s="313"/>
      <c r="Q39" s="31" t="s">
        <v>48</v>
      </c>
      <c r="R39" s="31">
        <v>0</v>
      </c>
      <c r="S39" s="31">
        <v>0</v>
      </c>
      <c r="T39" s="305"/>
      <c r="U39" s="305"/>
      <c r="V39" s="305"/>
      <c r="W39" s="317"/>
      <c r="X39" s="7"/>
      <c r="Y39" s="7"/>
      <c r="Z39" s="246"/>
      <c r="AA39" s="130" t="s">
        <v>76</v>
      </c>
      <c r="AB39" s="248">
        <v>12</v>
      </c>
      <c r="AC39" s="129">
        <v>17</v>
      </c>
      <c r="AD39" s="129">
        <v>25</v>
      </c>
      <c r="AE39" s="129">
        <v>73</v>
      </c>
      <c r="AF39" s="129">
        <v>0.7</v>
      </c>
      <c r="AG39" s="249" t="s">
        <v>292</v>
      </c>
      <c r="AH39" s="250" t="s">
        <v>293</v>
      </c>
      <c r="AI39" s="250" t="s">
        <v>73</v>
      </c>
      <c r="AJ39" s="251" t="s">
        <v>72</v>
      </c>
      <c r="AK39" s="283"/>
      <c r="AL39" s="7"/>
      <c r="AM39" s="6"/>
    </row>
    <row r="40" spans="1:39" ht="15" customHeight="1" x14ac:dyDescent="0.25">
      <c r="A40" s="291"/>
      <c r="B40" s="21" t="s">
        <v>36</v>
      </c>
      <c r="C40" s="280">
        <v>921</v>
      </c>
      <c r="D40" s="280"/>
      <c r="E40" s="20">
        <v>5</v>
      </c>
      <c r="F40" s="20"/>
      <c r="G40" s="20" t="s">
        <v>31</v>
      </c>
      <c r="H40" s="20">
        <v>1.25</v>
      </c>
      <c r="I40" s="280" t="s">
        <v>17</v>
      </c>
      <c r="J40" s="280"/>
      <c r="K40" s="286" t="s">
        <v>6</v>
      </c>
      <c r="L40" s="287"/>
      <c r="M40" s="11">
        <v>17.2</v>
      </c>
      <c r="N40" s="10">
        <v>21.41</v>
      </c>
      <c r="O40" s="7"/>
      <c r="P40" s="311" t="s">
        <v>55</v>
      </c>
      <c r="Q40" s="32" t="s">
        <v>50</v>
      </c>
      <c r="R40" s="32">
        <v>10</v>
      </c>
      <c r="S40" s="32">
        <v>10</v>
      </c>
      <c r="T40" s="304" t="s">
        <v>38</v>
      </c>
      <c r="U40" s="304"/>
      <c r="V40" s="304"/>
      <c r="W40" s="315" t="s">
        <v>37</v>
      </c>
      <c r="X40" s="7"/>
      <c r="Y40" s="7"/>
      <c r="Z40" s="7"/>
      <c r="AA40" s="7"/>
      <c r="AB40" s="7"/>
      <c r="AC40" s="7"/>
      <c r="AD40" s="7"/>
      <c r="AE40" s="7"/>
      <c r="AF40" s="7"/>
      <c r="AG40" s="7"/>
      <c r="AH40" s="7"/>
      <c r="AI40" s="7"/>
      <c r="AJ40" s="7"/>
      <c r="AK40" s="7"/>
      <c r="AL40" s="7"/>
      <c r="AM40" s="6"/>
    </row>
    <row r="41" spans="1:39" ht="15" customHeight="1" x14ac:dyDescent="0.25">
      <c r="A41" s="291"/>
      <c r="B41" s="21" t="s">
        <v>35</v>
      </c>
      <c r="C41" s="280">
        <v>921</v>
      </c>
      <c r="D41" s="280"/>
      <c r="E41" s="20">
        <v>5</v>
      </c>
      <c r="F41" s="20" t="s">
        <v>9</v>
      </c>
      <c r="G41" s="20" t="s">
        <v>34</v>
      </c>
      <c r="H41" s="20">
        <v>1.25</v>
      </c>
      <c r="I41" s="280" t="s">
        <v>14</v>
      </c>
      <c r="J41" s="280"/>
      <c r="K41" s="286" t="s">
        <v>6</v>
      </c>
      <c r="L41" s="287"/>
      <c r="M41" s="11">
        <v>17.2</v>
      </c>
      <c r="N41" s="10">
        <v>21.41</v>
      </c>
      <c r="O41" s="7"/>
      <c r="P41" s="312"/>
      <c r="Q41" s="35" t="s">
        <v>49</v>
      </c>
      <c r="R41" s="35">
        <v>5</v>
      </c>
      <c r="S41" s="35">
        <v>5</v>
      </c>
      <c r="T41" s="314"/>
      <c r="U41" s="314"/>
      <c r="V41" s="314"/>
      <c r="W41" s="316"/>
      <c r="X41" s="7"/>
      <c r="Y41" s="7"/>
      <c r="Z41" s="7"/>
      <c r="AA41" s="7"/>
      <c r="AB41" s="7"/>
      <c r="AC41" s="7"/>
      <c r="AD41" s="7"/>
      <c r="AE41" s="7"/>
      <c r="AF41" s="7"/>
      <c r="AG41" s="7"/>
      <c r="AH41" s="7"/>
      <c r="AI41" s="7"/>
      <c r="AJ41" s="7"/>
      <c r="AK41" s="7"/>
      <c r="AL41" s="7"/>
      <c r="AM41" s="6"/>
    </row>
    <row r="42" spans="1:39" ht="15.75" thickBot="1" x14ac:dyDescent="0.3">
      <c r="A42" s="291"/>
      <c r="B42" s="21" t="s">
        <v>33</v>
      </c>
      <c r="C42" s="280">
        <v>921</v>
      </c>
      <c r="D42" s="280"/>
      <c r="E42" s="20">
        <v>5</v>
      </c>
      <c r="F42" s="20" t="s">
        <v>9</v>
      </c>
      <c r="G42" s="20" t="s">
        <v>31</v>
      </c>
      <c r="H42" s="20">
        <v>1.25</v>
      </c>
      <c r="I42" s="280" t="s">
        <v>11</v>
      </c>
      <c r="J42" s="280"/>
      <c r="K42" s="286" t="s">
        <v>6</v>
      </c>
      <c r="L42" s="287"/>
      <c r="M42" s="11">
        <v>17.2</v>
      </c>
      <c r="N42" s="10">
        <v>21.41</v>
      </c>
      <c r="O42" s="7"/>
      <c r="P42" s="313"/>
      <c r="Q42" s="31" t="s">
        <v>48</v>
      </c>
      <c r="R42" s="31">
        <v>0</v>
      </c>
      <c r="S42" s="31">
        <v>0</v>
      </c>
      <c r="T42" s="305"/>
      <c r="U42" s="305"/>
      <c r="V42" s="305"/>
      <c r="W42" s="317"/>
      <c r="X42" s="7"/>
      <c r="Y42" s="7"/>
      <c r="Z42" s="7"/>
      <c r="AA42" s="7"/>
      <c r="AB42" s="7"/>
      <c r="AC42" s="7"/>
      <c r="AD42" s="7"/>
      <c r="AE42" s="7"/>
      <c r="AF42" s="7"/>
      <c r="AG42" s="7"/>
      <c r="AH42" s="7"/>
      <c r="AI42" s="7"/>
      <c r="AJ42" s="7"/>
      <c r="AK42" s="7"/>
      <c r="AL42" s="7"/>
      <c r="AM42" s="6"/>
    </row>
    <row r="43" spans="1:39" ht="15.75" thickBot="1" x14ac:dyDescent="0.3">
      <c r="A43" s="292"/>
      <c r="B43" s="19" t="s">
        <v>32</v>
      </c>
      <c r="C43" s="281">
        <v>921</v>
      </c>
      <c r="D43" s="281"/>
      <c r="E43" s="18">
        <v>5</v>
      </c>
      <c r="F43" s="18"/>
      <c r="G43" s="18" t="s">
        <v>31</v>
      </c>
      <c r="H43" s="18">
        <v>1.25</v>
      </c>
      <c r="I43" s="281" t="s">
        <v>7</v>
      </c>
      <c r="J43" s="281"/>
      <c r="K43" s="288" t="s">
        <v>6</v>
      </c>
      <c r="L43" s="289"/>
      <c r="M43" s="9">
        <v>17.2</v>
      </c>
      <c r="N43" s="8">
        <v>21.41</v>
      </c>
      <c r="O43" s="7"/>
      <c r="P43" s="311" t="s">
        <v>51</v>
      </c>
      <c r="Q43" s="32" t="s">
        <v>50</v>
      </c>
      <c r="R43" s="32">
        <v>10</v>
      </c>
      <c r="S43" s="32">
        <v>10</v>
      </c>
      <c r="T43" s="304" t="s">
        <v>38</v>
      </c>
      <c r="U43" s="304"/>
      <c r="V43" s="304"/>
      <c r="W43" s="315" t="s">
        <v>37</v>
      </c>
      <c r="X43" s="7"/>
      <c r="Y43" s="7"/>
      <c r="Z43" s="7"/>
      <c r="AA43" s="7"/>
      <c r="AB43" s="7"/>
      <c r="AC43" s="7"/>
      <c r="AD43" s="7"/>
      <c r="AE43" s="7"/>
      <c r="AF43" s="7"/>
      <c r="AG43" s="7"/>
      <c r="AH43" s="7"/>
      <c r="AI43" s="7"/>
      <c r="AJ43" s="7"/>
      <c r="AK43" s="7"/>
      <c r="AL43" s="7"/>
      <c r="AM43" s="6"/>
    </row>
    <row r="44" spans="1:39" ht="15.75" thickBot="1" x14ac:dyDescent="0.3">
      <c r="A44" s="16"/>
      <c r="B44" s="7"/>
      <c r="C44" s="7"/>
      <c r="D44" s="7"/>
      <c r="E44" s="7"/>
      <c r="F44" s="7"/>
      <c r="G44" s="7"/>
      <c r="H44" s="7"/>
      <c r="I44" s="7"/>
      <c r="J44" s="7"/>
      <c r="K44" s="7"/>
      <c r="L44" s="7"/>
      <c r="M44" s="7"/>
      <c r="N44" s="7"/>
      <c r="O44" s="7"/>
      <c r="P44" s="312"/>
      <c r="Q44" s="35" t="s">
        <v>49</v>
      </c>
      <c r="R44" s="35">
        <v>5</v>
      </c>
      <c r="S44" s="35">
        <v>5</v>
      </c>
      <c r="T44" s="314"/>
      <c r="U44" s="314"/>
      <c r="V44" s="314"/>
      <c r="W44" s="316"/>
      <c r="X44" s="7"/>
      <c r="Y44" s="7"/>
      <c r="Z44" s="7"/>
      <c r="AA44" s="7"/>
      <c r="AB44" s="7"/>
      <c r="AC44" s="7"/>
      <c r="AD44" s="7"/>
      <c r="AE44" s="7"/>
      <c r="AF44" s="7"/>
      <c r="AG44" s="7"/>
      <c r="AH44" s="7"/>
      <c r="AI44" s="7"/>
      <c r="AJ44" s="7"/>
      <c r="AK44" s="7"/>
      <c r="AL44" s="7"/>
      <c r="AM44" s="6"/>
    </row>
    <row r="45" spans="1:39" ht="15.75" customHeight="1" thickBot="1" x14ac:dyDescent="0.3">
      <c r="A45" s="290" t="s">
        <v>30</v>
      </c>
      <c r="B45" s="25" t="s">
        <v>29</v>
      </c>
      <c r="C45" s="301" t="s">
        <v>28</v>
      </c>
      <c r="D45" s="301"/>
      <c r="E45" s="15" t="s">
        <v>27</v>
      </c>
      <c r="F45" s="15" t="s">
        <v>26</v>
      </c>
      <c r="G45" s="15" t="s">
        <v>25</v>
      </c>
      <c r="H45" s="15" t="s">
        <v>3</v>
      </c>
      <c r="I45" s="301" t="s">
        <v>24</v>
      </c>
      <c r="J45" s="301"/>
      <c r="K45" s="301" t="s">
        <v>23</v>
      </c>
      <c r="L45" s="301"/>
      <c r="M45" s="15" t="s">
        <v>1</v>
      </c>
      <c r="N45" s="14" t="s">
        <v>0</v>
      </c>
      <c r="O45" s="7"/>
      <c r="P45" s="313"/>
      <c r="Q45" s="31" t="s">
        <v>48</v>
      </c>
      <c r="R45" s="31">
        <v>0</v>
      </c>
      <c r="S45" s="31">
        <v>0</v>
      </c>
      <c r="T45" s="305"/>
      <c r="U45" s="305"/>
      <c r="V45" s="305"/>
      <c r="W45" s="317"/>
      <c r="X45" s="7"/>
      <c r="Y45" s="7"/>
      <c r="Z45" s="7"/>
      <c r="AA45" s="7"/>
      <c r="AB45" s="7"/>
      <c r="AC45" s="7"/>
      <c r="AD45" s="7"/>
      <c r="AE45" s="7"/>
      <c r="AF45" s="7"/>
      <c r="AG45" s="7"/>
      <c r="AH45" s="7"/>
      <c r="AI45" s="7"/>
      <c r="AJ45" s="7"/>
      <c r="AK45" s="7"/>
      <c r="AL45" s="7"/>
      <c r="AM45" s="6"/>
    </row>
    <row r="46" spans="1:39" x14ac:dyDescent="0.25">
      <c r="A46" s="291"/>
      <c r="B46" s="23" t="s">
        <v>22</v>
      </c>
      <c r="C46" s="300">
        <v>921</v>
      </c>
      <c r="D46" s="300"/>
      <c r="E46" s="22">
        <v>5</v>
      </c>
      <c r="F46" s="22"/>
      <c r="G46" s="22" t="s">
        <v>21</v>
      </c>
      <c r="H46" s="22">
        <v>0.85</v>
      </c>
      <c r="I46" s="300" t="s">
        <v>20</v>
      </c>
      <c r="J46" s="300"/>
      <c r="K46" s="300" t="s">
        <v>6</v>
      </c>
      <c r="L46" s="300"/>
      <c r="M46" s="13">
        <v>17.2</v>
      </c>
      <c r="N46" s="12">
        <v>21.41</v>
      </c>
      <c r="O46" s="7"/>
      <c r="P46" s="302" t="s">
        <v>47</v>
      </c>
      <c r="Q46" s="32" t="s">
        <v>46</v>
      </c>
      <c r="R46" s="32">
        <v>25</v>
      </c>
      <c r="S46" s="32">
        <v>25</v>
      </c>
      <c r="T46" s="304" t="s">
        <v>38</v>
      </c>
      <c r="U46" s="304"/>
      <c r="V46" s="304"/>
      <c r="W46" s="306" t="s">
        <v>37</v>
      </c>
      <c r="X46" s="7"/>
      <c r="Y46" s="7"/>
      <c r="Z46" s="7"/>
      <c r="AA46" s="7"/>
      <c r="AB46" s="7"/>
      <c r="AC46" s="7"/>
      <c r="AD46" s="7"/>
      <c r="AE46" s="7"/>
      <c r="AF46" s="7"/>
      <c r="AG46" s="7"/>
      <c r="AH46" s="7"/>
      <c r="AI46" s="7"/>
      <c r="AJ46" s="7"/>
      <c r="AK46" s="7"/>
      <c r="AL46" s="7"/>
      <c r="AM46" s="6"/>
    </row>
    <row r="47" spans="1:39" ht="15.75" thickBot="1" x14ac:dyDescent="0.3">
      <c r="A47" s="291"/>
      <c r="B47" s="21" t="s">
        <v>19</v>
      </c>
      <c r="C47" s="280">
        <v>921</v>
      </c>
      <c r="D47" s="280"/>
      <c r="E47" s="20">
        <v>5</v>
      </c>
      <c r="F47" s="20" t="s">
        <v>9</v>
      </c>
      <c r="G47" s="20" t="s">
        <v>18</v>
      </c>
      <c r="H47" s="20">
        <v>0.85</v>
      </c>
      <c r="I47" s="280" t="s">
        <v>17</v>
      </c>
      <c r="J47" s="280"/>
      <c r="K47" s="280" t="s">
        <v>6</v>
      </c>
      <c r="L47" s="280"/>
      <c r="M47" s="11">
        <v>17.2</v>
      </c>
      <c r="N47" s="10">
        <v>21.41</v>
      </c>
      <c r="O47" s="7"/>
      <c r="P47" s="303"/>
      <c r="Q47" s="31" t="s">
        <v>43</v>
      </c>
      <c r="R47" s="31">
        <v>-20</v>
      </c>
      <c r="S47" s="31">
        <v>-20</v>
      </c>
      <c r="T47" s="305"/>
      <c r="U47" s="305"/>
      <c r="V47" s="305"/>
      <c r="W47" s="307"/>
      <c r="X47" s="7"/>
      <c r="Y47" s="7"/>
      <c r="Z47" s="7"/>
      <c r="AA47" s="7"/>
      <c r="AB47" s="7"/>
      <c r="AC47" s="7"/>
      <c r="AD47" s="7"/>
      <c r="AE47" s="7"/>
      <c r="AF47" s="7"/>
      <c r="AG47" s="7"/>
      <c r="AH47" s="7"/>
      <c r="AI47" s="7"/>
      <c r="AJ47" s="7"/>
      <c r="AK47" s="7"/>
      <c r="AL47" s="7"/>
      <c r="AM47" s="6"/>
    </row>
    <row r="48" spans="1:39" ht="22.5" customHeight="1" thickBot="1" x14ac:dyDescent="0.3">
      <c r="A48" s="291"/>
      <c r="B48" s="21" t="s">
        <v>16</v>
      </c>
      <c r="C48" s="280">
        <v>921</v>
      </c>
      <c r="D48" s="280"/>
      <c r="E48" s="20">
        <v>5</v>
      </c>
      <c r="F48" s="20" t="s">
        <v>9</v>
      </c>
      <c r="G48" s="20" t="s">
        <v>15</v>
      </c>
      <c r="H48" s="20">
        <v>0.85</v>
      </c>
      <c r="I48" s="280" t="s">
        <v>14</v>
      </c>
      <c r="J48" s="280"/>
      <c r="K48" s="280" t="s">
        <v>6</v>
      </c>
      <c r="L48" s="280"/>
      <c r="M48" s="11">
        <v>17.2</v>
      </c>
      <c r="N48" s="10">
        <v>21.41</v>
      </c>
      <c r="O48" s="7"/>
      <c r="P48" s="30" t="s">
        <v>40</v>
      </c>
      <c r="Q48" s="29" t="s">
        <v>39</v>
      </c>
      <c r="R48" s="29">
        <v>115</v>
      </c>
      <c r="S48" s="28">
        <v>115</v>
      </c>
      <c r="T48" s="310" t="s">
        <v>38</v>
      </c>
      <c r="U48" s="310"/>
      <c r="V48" s="310"/>
      <c r="W48" s="27" t="s">
        <v>37</v>
      </c>
      <c r="X48" s="7"/>
      <c r="Y48" s="7"/>
      <c r="Z48" s="7"/>
      <c r="AA48" s="7"/>
      <c r="AB48" s="7"/>
      <c r="AC48" s="7"/>
      <c r="AD48" s="7"/>
      <c r="AE48" s="7"/>
      <c r="AF48" s="7"/>
      <c r="AG48" s="7"/>
      <c r="AH48" s="7"/>
      <c r="AI48" s="7"/>
      <c r="AJ48" s="7"/>
      <c r="AK48" s="7"/>
      <c r="AL48" s="7"/>
      <c r="AM48" s="6"/>
    </row>
    <row r="49" spans="1:39" x14ac:dyDescent="0.25">
      <c r="A49" s="291"/>
      <c r="B49" s="21" t="s">
        <v>13</v>
      </c>
      <c r="C49" s="280">
        <v>921</v>
      </c>
      <c r="D49" s="280"/>
      <c r="E49" s="20">
        <v>5</v>
      </c>
      <c r="F49" s="20" t="s">
        <v>9</v>
      </c>
      <c r="G49" s="20" t="s">
        <v>12</v>
      </c>
      <c r="H49" s="20">
        <v>0.85</v>
      </c>
      <c r="I49" s="280" t="s">
        <v>11</v>
      </c>
      <c r="J49" s="280"/>
      <c r="K49" s="280" t="s">
        <v>6</v>
      </c>
      <c r="L49" s="280"/>
      <c r="M49" s="11">
        <v>17.2</v>
      </c>
      <c r="N49" s="10">
        <v>21.41</v>
      </c>
      <c r="O49" s="7"/>
      <c r="P49" s="7"/>
      <c r="Q49" s="7"/>
      <c r="R49" s="7"/>
      <c r="S49" s="7"/>
      <c r="T49" s="7"/>
      <c r="U49" s="7"/>
      <c r="V49" s="7"/>
      <c r="W49" s="7"/>
      <c r="X49" s="7"/>
      <c r="Y49" s="7"/>
      <c r="Z49" s="7"/>
      <c r="AA49" s="7"/>
      <c r="AB49" s="7"/>
      <c r="AC49" s="7"/>
      <c r="AD49" s="7"/>
      <c r="AE49" s="7"/>
      <c r="AF49" s="7"/>
      <c r="AG49" s="7"/>
      <c r="AH49" s="7"/>
      <c r="AI49" s="7"/>
      <c r="AJ49" s="7"/>
      <c r="AK49" s="7"/>
      <c r="AL49" s="7"/>
      <c r="AM49" s="6"/>
    </row>
    <row r="50" spans="1:39" ht="15.75" thickBot="1" x14ac:dyDescent="0.3">
      <c r="A50" s="292"/>
      <c r="B50" s="19" t="s">
        <v>10</v>
      </c>
      <c r="C50" s="281">
        <v>921</v>
      </c>
      <c r="D50" s="281"/>
      <c r="E50" s="18">
        <v>5</v>
      </c>
      <c r="F50" s="18" t="s">
        <v>9</v>
      </c>
      <c r="G50" s="18" t="s">
        <v>8</v>
      </c>
      <c r="H50" s="18">
        <v>0.85</v>
      </c>
      <c r="I50" s="281" t="s">
        <v>7</v>
      </c>
      <c r="J50" s="281"/>
      <c r="K50" s="281" t="s">
        <v>6</v>
      </c>
      <c r="L50" s="281"/>
      <c r="M50" s="9">
        <v>17.2</v>
      </c>
      <c r="N50" s="8">
        <v>21.41</v>
      </c>
      <c r="O50" s="7"/>
      <c r="P50" s="7"/>
      <c r="Q50" s="7"/>
      <c r="R50" s="7"/>
      <c r="S50" s="7"/>
      <c r="T50" s="7"/>
      <c r="U50" s="7"/>
      <c r="V50" s="7"/>
      <c r="W50" s="7"/>
      <c r="X50" s="7"/>
      <c r="Y50" s="7"/>
      <c r="Z50" s="7"/>
      <c r="AA50" s="7"/>
      <c r="AB50" s="7"/>
      <c r="AC50" s="7"/>
      <c r="AD50" s="7"/>
      <c r="AE50" s="7"/>
      <c r="AF50" s="7"/>
      <c r="AG50" s="7"/>
      <c r="AH50" s="7"/>
      <c r="AI50" s="7"/>
      <c r="AJ50" s="7"/>
      <c r="AK50" s="7"/>
      <c r="AL50" s="7"/>
      <c r="AM50" s="6"/>
    </row>
    <row r="51" spans="1:39" ht="15.75" thickBot="1" x14ac:dyDescent="0.3">
      <c r="A51" s="16"/>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6"/>
    </row>
    <row r="52" spans="1:39" ht="15.75" thickBot="1" x14ac:dyDescent="0.3">
      <c r="A52" s="290" t="s">
        <v>5</v>
      </c>
      <c r="B52" s="293" t="s">
        <v>4</v>
      </c>
      <c r="C52" s="15" t="s">
        <v>3</v>
      </c>
      <c r="D52" s="296" t="s">
        <v>2</v>
      </c>
      <c r="E52" s="296"/>
      <c r="F52" s="15" t="s">
        <v>1</v>
      </c>
      <c r="G52" s="14" t="s">
        <v>0</v>
      </c>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6"/>
    </row>
    <row r="53" spans="1:39" x14ac:dyDescent="0.25">
      <c r="A53" s="291"/>
      <c r="B53" s="294"/>
      <c r="C53" s="297">
        <v>0.85</v>
      </c>
      <c r="D53" s="300"/>
      <c r="E53" s="300"/>
      <c r="F53" s="13">
        <v>17.2</v>
      </c>
      <c r="G53" s="12">
        <v>21.41</v>
      </c>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6"/>
    </row>
    <row r="54" spans="1:39" x14ac:dyDescent="0.25">
      <c r="A54" s="291"/>
      <c r="B54" s="294"/>
      <c r="C54" s="298"/>
      <c r="D54" s="280"/>
      <c r="E54" s="280"/>
      <c r="F54" s="11">
        <v>17.2</v>
      </c>
      <c r="G54" s="10">
        <v>21.41</v>
      </c>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6"/>
    </row>
    <row r="55" spans="1:39" x14ac:dyDescent="0.25">
      <c r="A55" s="291"/>
      <c r="B55" s="294"/>
      <c r="C55" s="298"/>
      <c r="D55" s="280"/>
      <c r="E55" s="280"/>
      <c r="F55" s="11">
        <v>17.2</v>
      </c>
      <c r="G55" s="10">
        <v>21.41</v>
      </c>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6"/>
    </row>
    <row r="56" spans="1:39" x14ac:dyDescent="0.25">
      <c r="A56" s="291"/>
      <c r="B56" s="294"/>
      <c r="C56" s="298"/>
      <c r="D56" s="280"/>
      <c r="E56" s="280"/>
      <c r="F56" s="11">
        <v>17.2</v>
      </c>
      <c r="G56" s="10">
        <v>21.41</v>
      </c>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6"/>
    </row>
    <row r="57" spans="1:39" ht="15.75" thickBot="1" x14ac:dyDescent="0.3">
      <c r="A57" s="292"/>
      <c r="B57" s="295"/>
      <c r="C57" s="299"/>
      <c r="D57" s="281"/>
      <c r="E57" s="281"/>
      <c r="F57" s="9">
        <v>17.2</v>
      </c>
      <c r="G57" s="8">
        <v>21.41</v>
      </c>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6"/>
    </row>
    <row r="58" spans="1:39" ht="15.75" thickBot="1" x14ac:dyDescent="0.3">
      <c r="A58" s="5"/>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3"/>
    </row>
    <row r="59" spans="1:39" ht="15.75" thickTop="1" x14ac:dyDescent="0.25">
      <c r="AG59" s="1"/>
      <c r="AH59" s="1"/>
      <c r="AI59" s="1"/>
      <c r="AJ59" s="1"/>
    </row>
  </sheetData>
  <mergeCells count="230">
    <mergeCell ref="B1:D1"/>
    <mergeCell ref="P1:Y17"/>
    <mergeCell ref="AA1:AI1"/>
    <mergeCell ref="A2:A9"/>
    <mergeCell ref="E2:F2"/>
    <mergeCell ref="G2:H2"/>
    <mergeCell ref="I2:J2"/>
    <mergeCell ref="K2:L2"/>
    <mergeCell ref="M2:N2"/>
    <mergeCell ref="E4:F4"/>
    <mergeCell ref="G4:H4"/>
    <mergeCell ref="I4:J4"/>
    <mergeCell ref="K4:L4"/>
    <mergeCell ref="M4:N4"/>
    <mergeCell ref="E5:F5"/>
    <mergeCell ref="G5:H5"/>
    <mergeCell ref="E3:F3"/>
    <mergeCell ref="G3:H3"/>
    <mergeCell ref="I3:J3"/>
    <mergeCell ref="K3:L3"/>
    <mergeCell ref="M3:N3"/>
    <mergeCell ref="B7:B9"/>
    <mergeCell ref="C7:D7"/>
    <mergeCell ref="E7:F7"/>
    <mergeCell ref="G7:H7"/>
    <mergeCell ref="I7:J7"/>
    <mergeCell ref="K7:L7"/>
    <mergeCell ref="I5:J5"/>
    <mergeCell ref="K5:L5"/>
    <mergeCell ref="M5:N5"/>
    <mergeCell ref="E6:F6"/>
    <mergeCell ref="G6:H6"/>
    <mergeCell ref="I6:J6"/>
    <mergeCell ref="K6:L6"/>
    <mergeCell ref="M6:N6"/>
    <mergeCell ref="M7:N7"/>
    <mergeCell ref="C8:D8"/>
    <mergeCell ref="E8:F8"/>
    <mergeCell ref="G8:H8"/>
    <mergeCell ref="I8:J8"/>
    <mergeCell ref="C9:D9"/>
    <mergeCell ref="E9:F9"/>
    <mergeCell ref="G9:H9"/>
    <mergeCell ref="I9:J9"/>
    <mergeCell ref="K11:L11"/>
    <mergeCell ref="M11:N11"/>
    <mergeCell ref="E12:F12"/>
    <mergeCell ref="G12:H12"/>
    <mergeCell ref="I12:J12"/>
    <mergeCell ref="K12:L12"/>
    <mergeCell ref="M12:N12"/>
    <mergeCell ref="A10:A17"/>
    <mergeCell ref="E10:F10"/>
    <mergeCell ref="G10:H10"/>
    <mergeCell ref="I10:J10"/>
    <mergeCell ref="K10:L10"/>
    <mergeCell ref="M10:N10"/>
    <mergeCell ref="E11:F11"/>
    <mergeCell ref="G11:H11"/>
    <mergeCell ref="I11:J11"/>
    <mergeCell ref="E14:F14"/>
    <mergeCell ref="G14:H14"/>
    <mergeCell ref="I14:J14"/>
    <mergeCell ref="K14:L14"/>
    <mergeCell ref="M14:N14"/>
    <mergeCell ref="C14:D14"/>
    <mergeCell ref="E13:F13"/>
    <mergeCell ref="G13:H13"/>
    <mergeCell ref="I13:J13"/>
    <mergeCell ref="K13:L13"/>
    <mergeCell ref="M13:N13"/>
    <mergeCell ref="C13:D13"/>
    <mergeCell ref="I24:J24"/>
    <mergeCell ref="K24:L24"/>
    <mergeCell ref="M24:N24"/>
    <mergeCell ref="B25:C27"/>
    <mergeCell ref="M15:N15"/>
    <mergeCell ref="C16:D16"/>
    <mergeCell ref="E16:F16"/>
    <mergeCell ref="G16:H16"/>
    <mergeCell ref="I16:J16"/>
    <mergeCell ref="C17:D17"/>
    <mergeCell ref="E17:F17"/>
    <mergeCell ref="G17:H17"/>
    <mergeCell ref="I17:J17"/>
    <mergeCell ref="B15:B17"/>
    <mergeCell ref="C15:D15"/>
    <mergeCell ref="E15:F15"/>
    <mergeCell ref="G15:H15"/>
    <mergeCell ref="I15:J15"/>
    <mergeCell ref="K15:L15"/>
    <mergeCell ref="B21:D21"/>
    <mergeCell ref="E21:F21"/>
    <mergeCell ref="B22:D22"/>
    <mergeCell ref="E22:F22"/>
    <mergeCell ref="B23:C24"/>
    <mergeCell ref="E23:F23"/>
    <mergeCell ref="E24:F24"/>
    <mergeCell ref="G24:H24"/>
    <mergeCell ref="A19:A27"/>
    <mergeCell ref="B19:D19"/>
    <mergeCell ref="E19:F19"/>
    <mergeCell ref="B20:D20"/>
    <mergeCell ref="E20:F20"/>
    <mergeCell ref="E26:F26"/>
    <mergeCell ref="G26:H26"/>
    <mergeCell ref="I26:J26"/>
    <mergeCell ref="K26:L26"/>
    <mergeCell ref="M26:N26"/>
    <mergeCell ref="E27:F27"/>
    <mergeCell ref="G27:H27"/>
    <mergeCell ref="I27:J27"/>
    <mergeCell ref="E25:F25"/>
    <mergeCell ref="G25:H25"/>
    <mergeCell ref="I25:J25"/>
    <mergeCell ref="K25:L25"/>
    <mergeCell ref="M25:N25"/>
    <mergeCell ref="K27:L27"/>
    <mergeCell ref="M27:N27"/>
    <mergeCell ref="B29:D29"/>
    <mergeCell ref="E29:F29"/>
    <mergeCell ref="G29:H29"/>
    <mergeCell ref="B30:D30"/>
    <mergeCell ref="E30:F30"/>
    <mergeCell ref="G30:H30"/>
    <mergeCell ref="A28:A36"/>
    <mergeCell ref="B28:D28"/>
    <mergeCell ref="E28:F28"/>
    <mergeCell ref="G28:H28"/>
    <mergeCell ref="B31:D31"/>
    <mergeCell ref="E31:F31"/>
    <mergeCell ref="B32:C33"/>
    <mergeCell ref="E32:F32"/>
    <mergeCell ref="G32:H32"/>
    <mergeCell ref="E33:F33"/>
    <mergeCell ref="G33:H33"/>
    <mergeCell ref="I33:J33"/>
    <mergeCell ref="K33:L33"/>
    <mergeCell ref="M33:N33"/>
    <mergeCell ref="W37:W39"/>
    <mergeCell ref="P37:P39"/>
    <mergeCell ref="T37:V39"/>
    <mergeCell ref="T34:V36"/>
    <mergeCell ref="W34:W36"/>
    <mergeCell ref="P34:P36"/>
    <mergeCell ref="T29:V33"/>
    <mergeCell ref="W29:W33"/>
    <mergeCell ref="P29:P33"/>
    <mergeCell ref="B34:C36"/>
    <mergeCell ref="E34:F34"/>
    <mergeCell ref="G34:H34"/>
    <mergeCell ref="I34:J34"/>
    <mergeCell ref="K34:L34"/>
    <mergeCell ref="M34:N34"/>
    <mergeCell ref="I36:J36"/>
    <mergeCell ref="K36:L36"/>
    <mergeCell ref="M36:N36"/>
    <mergeCell ref="T48:V48"/>
    <mergeCell ref="P43:P45"/>
    <mergeCell ref="T43:V45"/>
    <mergeCell ref="W43:W45"/>
    <mergeCell ref="E35:F35"/>
    <mergeCell ref="G35:H35"/>
    <mergeCell ref="I35:J35"/>
    <mergeCell ref="K35:L35"/>
    <mergeCell ref="M35:N35"/>
    <mergeCell ref="E36:F36"/>
    <mergeCell ref="G36:H36"/>
    <mergeCell ref="W40:W42"/>
    <mergeCell ref="P40:P42"/>
    <mergeCell ref="T40:V42"/>
    <mergeCell ref="I41:J41"/>
    <mergeCell ref="C42:D42"/>
    <mergeCell ref="I42:J42"/>
    <mergeCell ref="P46:P47"/>
    <mergeCell ref="T46:V47"/>
    <mergeCell ref="W46:W47"/>
    <mergeCell ref="A38:A43"/>
    <mergeCell ref="C38:D38"/>
    <mergeCell ref="I38:J38"/>
    <mergeCell ref="K38:L38"/>
    <mergeCell ref="C39:D39"/>
    <mergeCell ref="I39:J39"/>
    <mergeCell ref="A52:A57"/>
    <mergeCell ref="B52:B57"/>
    <mergeCell ref="D52:E52"/>
    <mergeCell ref="C53:C57"/>
    <mergeCell ref="D53:E53"/>
    <mergeCell ref="D54:E54"/>
    <mergeCell ref="D55:E55"/>
    <mergeCell ref="I47:J47"/>
    <mergeCell ref="K47:L47"/>
    <mergeCell ref="C48:D48"/>
    <mergeCell ref="I48:J48"/>
    <mergeCell ref="K48:L48"/>
    <mergeCell ref="C49:D49"/>
    <mergeCell ref="I49:J49"/>
    <mergeCell ref="K49:L49"/>
    <mergeCell ref="A45:A50"/>
    <mergeCell ref="C45:D45"/>
    <mergeCell ref="I45:J45"/>
    <mergeCell ref="K45:L45"/>
    <mergeCell ref="C46:D46"/>
    <mergeCell ref="I46:J46"/>
    <mergeCell ref="K46:L46"/>
    <mergeCell ref="C47:D47"/>
    <mergeCell ref="C2:D2"/>
    <mergeCell ref="C3:D3"/>
    <mergeCell ref="C4:D4"/>
    <mergeCell ref="C5:D5"/>
    <mergeCell ref="C6:D6"/>
    <mergeCell ref="C10:D10"/>
    <mergeCell ref="D56:E56"/>
    <mergeCell ref="D57:E57"/>
    <mergeCell ref="AK3:AK39"/>
    <mergeCell ref="K39:L39"/>
    <mergeCell ref="K40:L40"/>
    <mergeCell ref="K41:L41"/>
    <mergeCell ref="K42:L42"/>
    <mergeCell ref="K43:L43"/>
    <mergeCell ref="C11:D11"/>
    <mergeCell ref="C12:D12"/>
    <mergeCell ref="C50:D50"/>
    <mergeCell ref="I50:J50"/>
    <mergeCell ref="K50:L50"/>
    <mergeCell ref="C43:D43"/>
    <mergeCell ref="I43:J43"/>
    <mergeCell ref="C40:D40"/>
    <mergeCell ref="I40:J40"/>
    <mergeCell ref="C41:D41"/>
  </mergeCell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G67"/>
  <sheetViews>
    <sheetView topLeftCell="A16" workbookViewId="0">
      <selection activeCell="I19" sqref="I19"/>
    </sheetView>
  </sheetViews>
  <sheetFormatPr defaultRowHeight="15" x14ac:dyDescent="0.25"/>
  <cols>
    <col min="1" max="1" width="38.5703125" customWidth="1"/>
  </cols>
  <sheetData>
    <row r="1" spans="1:7" x14ac:dyDescent="0.25">
      <c r="A1" s="390" t="s">
        <v>296</v>
      </c>
      <c r="B1" s="391"/>
      <c r="C1" s="391"/>
      <c r="D1" s="391"/>
      <c r="E1" s="391"/>
      <c r="F1" s="391"/>
      <c r="G1" s="392"/>
    </row>
    <row r="2" spans="1:7" x14ac:dyDescent="0.25">
      <c r="A2" s="393" t="s">
        <v>297</v>
      </c>
      <c r="B2" s="394"/>
      <c r="C2" s="394"/>
      <c r="D2" s="394"/>
      <c r="E2" s="394"/>
      <c r="F2" s="394"/>
      <c r="G2" s="395"/>
    </row>
    <row r="3" spans="1:7" x14ac:dyDescent="0.25">
      <c r="A3" s="393" t="s">
        <v>298</v>
      </c>
      <c r="B3" s="394"/>
      <c r="C3" s="394"/>
      <c r="D3" s="394"/>
      <c r="E3" s="394"/>
      <c r="F3" s="394"/>
      <c r="G3" s="395"/>
    </row>
    <row r="4" spans="1:7" x14ac:dyDescent="0.25">
      <c r="A4" s="393" t="s">
        <v>299</v>
      </c>
      <c r="B4" s="394"/>
      <c r="C4" s="394"/>
      <c r="D4" s="394"/>
      <c r="E4" s="394"/>
      <c r="F4" s="394"/>
      <c r="G4" s="395"/>
    </row>
    <row r="5" spans="1:7" x14ac:dyDescent="0.25">
      <c r="A5" s="393" t="s">
        <v>300</v>
      </c>
      <c r="B5" s="394"/>
      <c r="C5" s="394"/>
      <c r="D5" s="394"/>
      <c r="E5" s="394"/>
      <c r="F5" s="394"/>
      <c r="G5" s="395"/>
    </row>
    <row r="6" spans="1:7" x14ac:dyDescent="0.25">
      <c r="A6" s="266" t="s">
        <v>301</v>
      </c>
      <c r="B6" s="264"/>
      <c r="C6" s="264"/>
      <c r="D6" s="264"/>
      <c r="E6" s="264"/>
      <c r="F6" s="264"/>
      <c r="G6" s="270"/>
    </row>
    <row r="7" spans="1:7" x14ac:dyDescent="0.25">
      <c r="A7" s="267" t="s">
        <v>302</v>
      </c>
      <c r="B7" s="264"/>
      <c r="C7" s="264"/>
      <c r="D7" s="264"/>
      <c r="E7" s="264"/>
      <c r="F7" s="264"/>
      <c r="G7" s="270"/>
    </row>
    <row r="8" spans="1:7" x14ac:dyDescent="0.25">
      <c r="A8" s="267" t="s">
        <v>303</v>
      </c>
      <c r="B8" s="264"/>
      <c r="C8" s="264"/>
      <c r="D8" s="264"/>
      <c r="E8" s="264"/>
      <c r="F8" s="264"/>
      <c r="G8" s="270"/>
    </row>
    <row r="9" spans="1:7" x14ac:dyDescent="0.25">
      <c r="A9" s="267" t="s">
        <v>304</v>
      </c>
      <c r="B9" s="264"/>
      <c r="C9" s="264"/>
      <c r="D9" s="264"/>
      <c r="E9" s="264"/>
      <c r="F9" s="264"/>
      <c r="G9" s="270"/>
    </row>
    <row r="10" spans="1:7" x14ac:dyDescent="0.25">
      <c r="A10" s="267" t="s">
        <v>305</v>
      </c>
      <c r="B10" s="264"/>
      <c r="C10" s="264"/>
      <c r="D10" s="264"/>
      <c r="E10" s="264"/>
      <c r="F10" s="264"/>
      <c r="G10" s="270"/>
    </row>
    <row r="11" spans="1:7" x14ac:dyDescent="0.25">
      <c r="A11" s="268" t="s">
        <v>306</v>
      </c>
      <c r="B11" s="264"/>
      <c r="C11" s="264"/>
      <c r="D11" s="264"/>
      <c r="E11" s="264"/>
      <c r="F11" s="264"/>
      <c r="G11" s="270"/>
    </row>
    <row r="12" spans="1:7" x14ac:dyDescent="0.25">
      <c r="A12" s="267" t="s">
        <v>307</v>
      </c>
      <c r="B12" s="264"/>
      <c r="C12" s="264"/>
      <c r="D12" s="264"/>
      <c r="E12" s="264"/>
      <c r="F12" s="264"/>
      <c r="G12" s="270"/>
    </row>
    <row r="13" spans="1:7" x14ac:dyDescent="0.25">
      <c r="A13" s="267" t="s">
        <v>308</v>
      </c>
      <c r="B13" s="264"/>
      <c r="C13" s="264"/>
      <c r="D13" s="264"/>
      <c r="E13" s="264"/>
      <c r="F13" s="264"/>
      <c r="G13" s="270"/>
    </row>
    <row r="14" spans="1:7" x14ac:dyDescent="0.25">
      <c r="A14" s="267" t="s">
        <v>309</v>
      </c>
      <c r="B14" s="264"/>
      <c r="C14" s="264"/>
      <c r="D14" s="264"/>
      <c r="E14" s="264"/>
      <c r="F14" s="264"/>
      <c r="G14" s="270"/>
    </row>
    <row r="15" spans="1:7" x14ac:dyDescent="0.25">
      <c r="A15" s="267" t="s">
        <v>310</v>
      </c>
      <c r="B15" s="264"/>
      <c r="C15" s="264"/>
      <c r="D15" s="264"/>
      <c r="E15" s="264"/>
      <c r="F15" s="264"/>
      <c r="G15" s="270"/>
    </row>
    <row r="16" spans="1:7" x14ac:dyDescent="0.25">
      <c r="A16" s="269" t="s">
        <v>311</v>
      </c>
      <c r="B16" s="265" t="s">
        <v>312</v>
      </c>
      <c r="C16" s="265" t="s">
        <v>313</v>
      </c>
      <c r="D16" s="265" t="s">
        <v>314</v>
      </c>
      <c r="E16" s="265" t="s">
        <v>315</v>
      </c>
      <c r="F16" s="265" t="s">
        <v>316</v>
      </c>
      <c r="G16" s="271" t="s">
        <v>317</v>
      </c>
    </row>
    <row r="17" spans="1:7" x14ac:dyDescent="0.25">
      <c r="A17" s="267" t="s">
        <v>318</v>
      </c>
      <c r="B17" s="265">
        <v>10</v>
      </c>
      <c r="C17" s="265" t="s">
        <v>319</v>
      </c>
      <c r="D17" s="265">
        <v>104</v>
      </c>
      <c r="E17" s="265">
        <v>250</v>
      </c>
      <c r="F17" s="264"/>
      <c r="G17" s="270"/>
    </row>
    <row r="18" spans="1:7" x14ac:dyDescent="0.25">
      <c r="A18" s="267" t="s">
        <v>320</v>
      </c>
      <c r="B18" s="264"/>
      <c r="C18" s="264"/>
      <c r="D18" s="264"/>
      <c r="E18" s="264"/>
      <c r="F18" s="264"/>
      <c r="G18" s="270"/>
    </row>
    <row r="19" spans="1:7" x14ac:dyDescent="0.25">
      <c r="A19" s="267" t="s">
        <v>321</v>
      </c>
      <c r="B19" s="265" t="s">
        <v>322</v>
      </c>
      <c r="C19" s="265" t="s">
        <v>323</v>
      </c>
      <c r="D19" s="265" t="s">
        <v>324</v>
      </c>
      <c r="E19" s="265">
        <v>150</v>
      </c>
      <c r="F19" s="264"/>
      <c r="G19" s="270"/>
    </row>
    <row r="20" spans="1:7" x14ac:dyDescent="0.25">
      <c r="A20" s="267" t="s">
        <v>325</v>
      </c>
      <c r="B20" s="265" t="s">
        <v>322</v>
      </c>
      <c r="C20" s="264"/>
      <c r="D20" s="264"/>
      <c r="E20" s="264"/>
      <c r="F20" s="264"/>
      <c r="G20" s="270"/>
    </row>
    <row r="21" spans="1:7" x14ac:dyDescent="0.25">
      <c r="A21" s="267" t="s">
        <v>326</v>
      </c>
      <c r="B21" s="265">
        <v>60</v>
      </c>
      <c r="C21" s="265">
        <v>60</v>
      </c>
      <c r="D21" s="265">
        <v>65</v>
      </c>
      <c r="E21" s="265">
        <v>65</v>
      </c>
      <c r="F21" s="264"/>
      <c r="G21" s="270"/>
    </row>
    <row r="22" spans="1:7" x14ac:dyDescent="0.25">
      <c r="A22" s="267" t="s">
        <v>327</v>
      </c>
      <c r="B22" s="265">
        <v>-16</v>
      </c>
      <c r="C22" s="265">
        <v>0</v>
      </c>
      <c r="D22" s="265">
        <v>0</v>
      </c>
      <c r="E22" s="265">
        <v>-45</v>
      </c>
      <c r="F22" s="265">
        <v>0</v>
      </c>
      <c r="G22" s="271">
        <v>0</v>
      </c>
    </row>
    <row r="23" spans="1:7" x14ac:dyDescent="0.25">
      <c r="A23" s="267" t="s">
        <v>328</v>
      </c>
      <c r="B23" s="265">
        <v>115</v>
      </c>
      <c r="C23" s="265">
        <v>115</v>
      </c>
      <c r="D23" s="265">
        <v>115</v>
      </c>
      <c r="E23" s="265">
        <v>120</v>
      </c>
      <c r="F23" s="265">
        <v>120</v>
      </c>
      <c r="G23" s="271">
        <v>180</v>
      </c>
    </row>
    <row r="24" spans="1:7" x14ac:dyDescent="0.25">
      <c r="A24" s="267" t="s">
        <v>329</v>
      </c>
      <c r="B24" s="265">
        <v>-15</v>
      </c>
      <c r="C24" s="265">
        <v>-15</v>
      </c>
      <c r="D24" s="265">
        <v>-15</v>
      </c>
      <c r="E24" s="265">
        <v>-22</v>
      </c>
      <c r="F24" s="265">
        <v>-22</v>
      </c>
      <c r="G24" s="271">
        <v>0</v>
      </c>
    </row>
    <row r="25" spans="1:7" x14ac:dyDescent="0.25">
      <c r="A25" s="267" t="s">
        <v>330</v>
      </c>
      <c r="B25" s="265">
        <v>0</v>
      </c>
      <c r="C25" s="265">
        <v>0</v>
      </c>
      <c r="D25" s="265">
        <v>0</v>
      </c>
      <c r="E25" s="265">
        <v>0</v>
      </c>
      <c r="F25" s="265">
        <v>0</v>
      </c>
      <c r="G25" s="271">
        <v>-10</v>
      </c>
    </row>
    <row r="26" spans="1:7" x14ac:dyDescent="0.25">
      <c r="A26" s="267" t="s">
        <v>331</v>
      </c>
      <c r="B26" s="264"/>
      <c r="C26" s="264"/>
      <c r="D26" s="265">
        <v>87</v>
      </c>
      <c r="E26" s="264"/>
      <c r="F26" s="264"/>
      <c r="G26" s="270"/>
    </row>
    <row r="27" spans="1:7" x14ac:dyDescent="0.25">
      <c r="A27" s="267" t="s">
        <v>332</v>
      </c>
      <c r="B27" s="264"/>
      <c r="C27" s="264"/>
      <c r="D27" s="265">
        <v>15</v>
      </c>
      <c r="E27" s="264"/>
      <c r="F27" s="264"/>
      <c r="G27" s="270"/>
    </row>
    <row r="28" spans="1:7" x14ac:dyDescent="0.25">
      <c r="A28" s="267" t="s">
        <v>333</v>
      </c>
      <c r="B28" s="264"/>
      <c r="C28" s="264"/>
      <c r="D28" s="265">
        <v>87</v>
      </c>
      <c r="E28" s="264"/>
      <c r="F28" s="264"/>
      <c r="G28" s="270"/>
    </row>
    <row r="29" spans="1:7" x14ac:dyDescent="0.25">
      <c r="A29" s="267" t="s">
        <v>334</v>
      </c>
      <c r="B29" s="264"/>
      <c r="C29" s="264"/>
      <c r="D29" s="265">
        <v>15</v>
      </c>
      <c r="E29" s="264"/>
      <c r="F29" s="264"/>
      <c r="G29" s="270"/>
    </row>
    <row r="30" spans="1:7" x14ac:dyDescent="0.25">
      <c r="A30" s="267" t="s">
        <v>335</v>
      </c>
      <c r="B30" s="265" t="s">
        <v>336</v>
      </c>
      <c r="C30" s="265" t="s">
        <v>337</v>
      </c>
      <c r="D30" s="265">
        <v>4</v>
      </c>
      <c r="E30" s="264"/>
      <c r="F30" s="264"/>
      <c r="G30" s="270"/>
    </row>
    <row r="31" spans="1:7" x14ac:dyDescent="0.25">
      <c r="A31" s="267" t="s">
        <v>338</v>
      </c>
      <c r="B31" s="265" t="s">
        <v>336</v>
      </c>
      <c r="C31" s="264"/>
      <c r="D31" s="264"/>
      <c r="E31" s="264"/>
      <c r="F31" s="264"/>
      <c r="G31" s="270"/>
    </row>
    <row r="32" spans="1:7" x14ac:dyDescent="0.25">
      <c r="A32" s="267" t="s">
        <v>339</v>
      </c>
      <c r="B32" s="264"/>
      <c r="C32" s="265" t="s">
        <v>340</v>
      </c>
      <c r="D32" s="264"/>
      <c r="E32" s="264"/>
      <c r="F32" s="264"/>
      <c r="G32" s="270"/>
    </row>
    <row r="33" spans="1:7" x14ac:dyDescent="0.25">
      <c r="A33" s="267" t="s">
        <v>341</v>
      </c>
      <c r="B33" s="264"/>
      <c r="C33" s="264"/>
      <c r="D33" s="264"/>
      <c r="E33" s="264"/>
      <c r="F33" s="264"/>
      <c r="G33" s="270"/>
    </row>
    <row r="34" spans="1:7" x14ac:dyDescent="0.25">
      <c r="A34" s="267" t="s">
        <v>342</v>
      </c>
      <c r="B34" s="264"/>
      <c r="C34" s="265" t="s">
        <v>343</v>
      </c>
      <c r="D34" s="264"/>
      <c r="E34" s="264"/>
      <c r="F34" s="264"/>
      <c r="G34" s="270"/>
    </row>
    <row r="35" spans="1:7" x14ac:dyDescent="0.25">
      <c r="A35" s="267" t="s">
        <v>344</v>
      </c>
      <c r="B35" s="264"/>
      <c r="C35" s="264"/>
      <c r="D35" s="264"/>
      <c r="E35" s="264"/>
      <c r="F35" s="264"/>
      <c r="G35" s="270"/>
    </row>
    <row r="36" spans="1:7" x14ac:dyDescent="0.25">
      <c r="A36" s="267" t="s">
        <v>345</v>
      </c>
      <c r="B36" s="264"/>
      <c r="C36" s="264"/>
      <c r="D36" s="264"/>
      <c r="E36" s="264"/>
      <c r="F36" s="264"/>
      <c r="G36" s="270"/>
    </row>
    <row r="37" spans="1:7" x14ac:dyDescent="0.25">
      <c r="A37" s="267" t="s">
        <v>346</v>
      </c>
      <c r="B37" s="264"/>
      <c r="C37" s="264"/>
      <c r="D37" s="264"/>
      <c r="E37" s="264"/>
      <c r="F37" s="264"/>
      <c r="G37" s="270"/>
    </row>
    <row r="38" spans="1:7" x14ac:dyDescent="0.25">
      <c r="A38" s="267" t="s">
        <v>347</v>
      </c>
      <c r="B38" s="264"/>
      <c r="C38" s="264"/>
      <c r="D38" s="264"/>
      <c r="E38" s="264"/>
      <c r="F38" s="264"/>
      <c r="G38" s="270"/>
    </row>
    <row r="39" spans="1:7" x14ac:dyDescent="0.25">
      <c r="A39" s="267" t="s">
        <v>348</v>
      </c>
      <c r="B39" s="264"/>
      <c r="C39" s="264"/>
      <c r="D39" s="264"/>
      <c r="E39" s="264"/>
      <c r="F39" s="264"/>
      <c r="G39" s="270"/>
    </row>
    <row r="40" spans="1:7" x14ac:dyDescent="0.25">
      <c r="A40" s="267" t="s">
        <v>349</v>
      </c>
      <c r="B40" s="264"/>
      <c r="C40" s="264"/>
      <c r="D40" s="264"/>
      <c r="E40" s="264"/>
      <c r="F40" s="264"/>
      <c r="G40" s="270"/>
    </row>
    <row r="41" spans="1:7" x14ac:dyDescent="0.25">
      <c r="A41" s="267" t="s">
        <v>350</v>
      </c>
      <c r="B41" s="264"/>
      <c r="C41" s="264"/>
      <c r="D41" s="264"/>
      <c r="E41" s="264"/>
      <c r="F41" s="264"/>
      <c r="G41" s="270"/>
    </row>
    <row r="42" spans="1:7" x14ac:dyDescent="0.25">
      <c r="A42" s="267" t="s">
        <v>351</v>
      </c>
      <c r="B42" s="264"/>
      <c r="C42" s="264"/>
      <c r="D42" s="264"/>
      <c r="E42" s="264"/>
      <c r="F42" s="264"/>
      <c r="G42" s="270"/>
    </row>
    <row r="43" spans="1:7" x14ac:dyDescent="0.25">
      <c r="A43" s="267" t="s">
        <v>352</v>
      </c>
      <c r="B43" s="264"/>
      <c r="C43" s="264"/>
      <c r="D43" s="264"/>
      <c r="E43" s="264"/>
      <c r="F43" s="264"/>
      <c r="G43" s="270"/>
    </row>
    <row r="44" spans="1:7" x14ac:dyDescent="0.25">
      <c r="A44" s="267" t="s">
        <v>353</v>
      </c>
      <c r="B44" s="264"/>
      <c r="C44" s="264"/>
      <c r="D44" s="264"/>
      <c r="E44" s="264"/>
      <c r="F44" s="264"/>
      <c r="G44" s="270"/>
    </row>
    <row r="45" spans="1:7" x14ac:dyDescent="0.25">
      <c r="A45" s="267" t="s">
        <v>354</v>
      </c>
      <c r="B45" s="264"/>
      <c r="C45" s="264"/>
      <c r="D45" s="264"/>
      <c r="E45" s="264"/>
      <c r="F45" s="264"/>
      <c r="G45" s="270"/>
    </row>
    <row r="46" spans="1:7" x14ac:dyDescent="0.25">
      <c r="A46" s="267" t="s">
        <v>355</v>
      </c>
      <c r="B46" s="265" t="s">
        <v>356</v>
      </c>
      <c r="C46" s="265" t="s">
        <v>356</v>
      </c>
      <c r="D46" s="265" t="s">
        <v>356</v>
      </c>
      <c r="E46" s="265" t="s">
        <v>356</v>
      </c>
      <c r="F46" s="265" t="s">
        <v>356</v>
      </c>
      <c r="G46" s="271" t="s">
        <v>356</v>
      </c>
    </row>
    <row r="47" spans="1:7" x14ac:dyDescent="0.25">
      <c r="A47" s="267"/>
      <c r="B47" s="264"/>
      <c r="C47" s="264"/>
      <c r="D47" s="264"/>
      <c r="E47" s="264"/>
      <c r="F47" s="264"/>
      <c r="G47" s="270"/>
    </row>
    <row r="48" spans="1:7" x14ac:dyDescent="0.25">
      <c r="A48" s="267"/>
      <c r="B48" s="264"/>
      <c r="C48" s="264"/>
      <c r="D48" s="264"/>
      <c r="E48" s="264"/>
      <c r="F48" s="264"/>
      <c r="G48" s="270"/>
    </row>
    <row r="49" spans="1:7" x14ac:dyDescent="0.25">
      <c r="A49" s="267"/>
      <c r="B49" s="264"/>
      <c r="C49" s="264"/>
      <c r="D49" s="264"/>
      <c r="E49" s="264"/>
      <c r="F49" s="264"/>
      <c r="G49" s="270"/>
    </row>
    <row r="50" spans="1:7" x14ac:dyDescent="0.25">
      <c r="A50" s="267"/>
      <c r="B50" s="264"/>
      <c r="C50" s="264"/>
      <c r="D50" s="264"/>
      <c r="E50" s="264"/>
      <c r="F50" s="264"/>
      <c r="G50" s="270"/>
    </row>
    <row r="51" spans="1:7" x14ac:dyDescent="0.25">
      <c r="A51" s="267"/>
      <c r="B51" s="264"/>
      <c r="C51" s="264"/>
      <c r="D51" s="264"/>
      <c r="E51" s="264"/>
      <c r="F51" s="264"/>
      <c r="G51" s="270"/>
    </row>
    <row r="52" spans="1:7" x14ac:dyDescent="0.25">
      <c r="A52" s="267"/>
      <c r="B52" s="264"/>
      <c r="C52" s="264"/>
      <c r="D52" s="264"/>
      <c r="E52" s="264"/>
      <c r="F52" s="264"/>
      <c r="G52" s="270"/>
    </row>
    <row r="53" spans="1:7" x14ac:dyDescent="0.25">
      <c r="A53" s="267"/>
      <c r="B53" s="264"/>
      <c r="C53" s="264"/>
      <c r="D53" s="264"/>
      <c r="E53" s="264"/>
      <c r="F53" s="264"/>
      <c r="G53" s="270"/>
    </row>
    <row r="54" spans="1:7" x14ac:dyDescent="0.25">
      <c r="A54" s="267"/>
      <c r="B54" s="264"/>
      <c r="C54" s="264"/>
      <c r="D54" s="264"/>
      <c r="E54" s="264"/>
      <c r="F54" s="264"/>
      <c r="G54" s="270"/>
    </row>
    <row r="55" spans="1:7" x14ac:dyDescent="0.25">
      <c r="A55" s="267"/>
      <c r="B55" s="264"/>
      <c r="C55" s="264"/>
      <c r="D55" s="264"/>
      <c r="E55" s="264"/>
      <c r="F55" s="264"/>
      <c r="G55" s="270"/>
    </row>
    <row r="56" spans="1:7" x14ac:dyDescent="0.25">
      <c r="A56" s="267"/>
      <c r="B56" s="264"/>
      <c r="C56" s="264"/>
      <c r="D56" s="264"/>
      <c r="E56" s="264"/>
      <c r="F56" s="264"/>
      <c r="G56" s="270"/>
    </row>
    <row r="57" spans="1:7" x14ac:dyDescent="0.25">
      <c r="A57" s="267"/>
      <c r="B57" s="264"/>
      <c r="C57" s="264"/>
      <c r="D57" s="264"/>
      <c r="E57" s="264"/>
      <c r="F57" s="264"/>
      <c r="G57" s="270"/>
    </row>
    <row r="58" spans="1:7" x14ac:dyDescent="0.25">
      <c r="A58" s="267"/>
      <c r="B58" s="264"/>
      <c r="C58" s="264"/>
      <c r="D58" s="264"/>
      <c r="E58" s="264"/>
      <c r="F58" s="264"/>
      <c r="G58" s="270"/>
    </row>
    <row r="59" spans="1:7" x14ac:dyDescent="0.25">
      <c r="A59" s="267"/>
      <c r="B59" s="264"/>
      <c r="C59" s="264"/>
      <c r="D59" s="264"/>
      <c r="E59" s="264"/>
      <c r="F59" s="264"/>
      <c r="G59" s="270"/>
    </row>
    <row r="60" spans="1:7" x14ac:dyDescent="0.25">
      <c r="A60" s="267"/>
      <c r="B60" s="264"/>
      <c r="C60" s="264"/>
      <c r="D60" s="264"/>
      <c r="E60" s="264"/>
      <c r="F60" s="264"/>
      <c r="G60" s="270"/>
    </row>
    <row r="61" spans="1:7" x14ac:dyDescent="0.25">
      <c r="A61" s="267"/>
      <c r="B61" s="264"/>
      <c r="C61" s="264"/>
      <c r="D61" s="264"/>
      <c r="E61" s="264"/>
      <c r="F61" s="264"/>
      <c r="G61" s="270"/>
    </row>
    <row r="62" spans="1:7" x14ac:dyDescent="0.25">
      <c r="A62" s="267"/>
      <c r="B62" s="264"/>
      <c r="C62" s="264"/>
      <c r="D62" s="264"/>
      <c r="E62" s="264"/>
      <c r="F62" s="264"/>
      <c r="G62" s="270"/>
    </row>
    <row r="63" spans="1:7" x14ac:dyDescent="0.25">
      <c r="A63" s="263"/>
      <c r="B63" s="263"/>
      <c r="C63" s="263"/>
      <c r="D63" s="263"/>
      <c r="E63" s="263"/>
      <c r="F63" s="263"/>
      <c r="G63" s="263"/>
    </row>
    <row r="64" spans="1:7" x14ac:dyDescent="0.25">
      <c r="A64" s="263"/>
      <c r="B64" s="263"/>
      <c r="C64" s="263"/>
      <c r="D64" s="263"/>
      <c r="E64" s="263"/>
      <c r="F64" s="263"/>
      <c r="G64" s="263"/>
    </row>
    <row r="65" spans="1:7" x14ac:dyDescent="0.25">
      <c r="A65" s="263"/>
      <c r="B65" s="263"/>
      <c r="C65" s="263"/>
      <c r="D65" s="263"/>
      <c r="E65" s="263"/>
      <c r="F65" s="263"/>
      <c r="G65" s="263"/>
    </row>
    <row r="66" spans="1:7" x14ac:dyDescent="0.25">
      <c r="A66" s="263"/>
      <c r="B66" s="263"/>
      <c r="C66" s="263"/>
      <c r="D66" s="263"/>
      <c r="E66" s="263"/>
      <c r="F66" s="263"/>
      <c r="G66" s="263"/>
    </row>
    <row r="67" spans="1:7" x14ac:dyDescent="0.25">
      <c r="A67" s="263"/>
      <c r="B67" s="263"/>
      <c r="C67" s="263"/>
      <c r="D67" s="263"/>
      <c r="E67" s="263"/>
      <c r="F67" s="263"/>
      <c r="G67" s="263"/>
    </row>
  </sheetData>
  <mergeCells count="5">
    <mergeCell ref="A1:G1"/>
    <mergeCell ref="A2:G2"/>
    <mergeCell ref="A3:G3"/>
    <mergeCell ref="A4:G4"/>
    <mergeCell ref="A5:G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sheetPr>
  <dimension ref="A1:AK59"/>
  <sheetViews>
    <sheetView view="pageBreakPreview" zoomScale="85" zoomScaleNormal="85" zoomScaleSheetLayoutView="85" workbookViewId="0">
      <selection activeCell="X31" sqref="X31"/>
    </sheetView>
  </sheetViews>
  <sheetFormatPr defaultRowHeight="15" x14ac:dyDescent="0.25"/>
  <cols>
    <col min="1" max="1" width="6.7109375" style="1" customWidth="1"/>
    <col min="2" max="2" width="13.28515625" style="1" customWidth="1"/>
    <col min="3" max="3" width="4" style="1" customWidth="1"/>
    <col min="4" max="4" width="5.85546875" style="1" customWidth="1"/>
    <col min="5" max="5" width="4.5703125" style="1" customWidth="1"/>
    <col min="6" max="6" width="3.140625" style="1" customWidth="1"/>
    <col min="7" max="13" width="4.5703125" style="1" customWidth="1"/>
    <col min="14" max="15" width="5.7109375" style="1" customWidth="1"/>
    <col min="16" max="24" width="9.140625" style="1"/>
    <col min="25" max="26" width="3.7109375" style="1" customWidth="1"/>
    <col min="27" max="27" width="3.140625" style="1" customWidth="1"/>
    <col min="28" max="30" width="6.28515625" style="1" customWidth="1"/>
    <col min="31" max="31" width="4.7109375" style="1" customWidth="1"/>
    <col min="32" max="32" width="9.140625" style="1"/>
    <col min="33" max="34" width="11.7109375" style="2" customWidth="1"/>
    <col min="35" max="35" width="3.7109375" style="2" customWidth="1"/>
    <col min="36" max="36" width="7.28515625" style="2" customWidth="1"/>
    <col min="37" max="37" width="1.7109375" style="1" customWidth="1"/>
    <col min="38" max="38" width="9.140625" style="1"/>
    <col min="39" max="39" width="4" style="1" customWidth="1"/>
    <col min="40" max="40" width="10.140625" style="1" customWidth="1"/>
    <col min="41" max="41" width="9.140625" style="1"/>
    <col min="42" max="42" width="15.140625" style="1" customWidth="1"/>
    <col min="43" max="45" width="9.140625" style="1"/>
    <col min="46" max="46" width="8" style="1" customWidth="1"/>
    <col min="47" max="16384" width="9.140625" style="1"/>
  </cols>
  <sheetData>
    <row r="1" spans="1:37" ht="16.5" thickTop="1" thickBot="1" x14ac:dyDescent="0.3">
      <c r="A1" s="98"/>
      <c r="B1" s="354" t="s">
        <v>138</v>
      </c>
      <c r="C1" s="355"/>
      <c r="D1" s="413"/>
      <c r="E1" s="97">
        <v>1</v>
      </c>
      <c r="F1" s="95" t="s">
        <v>79</v>
      </c>
      <c r="G1" s="97">
        <v>2</v>
      </c>
      <c r="H1" s="95" t="s">
        <v>79</v>
      </c>
      <c r="I1" s="97">
        <v>3</v>
      </c>
      <c r="J1" s="95" t="s">
        <v>79</v>
      </c>
      <c r="K1" s="97">
        <v>4</v>
      </c>
      <c r="L1" s="95" t="s">
        <v>79</v>
      </c>
      <c r="M1" s="96">
        <v>5</v>
      </c>
      <c r="N1" s="95" t="s">
        <v>79</v>
      </c>
      <c r="O1" s="94"/>
      <c r="P1" s="383"/>
      <c r="Q1" s="383"/>
      <c r="R1" s="383"/>
      <c r="S1" s="383"/>
      <c r="T1" s="383"/>
      <c r="U1" s="383"/>
      <c r="V1" s="383"/>
      <c r="W1" s="383"/>
      <c r="X1" s="383"/>
      <c r="Y1" s="397"/>
      <c r="Z1" s="93"/>
      <c r="AA1" s="414" t="s">
        <v>137</v>
      </c>
      <c r="AB1" s="386"/>
      <c r="AC1" s="386"/>
      <c r="AD1" s="386"/>
      <c r="AE1" s="386"/>
      <c r="AF1" s="386"/>
      <c r="AG1" s="386"/>
      <c r="AH1" s="386"/>
      <c r="AI1" s="387"/>
      <c r="AJ1" s="92" t="s">
        <v>136</v>
      </c>
      <c r="AK1" s="62"/>
    </row>
    <row r="2" spans="1:37" ht="15.75" thickBot="1" x14ac:dyDescent="0.3">
      <c r="A2" s="407" t="s">
        <v>135</v>
      </c>
      <c r="B2" s="80" t="s">
        <v>109</v>
      </c>
      <c r="C2" s="79"/>
      <c r="D2" s="37" t="s">
        <v>50</v>
      </c>
      <c r="E2" s="368">
        <v>10</v>
      </c>
      <c r="F2" s="369"/>
      <c r="G2" s="368">
        <v>20</v>
      </c>
      <c r="H2" s="369"/>
      <c r="I2" s="368">
        <v>40</v>
      </c>
      <c r="J2" s="369"/>
      <c r="K2" s="368">
        <v>80</v>
      </c>
      <c r="L2" s="369"/>
      <c r="M2" s="370">
        <v>160</v>
      </c>
      <c r="N2" s="369"/>
      <c r="O2" s="33"/>
      <c r="P2" s="384"/>
      <c r="Q2" s="384"/>
      <c r="R2" s="384"/>
      <c r="S2" s="384"/>
      <c r="T2" s="384"/>
      <c r="U2" s="384"/>
      <c r="V2" s="384"/>
      <c r="W2" s="384"/>
      <c r="X2" s="384"/>
      <c r="Y2" s="399"/>
      <c r="Z2" s="74"/>
      <c r="AA2" s="91" t="s">
        <v>134</v>
      </c>
      <c r="AB2" s="90" t="s">
        <v>1</v>
      </c>
      <c r="AC2" s="89" t="s">
        <v>0</v>
      </c>
      <c r="AD2" s="89" t="s">
        <v>133</v>
      </c>
      <c r="AE2" s="89" t="s">
        <v>132</v>
      </c>
      <c r="AF2" s="89" t="s">
        <v>131</v>
      </c>
      <c r="AG2" s="88" t="s">
        <v>130</v>
      </c>
      <c r="AH2" s="54" t="s">
        <v>129</v>
      </c>
      <c r="AI2" s="54" t="s">
        <v>128</v>
      </c>
      <c r="AJ2" s="87" t="s">
        <v>127</v>
      </c>
      <c r="AK2" s="7"/>
    </row>
    <row r="3" spans="1:37" ht="21" customHeight="1" x14ac:dyDescent="0.25">
      <c r="A3" s="408"/>
      <c r="B3" s="410" t="s">
        <v>103</v>
      </c>
      <c r="C3" s="411"/>
      <c r="D3" s="36" t="s">
        <v>49</v>
      </c>
      <c r="E3" s="339">
        <v>5</v>
      </c>
      <c r="F3" s="340"/>
      <c r="G3" s="339">
        <v>10</v>
      </c>
      <c r="H3" s="340"/>
      <c r="I3" s="339">
        <v>20</v>
      </c>
      <c r="J3" s="340"/>
      <c r="K3" s="339">
        <v>40</v>
      </c>
      <c r="L3" s="340"/>
      <c r="M3" s="361">
        <v>80</v>
      </c>
      <c r="N3" s="340"/>
      <c r="O3" s="33"/>
      <c r="P3" s="384"/>
      <c r="Q3" s="384"/>
      <c r="R3" s="384"/>
      <c r="S3" s="384"/>
      <c r="T3" s="384"/>
      <c r="U3" s="384"/>
      <c r="V3" s="384"/>
      <c r="W3" s="384"/>
      <c r="X3" s="384"/>
      <c r="Y3" s="399"/>
      <c r="Z3" s="74"/>
      <c r="AA3" s="86" t="s">
        <v>76</v>
      </c>
      <c r="AB3" s="85">
        <v>12</v>
      </c>
      <c r="AC3" s="84">
        <v>17</v>
      </c>
      <c r="AD3" s="84">
        <v>25</v>
      </c>
      <c r="AE3" s="84">
        <v>73</v>
      </c>
      <c r="AF3" s="84">
        <v>0.7</v>
      </c>
      <c r="AG3" s="83" t="s">
        <v>126</v>
      </c>
      <c r="AH3" s="82" t="s">
        <v>125</v>
      </c>
      <c r="AI3" s="82" t="s">
        <v>73</v>
      </c>
      <c r="AJ3" s="81" t="s">
        <v>104</v>
      </c>
      <c r="AK3" s="282" t="s">
        <v>124</v>
      </c>
    </row>
    <row r="4" spans="1:37" ht="15.75" thickBot="1" x14ac:dyDescent="0.3">
      <c r="A4" s="408"/>
      <c r="B4" s="403" t="s">
        <v>100</v>
      </c>
      <c r="C4" s="404"/>
      <c r="D4" s="34" t="s">
        <v>48</v>
      </c>
      <c r="E4" s="362">
        <v>0</v>
      </c>
      <c r="F4" s="364"/>
      <c r="G4" s="362">
        <v>0.6</v>
      </c>
      <c r="H4" s="364"/>
      <c r="I4" s="362">
        <v>1.2</v>
      </c>
      <c r="J4" s="364"/>
      <c r="K4" s="362">
        <v>2.4</v>
      </c>
      <c r="L4" s="364"/>
      <c r="M4" s="363">
        <v>4.8</v>
      </c>
      <c r="N4" s="364"/>
      <c r="O4" s="33"/>
      <c r="P4" s="384"/>
      <c r="Q4" s="384"/>
      <c r="R4" s="384"/>
      <c r="S4" s="384"/>
      <c r="T4" s="384"/>
      <c r="U4" s="384"/>
      <c r="V4" s="384"/>
      <c r="W4" s="384"/>
      <c r="X4" s="384"/>
      <c r="Y4" s="399"/>
      <c r="Z4" s="74"/>
      <c r="AA4" s="73" t="s">
        <v>76</v>
      </c>
      <c r="AB4" s="72">
        <v>12</v>
      </c>
      <c r="AC4" s="71">
        <v>17</v>
      </c>
      <c r="AD4" s="71">
        <v>25</v>
      </c>
      <c r="AE4" s="71">
        <v>73</v>
      </c>
      <c r="AF4" s="71">
        <v>0.7</v>
      </c>
      <c r="AG4" s="70" t="s">
        <v>123</v>
      </c>
      <c r="AH4" s="69" t="s">
        <v>122</v>
      </c>
      <c r="AI4" s="69" t="s">
        <v>73</v>
      </c>
      <c r="AJ4" s="68" t="s">
        <v>104</v>
      </c>
      <c r="AK4" s="283"/>
    </row>
    <row r="5" spans="1:37" x14ac:dyDescent="0.25">
      <c r="A5" s="408"/>
      <c r="B5" s="405" t="s">
        <v>97</v>
      </c>
      <c r="C5" s="406"/>
      <c r="D5" s="37" t="s">
        <v>96</v>
      </c>
      <c r="E5" s="368">
        <v>75</v>
      </c>
      <c r="F5" s="369"/>
      <c r="G5" s="368">
        <f>E5</f>
        <v>75</v>
      </c>
      <c r="H5" s="369"/>
      <c r="I5" s="368">
        <f>E5</f>
        <v>75</v>
      </c>
      <c r="J5" s="369"/>
      <c r="K5" s="368">
        <f>E5</f>
        <v>75</v>
      </c>
      <c r="L5" s="369"/>
      <c r="M5" s="370">
        <f>E5</f>
        <v>75</v>
      </c>
      <c r="N5" s="369"/>
      <c r="O5" s="33"/>
      <c r="P5" s="384"/>
      <c r="Q5" s="384"/>
      <c r="R5" s="384"/>
      <c r="S5" s="384"/>
      <c r="T5" s="384"/>
      <c r="U5" s="384"/>
      <c r="V5" s="384"/>
      <c r="W5" s="384"/>
      <c r="X5" s="384"/>
      <c r="Y5" s="399"/>
      <c r="Z5" s="74"/>
      <c r="AA5" s="73" t="s">
        <v>76</v>
      </c>
      <c r="AB5" s="72">
        <v>12</v>
      </c>
      <c r="AC5" s="71">
        <v>17</v>
      </c>
      <c r="AD5" s="71">
        <v>25</v>
      </c>
      <c r="AE5" s="71">
        <v>73</v>
      </c>
      <c r="AF5" s="71">
        <v>0.7</v>
      </c>
      <c r="AG5" s="70" t="s">
        <v>121</v>
      </c>
      <c r="AH5" s="69" t="s">
        <v>120</v>
      </c>
      <c r="AI5" s="69" t="s">
        <v>73</v>
      </c>
      <c r="AJ5" s="68" t="s">
        <v>104</v>
      </c>
      <c r="AK5" s="283"/>
    </row>
    <row r="6" spans="1:37" ht="15.75" thickBot="1" x14ac:dyDescent="0.3">
      <c r="A6" s="408"/>
      <c r="B6" s="403" t="s">
        <v>93</v>
      </c>
      <c r="C6" s="404"/>
      <c r="D6" s="34" t="s">
        <v>92</v>
      </c>
      <c r="E6" s="362">
        <v>-25</v>
      </c>
      <c r="F6" s="364"/>
      <c r="G6" s="362"/>
      <c r="H6" s="364"/>
      <c r="I6" s="362"/>
      <c r="J6" s="364"/>
      <c r="K6" s="362"/>
      <c r="L6" s="364"/>
      <c r="M6" s="363"/>
      <c r="N6" s="364"/>
      <c r="O6" s="33"/>
      <c r="P6" s="384"/>
      <c r="Q6" s="384"/>
      <c r="R6" s="384"/>
      <c r="S6" s="384"/>
      <c r="T6" s="384"/>
      <c r="U6" s="384"/>
      <c r="V6" s="384"/>
      <c r="W6" s="384"/>
      <c r="X6" s="384"/>
      <c r="Y6" s="399"/>
      <c r="Z6" s="74"/>
      <c r="AA6" s="73" t="s">
        <v>76</v>
      </c>
      <c r="AB6" s="72">
        <v>12</v>
      </c>
      <c r="AC6" s="71">
        <v>17</v>
      </c>
      <c r="AD6" s="71">
        <v>25</v>
      </c>
      <c r="AE6" s="71">
        <v>73</v>
      </c>
      <c r="AF6" s="71">
        <v>0.7</v>
      </c>
      <c r="AG6" s="70" t="s">
        <v>119</v>
      </c>
      <c r="AH6" s="69" t="s">
        <v>118</v>
      </c>
      <c r="AI6" s="69" t="s">
        <v>73</v>
      </c>
      <c r="AJ6" s="68" t="s">
        <v>104</v>
      </c>
      <c r="AK6" s="283"/>
    </row>
    <row r="7" spans="1:37" x14ac:dyDescent="0.25">
      <c r="A7" s="408"/>
      <c r="B7" s="365"/>
      <c r="C7" s="358" t="s">
        <v>40</v>
      </c>
      <c r="D7" s="335"/>
      <c r="E7" s="358" t="s">
        <v>89</v>
      </c>
      <c r="F7" s="360"/>
      <c r="G7" s="358" t="s">
        <v>88</v>
      </c>
      <c r="H7" s="360"/>
      <c r="I7" s="358" t="s">
        <v>87</v>
      </c>
      <c r="J7" s="360"/>
      <c r="K7" s="358" t="s">
        <v>86</v>
      </c>
      <c r="L7" s="360"/>
      <c r="M7" s="335" t="s">
        <v>85</v>
      </c>
      <c r="N7" s="360"/>
      <c r="O7" s="78"/>
      <c r="P7" s="384"/>
      <c r="Q7" s="384"/>
      <c r="R7" s="384"/>
      <c r="S7" s="384"/>
      <c r="T7" s="384"/>
      <c r="U7" s="384"/>
      <c r="V7" s="384"/>
      <c r="W7" s="384"/>
      <c r="X7" s="384"/>
      <c r="Y7" s="399"/>
      <c r="Z7" s="74"/>
      <c r="AA7" s="73" t="s">
        <v>108</v>
      </c>
      <c r="AB7" s="72">
        <v>12</v>
      </c>
      <c r="AC7" s="71">
        <v>17</v>
      </c>
      <c r="AD7" s="71">
        <v>25</v>
      </c>
      <c r="AE7" s="71">
        <v>73</v>
      </c>
      <c r="AF7" s="71">
        <v>0.7</v>
      </c>
      <c r="AG7" s="70" t="s">
        <v>117</v>
      </c>
      <c r="AH7" s="69" t="s">
        <v>116</v>
      </c>
      <c r="AI7" s="69" t="s">
        <v>113</v>
      </c>
      <c r="AJ7" s="68" t="s">
        <v>104</v>
      </c>
      <c r="AK7" s="283"/>
    </row>
    <row r="8" spans="1:37" x14ac:dyDescent="0.25">
      <c r="A8" s="408"/>
      <c r="B8" s="366"/>
      <c r="C8" s="339" t="s">
        <v>82</v>
      </c>
      <c r="D8" s="361"/>
      <c r="E8" s="339" t="s">
        <v>81</v>
      </c>
      <c r="F8" s="340"/>
      <c r="G8" s="339" t="s">
        <v>46</v>
      </c>
      <c r="H8" s="340"/>
      <c r="I8" s="339" t="s">
        <v>43</v>
      </c>
      <c r="J8" s="340"/>
      <c r="K8" s="77" t="s">
        <v>80</v>
      </c>
      <c r="L8" s="75" t="s">
        <v>79</v>
      </c>
      <c r="M8" s="76" t="s">
        <v>80</v>
      </c>
      <c r="N8" s="75" t="s">
        <v>79</v>
      </c>
      <c r="O8" s="24"/>
      <c r="P8" s="384"/>
      <c r="Q8" s="384"/>
      <c r="R8" s="384"/>
      <c r="S8" s="384"/>
      <c r="T8" s="384"/>
      <c r="U8" s="384"/>
      <c r="V8" s="384"/>
      <c r="W8" s="384"/>
      <c r="X8" s="384"/>
      <c r="Y8" s="399"/>
      <c r="Z8" s="74"/>
      <c r="AA8" s="73" t="s">
        <v>108</v>
      </c>
      <c r="AB8" s="72">
        <v>12</v>
      </c>
      <c r="AC8" s="71">
        <v>17</v>
      </c>
      <c r="AD8" s="71">
        <v>25</v>
      </c>
      <c r="AE8" s="71">
        <v>73</v>
      </c>
      <c r="AF8" s="71">
        <v>0.7</v>
      </c>
      <c r="AG8" s="70" t="s">
        <v>115</v>
      </c>
      <c r="AH8" s="69" t="s">
        <v>114</v>
      </c>
      <c r="AI8" s="69" t="s">
        <v>113</v>
      </c>
      <c r="AJ8" s="68" t="s">
        <v>104</v>
      </c>
      <c r="AK8" s="283"/>
    </row>
    <row r="9" spans="1:37" ht="15.75" thickBot="1" x14ac:dyDescent="0.3">
      <c r="A9" s="409"/>
      <c r="B9" s="367"/>
      <c r="C9" s="362">
        <v>115</v>
      </c>
      <c r="D9" s="363"/>
      <c r="E9" s="362">
        <v>-15</v>
      </c>
      <c r="F9" s="364"/>
      <c r="G9" s="362">
        <v>80</v>
      </c>
      <c r="H9" s="364"/>
      <c r="I9" s="362">
        <v>30</v>
      </c>
      <c r="J9" s="364"/>
      <c r="K9" s="67">
        <v>0</v>
      </c>
      <c r="L9" s="65">
        <v>3</v>
      </c>
      <c r="M9" s="66">
        <v>0.5</v>
      </c>
      <c r="N9" s="65">
        <v>3</v>
      </c>
      <c r="O9" s="24"/>
      <c r="P9" s="384"/>
      <c r="Q9" s="384"/>
      <c r="R9" s="384"/>
      <c r="S9" s="384"/>
      <c r="T9" s="384"/>
      <c r="U9" s="384"/>
      <c r="V9" s="384"/>
      <c r="W9" s="384"/>
      <c r="X9" s="384"/>
      <c r="Y9" s="399"/>
      <c r="Z9" s="74"/>
      <c r="AA9" s="73" t="s">
        <v>108</v>
      </c>
      <c r="AB9" s="72">
        <v>12</v>
      </c>
      <c r="AC9" s="71">
        <v>17</v>
      </c>
      <c r="AD9" s="71">
        <v>25</v>
      </c>
      <c r="AE9" s="71">
        <v>73</v>
      </c>
      <c r="AF9" s="71">
        <v>0.7</v>
      </c>
      <c r="AG9" s="70" t="s">
        <v>112</v>
      </c>
      <c r="AH9" s="69" t="s">
        <v>111</v>
      </c>
      <c r="AI9" s="69" t="s">
        <v>73</v>
      </c>
      <c r="AJ9" s="68" t="s">
        <v>104</v>
      </c>
      <c r="AK9" s="283"/>
    </row>
    <row r="10" spans="1:37" ht="15.75" customHeight="1" x14ac:dyDescent="0.25">
      <c r="A10" s="407" t="s">
        <v>110</v>
      </c>
      <c r="B10" s="80" t="s">
        <v>109</v>
      </c>
      <c r="C10" s="79"/>
      <c r="D10" s="37" t="s">
        <v>50</v>
      </c>
      <c r="E10" s="368">
        <v>10</v>
      </c>
      <c r="F10" s="369"/>
      <c r="G10" s="368">
        <v>20</v>
      </c>
      <c r="H10" s="369"/>
      <c r="I10" s="368">
        <v>40</v>
      </c>
      <c r="J10" s="369"/>
      <c r="K10" s="368">
        <v>80</v>
      </c>
      <c r="L10" s="369"/>
      <c r="M10" s="370">
        <v>160</v>
      </c>
      <c r="N10" s="369"/>
      <c r="O10" s="33"/>
      <c r="P10" s="384"/>
      <c r="Q10" s="384"/>
      <c r="R10" s="384"/>
      <c r="S10" s="384"/>
      <c r="T10" s="384"/>
      <c r="U10" s="384"/>
      <c r="V10" s="384"/>
      <c r="W10" s="384"/>
      <c r="X10" s="384"/>
      <c r="Y10" s="399"/>
      <c r="Z10" s="74"/>
      <c r="AA10" s="73" t="s">
        <v>108</v>
      </c>
      <c r="AB10" s="72">
        <v>12</v>
      </c>
      <c r="AC10" s="71">
        <v>17</v>
      </c>
      <c r="AD10" s="71">
        <v>25</v>
      </c>
      <c r="AE10" s="71">
        <v>73</v>
      </c>
      <c r="AF10" s="71">
        <v>0.7</v>
      </c>
      <c r="AG10" s="70" t="s">
        <v>107</v>
      </c>
      <c r="AH10" s="69" t="s">
        <v>106</v>
      </c>
      <c r="AI10" s="69" t="s">
        <v>105</v>
      </c>
      <c r="AJ10" s="68" t="s">
        <v>104</v>
      </c>
      <c r="AK10" s="283"/>
    </row>
    <row r="11" spans="1:37" ht="23.25" customHeight="1" x14ac:dyDescent="0.25">
      <c r="A11" s="408"/>
      <c r="B11" s="410" t="s">
        <v>103</v>
      </c>
      <c r="C11" s="411"/>
      <c r="D11" s="36" t="s">
        <v>49</v>
      </c>
      <c r="E11" s="339">
        <v>5</v>
      </c>
      <c r="F11" s="340"/>
      <c r="G11" s="339">
        <v>10</v>
      </c>
      <c r="H11" s="340"/>
      <c r="I11" s="339">
        <v>20</v>
      </c>
      <c r="J11" s="340"/>
      <c r="K11" s="339">
        <v>40</v>
      </c>
      <c r="L11" s="340"/>
      <c r="M11" s="361">
        <v>80</v>
      </c>
      <c r="N11" s="340"/>
      <c r="O11" s="33"/>
      <c r="P11" s="384"/>
      <c r="Q11" s="384"/>
      <c r="R11" s="384"/>
      <c r="S11" s="384"/>
      <c r="T11" s="384"/>
      <c r="U11" s="384"/>
      <c r="V11" s="384"/>
      <c r="W11" s="384"/>
      <c r="X11" s="384"/>
      <c r="Y11" s="399"/>
      <c r="Z11" s="74"/>
      <c r="AA11" s="73" t="s">
        <v>76</v>
      </c>
      <c r="AB11" s="72">
        <v>12</v>
      </c>
      <c r="AC11" s="71">
        <v>17</v>
      </c>
      <c r="AD11" s="71">
        <v>25</v>
      </c>
      <c r="AE11" s="71">
        <v>73</v>
      </c>
      <c r="AF11" s="71">
        <v>0.7</v>
      </c>
      <c r="AG11" s="70" t="s">
        <v>102</v>
      </c>
      <c r="AH11" s="69" t="s">
        <v>101</v>
      </c>
      <c r="AI11" s="69" t="s">
        <v>73</v>
      </c>
      <c r="AJ11" s="68" t="s">
        <v>72</v>
      </c>
      <c r="AK11" s="283"/>
    </row>
    <row r="12" spans="1:37" ht="27.75" customHeight="1" thickBot="1" x14ac:dyDescent="0.3">
      <c r="A12" s="408"/>
      <c r="B12" s="403" t="s">
        <v>100</v>
      </c>
      <c r="C12" s="404"/>
      <c r="D12" s="34" t="s">
        <v>48</v>
      </c>
      <c r="E12" s="362">
        <v>0</v>
      </c>
      <c r="F12" s="364"/>
      <c r="G12" s="362">
        <v>0.6</v>
      </c>
      <c r="H12" s="364"/>
      <c r="I12" s="362">
        <v>1.2</v>
      </c>
      <c r="J12" s="364"/>
      <c r="K12" s="362">
        <v>2.4</v>
      </c>
      <c r="L12" s="364"/>
      <c r="M12" s="363">
        <v>4.8</v>
      </c>
      <c r="N12" s="364"/>
      <c r="O12" s="33"/>
      <c r="P12" s="384"/>
      <c r="Q12" s="384"/>
      <c r="R12" s="384"/>
      <c r="S12" s="384"/>
      <c r="T12" s="384"/>
      <c r="U12" s="384"/>
      <c r="V12" s="384"/>
      <c r="W12" s="384"/>
      <c r="X12" s="384"/>
      <c r="Y12" s="399"/>
      <c r="Z12" s="74"/>
      <c r="AA12" s="73" t="s">
        <v>76</v>
      </c>
      <c r="AB12" s="72">
        <v>12</v>
      </c>
      <c r="AC12" s="71">
        <v>17</v>
      </c>
      <c r="AD12" s="71">
        <v>25</v>
      </c>
      <c r="AE12" s="71">
        <v>73</v>
      </c>
      <c r="AF12" s="71">
        <v>0.7</v>
      </c>
      <c r="AG12" s="70" t="s">
        <v>99</v>
      </c>
      <c r="AH12" s="69" t="s">
        <v>98</v>
      </c>
      <c r="AI12" s="69" t="s">
        <v>73</v>
      </c>
      <c r="AJ12" s="68" t="s">
        <v>72</v>
      </c>
      <c r="AK12" s="283"/>
    </row>
    <row r="13" spans="1:37" ht="18.75" customHeight="1" x14ac:dyDescent="0.25">
      <c r="A13" s="408"/>
      <c r="B13" s="405" t="s">
        <v>97</v>
      </c>
      <c r="C13" s="406"/>
      <c r="D13" s="37" t="s">
        <v>96</v>
      </c>
      <c r="E13" s="368">
        <v>75</v>
      </c>
      <c r="F13" s="369"/>
      <c r="G13" s="368">
        <f>E13</f>
        <v>75</v>
      </c>
      <c r="H13" s="369"/>
      <c r="I13" s="368">
        <f>E13</f>
        <v>75</v>
      </c>
      <c r="J13" s="369"/>
      <c r="K13" s="368">
        <f>E13</f>
        <v>75</v>
      </c>
      <c r="L13" s="369"/>
      <c r="M13" s="370">
        <f>E13</f>
        <v>75</v>
      </c>
      <c r="N13" s="369"/>
      <c r="O13" s="33"/>
      <c r="P13" s="384"/>
      <c r="Q13" s="384"/>
      <c r="R13" s="384"/>
      <c r="S13" s="384"/>
      <c r="T13" s="384"/>
      <c r="U13" s="384"/>
      <c r="V13" s="384"/>
      <c r="W13" s="384"/>
      <c r="X13" s="384"/>
      <c r="Y13" s="399"/>
      <c r="Z13" s="74"/>
      <c r="AA13" s="73" t="s">
        <v>76</v>
      </c>
      <c r="AB13" s="72">
        <v>12</v>
      </c>
      <c r="AC13" s="71">
        <v>17</v>
      </c>
      <c r="AD13" s="71">
        <v>25</v>
      </c>
      <c r="AE13" s="71">
        <v>73</v>
      </c>
      <c r="AF13" s="71">
        <v>0.7</v>
      </c>
      <c r="AG13" s="70" t="s">
        <v>95</v>
      </c>
      <c r="AH13" s="69" t="s">
        <v>94</v>
      </c>
      <c r="AI13" s="69" t="s">
        <v>73</v>
      </c>
      <c r="AJ13" s="68" t="s">
        <v>72</v>
      </c>
      <c r="AK13" s="283"/>
    </row>
    <row r="14" spans="1:37" ht="15.75" thickBot="1" x14ac:dyDescent="0.3">
      <c r="A14" s="408"/>
      <c r="B14" s="403" t="s">
        <v>93</v>
      </c>
      <c r="C14" s="404"/>
      <c r="D14" s="34" t="s">
        <v>92</v>
      </c>
      <c r="E14" s="362">
        <v>-25</v>
      </c>
      <c r="F14" s="364"/>
      <c r="G14" s="362"/>
      <c r="H14" s="364"/>
      <c r="I14" s="362"/>
      <c r="J14" s="364"/>
      <c r="K14" s="362"/>
      <c r="L14" s="364"/>
      <c r="M14" s="363"/>
      <c r="N14" s="364"/>
      <c r="O14" s="33"/>
      <c r="P14" s="384"/>
      <c r="Q14" s="384"/>
      <c r="R14" s="384"/>
      <c r="S14" s="384"/>
      <c r="T14" s="384"/>
      <c r="U14" s="384"/>
      <c r="V14" s="384"/>
      <c r="W14" s="384"/>
      <c r="X14" s="384"/>
      <c r="Y14" s="399"/>
      <c r="Z14" s="74"/>
      <c r="AA14" s="73" t="s">
        <v>76</v>
      </c>
      <c r="AB14" s="72">
        <v>12</v>
      </c>
      <c r="AC14" s="71">
        <v>17</v>
      </c>
      <c r="AD14" s="71">
        <v>25</v>
      </c>
      <c r="AE14" s="71">
        <v>73</v>
      </c>
      <c r="AF14" s="71">
        <v>0.7</v>
      </c>
      <c r="AG14" s="70" t="s">
        <v>91</v>
      </c>
      <c r="AH14" s="69" t="s">
        <v>90</v>
      </c>
      <c r="AI14" s="69" t="s">
        <v>73</v>
      </c>
      <c r="AJ14" s="68" t="s">
        <v>72</v>
      </c>
      <c r="AK14" s="283"/>
    </row>
    <row r="15" spans="1:37" x14ac:dyDescent="0.25">
      <c r="A15" s="408"/>
      <c r="B15" s="365"/>
      <c r="C15" s="358" t="s">
        <v>40</v>
      </c>
      <c r="D15" s="335"/>
      <c r="E15" s="358" t="s">
        <v>89</v>
      </c>
      <c r="F15" s="360"/>
      <c r="G15" s="358" t="s">
        <v>88</v>
      </c>
      <c r="H15" s="360"/>
      <c r="I15" s="358" t="s">
        <v>87</v>
      </c>
      <c r="J15" s="360"/>
      <c r="K15" s="358" t="s">
        <v>86</v>
      </c>
      <c r="L15" s="360"/>
      <c r="M15" s="335" t="s">
        <v>85</v>
      </c>
      <c r="N15" s="360"/>
      <c r="O15" s="78"/>
      <c r="P15" s="384"/>
      <c r="Q15" s="384"/>
      <c r="R15" s="384"/>
      <c r="S15" s="384"/>
      <c r="T15" s="384"/>
      <c r="U15" s="384"/>
      <c r="V15" s="384"/>
      <c r="W15" s="384"/>
      <c r="X15" s="384"/>
      <c r="Y15" s="399"/>
      <c r="Z15" s="74"/>
      <c r="AA15" s="73" t="s">
        <v>76</v>
      </c>
      <c r="AB15" s="72">
        <v>12</v>
      </c>
      <c r="AC15" s="71">
        <v>17</v>
      </c>
      <c r="AD15" s="71">
        <v>25</v>
      </c>
      <c r="AE15" s="71">
        <v>73</v>
      </c>
      <c r="AF15" s="71">
        <v>0.7</v>
      </c>
      <c r="AG15" s="70" t="s">
        <v>84</v>
      </c>
      <c r="AH15" s="69" t="s">
        <v>83</v>
      </c>
      <c r="AI15" s="69" t="s">
        <v>73</v>
      </c>
      <c r="AJ15" s="68" t="s">
        <v>72</v>
      </c>
      <c r="AK15" s="283"/>
    </row>
    <row r="16" spans="1:37" x14ac:dyDescent="0.25">
      <c r="A16" s="408"/>
      <c r="B16" s="366"/>
      <c r="C16" s="339" t="s">
        <v>82</v>
      </c>
      <c r="D16" s="361"/>
      <c r="E16" s="339" t="s">
        <v>81</v>
      </c>
      <c r="F16" s="340"/>
      <c r="G16" s="339" t="s">
        <v>46</v>
      </c>
      <c r="H16" s="340"/>
      <c r="I16" s="339" t="s">
        <v>43</v>
      </c>
      <c r="J16" s="340"/>
      <c r="K16" s="77" t="s">
        <v>80</v>
      </c>
      <c r="L16" s="75" t="s">
        <v>79</v>
      </c>
      <c r="M16" s="76" t="s">
        <v>80</v>
      </c>
      <c r="N16" s="75" t="s">
        <v>79</v>
      </c>
      <c r="O16" s="24"/>
      <c r="P16" s="384"/>
      <c r="Q16" s="384"/>
      <c r="R16" s="384"/>
      <c r="S16" s="384"/>
      <c r="T16" s="384"/>
      <c r="U16" s="384"/>
      <c r="V16" s="384"/>
      <c r="W16" s="384"/>
      <c r="X16" s="384"/>
      <c r="Y16" s="399"/>
      <c r="Z16" s="74"/>
      <c r="AA16" s="73" t="s">
        <v>76</v>
      </c>
      <c r="AB16" s="72">
        <v>12</v>
      </c>
      <c r="AC16" s="71">
        <v>17</v>
      </c>
      <c r="AD16" s="71">
        <v>25</v>
      </c>
      <c r="AE16" s="71">
        <v>73</v>
      </c>
      <c r="AF16" s="71">
        <v>0.7</v>
      </c>
      <c r="AG16" s="70" t="s">
        <v>78</v>
      </c>
      <c r="AH16" s="69" t="s">
        <v>77</v>
      </c>
      <c r="AI16" s="69" t="s">
        <v>73</v>
      </c>
      <c r="AJ16" s="68" t="s">
        <v>72</v>
      </c>
      <c r="AK16" s="283"/>
    </row>
    <row r="17" spans="1:37" ht="15.75" thickBot="1" x14ac:dyDescent="0.3">
      <c r="A17" s="409"/>
      <c r="B17" s="367"/>
      <c r="C17" s="362">
        <v>115</v>
      </c>
      <c r="D17" s="363"/>
      <c r="E17" s="362">
        <v>-15</v>
      </c>
      <c r="F17" s="364"/>
      <c r="G17" s="362">
        <v>80</v>
      </c>
      <c r="H17" s="364"/>
      <c r="I17" s="362">
        <v>30</v>
      </c>
      <c r="J17" s="364"/>
      <c r="K17" s="67">
        <v>0</v>
      </c>
      <c r="L17" s="65">
        <v>3</v>
      </c>
      <c r="M17" s="66">
        <v>0.5</v>
      </c>
      <c r="N17" s="65">
        <v>3</v>
      </c>
      <c r="O17" s="24"/>
      <c r="P17" s="401"/>
      <c r="Q17" s="401"/>
      <c r="R17" s="401"/>
      <c r="S17" s="401"/>
      <c r="T17" s="401"/>
      <c r="U17" s="401"/>
      <c r="V17" s="401"/>
      <c r="W17" s="401"/>
      <c r="X17" s="401"/>
      <c r="Y17" s="402"/>
      <c r="Z17" s="64"/>
      <c r="AA17" s="73" t="s">
        <v>76</v>
      </c>
      <c r="AB17" s="72">
        <v>12</v>
      </c>
      <c r="AC17" s="71">
        <v>17</v>
      </c>
      <c r="AD17" s="71">
        <v>25</v>
      </c>
      <c r="AE17" s="71">
        <v>73</v>
      </c>
      <c r="AF17" s="71">
        <v>0.7</v>
      </c>
      <c r="AG17" s="70" t="s">
        <v>75</v>
      </c>
      <c r="AH17" s="69" t="s">
        <v>74</v>
      </c>
      <c r="AI17" s="69" t="s">
        <v>73</v>
      </c>
      <c r="AJ17" s="68" t="s">
        <v>72</v>
      </c>
      <c r="AK17" s="412"/>
    </row>
    <row r="18" spans="1:37" ht="16.5" thickTop="1" thickBot="1" x14ac:dyDescent="0.3">
      <c r="A18" s="16"/>
      <c r="B18" s="7"/>
      <c r="C18" s="7"/>
      <c r="D18" s="7"/>
      <c r="E18" s="7"/>
      <c r="F18" s="7"/>
      <c r="G18" s="7"/>
      <c r="H18" s="7"/>
      <c r="I18" s="7"/>
      <c r="J18" s="7"/>
      <c r="K18" s="7"/>
      <c r="L18" s="7"/>
      <c r="M18" s="7"/>
      <c r="N18" s="7"/>
      <c r="O18" s="6"/>
      <c r="P18" s="63"/>
      <c r="Q18" s="62"/>
      <c r="R18" s="62"/>
      <c r="S18" s="62"/>
      <c r="T18" s="62"/>
      <c r="U18" s="62"/>
      <c r="V18" s="62"/>
      <c r="W18" s="62"/>
      <c r="X18" s="62"/>
      <c r="Y18" s="62"/>
      <c r="Z18" s="62"/>
      <c r="AA18" s="73" t="s">
        <v>76</v>
      </c>
      <c r="AB18" s="72">
        <v>12</v>
      </c>
      <c r="AC18" s="71">
        <v>17</v>
      </c>
      <c r="AD18" s="71">
        <v>25</v>
      </c>
      <c r="AE18" s="71">
        <v>73</v>
      </c>
      <c r="AF18" s="71">
        <v>0.7</v>
      </c>
      <c r="AG18" s="70" t="s">
        <v>250</v>
      </c>
      <c r="AH18" s="69" t="s">
        <v>251</v>
      </c>
      <c r="AI18" s="69" t="s">
        <v>73</v>
      </c>
      <c r="AJ18" s="68" t="s">
        <v>72</v>
      </c>
    </row>
    <row r="19" spans="1:37" ht="15.75" customHeight="1" thickBot="1" x14ac:dyDescent="0.3">
      <c r="A19" s="341" t="s">
        <v>71</v>
      </c>
      <c r="B19" s="354" t="s">
        <v>61</v>
      </c>
      <c r="C19" s="355"/>
      <c r="D19" s="355"/>
      <c r="E19" s="356" t="s">
        <v>60</v>
      </c>
      <c r="F19" s="357"/>
      <c r="G19" s="60" t="s">
        <v>59</v>
      </c>
      <c r="H19" s="59" t="s">
        <v>58</v>
      </c>
      <c r="I19" s="60" t="s">
        <v>59</v>
      </c>
      <c r="J19" s="59" t="s">
        <v>58</v>
      </c>
      <c r="K19" s="60" t="s">
        <v>59</v>
      </c>
      <c r="L19" s="59" t="s">
        <v>58</v>
      </c>
      <c r="M19" s="58" t="s">
        <v>59</v>
      </c>
      <c r="N19" s="57" t="s">
        <v>58</v>
      </c>
      <c r="O19" s="50"/>
      <c r="P19" s="16"/>
      <c r="Q19" s="7"/>
      <c r="R19" s="7"/>
      <c r="S19" s="7"/>
      <c r="T19" s="7"/>
      <c r="U19" s="7"/>
      <c r="V19" s="7" t="s">
        <v>70</v>
      </c>
      <c r="W19" s="7" t="s">
        <v>69</v>
      </c>
      <c r="X19" s="7"/>
      <c r="Y19" s="7"/>
      <c r="Z19" s="7"/>
      <c r="AA19" s="73" t="s">
        <v>76</v>
      </c>
      <c r="AB19" s="72">
        <v>12</v>
      </c>
      <c r="AC19" s="71">
        <v>17</v>
      </c>
      <c r="AD19" s="71">
        <v>25</v>
      </c>
      <c r="AE19" s="71">
        <v>73</v>
      </c>
      <c r="AF19" s="71">
        <v>0.7</v>
      </c>
      <c r="AG19" s="70" t="s">
        <v>252</v>
      </c>
      <c r="AH19" s="69" t="s">
        <v>253</v>
      </c>
      <c r="AI19" s="69" t="s">
        <v>73</v>
      </c>
      <c r="AJ19" s="68" t="s">
        <v>72</v>
      </c>
    </row>
    <row r="20" spans="1:37" ht="15.75" customHeight="1" x14ac:dyDescent="0.25">
      <c r="A20" s="342"/>
      <c r="B20" s="358" t="s">
        <v>24</v>
      </c>
      <c r="C20" s="335"/>
      <c r="D20" s="335"/>
      <c r="E20" s="336"/>
      <c r="F20" s="337"/>
      <c r="G20" s="56" t="s">
        <v>68</v>
      </c>
      <c r="H20" s="47"/>
      <c r="I20" s="56" t="s">
        <v>68</v>
      </c>
      <c r="J20" s="47"/>
      <c r="K20" s="56" t="s">
        <v>68</v>
      </c>
      <c r="L20" s="47"/>
      <c r="M20" s="55" t="s">
        <v>68</v>
      </c>
      <c r="N20" s="47"/>
      <c r="O20" s="46"/>
      <c r="P20" s="16"/>
      <c r="AA20" s="73" t="s">
        <v>76</v>
      </c>
      <c r="AB20" s="72">
        <v>12</v>
      </c>
      <c r="AC20" s="71">
        <v>17</v>
      </c>
      <c r="AD20" s="71">
        <v>25</v>
      </c>
      <c r="AE20" s="71">
        <v>73</v>
      </c>
      <c r="AF20" s="71">
        <v>0.7</v>
      </c>
      <c r="AG20" s="70" t="s">
        <v>254</v>
      </c>
      <c r="AH20" s="69" t="s">
        <v>255</v>
      </c>
      <c r="AI20" s="69" t="s">
        <v>73</v>
      </c>
      <c r="AJ20" s="68" t="s">
        <v>72</v>
      </c>
    </row>
    <row r="21" spans="1:37" x14ac:dyDescent="0.25">
      <c r="A21" s="342"/>
      <c r="B21" s="348" t="s">
        <v>23</v>
      </c>
      <c r="C21" s="338"/>
      <c r="D21" s="338"/>
      <c r="E21" s="339"/>
      <c r="F21" s="340"/>
      <c r="G21" s="45"/>
      <c r="H21" s="43"/>
      <c r="I21" s="45"/>
      <c r="J21" s="43"/>
      <c r="K21" s="45"/>
      <c r="L21" s="43"/>
      <c r="M21" s="44"/>
      <c r="N21" s="43"/>
      <c r="O21" s="24"/>
      <c r="P21" s="16"/>
      <c r="AA21" s="73" t="s">
        <v>76</v>
      </c>
      <c r="AB21" s="72">
        <v>12</v>
      </c>
      <c r="AC21" s="71">
        <v>17</v>
      </c>
      <c r="AD21" s="71">
        <v>25</v>
      </c>
      <c r="AE21" s="71">
        <v>73</v>
      </c>
      <c r="AF21" s="71">
        <v>0.7</v>
      </c>
      <c r="AG21" s="70" t="s">
        <v>256</v>
      </c>
      <c r="AH21" s="69" t="s">
        <v>257</v>
      </c>
      <c r="AI21" s="69" t="s">
        <v>73</v>
      </c>
      <c r="AJ21" s="68" t="s">
        <v>72</v>
      </c>
    </row>
    <row r="22" spans="1:37" x14ac:dyDescent="0.25">
      <c r="A22" s="342"/>
      <c r="B22" s="348" t="s">
        <v>56</v>
      </c>
      <c r="C22" s="338"/>
      <c r="D22" s="338" t="s">
        <v>3</v>
      </c>
      <c r="E22" s="339"/>
      <c r="F22" s="340"/>
      <c r="G22" s="45"/>
      <c r="H22" s="43"/>
      <c r="I22" s="45"/>
      <c r="J22" s="43"/>
      <c r="K22" s="45"/>
      <c r="L22" s="43"/>
      <c r="M22" s="44"/>
      <c r="N22" s="43"/>
      <c r="O22" s="24"/>
      <c r="P22" s="16"/>
      <c r="AA22" s="73" t="s">
        <v>76</v>
      </c>
      <c r="AB22" s="72">
        <v>12</v>
      </c>
      <c r="AC22" s="71">
        <v>17</v>
      </c>
      <c r="AD22" s="71">
        <v>25</v>
      </c>
      <c r="AE22" s="71">
        <v>73</v>
      </c>
      <c r="AF22" s="71">
        <v>0.7</v>
      </c>
      <c r="AG22" s="70" t="s">
        <v>258</v>
      </c>
      <c r="AH22" s="69" t="s">
        <v>259</v>
      </c>
      <c r="AI22" s="69" t="s">
        <v>73</v>
      </c>
      <c r="AJ22" s="68" t="s">
        <v>72</v>
      </c>
    </row>
    <row r="23" spans="1:37" ht="18.75" customHeight="1" x14ac:dyDescent="0.25">
      <c r="A23" s="342"/>
      <c r="B23" s="349" t="s">
        <v>54</v>
      </c>
      <c r="C23" s="350"/>
      <c r="D23" s="36" t="s">
        <v>1</v>
      </c>
      <c r="E23" s="332"/>
      <c r="F23" s="333"/>
      <c r="G23" s="42"/>
      <c r="H23" s="40"/>
      <c r="I23" s="42"/>
      <c r="J23" s="40"/>
      <c r="K23" s="42"/>
      <c r="L23" s="40"/>
      <c r="M23" s="41"/>
      <c r="N23" s="40"/>
      <c r="O23" s="39"/>
      <c r="P23" s="16"/>
      <c r="AA23" s="73" t="s">
        <v>76</v>
      </c>
      <c r="AB23" s="72">
        <v>12</v>
      </c>
      <c r="AC23" s="71">
        <v>17</v>
      </c>
      <c r="AD23" s="71">
        <v>25</v>
      </c>
      <c r="AE23" s="71">
        <v>73</v>
      </c>
      <c r="AF23" s="71">
        <v>0.7</v>
      </c>
      <c r="AG23" s="70" t="s">
        <v>260</v>
      </c>
      <c r="AH23" s="69" t="s">
        <v>261</v>
      </c>
      <c r="AI23" s="69" t="s">
        <v>73</v>
      </c>
      <c r="AJ23" s="68" t="s">
        <v>72</v>
      </c>
    </row>
    <row r="24" spans="1:37" ht="15.75" thickBot="1" x14ac:dyDescent="0.3">
      <c r="A24" s="342"/>
      <c r="B24" s="324"/>
      <c r="C24" s="351"/>
      <c r="D24" s="54" t="s">
        <v>0</v>
      </c>
      <c r="E24" s="352"/>
      <c r="F24" s="353"/>
      <c r="G24" s="352"/>
      <c r="H24" s="353"/>
      <c r="I24" s="352"/>
      <c r="J24" s="353"/>
      <c r="K24" s="352"/>
      <c r="L24" s="353"/>
      <c r="M24" s="359"/>
      <c r="N24" s="353"/>
      <c r="O24" s="38"/>
      <c r="P24" s="16"/>
      <c r="AA24" s="73" t="s">
        <v>76</v>
      </c>
      <c r="AB24" s="72">
        <v>12</v>
      </c>
      <c r="AC24" s="71">
        <v>17</v>
      </c>
      <c r="AD24" s="71">
        <v>25</v>
      </c>
      <c r="AE24" s="71">
        <v>73</v>
      </c>
      <c r="AF24" s="71">
        <v>0.7</v>
      </c>
      <c r="AG24" s="70" t="s">
        <v>262</v>
      </c>
      <c r="AH24" s="69" t="s">
        <v>263</v>
      </c>
      <c r="AI24" s="69" t="s">
        <v>73</v>
      </c>
      <c r="AJ24" s="68" t="s">
        <v>72</v>
      </c>
    </row>
    <row r="25" spans="1:37" ht="16.5" customHeight="1" x14ac:dyDescent="0.25">
      <c r="A25" s="342"/>
      <c r="B25" s="322" t="s">
        <v>64</v>
      </c>
      <c r="C25" s="323"/>
      <c r="D25" s="37" t="s">
        <v>52</v>
      </c>
      <c r="E25" s="328">
        <v>1</v>
      </c>
      <c r="F25" s="329"/>
      <c r="G25" s="328">
        <v>2</v>
      </c>
      <c r="H25" s="329"/>
      <c r="I25" s="328">
        <v>3</v>
      </c>
      <c r="J25" s="329"/>
      <c r="K25" s="328">
        <v>4</v>
      </c>
      <c r="L25" s="329"/>
      <c r="M25" s="285">
        <v>5</v>
      </c>
      <c r="N25" s="329"/>
      <c r="O25" s="33"/>
      <c r="P25" s="16"/>
      <c r="AA25" s="73" t="s">
        <v>76</v>
      </c>
      <c r="AB25" s="72">
        <v>12</v>
      </c>
      <c r="AC25" s="71">
        <v>17</v>
      </c>
      <c r="AD25" s="71">
        <v>25</v>
      </c>
      <c r="AE25" s="71">
        <v>73</v>
      </c>
      <c r="AF25" s="71">
        <v>0.7</v>
      </c>
      <c r="AG25" s="70" t="s">
        <v>264</v>
      </c>
      <c r="AH25" s="69" t="s">
        <v>265</v>
      </c>
      <c r="AI25" s="69" t="s">
        <v>73</v>
      </c>
      <c r="AJ25" s="68" t="s">
        <v>72</v>
      </c>
    </row>
    <row r="26" spans="1:37" ht="15" customHeight="1" x14ac:dyDescent="0.25">
      <c r="A26" s="342"/>
      <c r="B26" s="324"/>
      <c r="C26" s="325"/>
      <c r="D26" s="36" t="s">
        <v>1</v>
      </c>
      <c r="E26" s="318">
        <v>10</v>
      </c>
      <c r="F26" s="319"/>
      <c r="G26" s="318">
        <v>20</v>
      </c>
      <c r="H26" s="319"/>
      <c r="I26" s="318">
        <v>40</v>
      </c>
      <c r="J26" s="319"/>
      <c r="K26" s="318">
        <v>80</v>
      </c>
      <c r="L26" s="319"/>
      <c r="M26" s="287">
        <v>160</v>
      </c>
      <c r="N26" s="319"/>
      <c r="O26" s="33"/>
      <c r="P26" s="16"/>
      <c r="AA26" s="73" t="s">
        <v>76</v>
      </c>
      <c r="AB26" s="72">
        <v>12</v>
      </c>
      <c r="AC26" s="71">
        <v>17</v>
      </c>
      <c r="AD26" s="71">
        <v>25</v>
      </c>
      <c r="AE26" s="71">
        <v>73</v>
      </c>
      <c r="AF26" s="71">
        <v>0.7</v>
      </c>
      <c r="AG26" s="70" t="s">
        <v>266</v>
      </c>
      <c r="AH26" s="69" t="s">
        <v>267</v>
      </c>
      <c r="AI26" s="69" t="s">
        <v>73</v>
      </c>
      <c r="AJ26" s="68" t="s">
        <v>72</v>
      </c>
    </row>
    <row r="27" spans="1:37" ht="15.75" customHeight="1" thickBot="1" x14ac:dyDescent="0.3">
      <c r="A27" s="343"/>
      <c r="B27" s="326"/>
      <c r="C27" s="327"/>
      <c r="D27" s="34" t="s">
        <v>0</v>
      </c>
      <c r="E27" s="320">
        <v>5</v>
      </c>
      <c r="F27" s="321"/>
      <c r="G27" s="320">
        <v>10</v>
      </c>
      <c r="H27" s="321"/>
      <c r="I27" s="320">
        <v>20</v>
      </c>
      <c r="J27" s="321"/>
      <c r="K27" s="320">
        <v>40</v>
      </c>
      <c r="L27" s="321"/>
      <c r="M27" s="289">
        <v>80</v>
      </c>
      <c r="N27" s="321"/>
      <c r="O27" s="33"/>
      <c r="P27" s="16"/>
      <c r="AB27" s="6"/>
      <c r="AG27" s="1"/>
      <c r="AH27" s="1"/>
      <c r="AI27" s="1"/>
      <c r="AJ27" s="1"/>
    </row>
    <row r="28" spans="1:37" ht="15" customHeight="1" thickTop="1" thickBot="1" x14ac:dyDescent="0.3">
      <c r="A28" s="341" t="s">
        <v>62</v>
      </c>
      <c r="B28" s="344" t="s">
        <v>61</v>
      </c>
      <c r="C28" s="345"/>
      <c r="D28" s="345"/>
      <c r="E28" s="346" t="s">
        <v>60</v>
      </c>
      <c r="F28" s="347"/>
      <c r="G28" s="346" t="s">
        <v>60</v>
      </c>
      <c r="H28" s="347"/>
      <c r="I28" s="53" t="s">
        <v>59</v>
      </c>
      <c r="J28" s="51" t="s">
        <v>58</v>
      </c>
      <c r="K28" s="53" t="s">
        <v>59</v>
      </c>
      <c r="L28" s="51" t="s">
        <v>58</v>
      </c>
      <c r="M28" s="52" t="s">
        <v>59</v>
      </c>
      <c r="N28" s="51" t="s">
        <v>58</v>
      </c>
      <c r="O28" s="50"/>
      <c r="P28" s="16"/>
      <c r="Z28" s="396"/>
      <c r="AA28" s="383"/>
      <c r="AB28" s="383"/>
      <c r="AC28" s="383"/>
      <c r="AD28" s="383"/>
      <c r="AE28" s="383"/>
      <c r="AF28" s="383"/>
      <c r="AG28" s="383"/>
      <c r="AH28" s="397"/>
      <c r="AI28" s="1"/>
      <c r="AJ28" s="1"/>
    </row>
    <row r="29" spans="1:37" ht="15" customHeight="1" x14ac:dyDescent="0.25">
      <c r="A29" s="342"/>
      <c r="B29" s="335" t="s">
        <v>24</v>
      </c>
      <c r="C29" s="335"/>
      <c r="D29" s="335"/>
      <c r="E29" s="336"/>
      <c r="F29" s="337"/>
      <c r="G29" s="336"/>
      <c r="H29" s="337"/>
      <c r="I29" s="49"/>
      <c r="J29" s="47"/>
      <c r="K29" s="49"/>
      <c r="L29" s="47"/>
      <c r="M29" s="48"/>
      <c r="N29" s="47"/>
      <c r="O29" s="46"/>
      <c r="P29" s="311" t="s">
        <v>67</v>
      </c>
      <c r="Q29" s="32" t="s">
        <v>50</v>
      </c>
      <c r="R29" s="32">
        <v>10</v>
      </c>
      <c r="S29" s="32">
        <v>10</v>
      </c>
      <c r="T29" s="304" t="s">
        <v>38</v>
      </c>
      <c r="U29" s="304"/>
      <c r="V29" s="304"/>
      <c r="W29" s="315" t="s">
        <v>37</v>
      </c>
      <c r="Z29" s="398"/>
      <c r="AA29" s="384"/>
      <c r="AB29" s="384"/>
      <c r="AC29" s="384"/>
      <c r="AD29" s="384"/>
      <c r="AE29" s="384"/>
      <c r="AF29" s="384"/>
      <c r="AG29" s="384"/>
      <c r="AH29" s="399"/>
      <c r="AI29" s="1"/>
      <c r="AJ29" s="1"/>
    </row>
    <row r="30" spans="1:37" x14ac:dyDescent="0.25">
      <c r="A30" s="342"/>
      <c r="B30" s="338" t="s">
        <v>23</v>
      </c>
      <c r="C30" s="338"/>
      <c r="D30" s="338"/>
      <c r="E30" s="339"/>
      <c r="F30" s="340"/>
      <c r="G30" s="339"/>
      <c r="H30" s="340"/>
      <c r="I30" s="45"/>
      <c r="J30" s="43"/>
      <c r="K30" s="45"/>
      <c r="L30" s="43"/>
      <c r="M30" s="44"/>
      <c r="N30" s="43"/>
      <c r="O30" s="24"/>
      <c r="P30" s="312"/>
      <c r="Q30" s="35" t="s">
        <v>49</v>
      </c>
      <c r="R30" s="35">
        <v>5</v>
      </c>
      <c r="S30" s="35">
        <v>5</v>
      </c>
      <c r="T30" s="314"/>
      <c r="U30" s="314"/>
      <c r="V30" s="314"/>
      <c r="W30" s="316"/>
      <c r="Z30" s="398"/>
      <c r="AA30" s="384"/>
      <c r="AB30" s="384"/>
      <c r="AC30" s="384"/>
      <c r="AD30" s="384"/>
      <c r="AE30" s="384"/>
      <c r="AF30" s="384"/>
      <c r="AG30" s="384"/>
      <c r="AH30" s="399"/>
      <c r="AI30" s="1"/>
      <c r="AJ30" s="1"/>
    </row>
    <row r="31" spans="1:37" x14ac:dyDescent="0.25">
      <c r="A31" s="342"/>
      <c r="B31" s="348" t="s">
        <v>56</v>
      </c>
      <c r="C31" s="338"/>
      <c r="D31" s="338" t="s">
        <v>3</v>
      </c>
      <c r="E31" s="339"/>
      <c r="F31" s="340"/>
      <c r="G31" s="45"/>
      <c r="H31" s="43"/>
      <c r="I31" s="45"/>
      <c r="J31" s="43"/>
      <c r="K31" s="45"/>
      <c r="L31" s="43"/>
      <c r="M31" s="44"/>
      <c r="N31" s="43"/>
      <c r="O31" s="24"/>
      <c r="P31" s="312"/>
      <c r="Q31" s="35" t="s">
        <v>48</v>
      </c>
      <c r="R31" s="35">
        <v>0</v>
      </c>
      <c r="S31" s="35">
        <v>0</v>
      </c>
      <c r="T31" s="314"/>
      <c r="U31" s="314"/>
      <c r="V31" s="314"/>
      <c r="W31" s="316"/>
      <c r="Z31" s="398"/>
      <c r="AA31" s="384"/>
      <c r="AB31" s="384"/>
      <c r="AC31" s="384"/>
      <c r="AD31" s="384"/>
      <c r="AE31" s="384"/>
      <c r="AF31" s="384"/>
      <c r="AG31" s="384"/>
      <c r="AH31" s="399"/>
      <c r="AI31" s="1"/>
      <c r="AJ31" s="1"/>
    </row>
    <row r="32" spans="1:37" ht="15" customHeight="1" x14ac:dyDescent="0.25">
      <c r="A32" s="342"/>
      <c r="B32" s="330" t="s">
        <v>54</v>
      </c>
      <c r="C32" s="331"/>
      <c r="D32" s="36" t="s">
        <v>1</v>
      </c>
      <c r="E32" s="332"/>
      <c r="F32" s="333"/>
      <c r="G32" s="332"/>
      <c r="H32" s="333"/>
      <c r="I32" s="42"/>
      <c r="J32" s="40"/>
      <c r="K32" s="42"/>
      <c r="L32" s="40"/>
      <c r="M32" s="41"/>
      <c r="N32" s="40"/>
      <c r="O32" s="39"/>
      <c r="P32" s="312"/>
      <c r="Q32" s="35" t="s">
        <v>66</v>
      </c>
      <c r="R32" s="35">
        <v>-15</v>
      </c>
      <c r="S32" s="35">
        <v>-15</v>
      </c>
      <c r="T32" s="314"/>
      <c r="U32" s="314"/>
      <c r="V32" s="314"/>
      <c r="W32" s="316"/>
      <c r="Z32" s="398"/>
      <c r="AA32" s="384"/>
      <c r="AB32" s="384"/>
      <c r="AC32" s="384"/>
      <c r="AD32" s="384"/>
      <c r="AE32" s="384"/>
      <c r="AF32" s="384"/>
      <c r="AG32" s="384"/>
      <c r="AH32" s="399"/>
      <c r="AI32" s="1"/>
      <c r="AJ32" s="1"/>
    </row>
    <row r="33" spans="1:36" ht="15.75" thickBot="1" x14ac:dyDescent="0.3">
      <c r="A33" s="342"/>
      <c r="B33" s="330"/>
      <c r="C33" s="331"/>
      <c r="D33" s="36" t="s">
        <v>0</v>
      </c>
      <c r="E33" s="332"/>
      <c r="F33" s="333"/>
      <c r="G33" s="332"/>
      <c r="H33" s="333"/>
      <c r="I33" s="332"/>
      <c r="J33" s="333"/>
      <c r="K33" s="332"/>
      <c r="L33" s="333"/>
      <c r="M33" s="334"/>
      <c r="N33" s="333"/>
      <c r="O33" s="38"/>
      <c r="P33" s="313"/>
      <c r="Q33" s="31" t="s">
        <v>65</v>
      </c>
      <c r="R33" s="31">
        <v>-17</v>
      </c>
      <c r="S33" s="31">
        <v>-17</v>
      </c>
      <c r="T33" s="305"/>
      <c r="U33" s="305"/>
      <c r="V33" s="305"/>
      <c r="W33" s="317"/>
      <c r="Z33" s="398"/>
      <c r="AA33" s="384"/>
      <c r="AB33" s="384"/>
      <c r="AC33" s="384"/>
      <c r="AD33" s="384"/>
      <c r="AE33" s="384"/>
      <c r="AF33" s="384"/>
      <c r="AG33" s="384"/>
      <c r="AH33" s="399"/>
      <c r="AI33" s="1"/>
      <c r="AJ33" s="1"/>
    </row>
    <row r="34" spans="1:36" ht="15" customHeight="1" x14ac:dyDescent="0.25">
      <c r="A34" s="342"/>
      <c r="B34" s="322" t="s">
        <v>53</v>
      </c>
      <c r="C34" s="323"/>
      <c r="D34" s="37" t="s">
        <v>52</v>
      </c>
      <c r="E34" s="328">
        <v>1</v>
      </c>
      <c r="F34" s="329"/>
      <c r="G34" s="328">
        <v>2</v>
      </c>
      <c r="H34" s="329"/>
      <c r="I34" s="328">
        <v>3</v>
      </c>
      <c r="J34" s="329"/>
      <c r="K34" s="328">
        <v>4</v>
      </c>
      <c r="L34" s="329"/>
      <c r="M34" s="285">
        <v>5</v>
      </c>
      <c r="N34" s="329"/>
      <c r="O34" s="33"/>
      <c r="P34" s="311" t="s">
        <v>63</v>
      </c>
      <c r="Q34" s="32" t="s">
        <v>50</v>
      </c>
      <c r="R34" s="32">
        <v>10</v>
      </c>
      <c r="S34" s="32">
        <v>10</v>
      </c>
      <c r="T34" s="304" t="s">
        <v>38</v>
      </c>
      <c r="U34" s="304"/>
      <c r="V34" s="304"/>
      <c r="W34" s="315" t="s">
        <v>37</v>
      </c>
      <c r="Z34" s="398"/>
      <c r="AA34" s="384"/>
      <c r="AB34" s="384"/>
      <c r="AC34" s="384"/>
      <c r="AD34" s="384"/>
      <c r="AE34" s="384"/>
      <c r="AF34" s="384"/>
      <c r="AG34" s="384"/>
      <c r="AH34" s="399"/>
      <c r="AI34" s="1"/>
      <c r="AJ34" s="1"/>
    </row>
    <row r="35" spans="1:36" ht="15" customHeight="1" x14ac:dyDescent="0.25">
      <c r="A35" s="342"/>
      <c r="B35" s="324"/>
      <c r="C35" s="325"/>
      <c r="D35" s="36" t="s">
        <v>1</v>
      </c>
      <c r="E35" s="318">
        <v>10</v>
      </c>
      <c r="F35" s="319"/>
      <c r="G35" s="318">
        <v>20</v>
      </c>
      <c r="H35" s="319"/>
      <c r="I35" s="318">
        <v>40</v>
      </c>
      <c r="J35" s="319"/>
      <c r="K35" s="318">
        <v>80</v>
      </c>
      <c r="L35" s="319"/>
      <c r="M35" s="287">
        <v>160</v>
      </c>
      <c r="N35" s="319"/>
      <c r="O35" s="33"/>
      <c r="P35" s="312"/>
      <c r="Q35" s="35" t="s">
        <v>49</v>
      </c>
      <c r="R35" s="35">
        <v>5</v>
      </c>
      <c r="S35" s="35">
        <v>5</v>
      </c>
      <c r="T35" s="314"/>
      <c r="U35" s="314"/>
      <c r="V35" s="314"/>
      <c r="W35" s="316"/>
      <c r="Z35" s="398"/>
      <c r="AA35" s="384"/>
      <c r="AB35" s="384"/>
      <c r="AC35" s="384"/>
      <c r="AD35" s="384"/>
      <c r="AE35" s="384"/>
      <c r="AF35" s="384"/>
      <c r="AG35" s="384"/>
      <c r="AH35" s="399"/>
      <c r="AI35" s="1"/>
      <c r="AJ35" s="1"/>
    </row>
    <row r="36" spans="1:36" ht="15.75" thickBot="1" x14ac:dyDescent="0.3">
      <c r="A36" s="343"/>
      <c r="B36" s="326"/>
      <c r="C36" s="327"/>
      <c r="D36" s="34" t="s">
        <v>0</v>
      </c>
      <c r="E36" s="320">
        <v>5</v>
      </c>
      <c r="F36" s="321"/>
      <c r="G36" s="320">
        <v>10</v>
      </c>
      <c r="H36" s="321"/>
      <c r="I36" s="320">
        <v>20</v>
      </c>
      <c r="J36" s="321"/>
      <c r="K36" s="320">
        <v>40</v>
      </c>
      <c r="L36" s="321"/>
      <c r="M36" s="289">
        <v>80</v>
      </c>
      <c r="N36" s="321"/>
      <c r="O36" s="33"/>
      <c r="P36" s="313"/>
      <c r="Q36" s="31" t="s">
        <v>48</v>
      </c>
      <c r="R36" s="31">
        <v>0</v>
      </c>
      <c r="S36" s="31">
        <v>0</v>
      </c>
      <c r="T36" s="305"/>
      <c r="U36" s="305"/>
      <c r="V36" s="305"/>
      <c r="W36" s="317"/>
      <c r="Z36" s="398"/>
      <c r="AA36" s="384"/>
      <c r="AB36" s="384"/>
      <c r="AC36" s="384"/>
      <c r="AD36" s="384"/>
      <c r="AE36" s="384"/>
      <c r="AF36" s="384"/>
      <c r="AG36" s="384"/>
      <c r="AH36" s="399"/>
      <c r="AI36" s="1"/>
      <c r="AJ36" s="1"/>
    </row>
    <row r="37" spans="1:36" ht="15" customHeight="1" thickBot="1" x14ac:dyDescent="0.3">
      <c r="A37" s="16"/>
      <c r="B37" s="7"/>
      <c r="C37" s="7"/>
      <c r="D37" s="7"/>
      <c r="E37" s="7"/>
      <c r="F37" s="7"/>
      <c r="G37" s="7"/>
      <c r="H37" s="7"/>
      <c r="I37" s="7"/>
      <c r="J37" s="7"/>
      <c r="K37" s="7"/>
      <c r="L37" s="7"/>
      <c r="M37" s="7"/>
      <c r="N37" s="7"/>
      <c r="O37" s="6"/>
      <c r="P37" s="311" t="s">
        <v>57</v>
      </c>
      <c r="Q37" s="32" t="s">
        <v>50</v>
      </c>
      <c r="R37" s="32">
        <v>10</v>
      </c>
      <c r="S37" s="32">
        <v>10</v>
      </c>
      <c r="T37" s="304" t="s">
        <v>38</v>
      </c>
      <c r="U37" s="304"/>
      <c r="V37" s="304"/>
      <c r="W37" s="315" t="s">
        <v>37</v>
      </c>
      <c r="Z37" s="398"/>
      <c r="AA37" s="384"/>
      <c r="AB37" s="384"/>
      <c r="AC37" s="384"/>
      <c r="AD37" s="384"/>
      <c r="AE37" s="384"/>
      <c r="AF37" s="384"/>
      <c r="AG37" s="384"/>
      <c r="AH37" s="399"/>
      <c r="AI37" s="1"/>
      <c r="AJ37" s="1"/>
    </row>
    <row r="38" spans="1:36" ht="15.75" customHeight="1" thickBot="1" x14ac:dyDescent="0.3">
      <c r="A38" s="290" t="s">
        <v>45</v>
      </c>
      <c r="B38" s="25" t="s">
        <v>29</v>
      </c>
      <c r="C38" s="301" t="s">
        <v>28</v>
      </c>
      <c r="D38" s="301"/>
      <c r="E38" s="15" t="s">
        <v>27</v>
      </c>
      <c r="F38" s="15" t="s">
        <v>26</v>
      </c>
      <c r="G38" s="15" t="s">
        <v>44</v>
      </c>
      <c r="H38" s="15" t="s">
        <v>44</v>
      </c>
      <c r="I38" s="301" t="s">
        <v>24</v>
      </c>
      <c r="J38" s="301"/>
      <c r="K38" s="308" t="s">
        <v>23</v>
      </c>
      <c r="L38" s="309"/>
      <c r="M38" s="15" t="s">
        <v>1</v>
      </c>
      <c r="N38" s="14" t="s">
        <v>0</v>
      </c>
      <c r="O38" s="24"/>
      <c r="P38" s="312"/>
      <c r="Q38" s="35" t="s">
        <v>49</v>
      </c>
      <c r="R38" s="35">
        <v>5</v>
      </c>
      <c r="S38" s="35">
        <v>5</v>
      </c>
      <c r="T38" s="314"/>
      <c r="U38" s="314"/>
      <c r="V38" s="314"/>
      <c r="W38" s="316"/>
      <c r="Z38" s="398"/>
      <c r="AA38" s="384"/>
      <c r="AB38" s="384"/>
      <c r="AC38" s="384"/>
      <c r="AD38" s="384"/>
      <c r="AE38" s="384"/>
      <c r="AF38" s="384"/>
      <c r="AG38" s="384"/>
      <c r="AH38" s="399"/>
      <c r="AI38" s="1"/>
      <c r="AJ38" s="1"/>
    </row>
    <row r="39" spans="1:36" ht="15" customHeight="1" thickBot="1" x14ac:dyDescent="0.3">
      <c r="A39" s="291"/>
      <c r="B39" s="23" t="s">
        <v>42</v>
      </c>
      <c r="C39" s="300">
        <v>921</v>
      </c>
      <c r="D39" s="300"/>
      <c r="E39" s="22">
        <v>5</v>
      </c>
      <c r="F39" s="22"/>
      <c r="G39" s="22" t="s">
        <v>41</v>
      </c>
      <c r="H39" s="22">
        <v>1.25</v>
      </c>
      <c r="I39" s="300" t="s">
        <v>20</v>
      </c>
      <c r="J39" s="300"/>
      <c r="K39" s="22" t="s">
        <v>6</v>
      </c>
      <c r="L39" s="22"/>
      <c r="M39" s="13">
        <v>17.2</v>
      </c>
      <c r="N39" s="12">
        <v>21.41</v>
      </c>
      <c r="O39" s="17"/>
      <c r="P39" s="313"/>
      <c r="Q39" s="31" t="s">
        <v>48</v>
      </c>
      <c r="R39" s="31">
        <v>0</v>
      </c>
      <c r="S39" s="31">
        <v>0</v>
      </c>
      <c r="T39" s="305"/>
      <c r="U39" s="305"/>
      <c r="V39" s="305"/>
      <c r="W39" s="317"/>
      <c r="Z39" s="398"/>
      <c r="AA39" s="384"/>
      <c r="AB39" s="384"/>
      <c r="AC39" s="384"/>
      <c r="AD39" s="384"/>
      <c r="AE39" s="384"/>
      <c r="AF39" s="384"/>
      <c r="AG39" s="384"/>
      <c r="AH39" s="399"/>
      <c r="AI39" s="1"/>
      <c r="AJ39" s="1"/>
    </row>
    <row r="40" spans="1:36" ht="15" customHeight="1" x14ac:dyDescent="0.25">
      <c r="A40" s="291"/>
      <c r="B40" s="21" t="s">
        <v>36</v>
      </c>
      <c r="C40" s="280">
        <v>921</v>
      </c>
      <c r="D40" s="280"/>
      <c r="E40" s="20">
        <v>5</v>
      </c>
      <c r="F40" s="20"/>
      <c r="G40" s="20" t="s">
        <v>31</v>
      </c>
      <c r="H40" s="20">
        <v>1.25</v>
      </c>
      <c r="I40" s="280" t="s">
        <v>17</v>
      </c>
      <c r="J40" s="280"/>
      <c r="K40" s="20" t="s">
        <v>6</v>
      </c>
      <c r="L40" s="20"/>
      <c r="M40" s="11">
        <v>17.2</v>
      </c>
      <c r="N40" s="10">
        <v>21.41</v>
      </c>
      <c r="O40" s="17"/>
      <c r="P40" s="311" t="s">
        <v>55</v>
      </c>
      <c r="Q40" s="32" t="s">
        <v>50</v>
      </c>
      <c r="R40" s="32">
        <v>10</v>
      </c>
      <c r="S40" s="32">
        <v>10</v>
      </c>
      <c r="T40" s="304" t="s">
        <v>38</v>
      </c>
      <c r="U40" s="304"/>
      <c r="V40" s="304"/>
      <c r="W40" s="315" t="s">
        <v>37</v>
      </c>
      <c r="X40" s="26"/>
      <c r="Y40" s="26"/>
      <c r="Z40" s="398"/>
      <c r="AA40" s="384"/>
      <c r="AB40" s="384"/>
      <c r="AC40" s="384"/>
      <c r="AD40" s="384"/>
      <c r="AE40" s="384"/>
      <c r="AF40" s="384"/>
      <c r="AG40" s="384"/>
      <c r="AH40" s="399"/>
      <c r="AI40" s="1"/>
      <c r="AJ40" s="1"/>
    </row>
    <row r="41" spans="1:36" ht="15" customHeight="1" thickBot="1" x14ac:dyDescent="0.3">
      <c r="A41" s="291"/>
      <c r="B41" s="21" t="s">
        <v>35</v>
      </c>
      <c r="C41" s="280">
        <v>921</v>
      </c>
      <c r="D41" s="280"/>
      <c r="E41" s="20">
        <v>5</v>
      </c>
      <c r="F41" s="20" t="s">
        <v>9</v>
      </c>
      <c r="G41" s="20" t="s">
        <v>34</v>
      </c>
      <c r="H41" s="20">
        <v>1.25</v>
      </c>
      <c r="I41" s="280" t="s">
        <v>14</v>
      </c>
      <c r="J41" s="280"/>
      <c r="K41" s="20" t="s">
        <v>6</v>
      </c>
      <c r="L41" s="20"/>
      <c r="M41" s="11">
        <v>17.2</v>
      </c>
      <c r="N41" s="10">
        <v>21.41</v>
      </c>
      <c r="O41" s="17"/>
      <c r="P41" s="312"/>
      <c r="Q41" s="35" t="s">
        <v>49</v>
      </c>
      <c r="R41" s="35">
        <v>5</v>
      </c>
      <c r="S41" s="35">
        <v>5</v>
      </c>
      <c r="T41" s="314"/>
      <c r="U41" s="314"/>
      <c r="V41" s="314"/>
      <c r="W41" s="316"/>
      <c r="X41" s="4"/>
      <c r="Y41" s="4"/>
      <c r="Z41" s="398"/>
      <c r="AA41" s="384"/>
      <c r="AB41" s="384"/>
      <c r="AC41" s="384"/>
      <c r="AD41" s="384"/>
      <c r="AE41" s="384"/>
      <c r="AF41" s="384"/>
      <c r="AG41" s="384"/>
      <c r="AH41" s="399"/>
      <c r="AI41" s="1"/>
      <c r="AJ41" s="1"/>
    </row>
    <row r="42" spans="1:36" ht="16.5" thickTop="1" thickBot="1" x14ac:dyDescent="0.3">
      <c r="A42" s="291"/>
      <c r="B42" s="21" t="s">
        <v>33</v>
      </c>
      <c r="C42" s="280">
        <v>921</v>
      </c>
      <c r="D42" s="280"/>
      <c r="E42" s="20">
        <v>5</v>
      </c>
      <c r="F42" s="20" t="s">
        <v>9</v>
      </c>
      <c r="G42" s="20" t="s">
        <v>31</v>
      </c>
      <c r="H42" s="20">
        <v>1.25</v>
      </c>
      <c r="I42" s="280" t="s">
        <v>11</v>
      </c>
      <c r="J42" s="280"/>
      <c r="K42" s="20" t="s">
        <v>6</v>
      </c>
      <c r="L42" s="20"/>
      <c r="M42" s="11">
        <v>17.2</v>
      </c>
      <c r="N42" s="10">
        <v>21.41</v>
      </c>
      <c r="O42" s="17"/>
      <c r="P42" s="313"/>
      <c r="Q42" s="31" t="s">
        <v>48</v>
      </c>
      <c r="R42" s="31">
        <v>0</v>
      </c>
      <c r="S42" s="31">
        <v>0</v>
      </c>
      <c r="T42" s="305"/>
      <c r="U42" s="305"/>
      <c r="V42" s="305"/>
      <c r="W42" s="317"/>
      <c r="Z42" s="398"/>
      <c r="AA42" s="384"/>
      <c r="AB42" s="384"/>
      <c r="AC42" s="384"/>
      <c r="AD42" s="384"/>
      <c r="AE42" s="384"/>
      <c r="AF42" s="384"/>
      <c r="AG42" s="384"/>
      <c r="AH42" s="399"/>
      <c r="AI42" s="1"/>
      <c r="AJ42" s="1"/>
    </row>
    <row r="43" spans="1:36" ht="15.75" thickBot="1" x14ac:dyDescent="0.3">
      <c r="A43" s="292"/>
      <c r="B43" s="19" t="s">
        <v>32</v>
      </c>
      <c r="C43" s="281">
        <v>921</v>
      </c>
      <c r="D43" s="281"/>
      <c r="E43" s="18">
        <v>5</v>
      </c>
      <c r="F43" s="18"/>
      <c r="G43" s="18" t="s">
        <v>31</v>
      </c>
      <c r="H43" s="18">
        <v>1.25</v>
      </c>
      <c r="I43" s="281" t="s">
        <v>7</v>
      </c>
      <c r="J43" s="281"/>
      <c r="K43" s="18" t="s">
        <v>6</v>
      </c>
      <c r="L43" s="18"/>
      <c r="M43" s="9">
        <v>17.2</v>
      </c>
      <c r="N43" s="8">
        <v>21.41</v>
      </c>
      <c r="O43" s="17"/>
      <c r="P43" s="311" t="s">
        <v>51</v>
      </c>
      <c r="Q43" s="32" t="s">
        <v>50</v>
      </c>
      <c r="R43" s="32">
        <v>10</v>
      </c>
      <c r="S43" s="32">
        <v>10</v>
      </c>
      <c r="T43" s="304" t="s">
        <v>38</v>
      </c>
      <c r="U43" s="304"/>
      <c r="V43" s="304"/>
      <c r="W43" s="315" t="s">
        <v>37</v>
      </c>
      <c r="Z43" s="398"/>
      <c r="AA43" s="384"/>
      <c r="AB43" s="384"/>
      <c r="AC43" s="384"/>
      <c r="AD43" s="384"/>
      <c r="AE43" s="384"/>
      <c r="AF43" s="384"/>
      <c r="AG43" s="384"/>
      <c r="AH43" s="399"/>
    </row>
    <row r="44" spans="1:36" ht="15.75" thickBot="1" x14ac:dyDescent="0.3">
      <c r="A44" s="16"/>
      <c r="B44" s="7"/>
      <c r="C44" s="7"/>
      <c r="D44" s="7"/>
      <c r="E44" s="7"/>
      <c r="F44" s="7"/>
      <c r="G44" s="7"/>
      <c r="H44" s="7"/>
      <c r="I44" s="7"/>
      <c r="J44" s="7"/>
      <c r="K44" s="7"/>
      <c r="L44" s="7"/>
      <c r="M44" s="7"/>
      <c r="N44" s="7"/>
      <c r="O44" s="6"/>
      <c r="P44" s="312"/>
      <c r="Q44" s="35" t="s">
        <v>49</v>
      </c>
      <c r="R44" s="35">
        <v>5</v>
      </c>
      <c r="S44" s="35">
        <v>5</v>
      </c>
      <c r="T44" s="314"/>
      <c r="U44" s="314"/>
      <c r="V44" s="314"/>
      <c r="W44" s="316"/>
      <c r="Z44" s="398"/>
      <c r="AA44" s="384"/>
      <c r="AB44" s="384"/>
      <c r="AC44" s="384"/>
      <c r="AD44" s="384"/>
      <c r="AE44" s="384"/>
      <c r="AF44" s="384"/>
      <c r="AG44" s="384"/>
      <c r="AH44" s="399"/>
      <c r="AI44" s="1"/>
      <c r="AJ44" s="1"/>
    </row>
    <row r="45" spans="1:36" ht="15.75" customHeight="1" thickBot="1" x14ac:dyDescent="0.3">
      <c r="A45" s="290" t="s">
        <v>30</v>
      </c>
      <c r="B45" s="25" t="s">
        <v>29</v>
      </c>
      <c r="C45" s="301" t="s">
        <v>28</v>
      </c>
      <c r="D45" s="301"/>
      <c r="E45" s="15" t="s">
        <v>27</v>
      </c>
      <c r="F45" s="15" t="s">
        <v>26</v>
      </c>
      <c r="G45" s="15" t="s">
        <v>25</v>
      </c>
      <c r="H45" s="15" t="s">
        <v>3</v>
      </c>
      <c r="I45" s="301" t="s">
        <v>24</v>
      </c>
      <c r="J45" s="301"/>
      <c r="K45" s="301" t="s">
        <v>23</v>
      </c>
      <c r="L45" s="301"/>
      <c r="M45" s="15" t="s">
        <v>1</v>
      </c>
      <c r="N45" s="14" t="s">
        <v>0</v>
      </c>
      <c r="O45" s="24"/>
      <c r="P45" s="313"/>
      <c r="Q45" s="31" t="s">
        <v>48</v>
      </c>
      <c r="R45" s="31">
        <v>0</v>
      </c>
      <c r="S45" s="31">
        <v>0</v>
      </c>
      <c r="T45" s="305"/>
      <c r="U45" s="305"/>
      <c r="V45" s="305"/>
      <c r="W45" s="317"/>
      <c r="Z45" s="398"/>
      <c r="AA45" s="384"/>
      <c r="AB45" s="384"/>
      <c r="AC45" s="384"/>
      <c r="AD45" s="384"/>
      <c r="AE45" s="384"/>
      <c r="AF45" s="384"/>
      <c r="AG45" s="384"/>
      <c r="AH45" s="399"/>
      <c r="AI45" s="1"/>
      <c r="AJ45" s="1"/>
    </row>
    <row r="46" spans="1:36" x14ac:dyDescent="0.25">
      <c r="A46" s="291"/>
      <c r="B46" s="23" t="s">
        <v>22</v>
      </c>
      <c r="C46" s="300">
        <v>921</v>
      </c>
      <c r="D46" s="300"/>
      <c r="E46" s="22">
        <v>5</v>
      </c>
      <c r="F46" s="22"/>
      <c r="G46" s="22" t="s">
        <v>21</v>
      </c>
      <c r="H46" s="22">
        <v>0.85</v>
      </c>
      <c r="I46" s="300" t="s">
        <v>20</v>
      </c>
      <c r="J46" s="300"/>
      <c r="K46" s="300" t="s">
        <v>6</v>
      </c>
      <c r="L46" s="300"/>
      <c r="M46" s="13">
        <v>17.2</v>
      </c>
      <c r="N46" s="12">
        <v>21.41</v>
      </c>
      <c r="O46" s="17"/>
      <c r="P46" s="302" t="s">
        <v>47</v>
      </c>
      <c r="Q46" s="32" t="s">
        <v>46</v>
      </c>
      <c r="R46" s="32">
        <v>25</v>
      </c>
      <c r="S46" s="32">
        <v>25</v>
      </c>
      <c r="T46" s="304" t="s">
        <v>38</v>
      </c>
      <c r="U46" s="304"/>
      <c r="V46" s="304"/>
      <c r="W46" s="306" t="s">
        <v>37</v>
      </c>
      <c r="Z46" s="398"/>
      <c r="AA46" s="384"/>
      <c r="AB46" s="384"/>
      <c r="AC46" s="384"/>
      <c r="AD46" s="384"/>
      <c r="AE46" s="384"/>
      <c r="AF46" s="384"/>
      <c r="AG46" s="384"/>
      <c r="AH46" s="399"/>
      <c r="AI46" s="1"/>
      <c r="AJ46" s="1"/>
    </row>
    <row r="47" spans="1:36" ht="15.75" thickBot="1" x14ac:dyDescent="0.3">
      <c r="A47" s="291"/>
      <c r="B47" s="21" t="s">
        <v>19</v>
      </c>
      <c r="C47" s="280">
        <v>921</v>
      </c>
      <c r="D47" s="280"/>
      <c r="E47" s="20">
        <v>5</v>
      </c>
      <c r="F47" s="20" t="s">
        <v>9</v>
      </c>
      <c r="G47" s="20" t="s">
        <v>18</v>
      </c>
      <c r="H47" s="20">
        <v>0.85</v>
      </c>
      <c r="I47" s="280" t="s">
        <v>17</v>
      </c>
      <c r="J47" s="280"/>
      <c r="K47" s="280" t="s">
        <v>6</v>
      </c>
      <c r="L47" s="280"/>
      <c r="M47" s="11">
        <v>17.2</v>
      </c>
      <c r="N47" s="10">
        <v>21.41</v>
      </c>
      <c r="O47" s="17"/>
      <c r="P47" s="303"/>
      <c r="Q47" s="31" t="s">
        <v>43</v>
      </c>
      <c r="R47" s="31">
        <v>-20</v>
      </c>
      <c r="S47" s="31">
        <v>-20</v>
      </c>
      <c r="T47" s="305"/>
      <c r="U47" s="305"/>
      <c r="V47" s="305"/>
      <c r="W47" s="307"/>
      <c r="Z47" s="398"/>
      <c r="AA47" s="384"/>
      <c r="AB47" s="384"/>
      <c r="AC47" s="384"/>
      <c r="AD47" s="384"/>
      <c r="AE47" s="384"/>
      <c r="AF47" s="384"/>
      <c r="AG47" s="384"/>
      <c r="AH47" s="399"/>
      <c r="AI47" s="1"/>
      <c r="AJ47" s="1"/>
    </row>
    <row r="48" spans="1:36" ht="45.75" thickBot="1" x14ac:dyDescent="0.3">
      <c r="A48" s="291"/>
      <c r="B48" s="21" t="s">
        <v>16</v>
      </c>
      <c r="C48" s="280">
        <v>921</v>
      </c>
      <c r="D48" s="280"/>
      <c r="E48" s="20">
        <v>5</v>
      </c>
      <c r="F48" s="20" t="s">
        <v>9</v>
      </c>
      <c r="G48" s="20" t="s">
        <v>15</v>
      </c>
      <c r="H48" s="20">
        <v>0.85</v>
      </c>
      <c r="I48" s="280" t="s">
        <v>14</v>
      </c>
      <c r="J48" s="280"/>
      <c r="K48" s="280" t="s">
        <v>6</v>
      </c>
      <c r="L48" s="280"/>
      <c r="M48" s="11">
        <v>17.2</v>
      </c>
      <c r="N48" s="10">
        <v>21.41</v>
      </c>
      <c r="O48" s="17"/>
      <c r="P48" s="30" t="s">
        <v>40</v>
      </c>
      <c r="Q48" s="29" t="s">
        <v>39</v>
      </c>
      <c r="R48" s="29">
        <v>115</v>
      </c>
      <c r="S48" s="28">
        <v>115</v>
      </c>
      <c r="T48" s="310" t="s">
        <v>38</v>
      </c>
      <c r="U48" s="310"/>
      <c r="V48" s="310"/>
      <c r="W48" s="27" t="s">
        <v>37</v>
      </c>
      <c r="Z48" s="400"/>
      <c r="AA48" s="401"/>
      <c r="AB48" s="401"/>
      <c r="AC48" s="401"/>
      <c r="AD48" s="401"/>
      <c r="AE48" s="401"/>
      <c r="AF48" s="401"/>
      <c r="AG48" s="401"/>
      <c r="AH48" s="402"/>
      <c r="AI48" s="1"/>
      <c r="AJ48" s="1"/>
    </row>
    <row r="49" spans="1:15" s="1" customFormat="1" x14ac:dyDescent="0.25">
      <c r="A49" s="291"/>
      <c r="B49" s="21" t="s">
        <v>13</v>
      </c>
      <c r="C49" s="280">
        <v>921</v>
      </c>
      <c r="D49" s="280"/>
      <c r="E49" s="20">
        <v>5</v>
      </c>
      <c r="F49" s="20" t="s">
        <v>9</v>
      </c>
      <c r="G49" s="20" t="s">
        <v>12</v>
      </c>
      <c r="H49" s="20">
        <v>0.85</v>
      </c>
      <c r="I49" s="280" t="s">
        <v>11</v>
      </c>
      <c r="J49" s="280"/>
      <c r="K49" s="280" t="s">
        <v>6</v>
      </c>
      <c r="L49" s="280"/>
      <c r="M49" s="11">
        <v>17.2</v>
      </c>
      <c r="N49" s="10">
        <v>21.41</v>
      </c>
      <c r="O49" s="17"/>
    </row>
    <row r="50" spans="1:15" s="1" customFormat="1" ht="15.75" thickBot="1" x14ac:dyDescent="0.3">
      <c r="A50" s="292"/>
      <c r="B50" s="19" t="s">
        <v>10</v>
      </c>
      <c r="C50" s="281">
        <v>921</v>
      </c>
      <c r="D50" s="281"/>
      <c r="E50" s="18">
        <v>5</v>
      </c>
      <c r="F50" s="18" t="s">
        <v>9</v>
      </c>
      <c r="G50" s="18" t="s">
        <v>8</v>
      </c>
      <c r="H50" s="18">
        <v>0.85</v>
      </c>
      <c r="I50" s="281" t="s">
        <v>7</v>
      </c>
      <c r="J50" s="281"/>
      <c r="K50" s="281" t="s">
        <v>6</v>
      </c>
      <c r="L50" s="281"/>
      <c r="M50" s="9">
        <v>17.2</v>
      </c>
      <c r="N50" s="8">
        <v>21.41</v>
      </c>
      <c r="O50" s="17"/>
    </row>
    <row r="51" spans="1:15" s="1" customFormat="1" ht="15.75" thickBot="1" x14ac:dyDescent="0.3">
      <c r="A51" s="16"/>
      <c r="B51" s="7"/>
      <c r="C51" s="7"/>
      <c r="D51" s="7"/>
      <c r="E51" s="7"/>
      <c r="F51" s="7"/>
      <c r="G51" s="7"/>
      <c r="H51" s="7"/>
      <c r="I51" s="7"/>
      <c r="J51" s="7"/>
      <c r="K51" s="7"/>
      <c r="L51" s="7"/>
      <c r="M51" s="7"/>
      <c r="N51" s="7"/>
      <c r="O51" s="6"/>
    </row>
    <row r="52" spans="1:15" s="1" customFormat="1" ht="15.75" thickBot="1" x14ac:dyDescent="0.3">
      <c r="A52" s="290" t="s">
        <v>5</v>
      </c>
      <c r="B52" s="293" t="s">
        <v>4</v>
      </c>
      <c r="C52" s="15" t="s">
        <v>3</v>
      </c>
      <c r="D52" s="296" t="s">
        <v>2</v>
      </c>
      <c r="E52" s="296"/>
      <c r="F52" s="15" t="s">
        <v>1</v>
      </c>
      <c r="G52" s="14" t="s">
        <v>0</v>
      </c>
      <c r="H52" s="7"/>
      <c r="I52" s="7"/>
      <c r="J52" s="7"/>
      <c r="K52" s="7"/>
      <c r="L52" s="7"/>
      <c r="M52" s="7"/>
      <c r="N52" s="7"/>
      <c r="O52" s="6"/>
    </row>
    <row r="53" spans="1:15" s="1" customFormat="1" x14ac:dyDescent="0.25">
      <c r="A53" s="291"/>
      <c r="B53" s="294"/>
      <c r="C53" s="297">
        <v>0.85</v>
      </c>
      <c r="D53" s="300"/>
      <c r="E53" s="300"/>
      <c r="F53" s="13">
        <v>17.2</v>
      </c>
      <c r="G53" s="12">
        <v>21.41</v>
      </c>
      <c r="H53" s="7"/>
      <c r="I53" s="7"/>
      <c r="J53" s="7"/>
      <c r="K53" s="7"/>
      <c r="L53" s="7"/>
      <c r="M53" s="7"/>
      <c r="N53" s="7"/>
      <c r="O53" s="6"/>
    </row>
    <row r="54" spans="1:15" s="1" customFormat="1" x14ac:dyDescent="0.25">
      <c r="A54" s="291"/>
      <c r="B54" s="294"/>
      <c r="C54" s="298"/>
      <c r="D54" s="280"/>
      <c r="E54" s="280"/>
      <c r="F54" s="11">
        <v>17.2</v>
      </c>
      <c r="G54" s="10">
        <v>21.41</v>
      </c>
      <c r="H54" s="7"/>
      <c r="I54" s="7"/>
      <c r="J54" s="7"/>
      <c r="K54" s="7"/>
      <c r="L54" s="7"/>
      <c r="M54" s="7"/>
      <c r="N54" s="7"/>
      <c r="O54" s="6"/>
    </row>
    <row r="55" spans="1:15" s="1" customFormat="1" x14ac:dyDescent="0.25">
      <c r="A55" s="291"/>
      <c r="B55" s="294"/>
      <c r="C55" s="298"/>
      <c r="D55" s="280"/>
      <c r="E55" s="280"/>
      <c r="F55" s="11">
        <v>17.2</v>
      </c>
      <c r="G55" s="10">
        <v>21.41</v>
      </c>
      <c r="H55" s="7"/>
      <c r="I55" s="7"/>
      <c r="J55" s="7"/>
      <c r="K55" s="7"/>
      <c r="L55" s="7"/>
      <c r="M55" s="7"/>
      <c r="N55" s="7"/>
      <c r="O55" s="6"/>
    </row>
    <row r="56" spans="1:15" s="1" customFormat="1" x14ac:dyDescent="0.25">
      <c r="A56" s="291"/>
      <c r="B56" s="294"/>
      <c r="C56" s="298"/>
      <c r="D56" s="280"/>
      <c r="E56" s="280"/>
      <c r="F56" s="11">
        <v>17.2</v>
      </c>
      <c r="G56" s="10">
        <v>21.41</v>
      </c>
      <c r="H56" s="7"/>
      <c r="I56" s="7"/>
      <c r="J56" s="7"/>
      <c r="K56" s="7"/>
      <c r="L56" s="7"/>
      <c r="M56" s="7"/>
      <c r="N56" s="7"/>
      <c r="O56" s="6"/>
    </row>
    <row r="57" spans="1:15" s="1" customFormat="1" ht="15.75" thickBot="1" x14ac:dyDescent="0.3">
      <c r="A57" s="292"/>
      <c r="B57" s="295"/>
      <c r="C57" s="299"/>
      <c r="D57" s="281"/>
      <c r="E57" s="281"/>
      <c r="F57" s="9">
        <v>17.2</v>
      </c>
      <c r="G57" s="8">
        <v>21.41</v>
      </c>
      <c r="H57" s="7"/>
      <c r="I57" s="7"/>
      <c r="J57" s="7"/>
      <c r="K57" s="7"/>
      <c r="L57" s="7"/>
      <c r="M57" s="7"/>
      <c r="N57" s="7"/>
      <c r="O57" s="6"/>
    </row>
    <row r="58" spans="1:15" s="1" customFormat="1" ht="15.75" thickBot="1" x14ac:dyDescent="0.3">
      <c r="A58" s="5"/>
      <c r="B58" s="4"/>
      <c r="C58" s="4"/>
      <c r="D58" s="4"/>
      <c r="E58" s="4"/>
      <c r="F58" s="4"/>
      <c r="G58" s="4"/>
      <c r="H58" s="4"/>
      <c r="I58" s="4"/>
      <c r="J58" s="4"/>
      <c r="K58" s="4"/>
      <c r="L58" s="4"/>
      <c r="M58" s="4"/>
      <c r="N58" s="4"/>
      <c r="O58" s="3"/>
    </row>
    <row r="59" spans="1:15" s="1" customFormat="1" ht="15.75" thickTop="1" x14ac:dyDescent="0.25"/>
  </sheetData>
  <mergeCells count="224">
    <mergeCell ref="B1:D1"/>
    <mergeCell ref="P1:Y17"/>
    <mergeCell ref="AA1:AI1"/>
    <mergeCell ref="A2:A9"/>
    <mergeCell ref="E2:F2"/>
    <mergeCell ref="G2:H2"/>
    <mergeCell ref="I2:J2"/>
    <mergeCell ref="K2:L2"/>
    <mergeCell ref="M2:N2"/>
    <mergeCell ref="B3:C3"/>
    <mergeCell ref="E3:F3"/>
    <mergeCell ref="G3:H3"/>
    <mergeCell ref="I3:J3"/>
    <mergeCell ref="K3:L3"/>
    <mergeCell ref="M3:N3"/>
    <mergeCell ref="AK3:AK17"/>
    <mergeCell ref="M7:N7"/>
    <mergeCell ref="K10:L10"/>
    <mergeCell ref="M10:N10"/>
    <mergeCell ref="G11:H11"/>
    <mergeCell ref="M6:N6"/>
    <mergeCell ref="B5:C5"/>
    <mergeCell ref="E5:F5"/>
    <mergeCell ref="G5:H5"/>
    <mergeCell ref="I5:J5"/>
    <mergeCell ref="K5:L5"/>
    <mergeCell ref="M5:N5"/>
    <mergeCell ref="B4:C4"/>
    <mergeCell ref="E4:F4"/>
    <mergeCell ref="G4:H4"/>
    <mergeCell ref="I4:J4"/>
    <mergeCell ref="K4:L4"/>
    <mergeCell ref="M4:N4"/>
    <mergeCell ref="K7:L7"/>
    <mergeCell ref="C8:D8"/>
    <mergeCell ref="E8:F8"/>
    <mergeCell ref="G8:H8"/>
    <mergeCell ref="I8:J8"/>
    <mergeCell ref="B6:C6"/>
    <mergeCell ref="E6:F6"/>
    <mergeCell ref="G6:H6"/>
    <mergeCell ref="I6:J6"/>
    <mergeCell ref="K6:L6"/>
    <mergeCell ref="C9:D9"/>
    <mergeCell ref="E9:F9"/>
    <mergeCell ref="G9:H9"/>
    <mergeCell ref="I9:J9"/>
    <mergeCell ref="A10:A17"/>
    <mergeCell ref="E10:F10"/>
    <mergeCell ref="G10:H10"/>
    <mergeCell ref="I10:J10"/>
    <mergeCell ref="B11:C11"/>
    <mergeCell ref="E11:F11"/>
    <mergeCell ref="B7:B9"/>
    <mergeCell ref="C7:D7"/>
    <mergeCell ref="E7:F7"/>
    <mergeCell ref="G7:H7"/>
    <mergeCell ref="I7:J7"/>
    <mergeCell ref="M14:N14"/>
    <mergeCell ref="B13:C13"/>
    <mergeCell ref="E13:F13"/>
    <mergeCell ref="G13:H13"/>
    <mergeCell ref="I13:J13"/>
    <mergeCell ref="K13:L13"/>
    <mergeCell ref="M13:N13"/>
    <mergeCell ref="I11:J11"/>
    <mergeCell ref="K11:L11"/>
    <mergeCell ref="M11:N11"/>
    <mergeCell ref="B12:C12"/>
    <mergeCell ref="E12:F12"/>
    <mergeCell ref="G12:H12"/>
    <mergeCell ref="I12:J12"/>
    <mergeCell ref="K12:L12"/>
    <mergeCell ref="M12:N12"/>
    <mergeCell ref="B15:B17"/>
    <mergeCell ref="C15:D15"/>
    <mergeCell ref="E15:F15"/>
    <mergeCell ref="G15:H15"/>
    <mergeCell ref="I15:J15"/>
    <mergeCell ref="K15:L15"/>
    <mergeCell ref="B14:C14"/>
    <mergeCell ref="E14:F14"/>
    <mergeCell ref="G14:H14"/>
    <mergeCell ref="I14:J14"/>
    <mergeCell ref="K14:L14"/>
    <mergeCell ref="M15:N15"/>
    <mergeCell ref="C16:D16"/>
    <mergeCell ref="E16:F16"/>
    <mergeCell ref="G16:H16"/>
    <mergeCell ref="I16:J16"/>
    <mergeCell ref="C17:D17"/>
    <mergeCell ref="E17:F17"/>
    <mergeCell ref="G17:H17"/>
    <mergeCell ref="I17:J17"/>
    <mergeCell ref="E23:F23"/>
    <mergeCell ref="E24:F24"/>
    <mergeCell ref="G24:H24"/>
    <mergeCell ref="I24:J24"/>
    <mergeCell ref="K24:L24"/>
    <mergeCell ref="M24:N24"/>
    <mergeCell ref="A19:A27"/>
    <mergeCell ref="B19:D19"/>
    <mergeCell ref="E19:F19"/>
    <mergeCell ref="B20:D20"/>
    <mergeCell ref="E20:F20"/>
    <mergeCell ref="B21:D21"/>
    <mergeCell ref="E21:F21"/>
    <mergeCell ref="B22:D22"/>
    <mergeCell ref="E22:F22"/>
    <mergeCell ref="B23:C24"/>
    <mergeCell ref="M26:N26"/>
    <mergeCell ref="E27:F27"/>
    <mergeCell ref="G27:H27"/>
    <mergeCell ref="I27:J27"/>
    <mergeCell ref="K27:L27"/>
    <mergeCell ref="M27:N27"/>
    <mergeCell ref="B25:C27"/>
    <mergeCell ref="E25:F25"/>
    <mergeCell ref="G25:H25"/>
    <mergeCell ref="I25:J25"/>
    <mergeCell ref="K25:L25"/>
    <mergeCell ref="M25:N25"/>
    <mergeCell ref="E26:F26"/>
    <mergeCell ref="G26:H26"/>
    <mergeCell ref="I26:J26"/>
    <mergeCell ref="K26:L26"/>
    <mergeCell ref="A28:A36"/>
    <mergeCell ref="B28:D28"/>
    <mergeCell ref="E28:F28"/>
    <mergeCell ref="G28:H28"/>
    <mergeCell ref="Z28:AH48"/>
    <mergeCell ref="B29:D29"/>
    <mergeCell ref="E29:F29"/>
    <mergeCell ref="G29:H29"/>
    <mergeCell ref="P29:P33"/>
    <mergeCell ref="T29:V33"/>
    <mergeCell ref="B34:C36"/>
    <mergeCell ref="E34:F34"/>
    <mergeCell ref="G34:H34"/>
    <mergeCell ref="I34:J34"/>
    <mergeCell ref="K34:L34"/>
    <mergeCell ref="M34:N34"/>
    <mergeCell ref="W29:W33"/>
    <mergeCell ref="B30:D30"/>
    <mergeCell ref="E30:F30"/>
    <mergeCell ref="G30:H30"/>
    <mergeCell ref="B31:D31"/>
    <mergeCell ref="E31:F31"/>
    <mergeCell ref="B32:C33"/>
    <mergeCell ref="E32:F32"/>
    <mergeCell ref="G32:H32"/>
    <mergeCell ref="E33:F33"/>
    <mergeCell ref="E35:F35"/>
    <mergeCell ref="G35:H35"/>
    <mergeCell ref="I35:J35"/>
    <mergeCell ref="K35:L35"/>
    <mergeCell ref="M35:N35"/>
    <mergeCell ref="E36:F36"/>
    <mergeCell ref="G36:H36"/>
    <mergeCell ref="G33:H33"/>
    <mergeCell ref="I33:J33"/>
    <mergeCell ref="K33:L33"/>
    <mergeCell ref="M33:N33"/>
    <mergeCell ref="I36:J36"/>
    <mergeCell ref="K36:L36"/>
    <mergeCell ref="M36:N36"/>
    <mergeCell ref="P37:P39"/>
    <mergeCell ref="T37:V39"/>
    <mergeCell ref="W37:W39"/>
    <mergeCell ref="P34:P36"/>
    <mergeCell ref="T34:V36"/>
    <mergeCell ref="W34:W36"/>
    <mergeCell ref="P40:P42"/>
    <mergeCell ref="T40:V42"/>
    <mergeCell ref="W40:W42"/>
    <mergeCell ref="C41:D41"/>
    <mergeCell ref="I41:J41"/>
    <mergeCell ref="C42:D42"/>
    <mergeCell ref="I42:J42"/>
    <mergeCell ref="A38:A43"/>
    <mergeCell ref="C38:D38"/>
    <mergeCell ref="I38:J38"/>
    <mergeCell ref="K38:L38"/>
    <mergeCell ref="C39:D39"/>
    <mergeCell ref="I39:J39"/>
    <mergeCell ref="C40:D40"/>
    <mergeCell ref="I40:J40"/>
    <mergeCell ref="C43:D43"/>
    <mergeCell ref="I43:J43"/>
    <mergeCell ref="W46:W47"/>
    <mergeCell ref="C47:D47"/>
    <mergeCell ref="I47:J47"/>
    <mergeCell ref="K47:L47"/>
    <mergeCell ref="P43:P45"/>
    <mergeCell ref="T43:V45"/>
    <mergeCell ref="W43:W45"/>
    <mergeCell ref="A45:A50"/>
    <mergeCell ref="C45:D45"/>
    <mergeCell ref="I45:J45"/>
    <mergeCell ref="K45:L45"/>
    <mergeCell ref="C46:D46"/>
    <mergeCell ref="I46:J46"/>
    <mergeCell ref="K46:L46"/>
    <mergeCell ref="C48:D48"/>
    <mergeCell ref="I48:J48"/>
    <mergeCell ref="K48:L48"/>
    <mergeCell ref="T48:V48"/>
    <mergeCell ref="C49:D49"/>
    <mergeCell ref="I49:J49"/>
    <mergeCell ref="K49:L49"/>
    <mergeCell ref="P46:P47"/>
    <mergeCell ref="T46:V47"/>
    <mergeCell ref="D56:E56"/>
    <mergeCell ref="D57:E57"/>
    <mergeCell ref="C50:D50"/>
    <mergeCell ref="I50:J50"/>
    <mergeCell ref="K50:L50"/>
    <mergeCell ref="A52:A57"/>
    <mergeCell ref="B52:B57"/>
    <mergeCell ref="D52:E52"/>
    <mergeCell ref="C53:C57"/>
    <mergeCell ref="D53:E53"/>
    <mergeCell ref="D54:E54"/>
    <mergeCell ref="D55:E55"/>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sheetPr>
  <dimension ref="A1:CR102"/>
  <sheetViews>
    <sheetView topLeftCell="M28" zoomScaleNormal="100" workbookViewId="0">
      <selection activeCell="V44" sqref="V44"/>
    </sheetView>
  </sheetViews>
  <sheetFormatPr defaultRowHeight="15" x14ac:dyDescent="0.25"/>
  <cols>
    <col min="1" max="10" width="9.140625" style="1"/>
    <col min="11" max="11" width="8.85546875" style="99" customWidth="1"/>
    <col min="12" max="14" width="5.28515625" style="1" customWidth="1"/>
    <col min="15" max="17" width="7.42578125" style="1" customWidth="1"/>
    <col min="18" max="18" width="7.7109375" style="1" customWidth="1"/>
    <col min="19" max="23" width="1.42578125" style="1" customWidth="1"/>
    <col min="24" max="24" width="10.42578125" style="1" customWidth="1"/>
    <col min="25" max="25" width="5.28515625" style="1" customWidth="1"/>
    <col min="26" max="26" width="4.7109375" style="1" customWidth="1"/>
    <col min="27" max="27" width="5.140625" style="1" customWidth="1"/>
    <col min="28" max="31" width="7.42578125" style="1" customWidth="1"/>
    <col min="32" max="36" width="1.5703125" style="1" customWidth="1"/>
    <col min="37" max="37" width="10.42578125" style="1" customWidth="1"/>
    <col min="38" max="38" width="4.42578125" style="1" customWidth="1"/>
    <col min="39" max="40" width="4.5703125" style="1" customWidth="1"/>
    <col min="41" max="42" width="14.28515625" style="1" customWidth="1"/>
    <col min="43" max="44" width="13.5703125" style="1" customWidth="1"/>
    <col min="45" max="49" width="2" style="1" customWidth="1"/>
    <col min="50" max="50" width="10.42578125" style="1" customWidth="1"/>
    <col min="51" max="52" width="5.28515625" style="1" customWidth="1"/>
    <col min="53" max="53" width="4.5703125" style="1" customWidth="1"/>
    <col min="54" max="57" width="14.28515625" style="1" customWidth="1"/>
    <col min="58" max="62" width="2.85546875" style="1" customWidth="1"/>
    <col min="63" max="63" width="10.42578125" style="1" customWidth="1"/>
    <col min="64" max="65" width="5.28515625" style="1" customWidth="1"/>
    <col min="66" max="66" width="4.85546875" style="1" customWidth="1"/>
    <col min="67" max="70" width="9.85546875" style="1" customWidth="1"/>
    <col min="71" max="75" width="2" style="1" customWidth="1"/>
    <col min="76" max="76" width="10.42578125" style="1" customWidth="1"/>
    <col min="77" max="78" width="5.28515625" style="1" customWidth="1"/>
    <col min="79" max="79" width="4.7109375" style="1" customWidth="1"/>
    <col min="80" max="83" width="9.85546875" style="1" customWidth="1"/>
    <col min="84" max="88" width="2.140625" style="1" customWidth="1"/>
    <col min="89" max="90" width="9.140625" style="1"/>
    <col min="91" max="92" width="4.5703125" style="1" customWidth="1"/>
    <col min="93" max="95" width="7.28515625" style="1" customWidth="1"/>
    <col min="96" max="96" width="6.7109375" style="1" customWidth="1"/>
    <col min="97" max="16384" width="9.140625" style="1"/>
  </cols>
  <sheetData>
    <row r="1" spans="11:96" x14ac:dyDescent="0.25">
      <c r="AK1" s="1">
        <v>0.3</v>
      </c>
      <c r="AX1" s="1">
        <v>0.3</v>
      </c>
      <c r="BK1" s="1">
        <v>0.3</v>
      </c>
      <c r="BX1" s="1">
        <v>0.3</v>
      </c>
    </row>
    <row r="2" spans="11:96" s="229" customFormat="1" x14ac:dyDescent="0.25">
      <c r="K2" s="230"/>
      <c r="L2" s="229" t="str">
        <f t="shared" ref="L2:Q4" si="0">L8</f>
        <v>X</v>
      </c>
      <c r="M2" s="229">
        <f t="shared" si="0"/>
        <v>17.2</v>
      </c>
      <c r="N2" s="229">
        <f t="shared" si="0"/>
        <v>153.4</v>
      </c>
      <c r="O2" s="229">
        <f t="shared" si="0"/>
        <v>108</v>
      </c>
      <c r="P2" s="229">
        <f t="shared" si="0"/>
        <v>69</v>
      </c>
      <c r="Q2" s="229">
        <f t="shared" si="0"/>
        <v>57</v>
      </c>
      <c r="Y2" s="229" t="s">
        <v>52</v>
      </c>
      <c r="Z2" s="229">
        <v>0</v>
      </c>
      <c r="AA2" s="229">
        <v>2.5</v>
      </c>
      <c r="AK2" s="229" t="s">
        <v>52</v>
      </c>
      <c r="AL2" s="229">
        <f>AL10+AK1</f>
        <v>0.3</v>
      </c>
      <c r="AM2" s="229">
        <f>AL2</f>
        <v>0.3</v>
      </c>
      <c r="AN2" s="229">
        <f>AM10+AK1</f>
        <v>0.89999999999999991</v>
      </c>
      <c r="AO2" s="229">
        <f>AN2</f>
        <v>0.89999999999999991</v>
      </c>
      <c r="AP2" s="229">
        <f>AN10+AK1</f>
        <v>2.8</v>
      </c>
      <c r="AQ2" s="229">
        <f>AP2</f>
        <v>2.8</v>
      </c>
      <c r="AR2" s="229">
        <f>IF(AO10=0,AQ2,AO10+AK1)</f>
        <v>5.6</v>
      </c>
      <c r="AS2" s="229">
        <f>AR2</f>
        <v>5.6</v>
      </c>
      <c r="AT2" s="229">
        <f>IF(AP10=0,AS2,AP10+AK1)</f>
        <v>5.6</v>
      </c>
      <c r="AU2" s="229">
        <f>AT2</f>
        <v>5.6</v>
      </c>
      <c r="AV2" s="229">
        <f>MAX(5,AU2)</f>
        <v>5.6</v>
      </c>
      <c r="AX2" s="229" t="s">
        <v>52</v>
      </c>
      <c r="AY2" s="229">
        <f>AY10+AX1</f>
        <v>0.3</v>
      </c>
      <c r="AZ2" s="229">
        <f>AY2</f>
        <v>0.3</v>
      </c>
      <c r="BA2" s="229">
        <f>AZ10+AX1</f>
        <v>0.89999999999999991</v>
      </c>
      <c r="BB2" s="229">
        <f>BA2</f>
        <v>0.89999999999999991</v>
      </c>
      <c r="BC2" s="229">
        <f>BA10+AX1</f>
        <v>1.5</v>
      </c>
      <c r="BD2" s="229">
        <f>BC2</f>
        <v>1.5</v>
      </c>
      <c r="BE2" s="229">
        <f>IF(BB10=0,BD2,BB10+AX1)</f>
        <v>4.5</v>
      </c>
      <c r="BF2" s="229">
        <f>BE2</f>
        <v>4.5</v>
      </c>
      <c r="BG2" s="229">
        <f>IF(BC10=0,BF2,BC10+AX1)</f>
        <v>4.5</v>
      </c>
      <c r="BH2" s="229">
        <f>BG2</f>
        <v>4.5</v>
      </c>
      <c r="BI2" s="229">
        <f>MAX(5,BH2)</f>
        <v>5</v>
      </c>
      <c r="BK2" s="229" t="s">
        <v>52</v>
      </c>
      <c r="BL2" s="229">
        <f>BL10+BK1</f>
        <v>0.3</v>
      </c>
      <c r="BM2" s="229">
        <f>BL2</f>
        <v>0.3</v>
      </c>
      <c r="BN2" s="229">
        <f>BM10+BK1</f>
        <v>0.3</v>
      </c>
      <c r="BO2" s="229">
        <f>BN2</f>
        <v>0.3</v>
      </c>
      <c r="BP2" s="229">
        <f>BN10+BK1</f>
        <v>0.3</v>
      </c>
      <c r="BQ2" s="229">
        <f>BP2</f>
        <v>0.3</v>
      </c>
      <c r="BR2" s="229">
        <f>IF(BO10=0,BQ2,BO10+BK1)</f>
        <v>0.3</v>
      </c>
      <c r="BS2" s="229">
        <f>BR2</f>
        <v>0.3</v>
      </c>
      <c r="BT2" s="229">
        <f>IF(BP10=0,BS2,BP10+BK1)</f>
        <v>0.3</v>
      </c>
      <c r="BU2" s="229">
        <f>BT2</f>
        <v>0.3</v>
      </c>
      <c r="BV2" s="229">
        <f>MAX(5,BU2)</f>
        <v>5</v>
      </c>
      <c r="BX2" s="229" t="s">
        <v>52</v>
      </c>
      <c r="BY2" s="229">
        <f>BY10+BX1</f>
        <v>0.3</v>
      </c>
      <c r="BZ2" s="229">
        <f>BY2</f>
        <v>0.3</v>
      </c>
      <c r="CA2" s="229">
        <f>BZ10+BX1</f>
        <v>0.3</v>
      </c>
      <c r="CB2" s="229">
        <f>CA2</f>
        <v>0.3</v>
      </c>
      <c r="CC2" s="229">
        <f>CA10+BX1</f>
        <v>0.3</v>
      </c>
      <c r="CD2" s="229">
        <f>CC2</f>
        <v>0.3</v>
      </c>
      <c r="CE2" s="229">
        <f>IF(CB10=0,CD2,CB10+BX1)</f>
        <v>0.3</v>
      </c>
      <c r="CF2" s="229">
        <f>CE2</f>
        <v>0.3</v>
      </c>
      <c r="CG2" s="229">
        <f>IF(CC10=0,CF2,CC10+BX1)</f>
        <v>0.3</v>
      </c>
      <c r="CH2" s="229">
        <f>CG2</f>
        <v>0.3</v>
      </c>
      <c r="CI2" s="229">
        <f>MAX(5,CH2)</f>
        <v>5</v>
      </c>
      <c r="CL2" s="229" t="s">
        <v>52</v>
      </c>
      <c r="CM2" s="229">
        <v>0</v>
      </c>
      <c r="CN2" s="229">
        <v>5</v>
      </c>
    </row>
    <row r="3" spans="11:96" s="229" customFormat="1" x14ac:dyDescent="0.25">
      <c r="K3" s="230"/>
      <c r="L3" s="229" t="str">
        <f t="shared" si="0"/>
        <v>R</v>
      </c>
      <c r="M3" s="229">
        <f t="shared" si="0"/>
        <v>21.41</v>
      </c>
      <c r="N3" s="229">
        <f t="shared" si="0"/>
        <v>65.2</v>
      </c>
      <c r="O3" s="229">
        <f t="shared" si="0"/>
        <v>53</v>
      </c>
      <c r="P3" s="229">
        <f t="shared" si="0"/>
        <v>0</v>
      </c>
      <c r="Q3" s="229">
        <f t="shared" si="0"/>
        <v>0</v>
      </c>
      <c r="Y3" s="229" t="s">
        <v>1</v>
      </c>
      <c r="Z3" s="229">
        <f>Z8</f>
        <v>17.2</v>
      </c>
      <c r="AA3" s="229">
        <f>AA8</f>
        <v>24.4</v>
      </c>
      <c r="AB3" s="229">
        <f>AB8</f>
        <v>18.2</v>
      </c>
      <c r="AC3" s="229">
        <f>AC8</f>
        <v>17.2</v>
      </c>
      <c r="AD3" s="229">
        <f>AD8</f>
        <v>35.6</v>
      </c>
      <c r="AK3" s="229" t="s">
        <v>198</v>
      </c>
      <c r="AL3" s="229">
        <v>0</v>
      </c>
      <c r="AM3" s="229">
        <f>AL8</f>
        <v>19.5</v>
      </c>
      <c r="AN3" s="229">
        <f>AM3</f>
        <v>19.5</v>
      </c>
      <c r="AO3" s="229">
        <f>IF(AM8=0,AM3,AM8)</f>
        <v>36.6</v>
      </c>
      <c r="AP3" s="229">
        <f>AO3</f>
        <v>36.6</v>
      </c>
      <c r="AQ3" s="229">
        <f>IF(AN8=0,AO3,AN8)</f>
        <v>47</v>
      </c>
      <c r="AR3" s="229">
        <f>AQ3</f>
        <v>47</v>
      </c>
      <c r="AS3" s="229">
        <f>IF(AO8=0,AQ3,AO8)</f>
        <v>47</v>
      </c>
      <c r="AT3" s="229">
        <f>AS3</f>
        <v>47</v>
      </c>
      <c r="AU3" s="229">
        <f>IF(AP8=0,AS3,AP8)</f>
        <v>47</v>
      </c>
      <c r="AV3" s="229">
        <f>AU3</f>
        <v>47</v>
      </c>
      <c r="AX3" s="229" t="s">
        <v>198</v>
      </c>
      <c r="AY3" s="229">
        <v>0</v>
      </c>
      <c r="AZ3" s="229">
        <f>AY8</f>
        <v>37</v>
      </c>
      <c r="BA3" s="229">
        <f>AZ3</f>
        <v>37</v>
      </c>
      <c r="BB3" s="229">
        <f>IF(AZ8=0,AZ3,AZ8)</f>
        <v>35</v>
      </c>
      <c r="BC3" s="229">
        <f>BB3</f>
        <v>35</v>
      </c>
      <c r="BD3" s="229">
        <f>IF(BA8=0,BB3,BA8)</f>
        <v>25.6</v>
      </c>
      <c r="BE3" s="229">
        <f>BD3</f>
        <v>25.6</v>
      </c>
      <c r="BF3" s="229">
        <f>IF(BB8=0,BD3,BB8)</f>
        <v>25.6</v>
      </c>
      <c r="BG3" s="229">
        <f>BF3</f>
        <v>25.6</v>
      </c>
      <c r="BH3" s="229">
        <f>IF(BC8=0,BF3,BC8)</f>
        <v>25.6</v>
      </c>
      <c r="BI3" s="229">
        <f>BH3</f>
        <v>25.6</v>
      </c>
      <c r="BK3" s="229" t="s">
        <v>198</v>
      </c>
      <c r="BL3" s="229">
        <v>0</v>
      </c>
      <c r="BM3" s="229">
        <f>BL8</f>
        <v>0</v>
      </c>
      <c r="BN3" s="229">
        <f>BM3</f>
        <v>0</v>
      </c>
      <c r="BO3" s="229">
        <f>IF(BM8=0,BM3,BM8)</f>
        <v>0</v>
      </c>
      <c r="BP3" s="229">
        <f>BO3</f>
        <v>0</v>
      </c>
      <c r="BQ3" s="229">
        <f>IF(BN8=0,BO3,BN8)</f>
        <v>0</v>
      </c>
      <c r="BR3" s="229">
        <f>BQ3</f>
        <v>0</v>
      </c>
      <c r="BS3" s="229">
        <f>IF(BO8=0,BQ3,BO8)</f>
        <v>0</v>
      </c>
      <c r="BT3" s="229">
        <f>BS3</f>
        <v>0</v>
      </c>
      <c r="BU3" s="229">
        <f>IF(BP8=0,BS3,BP8)</f>
        <v>0</v>
      </c>
      <c r="BV3" s="229">
        <f>BU3</f>
        <v>0</v>
      </c>
      <c r="BX3" s="229" t="s">
        <v>198</v>
      </c>
      <c r="BY3" s="229">
        <v>0</v>
      </c>
      <c r="BZ3" s="229">
        <f>BY8</f>
        <v>0</v>
      </c>
      <c r="CA3" s="229">
        <f>BZ3</f>
        <v>0</v>
      </c>
      <c r="CB3" s="229">
        <f>IF(BZ8=0,BZ3,BZ8)</f>
        <v>0</v>
      </c>
      <c r="CC3" s="229">
        <f>CB3</f>
        <v>0</v>
      </c>
      <c r="CD3" s="229">
        <f>IF(CA8=0,CB3,CA8)</f>
        <v>0</v>
      </c>
      <c r="CE3" s="229">
        <f>CD3</f>
        <v>0</v>
      </c>
      <c r="CF3" s="229">
        <f>IF(CB8=0,CD3,CB8)</f>
        <v>0</v>
      </c>
      <c r="CG3" s="229">
        <f>CF3</f>
        <v>0</v>
      </c>
      <c r="CH3" s="229">
        <f>IF(CC8=0,CF3,CC8)</f>
        <v>0</v>
      </c>
      <c r="CI3" s="229">
        <f>CH3</f>
        <v>0</v>
      </c>
      <c r="CL3" s="229" t="s">
        <v>1</v>
      </c>
      <c r="CM3" s="229">
        <f>CM9</f>
        <v>999</v>
      </c>
      <c r="CN3" s="229">
        <f>CM3</f>
        <v>999</v>
      </c>
    </row>
    <row r="4" spans="11:96" s="229" customFormat="1" x14ac:dyDescent="0.25">
      <c r="K4" s="230"/>
      <c r="L4" s="229" t="str">
        <f t="shared" si="0"/>
        <v>t</v>
      </c>
      <c r="M4" s="229">
        <f t="shared" si="0"/>
        <v>0</v>
      </c>
      <c r="N4" s="229">
        <f t="shared" si="0"/>
        <v>0</v>
      </c>
      <c r="O4" s="229">
        <f t="shared" si="0"/>
        <v>0</v>
      </c>
      <c r="P4" s="229">
        <f t="shared" si="0"/>
        <v>0</v>
      </c>
      <c r="Q4" s="229">
        <f t="shared" si="0"/>
        <v>0</v>
      </c>
      <c r="Y4" s="229" t="s">
        <v>0</v>
      </c>
      <c r="Z4" s="229">
        <f>Z9</f>
        <v>0</v>
      </c>
      <c r="AA4" s="229">
        <f>Z4</f>
        <v>0</v>
      </c>
      <c r="AB4" s="229">
        <f>AB9</f>
        <v>0</v>
      </c>
      <c r="AC4" s="229">
        <f>AC9</f>
        <v>0</v>
      </c>
      <c r="AD4" s="229">
        <f>AD9</f>
        <v>0</v>
      </c>
      <c r="AK4" s="229" t="s">
        <v>199</v>
      </c>
      <c r="AL4" s="229">
        <v>0</v>
      </c>
      <c r="AM4" s="229">
        <f>AL7</f>
        <v>19.5</v>
      </c>
      <c r="AN4" s="229">
        <f>AM4</f>
        <v>19.5</v>
      </c>
      <c r="AO4" s="229">
        <f>IF(AM7=0,AM4,AM7)</f>
        <v>37.1</v>
      </c>
      <c r="AP4" s="229">
        <f>AO4</f>
        <v>37.1</v>
      </c>
      <c r="AQ4" s="229">
        <f>IF(AN7=0,AO4,AN7)</f>
        <v>47.85</v>
      </c>
      <c r="AR4" s="229">
        <f>AQ4</f>
        <v>47.85</v>
      </c>
      <c r="AS4" s="229">
        <f>IF(AO7=0,AQ4,AO7)</f>
        <v>245</v>
      </c>
      <c r="AT4" s="229">
        <f>AS4</f>
        <v>245</v>
      </c>
      <c r="AU4" s="229">
        <f>IF(AP7=0,AS4,AP7)</f>
        <v>245</v>
      </c>
      <c r="AV4" s="229">
        <f>AU4</f>
        <v>245</v>
      </c>
      <c r="AX4" s="229" t="s">
        <v>199</v>
      </c>
      <c r="AY4" s="229">
        <v>0</v>
      </c>
      <c r="AZ4" s="229">
        <f>AY7</f>
        <v>37</v>
      </c>
      <c r="BA4" s="229">
        <f>AZ4</f>
        <v>37</v>
      </c>
      <c r="BB4" s="229">
        <f>IF(AZ7=0,AZ4,AZ7)</f>
        <v>35</v>
      </c>
      <c r="BC4" s="229">
        <f>BB4</f>
        <v>35</v>
      </c>
      <c r="BD4" s="229">
        <f>IF(BA7=0,BB4,BA7)</f>
        <v>25.6</v>
      </c>
      <c r="BE4" s="229">
        <f>BD4</f>
        <v>25.6</v>
      </c>
      <c r="BF4" s="229">
        <f>IF(BB7=0,BD4,BB7)</f>
        <v>25.6</v>
      </c>
      <c r="BG4" s="229">
        <f>BF4</f>
        <v>25.6</v>
      </c>
      <c r="BH4" s="229">
        <f>IF(BC7=0,BF4,BC7)</f>
        <v>25.6</v>
      </c>
      <c r="BI4" s="229">
        <f>BH4</f>
        <v>25.6</v>
      </c>
      <c r="BK4" s="229" t="s">
        <v>199</v>
      </c>
      <c r="BL4" s="229">
        <v>0</v>
      </c>
      <c r="BM4" s="229">
        <f>BL7</f>
        <v>0</v>
      </c>
      <c r="BN4" s="229">
        <f>BM4</f>
        <v>0</v>
      </c>
      <c r="BO4" s="229">
        <f>IF(BM7=0,BM4,BM7)</f>
        <v>0</v>
      </c>
      <c r="BP4" s="229">
        <f>BO4</f>
        <v>0</v>
      </c>
      <c r="BQ4" s="229">
        <f>IF(BN7=0,BO4,BN7)</f>
        <v>0</v>
      </c>
      <c r="BR4" s="229">
        <f>BQ4</f>
        <v>0</v>
      </c>
      <c r="BS4" s="229">
        <f>IF(BO7=0,BQ4,BO7)</f>
        <v>0</v>
      </c>
      <c r="BT4" s="229">
        <f>BS4</f>
        <v>0</v>
      </c>
      <c r="BU4" s="229">
        <f>IF(BP7=0,BS4,BP7)</f>
        <v>0</v>
      </c>
      <c r="BV4" s="229">
        <f>BU4</f>
        <v>0</v>
      </c>
      <c r="BX4" s="229" t="s">
        <v>199</v>
      </c>
      <c r="BY4" s="229">
        <v>0</v>
      </c>
      <c r="BZ4" s="229">
        <f>BY7</f>
        <v>0</v>
      </c>
      <c r="CA4" s="229">
        <f>BZ4</f>
        <v>0</v>
      </c>
      <c r="CB4" s="229">
        <f>IF(BZ7=0,BZ4,BZ7)</f>
        <v>0</v>
      </c>
      <c r="CC4" s="229">
        <f>CB4</f>
        <v>0</v>
      </c>
      <c r="CD4" s="229">
        <f>IF(CA7=0,CB4,CA7)</f>
        <v>0</v>
      </c>
      <c r="CE4" s="229">
        <f>CD4</f>
        <v>0</v>
      </c>
      <c r="CF4" s="229">
        <f>IF(CB7=0,CD4,CB7)</f>
        <v>0</v>
      </c>
      <c r="CG4" s="229">
        <f>CF4</f>
        <v>0</v>
      </c>
      <c r="CH4" s="229">
        <f>IF(CC7=0,CF4,CC7)</f>
        <v>0</v>
      </c>
      <c r="CI4" s="229">
        <f>CH4</f>
        <v>0</v>
      </c>
      <c r="CL4" s="229" t="s">
        <v>0</v>
      </c>
      <c r="CM4" s="229">
        <f>CM10</f>
        <v>0</v>
      </c>
      <c r="CN4" s="229">
        <f>CM4</f>
        <v>0</v>
      </c>
    </row>
    <row r="5" spans="11:96" ht="15.75" thickBot="1" x14ac:dyDescent="0.3"/>
    <row r="6" spans="11:96" ht="15.75" thickBot="1" x14ac:dyDescent="0.3">
      <c r="AK6" s="98" t="s">
        <v>138</v>
      </c>
      <c r="AL6" s="228">
        <f>AK15</f>
        <v>1</v>
      </c>
      <c r="AM6" s="227">
        <f>AK26</f>
        <v>2</v>
      </c>
      <c r="AN6" s="227">
        <f>AK37</f>
        <v>3</v>
      </c>
      <c r="AO6" s="227">
        <f>AK48</f>
        <v>4</v>
      </c>
      <c r="AP6" s="226">
        <f>AK59</f>
        <v>5</v>
      </c>
      <c r="AX6" s="98" t="s">
        <v>138</v>
      </c>
      <c r="AY6" s="228">
        <f>AX15</f>
        <v>1</v>
      </c>
      <c r="AZ6" s="227">
        <f>AX26</f>
        <v>2</v>
      </c>
      <c r="BA6" s="227">
        <f>AX37</f>
        <v>3</v>
      </c>
      <c r="BB6" s="227">
        <f>AX48</f>
        <v>4</v>
      </c>
      <c r="BC6" s="226">
        <f>AX59</f>
        <v>5</v>
      </c>
      <c r="BK6" s="219" t="s">
        <v>138</v>
      </c>
      <c r="BL6" s="225">
        <v>1</v>
      </c>
      <c r="BM6" s="224">
        <v>2</v>
      </c>
      <c r="BN6" s="224">
        <v>3</v>
      </c>
      <c r="BO6" s="222"/>
      <c r="BP6" s="221"/>
      <c r="BQ6" s="106"/>
      <c r="BR6" s="106"/>
      <c r="BX6" s="217" t="s">
        <v>138</v>
      </c>
      <c r="BY6" s="223">
        <v>3</v>
      </c>
      <c r="BZ6" s="222">
        <v>4</v>
      </c>
      <c r="CA6" s="222">
        <v>5</v>
      </c>
      <c r="CB6" s="222"/>
      <c r="CC6" s="221"/>
      <c r="CL6" s="197" t="s">
        <v>96</v>
      </c>
      <c r="CM6" s="285">
        <v>76</v>
      </c>
      <c r="CN6" s="329"/>
    </row>
    <row r="7" spans="11:96" x14ac:dyDescent="0.25">
      <c r="L7" s="35"/>
      <c r="M7" s="35" t="str">
        <f>K15</f>
        <v>БР Лозовая</v>
      </c>
      <c r="N7" s="35" t="str">
        <f>K26</f>
        <v>ДР Минеральная</v>
      </c>
      <c r="O7" s="35" t="str">
        <f>K37</f>
        <v>ДР Козьмино</v>
      </c>
      <c r="P7" s="35" t="str">
        <f>K48</f>
        <v>ДР Партизанск</v>
      </c>
      <c r="Q7" s="35" t="str">
        <f>K59</f>
        <v>ДР АТ</v>
      </c>
      <c r="Y7" s="71"/>
      <c r="Z7" s="71" t="s">
        <v>200</v>
      </c>
      <c r="AA7" s="71" t="str">
        <f>X15</f>
        <v>Лозовая 500</v>
      </c>
      <c r="AB7" s="71" t="str">
        <f>X26</f>
        <v>Минеральная</v>
      </c>
      <c r="AC7" s="71" t="str">
        <f>X37</f>
        <v>Парт</v>
      </c>
      <c r="AD7" s="71" t="str">
        <f>X48</f>
        <v>Козьмино</v>
      </c>
      <c r="AK7" s="98" t="s">
        <v>199</v>
      </c>
      <c r="AL7" s="150">
        <f>AM21</f>
        <v>19.5</v>
      </c>
      <c r="AM7" s="84">
        <f>AM29</f>
        <v>37.1</v>
      </c>
      <c r="AN7" s="84">
        <f>AM40</f>
        <v>47.85</v>
      </c>
      <c r="AO7" s="84">
        <f>AM51</f>
        <v>245</v>
      </c>
      <c r="AP7" s="220">
        <f>AM62</f>
        <v>0</v>
      </c>
      <c r="AX7" s="98" t="s">
        <v>199</v>
      </c>
      <c r="AY7" s="150">
        <f>AZ21</f>
        <v>37</v>
      </c>
      <c r="AZ7" s="84">
        <f>AZ29</f>
        <v>35</v>
      </c>
      <c r="BA7" s="84">
        <f>AZ40</f>
        <v>25.6</v>
      </c>
      <c r="BB7" s="84">
        <f>AZ51</f>
        <v>0</v>
      </c>
      <c r="BC7" s="220">
        <f>AZ62</f>
        <v>0</v>
      </c>
      <c r="BK7" s="219" t="s">
        <v>199</v>
      </c>
      <c r="BL7" s="105"/>
      <c r="BM7" s="216">
        <f>BM18</f>
        <v>0</v>
      </c>
      <c r="BN7" s="218">
        <f>BM40</f>
        <v>0</v>
      </c>
      <c r="BO7" s="216"/>
      <c r="BP7" s="215"/>
      <c r="BQ7" s="106"/>
      <c r="BR7" s="106"/>
      <c r="BX7" s="217" t="s">
        <v>199</v>
      </c>
      <c r="BY7" s="105">
        <f>BZ18</f>
        <v>0</v>
      </c>
      <c r="BZ7" s="216">
        <f>BZ40</f>
        <v>0</v>
      </c>
      <c r="CA7" s="216">
        <f>BZ62</f>
        <v>0</v>
      </c>
      <c r="CB7" s="216"/>
      <c r="CC7" s="215"/>
      <c r="CL7" s="198" t="s">
        <v>1</v>
      </c>
      <c r="CM7" s="415">
        <f>CM21</f>
        <v>256</v>
      </c>
      <c r="CN7" s="416"/>
    </row>
    <row r="8" spans="11:96" x14ac:dyDescent="0.25">
      <c r="L8" s="35" t="s">
        <v>1</v>
      </c>
      <c r="M8" s="35">
        <f>M18</f>
        <v>17.2</v>
      </c>
      <c r="N8" s="35">
        <f>M29</f>
        <v>153.4</v>
      </c>
      <c r="O8" s="35">
        <f>M40</f>
        <v>108</v>
      </c>
      <c r="P8" s="35">
        <f>M51</f>
        <v>69</v>
      </c>
      <c r="Q8" s="35">
        <f>M62</f>
        <v>57</v>
      </c>
      <c r="Y8" s="35" t="s">
        <v>1</v>
      </c>
      <c r="Z8" s="35">
        <f>MIN(Z21,Z32,Z43,Z54,Z65,Z76)</f>
        <v>17.2</v>
      </c>
      <c r="AA8" s="35">
        <f>Z18</f>
        <v>24.4</v>
      </c>
      <c r="AB8" s="71">
        <f>Z29</f>
        <v>18.2</v>
      </c>
      <c r="AC8" s="71">
        <f>Z40</f>
        <v>17.2</v>
      </c>
      <c r="AD8" s="71">
        <f>Z51</f>
        <v>35.6</v>
      </c>
      <c r="AK8" s="77" t="s">
        <v>198</v>
      </c>
      <c r="AL8" s="45">
        <f>IF(AN18=0,AL7,AN18)</f>
        <v>19.5</v>
      </c>
      <c r="AM8" s="35">
        <f>IF(AN29=0,AM7,AN29)</f>
        <v>36.6</v>
      </c>
      <c r="AN8" s="35">
        <f>IF(AN40=0,AN7,AN40)</f>
        <v>47</v>
      </c>
      <c r="AO8" s="35">
        <f>IF(AN40=0,AO7,AN40)</f>
        <v>47</v>
      </c>
      <c r="AP8" s="43">
        <f>IF(AN62=0,AP7,AN62)</f>
        <v>0</v>
      </c>
      <c r="AQ8" s="2"/>
      <c r="AR8" s="2"/>
      <c r="AX8" s="77" t="s">
        <v>198</v>
      </c>
      <c r="AY8" s="45">
        <f>IF(BA18=0,AY7,BA18)</f>
        <v>37</v>
      </c>
      <c r="AZ8" s="35">
        <f>IF(BA29=0,AZ7,BA29)</f>
        <v>35</v>
      </c>
      <c r="BA8" s="35">
        <f>IF(BA40=0,BA7,BA40)</f>
        <v>25.6</v>
      </c>
      <c r="BB8" s="35">
        <f>IF(BA40=0,BB7,BA40)</f>
        <v>0</v>
      </c>
      <c r="BC8" s="43">
        <f>IF(BA62=0,BC7,BA62)</f>
        <v>0</v>
      </c>
      <c r="BD8" s="2"/>
      <c r="BE8" s="2"/>
      <c r="BK8" s="214" t="s">
        <v>198</v>
      </c>
      <c r="BL8" s="211"/>
      <c r="BM8" s="100">
        <f>BM29</f>
        <v>0</v>
      </c>
      <c r="BN8" s="213">
        <f>BM51</f>
        <v>0</v>
      </c>
      <c r="BO8" s="210"/>
      <c r="BP8" s="209"/>
      <c r="BQ8" s="161"/>
      <c r="BR8" s="161"/>
      <c r="BX8" s="212" t="s">
        <v>198</v>
      </c>
      <c r="BY8" s="211">
        <f>BZ29</f>
        <v>0</v>
      </c>
      <c r="BZ8" s="100">
        <f>BZ51</f>
        <v>0</v>
      </c>
      <c r="CA8" s="210">
        <f>BZ73</f>
        <v>0</v>
      </c>
      <c r="CB8" s="210"/>
      <c r="CC8" s="209"/>
      <c r="CD8" s="2"/>
      <c r="CE8" s="2"/>
      <c r="CL8" s="198" t="s">
        <v>0</v>
      </c>
      <c r="CM8" s="361">
        <f>CM22</f>
        <v>0</v>
      </c>
      <c r="CN8" s="340"/>
    </row>
    <row r="9" spans="11:96" ht="15.75" thickBot="1" x14ac:dyDescent="0.3">
      <c r="L9" s="35" t="s">
        <v>0</v>
      </c>
      <c r="M9" s="35">
        <f>M19</f>
        <v>21.41</v>
      </c>
      <c r="N9" s="35">
        <f>M30</f>
        <v>65.2</v>
      </c>
      <c r="O9" s="35">
        <f>M41</f>
        <v>53</v>
      </c>
      <c r="P9" s="35">
        <f>M52</f>
        <v>0</v>
      </c>
      <c r="Q9" s="35">
        <f>M63</f>
        <v>0</v>
      </c>
      <c r="Y9" s="35" t="s">
        <v>0</v>
      </c>
      <c r="Z9" s="35">
        <f>MIN(Z22,Z33,Z44,Z55,Z66,Z77)</f>
        <v>0</v>
      </c>
      <c r="AA9" s="35">
        <f>Z19</f>
        <v>0</v>
      </c>
      <c r="AB9" s="71">
        <f>Z30</f>
        <v>0</v>
      </c>
      <c r="AC9" s="71">
        <f>Z41</f>
        <v>0</v>
      </c>
      <c r="AD9" s="71">
        <f>Z52</f>
        <v>0</v>
      </c>
      <c r="AK9" s="208" t="s">
        <v>0</v>
      </c>
      <c r="AL9" s="207">
        <f>AM22</f>
        <v>0</v>
      </c>
      <c r="AM9" s="31">
        <f>AM30</f>
        <v>29</v>
      </c>
      <c r="AN9" s="129">
        <f>AM41</f>
        <v>29</v>
      </c>
      <c r="AO9" s="129">
        <f>AM52</f>
        <v>119</v>
      </c>
      <c r="AP9" s="206">
        <f>AM63</f>
        <v>0</v>
      </c>
      <c r="AQ9" s="2"/>
      <c r="AR9" s="2"/>
      <c r="AX9" s="208" t="s">
        <v>0</v>
      </c>
      <c r="AY9" s="207">
        <f>AZ22</f>
        <v>0</v>
      </c>
      <c r="AZ9" s="31">
        <f>AZ30</f>
        <v>0</v>
      </c>
      <c r="BA9" s="129">
        <f>AZ41</f>
        <v>0</v>
      </c>
      <c r="BB9" s="129">
        <f>AZ52</f>
        <v>0</v>
      </c>
      <c r="BC9" s="206">
        <f>AZ63</f>
        <v>0</v>
      </c>
      <c r="BD9" s="2"/>
      <c r="BE9" s="2"/>
      <c r="BK9" s="205" t="s">
        <v>0</v>
      </c>
      <c r="BL9" s="202"/>
      <c r="BM9" s="201">
        <f>BM30</f>
        <v>0</v>
      </c>
      <c r="BN9" s="204">
        <f>BM52</f>
        <v>0</v>
      </c>
      <c r="BO9" s="200"/>
      <c r="BP9" s="199"/>
      <c r="BQ9" s="161"/>
      <c r="BR9" s="161"/>
      <c r="BX9" s="203" t="s">
        <v>0</v>
      </c>
      <c r="BY9" s="202">
        <f>BZ30</f>
        <v>0</v>
      </c>
      <c r="BZ9" s="201">
        <f>BZ52</f>
        <v>0</v>
      </c>
      <c r="CA9" s="200">
        <f>BZ74</f>
        <v>0</v>
      </c>
      <c r="CB9" s="200"/>
      <c r="CC9" s="199"/>
      <c r="CD9" s="2"/>
      <c r="CE9" s="2"/>
      <c r="CL9" s="198" t="s">
        <v>154</v>
      </c>
      <c r="CM9" s="361">
        <f>CM23</f>
        <v>999</v>
      </c>
      <c r="CN9" s="340"/>
    </row>
    <row r="10" spans="11:96" ht="15.75" thickBot="1" x14ac:dyDescent="0.3">
      <c r="L10" s="35" t="s">
        <v>52</v>
      </c>
      <c r="M10" s="35">
        <f>MAX(M23,M34,M45,M56,M67,M78)</f>
        <v>0</v>
      </c>
      <c r="N10" s="35">
        <f>M31</f>
        <v>0</v>
      </c>
      <c r="O10" s="35">
        <f>M42</f>
        <v>0</v>
      </c>
      <c r="P10" s="35">
        <f>M53</f>
        <v>0</v>
      </c>
      <c r="Q10" s="35">
        <f>M64</f>
        <v>0</v>
      </c>
      <c r="Y10" s="35" t="s">
        <v>52</v>
      </c>
      <c r="Z10" s="35">
        <f>MIN(Z23,Z34,Z45,Z56,Z67,Z78)</f>
        <v>0</v>
      </c>
      <c r="AA10" s="35">
        <f>Z20</f>
        <v>0</v>
      </c>
      <c r="AB10" s="71">
        <f>Z31</f>
        <v>0</v>
      </c>
      <c r="AC10" s="71">
        <f>Z42</f>
        <v>0</v>
      </c>
      <c r="AD10" s="71">
        <f>Z53</f>
        <v>0</v>
      </c>
      <c r="AK10" s="197" t="s">
        <v>52</v>
      </c>
      <c r="AL10" s="196">
        <v>0</v>
      </c>
      <c r="AM10" s="195">
        <v>0.6</v>
      </c>
      <c r="AN10" s="194">
        <v>2.5</v>
      </c>
      <c r="AO10" s="194">
        <v>5.3</v>
      </c>
      <c r="AP10" s="193"/>
      <c r="AQ10" s="2"/>
      <c r="AR10" s="2"/>
      <c r="AX10" s="197" t="s">
        <v>52</v>
      </c>
      <c r="AY10" s="196">
        <v>0</v>
      </c>
      <c r="AZ10" s="195">
        <v>0.6</v>
      </c>
      <c r="BA10" s="194">
        <v>1.2</v>
      </c>
      <c r="BB10" s="194">
        <v>4.2</v>
      </c>
      <c r="BC10" s="193"/>
      <c r="BD10" s="2"/>
      <c r="BE10" s="2"/>
      <c r="BK10" s="192" t="s">
        <v>52</v>
      </c>
      <c r="BL10" s="191"/>
      <c r="BM10" s="190"/>
      <c r="BN10" s="189"/>
      <c r="BO10" s="185"/>
      <c r="BP10" s="184"/>
      <c r="BQ10" s="161"/>
      <c r="BR10" s="161"/>
      <c r="BX10" s="188" t="s">
        <v>52</v>
      </c>
      <c r="BY10" s="187"/>
      <c r="BZ10" s="186"/>
      <c r="CA10" s="185"/>
      <c r="CB10" s="185"/>
      <c r="CC10" s="184"/>
      <c r="CD10" s="2"/>
      <c r="CE10" s="2"/>
      <c r="CL10" s="183" t="s">
        <v>153</v>
      </c>
      <c r="CM10" s="363">
        <f>CM24</f>
        <v>0</v>
      </c>
      <c r="CN10" s="364"/>
    </row>
    <row r="11" spans="11:96" ht="15.75" thickBot="1" x14ac:dyDescent="0.3">
      <c r="L11" s="155"/>
      <c r="M11" s="155"/>
      <c r="N11" s="155"/>
      <c r="O11" s="155"/>
      <c r="P11" s="155"/>
      <c r="Q11" s="155"/>
      <c r="Y11" s="155"/>
      <c r="Z11" s="74"/>
      <c r="AA11" s="74"/>
      <c r="AK11" s="182" t="s">
        <v>197</v>
      </c>
      <c r="AL11" s="41">
        <v>7.6</v>
      </c>
      <c r="AM11" s="108">
        <v>24</v>
      </c>
      <c r="AN11" s="181">
        <v>34</v>
      </c>
      <c r="AO11" s="181">
        <v>210</v>
      </c>
      <c r="AP11" s="180"/>
      <c r="AQ11" s="2"/>
      <c r="AR11" s="2"/>
      <c r="AX11" s="182" t="s">
        <v>197</v>
      </c>
      <c r="AY11" s="41">
        <v>9.94</v>
      </c>
      <c r="AZ11" s="108">
        <v>11.8</v>
      </c>
      <c r="BA11" s="181">
        <v>20.6</v>
      </c>
      <c r="BB11" s="181">
        <v>250</v>
      </c>
      <c r="BC11" s="180"/>
      <c r="BD11" s="2"/>
      <c r="BE11" s="2"/>
      <c r="BK11" s="179" t="s">
        <v>197</v>
      </c>
      <c r="BL11" s="178"/>
      <c r="BM11" s="177"/>
      <c r="BN11" s="176"/>
      <c r="BO11" s="172"/>
      <c r="BP11" s="171"/>
      <c r="BQ11" s="161"/>
      <c r="BR11" s="161"/>
      <c r="BX11" s="175" t="s">
        <v>197</v>
      </c>
      <c r="BY11" s="174"/>
      <c r="BZ11" s="173"/>
      <c r="CA11" s="172"/>
      <c r="CB11" s="172"/>
      <c r="CC11" s="171"/>
      <c r="CD11" s="2"/>
      <c r="CE11" s="2"/>
      <c r="CL11" s="155"/>
      <c r="CM11" s="64"/>
      <c r="CN11" s="64"/>
    </row>
    <row r="12" spans="11:96" ht="15.75" thickBot="1" x14ac:dyDescent="0.3">
      <c r="L12" s="155"/>
      <c r="M12" s="155"/>
      <c r="N12" s="155"/>
      <c r="O12" s="155"/>
      <c r="P12" s="155"/>
      <c r="Q12" s="155"/>
      <c r="Y12" s="155"/>
      <c r="Z12" s="74"/>
      <c r="AA12" s="74"/>
      <c r="AK12" s="170" t="s">
        <v>196</v>
      </c>
      <c r="AL12" s="169">
        <v>5.0999999999999996</v>
      </c>
      <c r="AM12" s="168">
        <v>29.5</v>
      </c>
      <c r="AN12" s="167">
        <v>30</v>
      </c>
      <c r="AO12" s="167">
        <v>115</v>
      </c>
      <c r="AP12" s="166"/>
      <c r="AQ12" s="2"/>
      <c r="AR12" s="2"/>
      <c r="AX12" s="170" t="s">
        <v>196</v>
      </c>
      <c r="AY12" s="169">
        <v>6.2</v>
      </c>
      <c r="AZ12" s="168">
        <v>8</v>
      </c>
      <c r="BA12" s="167">
        <v>12</v>
      </c>
      <c r="BB12" s="167">
        <v>100</v>
      </c>
      <c r="BC12" s="166"/>
      <c r="BD12" s="2"/>
      <c r="BE12" s="2"/>
      <c r="BK12" s="165" t="s">
        <v>196</v>
      </c>
      <c r="BL12" s="164"/>
      <c r="BM12" s="163"/>
      <c r="BN12" s="162"/>
      <c r="BO12" s="157"/>
      <c r="BP12" s="156"/>
      <c r="BQ12" s="161"/>
      <c r="BR12" s="161"/>
      <c r="BX12" s="160" t="s">
        <v>196</v>
      </c>
      <c r="BY12" s="159"/>
      <c r="BZ12" s="158"/>
      <c r="CA12" s="157"/>
      <c r="CB12" s="157"/>
      <c r="CC12" s="156"/>
      <c r="CD12" s="2"/>
      <c r="CE12" s="2"/>
      <c r="CL12" s="155"/>
      <c r="CM12" s="64"/>
      <c r="CN12" s="64"/>
    </row>
    <row r="13" spans="11:96" ht="15.75" thickBot="1" x14ac:dyDescent="0.3">
      <c r="M13" s="345"/>
      <c r="N13" s="345"/>
      <c r="AM13" s="417"/>
      <c r="AN13" s="417"/>
      <c r="AZ13" s="417"/>
      <c r="BA13" s="417"/>
      <c r="BK13" s="106"/>
      <c r="BL13" s="106"/>
      <c r="BM13" s="106"/>
      <c r="BN13" s="106"/>
      <c r="BO13" s="106"/>
      <c r="BP13" s="106"/>
      <c r="BQ13" s="106"/>
      <c r="BR13" s="106"/>
      <c r="CM13" s="345"/>
      <c r="CN13" s="345"/>
    </row>
    <row r="14" spans="11:96" ht="15.75" thickBot="1" x14ac:dyDescent="0.3">
      <c r="K14" s="418" t="s">
        <v>195</v>
      </c>
      <c r="L14" s="419"/>
      <c r="M14" s="419"/>
      <c r="N14" s="419"/>
      <c r="O14" s="419"/>
      <c r="P14" s="419"/>
      <c r="Q14" s="419"/>
      <c r="R14" s="420"/>
      <c r="S14" s="154"/>
      <c r="T14" s="154"/>
      <c r="U14" s="154"/>
      <c r="V14" s="154"/>
      <c r="W14" s="153"/>
      <c r="X14" s="418" t="s">
        <v>30</v>
      </c>
      <c r="Y14" s="419"/>
      <c r="Z14" s="419"/>
      <c r="AA14" s="419"/>
      <c r="AB14" s="419"/>
      <c r="AC14" s="419"/>
      <c r="AD14" s="419"/>
      <c r="AE14" s="420"/>
      <c r="AF14" s="154"/>
      <c r="AG14" s="154"/>
      <c r="AH14" s="154"/>
      <c r="AI14" s="154"/>
      <c r="AJ14" s="153"/>
      <c r="AK14" s="354" t="s">
        <v>194</v>
      </c>
      <c r="AL14" s="355"/>
      <c r="AM14" s="355"/>
      <c r="AN14" s="355"/>
      <c r="AO14" s="355"/>
      <c r="AP14" s="355"/>
      <c r="AQ14" s="355"/>
      <c r="AR14" s="149">
        <v>9201</v>
      </c>
      <c r="AX14" s="354" t="s">
        <v>193</v>
      </c>
      <c r="AY14" s="355"/>
      <c r="AZ14" s="355"/>
      <c r="BA14" s="355"/>
      <c r="BB14" s="355"/>
      <c r="BC14" s="355"/>
      <c r="BD14" s="152" t="s">
        <v>192</v>
      </c>
      <c r="BE14" s="149">
        <v>9891</v>
      </c>
      <c r="BK14" s="421" t="s">
        <v>191</v>
      </c>
      <c r="BL14" s="422"/>
      <c r="BM14" s="422"/>
      <c r="BN14" s="422"/>
      <c r="BO14" s="422"/>
      <c r="BP14" s="422"/>
      <c r="BQ14" s="422"/>
      <c r="BR14" s="423"/>
      <c r="BX14" s="424" t="s">
        <v>190</v>
      </c>
      <c r="BY14" s="425"/>
      <c r="BZ14" s="425"/>
      <c r="CA14" s="425"/>
      <c r="CB14" s="425"/>
      <c r="CC14" s="425"/>
      <c r="CD14" s="425"/>
      <c r="CE14" s="426"/>
      <c r="CK14" s="418" t="s">
        <v>189</v>
      </c>
      <c r="CL14" s="419"/>
      <c r="CM14" s="419"/>
      <c r="CN14" s="419"/>
      <c r="CO14" s="419"/>
      <c r="CP14" s="419"/>
      <c r="CQ14" s="419"/>
      <c r="CR14" s="420"/>
    </row>
    <row r="15" spans="11:96" ht="15.75" customHeight="1" thickBot="1" x14ac:dyDescent="0.3">
      <c r="K15" s="427" t="s">
        <v>188</v>
      </c>
      <c r="L15" s="428"/>
      <c r="M15" s="429"/>
      <c r="N15" s="148">
        <v>921</v>
      </c>
      <c r="O15" s="430"/>
      <c r="P15" s="431"/>
      <c r="Q15" s="431"/>
      <c r="R15" s="432"/>
      <c r="S15" s="74"/>
      <c r="T15" s="74"/>
      <c r="U15" s="74"/>
      <c r="V15" s="74"/>
      <c r="X15" s="427" t="s">
        <v>187</v>
      </c>
      <c r="Y15" s="428"/>
      <c r="Z15" s="429"/>
      <c r="AA15" s="148">
        <v>930</v>
      </c>
      <c r="AB15" s="430"/>
      <c r="AC15" s="431"/>
      <c r="AD15" s="431"/>
      <c r="AE15" s="432"/>
      <c r="AF15" s="74"/>
      <c r="AG15" s="74"/>
      <c r="AH15" s="74"/>
      <c r="AI15" s="74"/>
      <c r="AK15" s="118">
        <v>1</v>
      </c>
      <c r="AL15" s="151" t="s">
        <v>79</v>
      </c>
      <c r="AM15" s="436" t="s">
        <v>186</v>
      </c>
      <c r="AN15" s="437"/>
      <c r="AO15" s="430"/>
      <c r="AP15" s="432"/>
      <c r="AQ15" s="438"/>
      <c r="AR15" s="439"/>
      <c r="AX15" s="118">
        <v>1</v>
      </c>
      <c r="AY15" s="151" t="s">
        <v>79</v>
      </c>
      <c r="AZ15" s="436" t="s">
        <v>186</v>
      </c>
      <c r="BA15" s="437"/>
      <c r="BB15" s="430"/>
      <c r="BC15" s="432"/>
      <c r="BD15" s="438"/>
      <c r="BE15" s="439"/>
      <c r="BK15" s="105" t="s">
        <v>29</v>
      </c>
      <c r="BL15" s="104">
        <v>2</v>
      </c>
      <c r="BM15" s="103" t="s">
        <v>79</v>
      </c>
      <c r="BN15" s="102" t="s">
        <v>1</v>
      </c>
      <c r="BO15" s="460"/>
      <c r="BP15" s="461"/>
      <c r="BQ15" s="461"/>
      <c r="BR15" s="462"/>
      <c r="BX15" s="105" t="s">
        <v>29</v>
      </c>
      <c r="BY15" s="104">
        <v>3</v>
      </c>
      <c r="BZ15" s="103" t="s">
        <v>79</v>
      </c>
      <c r="CA15" s="102" t="s">
        <v>1</v>
      </c>
      <c r="CB15" s="460"/>
      <c r="CC15" s="461"/>
      <c r="CD15" s="461"/>
      <c r="CE15" s="462"/>
      <c r="CK15" s="150" t="s">
        <v>29</v>
      </c>
      <c r="CL15" s="469"/>
      <c r="CM15" s="469"/>
      <c r="CN15" s="470"/>
      <c r="CO15" s="430"/>
      <c r="CP15" s="431"/>
      <c r="CQ15" s="431"/>
      <c r="CR15" s="432"/>
    </row>
    <row r="16" spans="11:96" ht="15" customHeight="1" x14ac:dyDescent="0.25">
      <c r="K16" s="141" t="s">
        <v>24</v>
      </c>
      <c r="L16" s="444" t="s">
        <v>20</v>
      </c>
      <c r="M16" s="445"/>
      <c r="N16" s="446"/>
      <c r="O16" s="433"/>
      <c r="P16" s="384"/>
      <c r="Q16" s="384"/>
      <c r="R16" s="434"/>
      <c r="S16" s="74"/>
      <c r="T16" s="74"/>
      <c r="U16" s="74"/>
      <c r="V16" s="74"/>
      <c r="X16" s="114" t="s">
        <v>24</v>
      </c>
      <c r="Y16" s="444" t="s">
        <v>185</v>
      </c>
      <c r="Z16" s="445"/>
      <c r="AA16" s="446"/>
      <c r="AB16" s="433"/>
      <c r="AC16" s="384"/>
      <c r="AD16" s="384"/>
      <c r="AE16" s="434"/>
      <c r="AF16" s="74"/>
      <c r="AG16" s="74"/>
      <c r="AH16" s="74"/>
      <c r="AI16" s="74"/>
      <c r="AK16" s="114" t="s">
        <v>24</v>
      </c>
      <c r="AL16" s="444" t="s">
        <v>184</v>
      </c>
      <c r="AM16" s="445"/>
      <c r="AN16" s="446"/>
      <c r="AO16" s="433"/>
      <c r="AP16" s="434"/>
      <c r="AQ16" s="440"/>
      <c r="AR16" s="441"/>
      <c r="AX16" s="114" t="s">
        <v>24</v>
      </c>
      <c r="AY16" s="444" t="s">
        <v>184</v>
      </c>
      <c r="AZ16" s="445"/>
      <c r="BA16" s="446"/>
      <c r="BB16" s="433"/>
      <c r="BC16" s="434"/>
      <c r="BD16" s="440"/>
      <c r="BE16" s="441"/>
      <c r="BK16" s="101" t="s">
        <v>24</v>
      </c>
      <c r="BL16" s="447" t="s">
        <v>183</v>
      </c>
      <c r="BM16" s="448"/>
      <c r="BN16" s="449"/>
      <c r="BO16" s="463"/>
      <c r="BP16" s="464"/>
      <c r="BQ16" s="464"/>
      <c r="BR16" s="465"/>
      <c r="BX16" s="101" t="s">
        <v>24</v>
      </c>
      <c r="BY16" s="447"/>
      <c r="BZ16" s="448"/>
      <c r="CA16" s="449"/>
      <c r="CB16" s="463"/>
      <c r="CC16" s="464"/>
      <c r="CD16" s="464"/>
      <c r="CE16" s="465"/>
      <c r="CK16" s="110" t="s">
        <v>24</v>
      </c>
      <c r="CL16" s="476"/>
      <c r="CM16" s="477"/>
      <c r="CN16" s="478"/>
      <c r="CO16" s="433"/>
      <c r="CP16" s="384"/>
      <c r="CQ16" s="384"/>
      <c r="CR16" s="434"/>
    </row>
    <row r="17" spans="1:96" x14ac:dyDescent="0.25">
      <c r="K17" s="139" t="s">
        <v>23</v>
      </c>
      <c r="L17" s="475"/>
      <c r="M17" s="475"/>
      <c r="N17" s="286"/>
      <c r="O17" s="433"/>
      <c r="P17" s="384"/>
      <c r="Q17" s="384"/>
      <c r="R17" s="434"/>
      <c r="S17" s="74"/>
      <c r="T17" s="74"/>
      <c r="U17" s="74"/>
      <c r="V17" s="74"/>
      <c r="X17" s="110" t="s">
        <v>23</v>
      </c>
      <c r="Y17" s="479"/>
      <c r="Z17" s="475"/>
      <c r="AA17" s="286"/>
      <c r="AB17" s="433"/>
      <c r="AC17" s="384"/>
      <c r="AD17" s="384"/>
      <c r="AE17" s="434"/>
      <c r="AF17" s="74"/>
      <c r="AG17" s="74"/>
      <c r="AH17" s="74"/>
      <c r="AI17" s="74"/>
      <c r="AK17" s="110" t="s">
        <v>23</v>
      </c>
      <c r="AL17" s="480" t="s">
        <v>166</v>
      </c>
      <c r="AM17" s="481"/>
      <c r="AN17" s="482"/>
      <c r="AO17" s="433"/>
      <c r="AP17" s="434"/>
      <c r="AQ17" s="440"/>
      <c r="AR17" s="441"/>
      <c r="AX17" s="110" t="s">
        <v>23</v>
      </c>
      <c r="AY17" s="480" t="s">
        <v>166</v>
      </c>
      <c r="AZ17" s="481"/>
      <c r="BA17" s="482"/>
      <c r="BB17" s="433"/>
      <c r="BC17" s="434"/>
      <c r="BD17" s="440"/>
      <c r="BE17" s="441"/>
      <c r="BK17" s="101" t="s">
        <v>23</v>
      </c>
      <c r="BL17" s="450"/>
      <c r="BM17" s="450"/>
      <c r="BN17" s="451"/>
      <c r="BO17" s="463"/>
      <c r="BP17" s="464"/>
      <c r="BQ17" s="464"/>
      <c r="BR17" s="465"/>
      <c r="BX17" s="101" t="s">
        <v>23</v>
      </c>
      <c r="BY17" s="450"/>
      <c r="BZ17" s="450"/>
      <c r="CA17" s="451"/>
      <c r="CB17" s="463"/>
      <c r="CC17" s="464"/>
      <c r="CD17" s="464"/>
      <c r="CE17" s="465"/>
      <c r="CK17" s="452" t="s">
        <v>182</v>
      </c>
      <c r="CL17" s="455"/>
      <c r="CM17" s="456"/>
      <c r="CN17" s="457"/>
      <c r="CO17" s="433"/>
      <c r="CP17" s="384"/>
      <c r="CQ17" s="384"/>
      <c r="CR17" s="434"/>
    </row>
    <row r="18" spans="1:96" ht="14.25" customHeight="1" x14ac:dyDescent="0.25">
      <c r="K18" s="485" t="s">
        <v>54</v>
      </c>
      <c r="L18" s="35" t="s">
        <v>1</v>
      </c>
      <c r="M18" s="471">
        <v>17.2</v>
      </c>
      <c r="N18" s="472"/>
      <c r="O18" s="433"/>
      <c r="P18" s="384"/>
      <c r="Q18" s="384"/>
      <c r="R18" s="434"/>
      <c r="S18" s="74"/>
      <c r="T18" s="74"/>
      <c r="U18" s="74"/>
      <c r="V18" s="74"/>
      <c r="X18" s="318" t="s">
        <v>54</v>
      </c>
      <c r="Y18" s="35" t="s">
        <v>1</v>
      </c>
      <c r="Z18" s="471">
        <v>24.4</v>
      </c>
      <c r="AA18" s="472"/>
      <c r="AB18" s="433"/>
      <c r="AC18" s="384"/>
      <c r="AD18" s="384"/>
      <c r="AE18" s="434"/>
      <c r="AF18" s="74"/>
      <c r="AG18" s="74"/>
      <c r="AH18" s="74"/>
      <c r="AI18" s="74"/>
      <c r="AK18" s="318" t="s">
        <v>54</v>
      </c>
      <c r="AL18" s="35" t="s">
        <v>1</v>
      </c>
      <c r="AM18" s="473">
        <v>19.5</v>
      </c>
      <c r="AN18" s="474"/>
      <c r="AO18" s="433"/>
      <c r="AP18" s="434"/>
      <c r="AQ18" s="440"/>
      <c r="AR18" s="441"/>
      <c r="AX18" s="318" t="s">
        <v>54</v>
      </c>
      <c r="AY18" s="35" t="s">
        <v>1</v>
      </c>
      <c r="AZ18" s="473">
        <v>37</v>
      </c>
      <c r="BA18" s="474"/>
      <c r="BB18" s="433"/>
      <c r="BC18" s="434"/>
      <c r="BD18" s="440"/>
      <c r="BE18" s="441"/>
      <c r="BK18" s="489" t="s">
        <v>54</v>
      </c>
      <c r="BL18" s="100" t="s">
        <v>1</v>
      </c>
      <c r="BM18" s="483"/>
      <c r="BN18" s="484"/>
      <c r="BO18" s="463"/>
      <c r="BP18" s="464"/>
      <c r="BQ18" s="464"/>
      <c r="BR18" s="465"/>
      <c r="BX18" s="489" t="s">
        <v>54</v>
      </c>
      <c r="BY18" s="100" t="s">
        <v>1</v>
      </c>
      <c r="BZ18" s="483"/>
      <c r="CA18" s="484"/>
      <c r="CB18" s="463"/>
      <c r="CC18" s="464"/>
      <c r="CD18" s="464"/>
      <c r="CE18" s="465"/>
      <c r="CK18" s="453"/>
      <c r="CL18" s="458"/>
      <c r="CM18" s="384"/>
      <c r="CN18" s="434"/>
      <c r="CO18" s="433"/>
      <c r="CP18" s="384"/>
      <c r="CQ18" s="384"/>
      <c r="CR18" s="434"/>
    </row>
    <row r="19" spans="1:96" x14ac:dyDescent="0.25">
      <c r="K19" s="485"/>
      <c r="L19" s="35" t="s">
        <v>0</v>
      </c>
      <c r="M19" s="471">
        <v>21.41</v>
      </c>
      <c r="N19" s="472"/>
      <c r="O19" s="433"/>
      <c r="P19" s="384"/>
      <c r="Q19" s="384"/>
      <c r="R19" s="434"/>
      <c r="S19" s="74"/>
      <c r="T19" s="74"/>
      <c r="U19" s="74"/>
      <c r="V19" s="74"/>
      <c r="X19" s="318"/>
      <c r="Y19" s="35" t="s">
        <v>0</v>
      </c>
      <c r="Z19" s="471"/>
      <c r="AA19" s="472"/>
      <c r="AB19" s="433"/>
      <c r="AC19" s="384"/>
      <c r="AD19" s="384"/>
      <c r="AE19" s="434"/>
      <c r="AF19" s="74"/>
      <c r="AG19" s="74"/>
      <c r="AH19" s="74"/>
      <c r="AI19" s="74"/>
      <c r="AK19" s="318"/>
      <c r="AL19" s="35" t="s">
        <v>0</v>
      </c>
      <c r="AM19" s="473"/>
      <c r="AN19" s="474"/>
      <c r="AO19" s="433"/>
      <c r="AP19" s="434"/>
      <c r="AQ19" s="440"/>
      <c r="AR19" s="441"/>
      <c r="AX19" s="318"/>
      <c r="AY19" s="35" t="s">
        <v>0</v>
      </c>
      <c r="AZ19" s="473"/>
      <c r="BA19" s="474"/>
      <c r="BB19" s="433"/>
      <c r="BC19" s="434"/>
      <c r="BD19" s="440"/>
      <c r="BE19" s="441"/>
      <c r="BK19" s="489"/>
      <c r="BL19" s="100" t="s">
        <v>0</v>
      </c>
      <c r="BM19" s="483"/>
      <c r="BN19" s="484"/>
      <c r="BO19" s="463"/>
      <c r="BP19" s="464"/>
      <c r="BQ19" s="464"/>
      <c r="BR19" s="465"/>
      <c r="BX19" s="489"/>
      <c r="BY19" s="100" t="s">
        <v>0</v>
      </c>
      <c r="BZ19" s="483"/>
      <c r="CA19" s="484"/>
      <c r="CB19" s="463"/>
      <c r="CC19" s="464"/>
      <c r="CD19" s="464"/>
      <c r="CE19" s="465"/>
      <c r="CK19" s="454"/>
      <c r="CL19" s="459"/>
      <c r="CM19" s="375"/>
      <c r="CN19" s="374"/>
      <c r="CO19" s="433"/>
      <c r="CP19" s="384"/>
      <c r="CQ19" s="384"/>
      <c r="CR19" s="434"/>
    </row>
    <row r="20" spans="1:96" x14ac:dyDescent="0.25">
      <c r="K20" s="485"/>
      <c r="L20" s="35" t="s">
        <v>52</v>
      </c>
      <c r="M20" s="475">
        <v>0</v>
      </c>
      <c r="N20" s="286"/>
      <c r="O20" s="433"/>
      <c r="P20" s="384"/>
      <c r="Q20" s="384"/>
      <c r="R20" s="434"/>
      <c r="S20" s="74"/>
      <c r="T20" s="74"/>
      <c r="U20" s="74"/>
      <c r="V20" s="74"/>
      <c r="X20" s="318"/>
      <c r="Y20" s="35" t="s">
        <v>52</v>
      </c>
      <c r="Z20" s="475">
        <v>0</v>
      </c>
      <c r="AA20" s="286"/>
      <c r="AB20" s="433"/>
      <c r="AC20" s="384"/>
      <c r="AD20" s="384"/>
      <c r="AE20" s="434"/>
      <c r="AF20" s="74"/>
      <c r="AG20" s="74"/>
      <c r="AH20" s="74"/>
      <c r="AI20" s="74"/>
      <c r="AK20" s="318"/>
      <c r="AL20" s="35" t="s">
        <v>52</v>
      </c>
      <c r="AM20" s="475">
        <f>INDEX(AL$10:AP$10,1,MATCH(AK15,AL$6:AP$6,0))</f>
        <v>0</v>
      </c>
      <c r="AN20" s="286"/>
      <c r="AO20" s="433"/>
      <c r="AP20" s="434"/>
      <c r="AQ20" s="440"/>
      <c r="AR20" s="441"/>
      <c r="AX20" s="318"/>
      <c r="AY20" s="35" t="s">
        <v>52</v>
      </c>
      <c r="AZ20" s="475">
        <f>INDEX(AY$10:BC$10,1,MATCH(AX15,AY$6:BC$6,0))</f>
        <v>0</v>
      </c>
      <c r="BA20" s="286"/>
      <c r="BB20" s="433"/>
      <c r="BC20" s="434"/>
      <c r="BD20" s="440"/>
      <c r="BE20" s="441"/>
      <c r="BK20" s="489"/>
      <c r="BL20" s="100" t="s">
        <v>52</v>
      </c>
      <c r="BM20" s="450">
        <f>INDEX(BL$10:BP$10,1,MATCH(BL15,BL$6:BP$6,0))</f>
        <v>0</v>
      </c>
      <c r="BN20" s="451"/>
      <c r="BO20" s="463"/>
      <c r="BP20" s="464"/>
      <c r="BQ20" s="464"/>
      <c r="BR20" s="465"/>
      <c r="BX20" s="489"/>
      <c r="BY20" s="100" t="s">
        <v>52</v>
      </c>
      <c r="BZ20" s="450">
        <f>INDEX(BY$10:CC$10,1,MATCH(BY15,BY$6:CC$6,0))</f>
        <v>0</v>
      </c>
      <c r="CA20" s="451"/>
      <c r="CB20" s="463"/>
      <c r="CC20" s="464"/>
      <c r="CD20" s="464"/>
      <c r="CE20" s="465"/>
      <c r="CK20" s="486" t="s">
        <v>145</v>
      </c>
      <c r="CL20" s="35" t="s">
        <v>96</v>
      </c>
      <c r="CM20" s="471"/>
      <c r="CN20" s="472"/>
      <c r="CO20" s="433"/>
      <c r="CP20" s="384"/>
      <c r="CQ20" s="384"/>
      <c r="CR20" s="434"/>
    </row>
    <row r="21" spans="1:96" x14ac:dyDescent="0.25">
      <c r="A21" s="106"/>
      <c r="B21" s="106" t="s">
        <v>67</v>
      </c>
      <c r="C21" s="106" t="s">
        <v>63</v>
      </c>
      <c r="D21" s="106" t="s">
        <v>57</v>
      </c>
      <c r="E21" s="106" t="s">
        <v>55</v>
      </c>
      <c r="F21" s="106" t="s">
        <v>51</v>
      </c>
      <c r="K21" s="485" t="s">
        <v>145</v>
      </c>
      <c r="L21" s="35" t="s">
        <v>1</v>
      </c>
      <c r="M21" s="475">
        <f>M18</f>
        <v>17.2</v>
      </c>
      <c r="N21" s="286"/>
      <c r="O21" s="433"/>
      <c r="P21" s="384"/>
      <c r="Q21" s="384"/>
      <c r="R21" s="434"/>
      <c r="S21" s="74"/>
      <c r="T21" s="74"/>
      <c r="U21" s="74"/>
      <c r="V21" s="74"/>
      <c r="X21" s="318" t="s">
        <v>145</v>
      </c>
      <c r="Y21" s="35" t="s">
        <v>1</v>
      </c>
      <c r="Z21" s="475">
        <f>Z18</f>
        <v>24.4</v>
      </c>
      <c r="AA21" s="286"/>
      <c r="AB21" s="433"/>
      <c r="AC21" s="384"/>
      <c r="AD21" s="384"/>
      <c r="AE21" s="434"/>
      <c r="AF21" s="74"/>
      <c r="AG21" s="74"/>
      <c r="AH21" s="74"/>
      <c r="AI21" s="74"/>
      <c r="AK21" s="318" t="s">
        <v>145</v>
      </c>
      <c r="AL21" s="35" t="s">
        <v>1</v>
      </c>
      <c r="AM21" s="475">
        <f>AM18</f>
        <v>19.5</v>
      </c>
      <c r="AN21" s="286"/>
      <c r="AO21" s="433"/>
      <c r="AP21" s="434"/>
      <c r="AQ21" s="440"/>
      <c r="AR21" s="441"/>
      <c r="AX21" s="318" t="s">
        <v>145</v>
      </c>
      <c r="AY21" s="35" t="s">
        <v>1</v>
      </c>
      <c r="AZ21" s="475">
        <f>AZ18</f>
        <v>37</v>
      </c>
      <c r="BA21" s="286"/>
      <c r="BB21" s="433"/>
      <c r="BC21" s="434"/>
      <c r="BD21" s="440"/>
      <c r="BE21" s="441"/>
      <c r="BK21" s="489" t="s">
        <v>145</v>
      </c>
      <c r="BL21" s="100" t="s">
        <v>1</v>
      </c>
      <c r="BM21" s="450">
        <f>BM18</f>
        <v>0</v>
      </c>
      <c r="BN21" s="451"/>
      <c r="BO21" s="463"/>
      <c r="BP21" s="464"/>
      <c r="BQ21" s="464"/>
      <c r="BR21" s="465"/>
      <c r="BX21" s="489" t="s">
        <v>145</v>
      </c>
      <c r="BY21" s="100" t="s">
        <v>1</v>
      </c>
      <c r="BZ21" s="450">
        <f>BZ18</f>
        <v>0</v>
      </c>
      <c r="CA21" s="451"/>
      <c r="CB21" s="463"/>
      <c r="CC21" s="464"/>
      <c r="CD21" s="464"/>
      <c r="CE21" s="465"/>
      <c r="CK21" s="487"/>
      <c r="CL21" s="35" t="s">
        <v>1</v>
      </c>
      <c r="CM21" s="471">
        <v>256</v>
      </c>
      <c r="CN21" s="472"/>
      <c r="CO21" s="433"/>
      <c r="CP21" s="384"/>
      <c r="CQ21" s="384"/>
      <c r="CR21" s="434"/>
    </row>
    <row r="22" spans="1:96" x14ac:dyDescent="0.25">
      <c r="A22" s="106" t="s">
        <v>1</v>
      </c>
      <c r="B22" s="106">
        <f>D27</f>
        <v>0</v>
      </c>
      <c r="C22" s="106">
        <f>C29</f>
        <v>0</v>
      </c>
      <c r="D22" s="106">
        <f>C33</f>
        <v>0</v>
      </c>
      <c r="E22" s="106">
        <f>C38</f>
        <v>0</v>
      </c>
      <c r="F22" s="106">
        <f>C42</f>
        <v>0</v>
      </c>
      <c r="K22" s="485"/>
      <c r="L22" s="35" t="s">
        <v>0</v>
      </c>
      <c r="M22" s="475">
        <f>M19</f>
        <v>21.41</v>
      </c>
      <c r="N22" s="286"/>
      <c r="O22" s="433"/>
      <c r="P22" s="384"/>
      <c r="Q22" s="384"/>
      <c r="R22" s="434"/>
      <c r="S22" s="74"/>
      <c r="T22" s="74"/>
      <c r="U22" s="74"/>
      <c r="V22" s="74"/>
      <c r="X22" s="318"/>
      <c r="Y22" s="35" t="s">
        <v>0</v>
      </c>
      <c r="Z22" s="475">
        <f>Z19</f>
        <v>0</v>
      </c>
      <c r="AA22" s="286"/>
      <c r="AB22" s="433"/>
      <c r="AC22" s="384"/>
      <c r="AD22" s="384"/>
      <c r="AE22" s="434"/>
      <c r="AF22" s="74"/>
      <c r="AG22" s="74"/>
      <c r="AH22" s="74"/>
      <c r="AI22" s="74"/>
      <c r="AK22" s="318"/>
      <c r="AL22" s="35" t="s">
        <v>0</v>
      </c>
      <c r="AM22" s="475">
        <f>AM19</f>
        <v>0</v>
      </c>
      <c r="AN22" s="286"/>
      <c r="AO22" s="433"/>
      <c r="AP22" s="434"/>
      <c r="AQ22" s="440"/>
      <c r="AR22" s="441"/>
      <c r="AX22" s="318"/>
      <c r="AY22" s="35" t="s">
        <v>0</v>
      </c>
      <c r="AZ22" s="475">
        <f>AZ19</f>
        <v>0</v>
      </c>
      <c r="BA22" s="286"/>
      <c r="BB22" s="433"/>
      <c r="BC22" s="434"/>
      <c r="BD22" s="440"/>
      <c r="BE22" s="441"/>
      <c r="BK22" s="489"/>
      <c r="BL22" s="100" t="s">
        <v>0</v>
      </c>
      <c r="BM22" s="450">
        <f>BM19</f>
        <v>0</v>
      </c>
      <c r="BN22" s="451"/>
      <c r="BO22" s="463"/>
      <c r="BP22" s="464"/>
      <c r="BQ22" s="464"/>
      <c r="BR22" s="465"/>
      <c r="BX22" s="489"/>
      <c r="BY22" s="100" t="s">
        <v>0</v>
      </c>
      <c r="BZ22" s="450">
        <f>BZ19</f>
        <v>0</v>
      </c>
      <c r="CA22" s="451"/>
      <c r="CB22" s="463"/>
      <c r="CC22" s="464"/>
      <c r="CD22" s="464"/>
      <c r="CE22" s="465"/>
      <c r="CK22" s="487"/>
      <c r="CL22" s="35" t="s">
        <v>0</v>
      </c>
      <c r="CM22" s="471"/>
      <c r="CN22" s="472"/>
      <c r="CO22" s="433"/>
      <c r="CP22" s="384"/>
      <c r="CQ22" s="384"/>
      <c r="CR22" s="434"/>
    </row>
    <row r="23" spans="1:96" x14ac:dyDescent="0.25">
      <c r="A23" s="106" t="s">
        <v>0</v>
      </c>
      <c r="B23" s="106">
        <f>F27</f>
        <v>0</v>
      </c>
      <c r="C23" s="106">
        <f>C30</f>
        <v>0</v>
      </c>
      <c r="D23" s="106">
        <f>C34</f>
        <v>0</v>
      </c>
      <c r="E23" s="106">
        <f>C39</f>
        <v>0</v>
      </c>
      <c r="F23" s="106">
        <f>C43</f>
        <v>0</v>
      </c>
      <c r="K23" s="492"/>
      <c r="L23" s="35" t="s">
        <v>52</v>
      </c>
      <c r="M23" s="475">
        <f>M20</f>
        <v>0</v>
      </c>
      <c r="N23" s="286"/>
      <c r="O23" s="433"/>
      <c r="P23" s="384"/>
      <c r="Q23" s="384"/>
      <c r="R23" s="434"/>
      <c r="S23" s="74"/>
      <c r="T23" s="74"/>
      <c r="U23" s="74"/>
      <c r="V23" s="74"/>
      <c r="X23" s="486"/>
      <c r="Y23" s="35" t="s">
        <v>52</v>
      </c>
      <c r="Z23" s="475">
        <f>Z20</f>
        <v>0</v>
      </c>
      <c r="AA23" s="286"/>
      <c r="AB23" s="433"/>
      <c r="AC23" s="384"/>
      <c r="AD23" s="384"/>
      <c r="AE23" s="434"/>
      <c r="AF23" s="74"/>
      <c r="AG23" s="74"/>
      <c r="AH23" s="74"/>
      <c r="AI23" s="74"/>
      <c r="AK23" s="486"/>
      <c r="AL23" s="35" t="s">
        <v>52</v>
      </c>
      <c r="AM23" s="475">
        <f>AM20</f>
        <v>0</v>
      </c>
      <c r="AN23" s="286"/>
      <c r="AO23" s="433"/>
      <c r="AP23" s="434"/>
      <c r="AQ23" s="440"/>
      <c r="AR23" s="441"/>
      <c r="AX23" s="486"/>
      <c r="AY23" s="35" t="s">
        <v>52</v>
      </c>
      <c r="AZ23" s="475">
        <f>AZ20</f>
        <v>0</v>
      </c>
      <c r="BA23" s="286"/>
      <c r="BB23" s="433"/>
      <c r="BC23" s="434"/>
      <c r="BD23" s="440"/>
      <c r="BE23" s="441"/>
      <c r="BK23" s="490"/>
      <c r="BL23" s="100" t="s">
        <v>52</v>
      </c>
      <c r="BM23" s="450">
        <f>BM20</f>
        <v>0</v>
      </c>
      <c r="BN23" s="451"/>
      <c r="BO23" s="463"/>
      <c r="BP23" s="464"/>
      <c r="BQ23" s="464"/>
      <c r="BR23" s="465"/>
      <c r="BX23" s="490"/>
      <c r="BY23" s="100" t="s">
        <v>52</v>
      </c>
      <c r="BZ23" s="450">
        <f>BZ20</f>
        <v>0</v>
      </c>
      <c r="CA23" s="451"/>
      <c r="CB23" s="463"/>
      <c r="CC23" s="464"/>
      <c r="CD23" s="464"/>
      <c r="CE23" s="465"/>
      <c r="CK23" s="487"/>
      <c r="CL23" s="35" t="s">
        <v>154</v>
      </c>
      <c r="CM23" s="471">
        <v>999</v>
      </c>
      <c r="CN23" s="472"/>
      <c r="CO23" s="433"/>
      <c r="CP23" s="384"/>
      <c r="CQ23" s="384"/>
      <c r="CR23" s="434"/>
    </row>
    <row r="24" spans="1:96" ht="15" customHeight="1" thickBot="1" x14ac:dyDescent="0.3">
      <c r="A24" s="106" t="s">
        <v>52</v>
      </c>
      <c r="B24" s="106">
        <f>I27</f>
        <v>0</v>
      </c>
      <c r="C24" s="106">
        <f>C31</f>
        <v>0</v>
      </c>
      <c r="D24" s="106">
        <f>C35</f>
        <v>0</v>
      </c>
      <c r="E24" s="106">
        <f>C40</f>
        <v>0</v>
      </c>
      <c r="F24" s="106">
        <f>C44</f>
        <v>0</v>
      </c>
      <c r="K24" s="493"/>
      <c r="L24" s="494"/>
      <c r="M24" s="345"/>
      <c r="N24" s="345"/>
      <c r="O24" s="344"/>
      <c r="P24" s="345"/>
      <c r="Q24" s="345"/>
      <c r="R24" s="435"/>
      <c r="S24" s="74"/>
      <c r="T24" s="74"/>
      <c r="U24" s="74"/>
      <c r="V24" s="74"/>
      <c r="X24" s="320"/>
      <c r="Y24" s="494"/>
      <c r="Z24" s="345"/>
      <c r="AA24" s="345"/>
      <c r="AB24" s="344"/>
      <c r="AC24" s="345"/>
      <c r="AD24" s="345"/>
      <c r="AE24" s="435"/>
      <c r="AF24" s="74"/>
      <c r="AG24" s="74"/>
      <c r="AH24" s="74"/>
      <c r="AI24" s="74"/>
      <c r="AK24" s="320"/>
      <c r="AL24" s="494"/>
      <c r="AM24" s="345"/>
      <c r="AN24" s="345"/>
      <c r="AO24" s="344"/>
      <c r="AP24" s="435"/>
      <c r="AQ24" s="442"/>
      <c r="AR24" s="443"/>
      <c r="AX24" s="320"/>
      <c r="AY24" s="494"/>
      <c r="AZ24" s="345"/>
      <c r="BA24" s="345"/>
      <c r="BB24" s="344"/>
      <c r="BC24" s="435"/>
      <c r="BD24" s="442"/>
      <c r="BE24" s="443"/>
      <c r="BK24" s="491"/>
      <c r="BL24" s="495"/>
      <c r="BM24" s="467"/>
      <c r="BN24" s="467"/>
      <c r="BO24" s="466"/>
      <c r="BP24" s="467"/>
      <c r="BQ24" s="467"/>
      <c r="BR24" s="468"/>
      <c r="BX24" s="491"/>
      <c r="BY24" s="495"/>
      <c r="BZ24" s="467"/>
      <c r="CA24" s="467"/>
      <c r="CB24" s="466"/>
      <c r="CC24" s="467"/>
      <c r="CD24" s="467"/>
      <c r="CE24" s="468"/>
      <c r="CK24" s="488"/>
      <c r="CL24" s="35" t="s">
        <v>153</v>
      </c>
      <c r="CM24" s="471">
        <v>0</v>
      </c>
      <c r="CN24" s="472"/>
      <c r="CO24" s="344"/>
      <c r="CP24" s="345"/>
      <c r="CQ24" s="345"/>
      <c r="CR24" s="435"/>
    </row>
    <row r="25" spans="1:96" ht="6" customHeight="1" thickBot="1" x14ac:dyDescent="0.3">
      <c r="A25" s="7"/>
      <c r="B25" s="7"/>
      <c r="C25" s="7"/>
      <c r="D25" s="7"/>
      <c r="E25" s="7"/>
      <c r="F25" s="7"/>
      <c r="G25" s="7"/>
      <c r="H25" s="7"/>
      <c r="I25" s="7"/>
      <c r="BK25" s="106"/>
      <c r="BL25" s="106"/>
      <c r="BM25" s="106"/>
      <c r="BN25" s="106"/>
      <c r="BO25" s="106"/>
      <c r="BP25" s="106"/>
      <c r="BQ25" s="106"/>
      <c r="BR25" s="106"/>
      <c r="BX25" s="106"/>
      <c r="BY25" s="106"/>
      <c r="BZ25" s="106"/>
      <c r="CA25" s="106"/>
      <c r="CB25" s="106"/>
      <c r="CC25" s="106"/>
      <c r="CD25" s="106"/>
      <c r="CE25" s="106"/>
    </row>
    <row r="26" spans="1:96" ht="24.75" customHeight="1" thickBot="1" x14ac:dyDescent="0.3">
      <c r="A26" s="354" t="s">
        <v>181</v>
      </c>
      <c r="B26" s="355"/>
      <c r="C26" s="355"/>
      <c r="D26" s="355"/>
      <c r="E26" s="355"/>
      <c r="F26" s="355" t="s">
        <v>180</v>
      </c>
      <c r="G26" s="355"/>
      <c r="H26" s="355"/>
      <c r="I26" s="149">
        <v>3302</v>
      </c>
      <c r="K26" s="427" t="s">
        <v>179</v>
      </c>
      <c r="L26" s="428"/>
      <c r="M26" s="429"/>
      <c r="N26" s="148">
        <v>979</v>
      </c>
      <c r="O26" s="430"/>
      <c r="P26" s="431"/>
      <c r="Q26" s="431"/>
      <c r="R26" s="432"/>
      <c r="X26" s="427" t="s">
        <v>178</v>
      </c>
      <c r="Y26" s="428"/>
      <c r="Z26" s="429"/>
      <c r="AA26" s="148">
        <v>977</v>
      </c>
      <c r="AB26" s="430"/>
      <c r="AC26" s="431"/>
      <c r="AD26" s="431"/>
      <c r="AE26" s="432"/>
      <c r="AF26" s="74"/>
      <c r="AG26" s="74"/>
      <c r="AH26" s="74"/>
      <c r="AI26" s="74"/>
      <c r="AK26" s="118">
        <v>2</v>
      </c>
      <c r="AL26" s="117" t="s">
        <v>79</v>
      </c>
      <c r="AM26" s="117" t="s">
        <v>59</v>
      </c>
      <c r="AN26" s="116" t="s">
        <v>58</v>
      </c>
      <c r="AO26" s="431"/>
      <c r="AP26" s="431"/>
      <c r="AQ26" s="430"/>
      <c r="AR26" s="432"/>
      <c r="AX26" s="118">
        <v>2</v>
      </c>
      <c r="AY26" s="117" t="s">
        <v>79</v>
      </c>
      <c r="AZ26" s="436" t="s">
        <v>177</v>
      </c>
      <c r="BA26" s="437" t="s">
        <v>58</v>
      </c>
      <c r="BB26" s="430"/>
      <c r="BC26" s="432"/>
      <c r="BD26" s="438"/>
      <c r="BE26" s="439"/>
      <c r="BK26" s="105" t="s">
        <v>29</v>
      </c>
      <c r="BL26" s="104">
        <v>2</v>
      </c>
      <c r="BM26" s="103" t="s">
        <v>79</v>
      </c>
      <c r="BN26" s="102" t="s">
        <v>0</v>
      </c>
      <c r="BO26" s="460"/>
      <c r="BP26" s="461"/>
      <c r="BQ26" s="461"/>
      <c r="BR26" s="462"/>
      <c r="BX26" s="105" t="s">
        <v>29</v>
      </c>
      <c r="BY26" s="104">
        <v>3</v>
      </c>
      <c r="BZ26" s="103" t="s">
        <v>79</v>
      </c>
      <c r="CA26" s="102" t="s">
        <v>0</v>
      </c>
      <c r="CB26" s="460"/>
      <c r="CC26" s="461"/>
      <c r="CD26" s="461"/>
      <c r="CE26" s="462"/>
    </row>
    <row r="27" spans="1:96" ht="15" customHeight="1" thickBot="1" x14ac:dyDescent="0.3">
      <c r="A27" s="147" t="s">
        <v>67</v>
      </c>
      <c r="B27" s="146" t="s">
        <v>176</v>
      </c>
      <c r="C27" s="145"/>
      <c r="D27" s="144"/>
      <c r="E27" s="146" t="s">
        <v>175</v>
      </c>
      <c r="F27" s="145"/>
      <c r="G27" s="144"/>
      <c r="H27" s="143" t="s">
        <v>174</v>
      </c>
      <c r="I27" s="142">
        <v>0</v>
      </c>
      <c r="K27" s="141" t="s">
        <v>24</v>
      </c>
      <c r="L27" s="444" t="s">
        <v>173</v>
      </c>
      <c r="M27" s="445"/>
      <c r="N27" s="446"/>
      <c r="O27" s="433"/>
      <c r="P27" s="384"/>
      <c r="Q27" s="384"/>
      <c r="R27" s="434"/>
      <c r="X27" s="114" t="s">
        <v>24</v>
      </c>
      <c r="Y27" s="444" t="s">
        <v>172</v>
      </c>
      <c r="Z27" s="445"/>
      <c r="AA27" s="446"/>
      <c r="AB27" s="433"/>
      <c r="AC27" s="384"/>
      <c r="AD27" s="384"/>
      <c r="AE27" s="434"/>
      <c r="AF27" s="74"/>
      <c r="AG27" s="74"/>
      <c r="AH27" s="74"/>
      <c r="AI27" s="74"/>
      <c r="AK27" s="114" t="s">
        <v>24</v>
      </c>
      <c r="AL27" s="109"/>
      <c r="AM27" s="113" t="s">
        <v>171</v>
      </c>
      <c r="AN27" s="140" t="s">
        <v>170</v>
      </c>
      <c r="AO27" s="384"/>
      <c r="AP27" s="384"/>
      <c r="AQ27" s="433"/>
      <c r="AR27" s="434"/>
      <c r="AX27" s="114" t="s">
        <v>24</v>
      </c>
      <c r="AY27" s="444" t="s">
        <v>169</v>
      </c>
      <c r="AZ27" s="445"/>
      <c r="BA27" s="446"/>
      <c r="BB27" s="433"/>
      <c r="BC27" s="434"/>
      <c r="BD27" s="440"/>
      <c r="BE27" s="441"/>
      <c r="BK27" s="101" t="s">
        <v>24</v>
      </c>
      <c r="BL27" s="447" t="s">
        <v>168</v>
      </c>
      <c r="BM27" s="448"/>
      <c r="BN27" s="449"/>
      <c r="BO27" s="463"/>
      <c r="BP27" s="464"/>
      <c r="BQ27" s="464"/>
      <c r="BR27" s="465"/>
      <c r="BX27" s="101" t="s">
        <v>24</v>
      </c>
      <c r="BY27" s="447"/>
      <c r="BZ27" s="448"/>
      <c r="CA27" s="449"/>
      <c r="CB27" s="463"/>
      <c r="CC27" s="464"/>
      <c r="CD27" s="464"/>
      <c r="CE27" s="465"/>
    </row>
    <row r="28" spans="1:96" ht="19.5" customHeight="1" x14ac:dyDescent="0.25">
      <c r="A28" s="132" t="s">
        <v>63</v>
      </c>
      <c r="B28" s="131" t="s">
        <v>157</v>
      </c>
      <c r="C28" s="131" t="s">
        <v>156</v>
      </c>
      <c r="D28" s="131" t="s">
        <v>155</v>
      </c>
      <c r="E28" s="496" t="s">
        <v>167</v>
      </c>
      <c r="F28" s="496"/>
      <c r="G28" s="496"/>
      <c r="H28" s="496"/>
      <c r="I28" s="497"/>
      <c r="K28" s="139" t="s">
        <v>23</v>
      </c>
      <c r="L28" s="475"/>
      <c r="M28" s="475"/>
      <c r="N28" s="286"/>
      <c r="O28" s="433"/>
      <c r="P28" s="384"/>
      <c r="Q28" s="384"/>
      <c r="R28" s="434"/>
      <c r="X28" s="110" t="s">
        <v>23</v>
      </c>
      <c r="Y28" s="479"/>
      <c r="Z28" s="475"/>
      <c r="AA28" s="286"/>
      <c r="AB28" s="433"/>
      <c r="AC28" s="384"/>
      <c r="AD28" s="384"/>
      <c r="AE28" s="434"/>
      <c r="AF28" s="74"/>
      <c r="AG28" s="74"/>
      <c r="AH28" s="74"/>
      <c r="AI28" s="74"/>
      <c r="AK28" s="110" t="s">
        <v>23</v>
      </c>
      <c r="AL28" s="109"/>
      <c r="AM28" s="35"/>
      <c r="AN28" s="43"/>
      <c r="AO28" s="384"/>
      <c r="AP28" s="384"/>
      <c r="AQ28" s="433"/>
      <c r="AR28" s="434"/>
      <c r="AX28" s="110" t="s">
        <v>23</v>
      </c>
      <c r="AY28" s="480" t="s">
        <v>166</v>
      </c>
      <c r="AZ28" s="481"/>
      <c r="BA28" s="482"/>
      <c r="BB28" s="433"/>
      <c r="BC28" s="434"/>
      <c r="BD28" s="440"/>
      <c r="BE28" s="441"/>
      <c r="BK28" s="101" t="s">
        <v>23</v>
      </c>
      <c r="BL28" s="450"/>
      <c r="BM28" s="450"/>
      <c r="BN28" s="451"/>
      <c r="BO28" s="463"/>
      <c r="BP28" s="464"/>
      <c r="BQ28" s="464"/>
      <c r="BR28" s="465"/>
      <c r="BX28" s="101" t="s">
        <v>23</v>
      </c>
      <c r="BY28" s="450"/>
      <c r="BZ28" s="450"/>
      <c r="CA28" s="451"/>
      <c r="CB28" s="463"/>
      <c r="CC28" s="464"/>
      <c r="CD28" s="464"/>
      <c r="CE28" s="465"/>
    </row>
    <row r="29" spans="1:96" x14ac:dyDescent="0.25">
      <c r="A29" s="110" t="s">
        <v>1</v>
      </c>
      <c r="B29" s="71"/>
      <c r="C29" s="71"/>
      <c r="D29" s="71"/>
      <c r="E29" s="498"/>
      <c r="F29" s="498"/>
      <c r="G29" s="498"/>
      <c r="H29" s="498"/>
      <c r="I29" s="499"/>
      <c r="K29" s="485" t="s">
        <v>54</v>
      </c>
      <c r="L29" s="35" t="s">
        <v>1</v>
      </c>
      <c r="M29" s="471">
        <v>153.4</v>
      </c>
      <c r="N29" s="472"/>
      <c r="O29" s="433"/>
      <c r="P29" s="384"/>
      <c r="Q29" s="384"/>
      <c r="R29" s="434"/>
      <c r="X29" s="318" t="s">
        <v>54</v>
      </c>
      <c r="Y29" s="35" t="s">
        <v>1</v>
      </c>
      <c r="Z29" s="471">
        <v>18.2</v>
      </c>
      <c r="AA29" s="472"/>
      <c r="AB29" s="433"/>
      <c r="AC29" s="384"/>
      <c r="AD29" s="384"/>
      <c r="AE29" s="434"/>
      <c r="AF29" s="74"/>
      <c r="AG29" s="74"/>
      <c r="AH29" s="74"/>
      <c r="AI29" s="74"/>
      <c r="AK29" s="318" t="s">
        <v>54</v>
      </c>
      <c r="AL29" s="35" t="s">
        <v>1</v>
      </c>
      <c r="AM29" s="138">
        <v>37.1</v>
      </c>
      <c r="AN29" s="137">
        <v>36.6</v>
      </c>
      <c r="AO29" s="384"/>
      <c r="AP29" s="384"/>
      <c r="AQ29" s="433"/>
      <c r="AR29" s="434"/>
      <c r="AX29" s="318" t="s">
        <v>54</v>
      </c>
      <c r="AY29" s="35" t="s">
        <v>1</v>
      </c>
      <c r="AZ29" s="473">
        <v>35</v>
      </c>
      <c r="BA29" s="474"/>
      <c r="BB29" s="433"/>
      <c r="BC29" s="434"/>
      <c r="BD29" s="440"/>
      <c r="BE29" s="441"/>
      <c r="BK29" s="489" t="s">
        <v>54</v>
      </c>
      <c r="BL29" s="100" t="s">
        <v>1</v>
      </c>
      <c r="BM29" s="483"/>
      <c r="BN29" s="484"/>
      <c r="BO29" s="463"/>
      <c r="BP29" s="464"/>
      <c r="BQ29" s="464"/>
      <c r="BR29" s="465"/>
      <c r="BX29" s="489" t="s">
        <v>54</v>
      </c>
      <c r="BY29" s="100" t="s">
        <v>1</v>
      </c>
      <c r="BZ29" s="483"/>
      <c r="CA29" s="484"/>
      <c r="CB29" s="463"/>
      <c r="CC29" s="464"/>
      <c r="CD29" s="464"/>
      <c r="CE29" s="465"/>
    </row>
    <row r="30" spans="1:96" x14ac:dyDescent="0.25">
      <c r="A30" s="110" t="s">
        <v>0</v>
      </c>
      <c r="B30" s="71"/>
      <c r="C30" s="71"/>
      <c r="D30" s="71"/>
      <c r="E30" s="498"/>
      <c r="F30" s="498"/>
      <c r="G30" s="498"/>
      <c r="H30" s="498"/>
      <c r="I30" s="499"/>
      <c r="K30" s="485"/>
      <c r="L30" s="35" t="s">
        <v>0</v>
      </c>
      <c r="M30" s="471">
        <v>65.2</v>
      </c>
      <c r="N30" s="472"/>
      <c r="O30" s="433"/>
      <c r="P30" s="384"/>
      <c r="Q30" s="384"/>
      <c r="R30" s="434"/>
      <c r="X30" s="318"/>
      <c r="Y30" s="35" t="s">
        <v>0</v>
      </c>
      <c r="Z30" s="471"/>
      <c r="AA30" s="472"/>
      <c r="AB30" s="433"/>
      <c r="AC30" s="384"/>
      <c r="AD30" s="384"/>
      <c r="AE30" s="434"/>
      <c r="AF30" s="74"/>
      <c r="AG30" s="74"/>
      <c r="AH30" s="74"/>
      <c r="AI30" s="74"/>
      <c r="AK30" s="318"/>
      <c r="AL30" s="35" t="s">
        <v>0</v>
      </c>
      <c r="AM30" s="474">
        <v>29</v>
      </c>
      <c r="AN30" s="333"/>
      <c r="AO30" s="384"/>
      <c r="AP30" s="384"/>
      <c r="AQ30" s="433"/>
      <c r="AR30" s="434"/>
      <c r="AX30" s="318"/>
      <c r="AY30" s="35" t="s">
        <v>0</v>
      </c>
      <c r="AZ30" s="473"/>
      <c r="BA30" s="474"/>
      <c r="BB30" s="433"/>
      <c r="BC30" s="434"/>
      <c r="BD30" s="440"/>
      <c r="BE30" s="441"/>
      <c r="BK30" s="489"/>
      <c r="BL30" s="100" t="s">
        <v>0</v>
      </c>
      <c r="BM30" s="483"/>
      <c r="BN30" s="484"/>
      <c r="BO30" s="463"/>
      <c r="BP30" s="464"/>
      <c r="BQ30" s="464"/>
      <c r="BR30" s="465"/>
      <c r="BX30" s="489"/>
      <c r="BY30" s="100" t="s">
        <v>0</v>
      </c>
      <c r="BZ30" s="483"/>
      <c r="CA30" s="484"/>
      <c r="CB30" s="463"/>
      <c r="CC30" s="464"/>
      <c r="CD30" s="464"/>
      <c r="CE30" s="465"/>
    </row>
    <row r="31" spans="1:96" ht="15" customHeight="1" thickBot="1" x14ac:dyDescent="0.3">
      <c r="A31" s="130" t="s">
        <v>52</v>
      </c>
      <c r="B31" s="129"/>
      <c r="C31" s="129"/>
      <c r="D31" s="129"/>
      <c r="E31" s="500"/>
      <c r="F31" s="500"/>
      <c r="G31" s="500"/>
      <c r="H31" s="500"/>
      <c r="I31" s="501"/>
      <c r="K31" s="485"/>
      <c r="L31" s="35" t="s">
        <v>52</v>
      </c>
      <c r="M31" s="475">
        <v>0</v>
      </c>
      <c r="N31" s="286"/>
      <c r="O31" s="433"/>
      <c r="P31" s="384"/>
      <c r="Q31" s="384"/>
      <c r="R31" s="434"/>
      <c r="X31" s="318"/>
      <c r="Y31" s="35" t="s">
        <v>52</v>
      </c>
      <c r="Z31" s="475">
        <v>0</v>
      </c>
      <c r="AA31" s="286"/>
      <c r="AB31" s="433"/>
      <c r="AC31" s="384"/>
      <c r="AD31" s="384"/>
      <c r="AE31" s="434"/>
      <c r="AF31" s="74"/>
      <c r="AG31" s="74"/>
      <c r="AH31" s="74"/>
      <c r="AI31" s="74"/>
      <c r="AK31" s="318"/>
      <c r="AL31" s="35" t="s">
        <v>52</v>
      </c>
      <c r="AM31" s="286">
        <f>INDEX(AL$10:AP$10,1,MATCH(AK26,AL$6:AP$6,0))</f>
        <v>0.6</v>
      </c>
      <c r="AN31" s="340"/>
      <c r="AO31" s="384"/>
      <c r="AP31" s="384"/>
      <c r="AQ31" s="433"/>
      <c r="AR31" s="434"/>
      <c r="AX31" s="318"/>
      <c r="AY31" s="35" t="s">
        <v>52</v>
      </c>
      <c r="AZ31" s="475">
        <f>INDEX(AY$10:BC$10,1,MATCH(AX26,AY$6:BC$6,0))</f>
        <v>0.6</v>
      </c>
      <c r="BA31" s="286"/>
      <c r="BB31" s="433"/>
      <c r="BC31" s="434"/>
      <c r="BD31" s="440"/>
      <c r="BE31" s="441"/>
      <c r="BK31" s="489"/>
      <c r="BL31" s="100" t="s">
        <v>52</v>
      </c>
      <c r="BM31" s="450">
        <f>INDEX(BL$10:BP$10,1,MATCH(BL26,BL$6:BP$6,0))</f>
        <v>0</v>
      </c>
      <c r="BN31" s="451"/>
      <c r="BO31" s="463"/>
      <c r="BP31" s="464"/>
      <c r="BQ31" s="464"/>
      <c r="BR31" s="465"/>
      <c r="BX31" s="489"/>
      <c r="BY31" s="100" t="s">
        <v>52</v>
      </c>
      <c r="BZ31" s="450">
        <f>INDEX(BY$10:CC$10,1,MATCH(BY26,BY$6:CC$6,0))</f>
        <v>0</v>
      </c>
      <c r="CA31" s="451"/>
      <c r="CB31" s="463"/>
      <c r="CC31" s="464"/>
      <c r="CD31" s="464"/>
      <c r="CE31" s="465"/>
    </row>
    <row r="32" spans="1:96" ht="15" customHeight="1" x14ac:dyDescent="0.25">
      <c r="A32" s="134" t="s">
        <v>57</v>
      </c>
      <c r="B32" s="32" t="s">
        <v>157</v>
      </c>
      <c r="C32" s="32" t="s">
        <v>156</v>
      </c>
      <c r="D32" s="32" t="s">
        <v>155</v>
      </c>
      <c r="E32" s="502" t="s">
        <v>165</v>
      </c>
      <c r="F32" s="502"/>
      <c r="G32" s="502"/>
      <c r="H32" s="502"/>
      <c r="I32" s="503"/>
      <c r="K32" s="485" t="s">
        <v>145</v>
      </c>
      <c r="L32" s="35" t="s">
        <v>1</v>
      </c>
      <c r="M32" s="475">
        <f>M29</f>
        <v>153.4</v>
      </c>
      <c r="N32" s="286"/>
      <c r="O32" s="433"/>
      <c r="P32" s="384"/>
      <c r="Q32" s="384"/>
      <c r="R32" s="434"/>
      <c r="X32" s="318" t="s">
        <v>145</v>
      </c>
      <c r="Y32" s="35" t="s">
        <v>1</v>
      </c>
      <c r="Z32" s="475">
        <f>Z29</f>
        <v>18.2</v>
      </c>
      <c r="AA32" s="286"/>
      <c r="AB32" s="433"/>
      <c r="AC32" s="384"/>
      <c r="AD32" s="384"/>
      <c r="AE32" s="434"/>
      <c r="AF32" s="74"/>
      <c r="AG32" s="74"/>
      <c r="AH32" s="74"/>
      <c r="AI32" s="74"/>
      <c r="AK32" s="318" t="s">
        <v>145</v>
      </c>
      <c r="AL32" s="35" t="s">
        <v>1</v>
      </c>
      <c r="AM32" s="20">
        <f>AM29</f>
        <v>37.1</v>
      </c>
      <c r="AN32" s="136">
        <f>AN29</f>
        <v>36.6</v>
      </c>
      <c r="AO32" s="384"/>
      <c r="AP32" s="384"/>
      <c r="AQ32" s="433"/>
      <c r="AR32" s="434"/>
      <c r="AX32" s="318" t="s">
        <v>145</v>
      </c>
      <c r="AY32" s="35" t="s">
        <v>1</v>
      </c>
      <c r="AZ32" s="475">
        <f>AZ29</f>
        <v>35</v>
      </c>
      <c r="BA32" s="286">
        <f>BA29</f>
        <v>0</v>
      </c>
      <c r="BB32" s="433"/>
      <c r="BC32" s="434"/>
      <c r="BD32" s="440"/>
      <c r="BE32" s="441"/>
      <c r="BK32" s="489" t="s">
        <v>145</v>
      </c>
      <c r="BL32" s="100" t="s">
        <v>1</v>
      </c>
      <c r="BM32" s="450">
        <f>BM29</f>
        <v>0</v>
      </c>
      <c r="BN32" s="451"/>
      <c r="BO32" s="463"/>
      <c r="BP32" s="464"/>
      <c r="BQ32" s="464"/>
      <c r="BR32" s="465"/>
      <c r="BX32" s="489" t="s">
        <v>145</v>
      </c>
      <c r="BY32" s="100" t="s">
        <v>1</v>
      </c>
      <c r="BZ32" s="450">
        <f>BZ29</f>
        <v>0</v>
      </c>
      <c r="CA32" s="451"/>
      <c r="CB32" s="463"/>
      <c r="CC32" s="464"/>
      <c r="CD32" s="464"/>
      <c r="CE32" s="465"/>
    </row>
    <row r="33" spans="1:83" x14ac:dyDescent="0.25">
      <c r="A33" s="110" t="s">
        <v>1</v>
      </c>
      <c r="B33" s="71"/>
      <c r="C33" s="71"/>
      <c r="D33" s="71"/>
      <c r="E33" s="498"/>
      <c r="F33" s="498"/>
      <c r="G33" s="498"/>
      <c r="H33" s="498"/>
      <c r="I33" s="499"/>
      <c r="K33" s="485"/>
      <c r="L33" s="35" t="s">
        <v>0</v>
      </c>
      <c r="M33" s="475">
        <f>M30</f>
        <v>65.2</v>
      </c>
      <c r="N33" s="286"/>
      <c r="O33" s="433"/>
      <c r="P33" s="384"/>
      <c r="Q33" s="384"/>
      <c r="R33" s="434"/>
      <c r="X33" s="318"/>
      <c r="Y33" s="35" t="s">
        <v>0</v>
      </c>
      <c r="Z33" s="475">
        <f>Z30</f>
        <v>0</v>
      </c>
      <c r="AA33" s="286"/>
      <c r="AB33" s="433"/>
      <c r="AC33" s="384"/>
      <c r="AD33" s="384"/>
      <c r="AE33" s="434"/>
      <c r="AF33" s="74"/>
      <c r="AG33" s="74"/>
      <c r="AH33" s="74"/>
      <c r="AI33" s="74"/>
      <c r="AK33" s="318"/>
      <c r="AL33" s="35" t="s">
        <v>0</v>
      </c>
      <c r="AM33" s="286">
        <f>AM30</f>
        <v>29</v>
      </c>
      <c r="AN33" s="340"/>
      <c r="AO33" s="384"/>
      <c r="AP33" s="384"/>
      <c r="AQ33" s="433"/>
      <c r="AR33" s="434"/>
      <c r="AX33" s="318"/>
      <c r="AY33" s="35" t="s">
        <v>0</v>
      </c>
      <c r="AZ33" s="475">
        <f>AZ30</f>
        <v>0</v>
      </c>
      <c r="BA33" s="286"/>
      <c r="BB33" s="433"/>
      <c r="BC33" s="434"/>
      <c r="BD33" s="440"/>
      <c r="BE33" s="441"/>
      <c r="BK33" s="489"/>
      <c r="BL33" s="100" t="s">
        <v>0</v>
      </c>
      <c r="BM33" s="450">
        <f>BM30</f>
        <v>0</v>
      </c>
      <c r="BN33" s="451"/>
      <c r="BO33" s="463"/>
      <c r="BP33" s="464"/>
      <c r="BQ33" s="464"/>
      <c r="BR33" s="465"/>
      <c r="BX33" s="489"/>
      <c r="BY33" s="100" t="s">
        <v>0</v>
      </c>
      <c r="BZ33" s="450">
        <f>BZ30</f>
        <v>0</v>
      </c>
      <c r="CA33" s="451"/>
      <c r="CB33" s="463"/>
      <c r="CC33" s="464"/>
      <c r="CD33" s="464"/>
      <c r="CE33" s="465"/>
    </row>
    <row r="34" spans="1:83" x14ac:dyDescent="0.25">
      <c r="A34" s="110" t="s">
        <v>0</v>
      </c>
      <c r="B34" s="71"/>
      <c r="C34" s="71"/>
      <c r="D34" s="71"/>
      <c r="E34" s="498"/>
      <c r="F34" s="498"/>
      <c r="G34" s="498"/>
      <c r="H34" s="498"/>
      <c r="I34" s="499"/>
      <c r="K34" s="492"/>
      <c r="L34" s="35" t="s">
        <v>52</v>
      </c>
      <c r="M34" s="475">
        <f>M31</f>
        <v>0</v>
      </c>
      <c r="N34" s="286"/>
      <c r="O34" s="433"/>
      <c r="P34" s="384"/>
      <c r="Q34" s="384"/>
      <c r="R34" s="434"/>
      <c r="X34" s="486"/>
      <c r="Y34" s="35" t="s">
        <v>52</v>
      </c>
      <c r="Z34" s="475">
        <f>Z31</f>
        <v>0</v>
      </c>
      <c r="AA34" s="286"/>
      <c r="AB34" s="433"/>
      <c r="AC34" s="384"/>
      <c r="AD34" s="384"/>
      <c r="AE34" s="434"/>
      <c r="AF34" s="74"/>
      <c r="AG34" s="74"/>
      <c r="AH34" s="74"/>
      <c r="AI34" s="74"/>
      <c r="AK34" s="486"/>
      <c r="AL34" s="35" t="s">
        <v>52</v>
      </c>
      <c r="AM34" s="286">
        <f>AM31</f>
        <v>0.6</v>
      </c>
      <c r="AN34" s="340"/>
      <c r="AO34" s="384"/>
      <c r="AP34" s="384"/>
      <c r="AQ34" s="433"/>
      <c r="AR34" s="434"/>
      <c r="AX34" s="486"/>
      <c r="AY34" s="35" t="s">
        <v>52</v>
      </c>
      <c r="AZ34" s="475">
        <f>AZ31</f>
        <v>0.6</v>
      </c>
      <c r="BA34" s="286"/>
      <c r="BB34" s="433"/>
      <c r="BC34" s="434"/>
      <c r="BD34" s="440"/>
      <c r="BE34" s="441"/>
      <c r="BK34" s="490"/>
      <c r="BL34" s="100" t="s">
        <v>52</v>
      </c>
      <c r="BM34" s="450">
        <f>BM31</f>
        <v>0</v>
      </c>
      <c r="BN34" s="451"/>
      <c r="BO34" s="463"/>
      <c r="BP34" s="464"/>
      <c r="BQ34" s="464"/>
      <c r="BR34" s="465"/>
      <c r="BX34" s="490"/>
      <c r="BY34" s="100" t="s">
        <v>52</v>
      </c>
      <c r="BZ34" s="450">
        <f>BZ31</f>
        <v>0</v>
      </c>
      <c r="CA34" s="451"/>
      <c r="CB34" s="463"/>
      <c r="CC34" s="464"/>
      <c r="CD34" s="464"/>
      <c r="CE34" s="465"/>
    </row>
    <row r="35" spans="1:83" ht="15.75" thickBot="1" x14ac:dyDescent="0.3">
      <c r="A35" s="130" t="s">
        <v>52</v>
      </c>
      <c r="B35" s="129"/>
      <c r="C35" s="135"/>
      <c r="D35" s="129"/>
      <c r="E35" s="500"/>
      <c r="F35" s="500"/>
      <c r="G35" s="500"/>
      <c r="H35" s="500"/>
      <c r="I35" s="501"/>
      <c r="K35" s="493"/>
      <c r="L35" s="494"/>
      <c r="M35" s="345"/>
      <c r="N35" s="345"/>
      <c r="O35" s="344"/>
      <c r="P35" s="345"/>
      <c r="Q35" s="345"/>
      <c r="R35" s="435"/>
      <c r="X35" s="320"/>
      <c r="Y35" s="504"/>
      <c r="Z35" s="505"/>
      <c r="AA35" s="505"/>
      <c r="AB35" s="344"/>
      <c r="AC35" s="345"/>
      <c r="AD35" s="345"/>
      <c r="AE35" s="435"/>
      <c r="AF35" s="74"/>
      <c r="AG35" s="74"/>
      <c r="AH35" s="74"/>
      <c r="AI35" s="74"/>
      <c r="AK35" s="320"/>
      <c r="AL35" s="288"/>
      <c r="AM35" s="363"/>
      <c r="AN35" s="364"/>
      <c r="AO35" s="345"/>
      <c r="AP35" s="345"/>
      <c r="AQ35" s="344"/>
      <c r="AR35" s="435"/>
      <c r="AX35" s="320"/>
      <c r="AY35" s="288"/>
      <c r="AZ35" s="363"/>
      <c r="BA35" s="363"/>
      <c r="BB35" s="344"/>
      <c r="BC35" s="435"/>
      <c r="BD35" s="442"/>
      <c r="BE35" s="443"/>
      <c r="BK35" s="491"/>
      <c r="BL35" s="495"/>
      <c r="BM35" s="467"/>
      <c r="BN35" s="467"/>
      <c r="BO35" s="466"/>
      <c r="BP35" s="467"/>
      <c r="BQ35" s="467"/>
      <c r="BR35" s="468"/>
      <c r="BX35" s="491"/>
      <c r="BY35" s="495"/>
      <c r="BZ35" s="467"/>
      <c r="CA35" s="467"/>
      <c r="CB35" s="466"/>
      <c r="CC35" s="467"/>
      <c r="CD35" s="467"/>
      <c r="CE35" s="468"/>
    </row>
    <row r="36" spans="1:83" ht="4.5" customHeight="1" thickBot="1" x14ac:dyDescent="0.3">
      <c r="A36" s="433"/>
      <c r="B36" s="384"/>
      <c r="C36" s="384"/>
      <c r="D36" s="384"/>
      <c r="E36" s="384"/>
      <c r="F36" s="384"/>
      <c r="G36" s="384"/>
      <c r="H36" s="384"/>
      <c r="I36" s="434"/>
      <c r="BK36" s="106"/>
      <c r="BL36" s="106"/>
      <c r="BM36" s="106"/>
      <c r="BN36" s="106"/>
      <c r="BO36" s="106"/>
      <c r="BP36" s="106"/>
      <c r="BQ36" s="106"/>
      <c r="BR36" s="106"/>
      <c r="BX36" s="106"/>
      <c r="BY36" s="106"/>
      <c r="BZ36" s="106"/>
      <c r="CA36" s="106"/>
      <c r="CB36" s="106"/>
      <c r="CC36" s="106"/>
      <c r="CD36" s="106"/>
      <c r="CE36" s="106"/>
    </row>
    <row r="37" spans="1:83" ht="24" customHeight="1" thickBot="1" x14ac:dyDescent="0.3">
      <c r="A37" s="134" t="s">
        <v>55</v>
      </c>
      <c r="B37" s="32" t="s">
        <v>157</v>
      </c>
      <c r="C37" s="32" t="s">
        <v>156</v>
      </c>
      <c r="D37" s="32" t="s">
        <v>155</v>
      </c>
      <c r="E37" s="502" t="s">
        <v>164</v>
      </c>
      <c r="F37" s="502"/>
      <c r="G37" s="502"/>
      <c r="H37" s="502"/>
      <c r="I37" s="503"/>
      <c r="K37" s="506" t="s">
        <v>163</v>
      </c>
      <c r="L37" s="507"/>
      <c r="M37" s="508"/>
      <c r="N37" s="133">
        <v>305</v>
      </c>
      <c r="O37" s="509"/>
      <c r="P37" s="510"/>
      <c r="Q37" s="510"/>
      <c r="R37" s="511"/>
      <c r="X37" s="421" t="s">
        <v>162</v>
      </c>
      <c r="Y37" s="422"/>
      <c r="Z37" s="518"/>
      <c r="AA37" s="119">
        <v>115</v>
      </c>
      <c r="AB37" s="509"/>
      <c r="AC37" s="510"/>
      <c r="AD37" s="510"/>
      <c r="AE37" s="511"/>
      <c r="AK37" s="118">
        <v>3</v>
      </c>
      <c r="AL37" s="117" t="s">
        <v>79</v>
      </c>
      <c r="AM37" s="117" t="s">
        <v>59</v>
      </c>
      <c r="AN37" s="116" t="s">
        <v>58</v>
      </c>
      <c r="AO37" s="431"/>
      <c r="AP37" s="431"/>
      <c r="AQ37" s="430"/>
      <c r="AR37" s="432"/>
      <c r="AX37" s="118">
        <v>3</v>
      </c>
      <c r="AY37" s="117" t="s">
        <v>79</v>
      </c>
      <c r="AZ37" s="117" t="s">
        <v>59</v>
      </c>
      <c r="BA37" s="116" t="s">
        <v>58</v>
      </c>
      <c r="BB37" s="431"/>
      <c r="BC37" s="431"/>
      <c r="BD37" s="430"/>
      <c r="BE37" s="432"/>
      <c r="BK37" s="127" t="s">
        <v>29</v>
      </c>
      <c r="BL37" s="126">
        <v>3</v>
      </c>
      <c r="BM37" s="125" t="s">
        <v>79</v>
      </c>
      <c r="BN37" s="124" t="s">
        <v>1</v>
      </c>
      <c r="BO37" s="509"/>
      <c r="BP37" s="510"/>
      <c r="BQ37" s="510"/>
      <c r="BR37" s="511"/>
      <c r="BX37" s="105" t="s">
        <v>29</v>
      </c>
      <c r="BY37" s="104">
        <v>4</v>
      </c>
      <c r="BZ37" s="103" t="s">
        <v>79</v>
      </c>
      <c r="CA37" s="102" t="s">
        <v>1</v>
      </c>
      <c r="CB37" s="460"/>
      <c r="CC37" s="461"/>
      <c r="CD37" s="461"/>
      <c r="CE37" s="462"/>
    </row>
    <row r="38" spans="1:83" ht="15" customHeight="1" x14ac:dyDescent="0.25">
      <c r="A38" s="110" t="s">
        <v>1</v>
      </c>
      <c r="B38" s="71"/>
      <c r="C38" s="71"/>
      <c r="D38" s="71"/>
      <c r="E38" s="498"/>
      <c r="F38" s="498"/>
      <c r="G38" s="498"/>
      <c r="H38" s="498"/>
      <c r="I38" s="499"/>
      <c r="K38" s="123" t="s">
        <v>24</v>
      </c>
      <c r="L38" s="444" t="s">
        <v>161</v>
      </c>
      <c r="M38" s="445"/>
      <c r="N38" s="446"/>
      <c r="O38" s="512"/>
      <c r="P38" s="513"/>
      <c r="Q38" s="513"/>
      <c r="R38" s="514"/>
      <c r="X38" s="115" t="s">
        <v>24</v>
      </c>
      <c r="Y38" s="444" t="s">
        <v>160</v>
      </c>
      <c r="Z38" s="445"/>
      <c r="AA38" s="446"/>
      <c r="AB38" s="512"/>
      <c r="AC38" s="513"/>
      <c r="AD38" s="513"/>
      <c r="AE38" s="514"/>
      <c r="AK38" s="114" t="s">
        <v>24</v>
      </c>
      <c r="AL38" s="109"/>
      <c r="AM38" s="113" t="s">
        <v>159</v>
      </c>
      <c r="AN38" s="112"/>
      <c r="AO38" s="384"/>
      <c r="AP38" s="384"/>
      <c r="AQ38" s="433"/>
      <c r="AR38" s="434"/>
      <c r="AX38" s="114" t="s">
        <v>24</v>
      </c>
      <c r="AY38" s="109"/>
      <c r="AZ38" s="113" t="s">
        <v>159</v>
      </c>
      <c r="BA38" s="112"/>
      <c r="BB38" s="384"/>
      <c r="BC38" s="384"/>
      <c r="BD38" s="433"/>
      <c r="BE38" s="434"/>
      <c r="BK38" s="111" t="s">
        <v>24</v>
      </c>
      <c r="BL38" s="476" t="s">
        <v>158</v>
      </c>
      <c r="BM38" s="477"/>
      <c r="BN38" s="478"/>
      <c r="BO38" s="512"/>
      <c r="BP38" s="513"/>
      <c r="BQ38" s="513"/>
      <c r="BR38" s="514"/>
      <c r="BX38" s="101" t="s">
        <v>24</v>
      </c>
      <c r="BY38" s="447"/>
      <c r="BZ38" s="448"/>
      <c r="CA38" s="449"/>
      <c r="CB38" s="463"/>
      <c r="CC38" s="464"/>
      <c r="CD38" s="464"/>
      <c r="CE38" s="465"/>
    </row>
    <row r="39" spans="1:83" x14ac:dyDescent="0.25">
      <c r="A39" s="110" t="s">
        <v>0</v>
      </c>
      <c r="B39" s="71"/>
      <c r="C39" s="71"/>
      <c r="D39" s="71"/>
      <c r="E39" s="498"/>
      <c r="F39" s="498"/>
      <c r="G39" s="498"/>
      <c r="H39" s="498"/>
      <c r="I39" s="499"/>
      <c r="K39" s="122" t="s">
        <v>23</v>
      </c>
      <c r="L39" s="519"/>
      <c r="M39" s="519"/>
      <c r="N39" s="520"/>
      <c r="O39" s="512"/>
      <c r="P39" s="513"/>
      <c r="Q39" s="513"/>
      <c r="R39" s="514"/>
      <c r="X39" s="111" t="s">
        <v>23</v>
      </c>
      <c r="Y39" s="521"/>
      <c r="Z39" s="519"/>
      <c r="AA39" s="520"/>
      <c r="AB39" s="512"/>
      <c r="AC39" s="513"/>
      <c r="AD39" s="513"/>
      <c r="AE39" s="514"/>
      <c r="AK39" s="110" t="s">
        <v>23</v>
      </c>
      <c r="AL39" s="109"/>
      <c r="AM39" s="35"/>
      <c r="AN39" s="43"/>
      <c r="AO39" s="384"/>
      <c r="AP39" s="384"/>
      <c r="AQ39" s="433"/>
      <c r="AR39" s="434"/>
      <c r="AX39" s="110" t="s">
        <v>23</v>
      </c>
      <c r="AY39" s="109"/>
      <c r="AZ39" s="35"/>
      <c r="BA39" s="43"/>
      <c r="BB39" s="384"/>
      <c r="BC39" s="384"/>
      <c r="BD39" s="433"/>
      <c r="BE39" s="434"/>
      <c r="BK39" s="111" t="s">
        <v>23</v>
      </c>
      <c r="BL39" s="519"/>
      <c r="BM39" s="519"/>
      <c r="BN39" s="520"/>
      <c r="BO39" s="512"/>
      <c r="BP39" s="513"/>
      <c r="BQ39" s="513"/>
      <c r="BR39" s="514"/>
      <c r="BX39" s="101" t="s">
        <v>23</v>
      </c>
      <c r="BY39" s="450"/>
      <c r="BZ39" s="450"/>
      <c r="CA39" s="451"/>
      <c r="CB39" s="463"/>
      <c r="CC39" s="464"/>
      <c r="CD39" s="464"/>
      <c r="CE39" s="465"/>
    </row>
    <row r="40" spans="1:83" ht="15.75" thickBot="1" x14ac:dyDescent="0.3">
      <c r="A40" s="130" t="s">
        <v>52</v>
      </c>
      <c r="B40" s="129"/>
      <c r="C40" s="129"/>
      <c r="D40" s="129"/>
      <c r="E40" s="500"/>
      <c r="F40" s="500"/>
      <c r="G40" s="500"/>
      <c r="H40" s="500"/>
      <c r="I40" s="501"/>
      <c r="K40" s="527" t="s">
        <v>54</v>
      </c>
      <c r="L40" s="107" t="s">
        <v>1</v>
      </c>
      <c r="M40" s="522">
        <v>108</v>
      </c>
      <c r="N40" s="523"/>
      <c r="O40" s="512"/>
      <c r="P40" s="513"/>
      <c r="Q40" s="513"/>
      <c r="R40" s="514"/>
      <c r="X40" s="528" t="s">
        <v>54</v>
      </c>
      <c r="Y40" s="107" t="s">
        <v>1</v>
      </c>
      <c r="Z40" s="522">
        <v>17.2</v>
      </c>
      <c r="AA40" s="523"/>
      <c r="AB40" s="512"/>
      <c r="AC40" s="513"/>
      <c r="AD40" s="513"/>
      <c r="AE40" s="514"/>
      <c r="AK40" s="318" t="s">
        <v>54</v>
      </c>
      <c r="AL40" s="35" t="s">
        <v>1</v>
      </c>
      <c r="AM40" s="108">
        <v>47.85</v>
      </c>
      <c r="AN40" s="40">
        <v>47</v>
      </c>
      <c r="AO40" s="384"/>
      <c r="AP40" s="384"/>
      <c r="AQ40" s="433"/>
      <c r="AR40" s="434"/>
      <c r="AX40" s="486" t="s">
        <v>54</v>
      </c>
      <c r="AY40" s="35" t="s">
        <v>1</v>
      </c>
      <c r="AZ40" s="108">
        <v>25.6</v>
      </c>
      <c r="BA40" s="40"/>
      <c r="BB40" s="384"/>
      <c r="BC40" s="384"/>
      <c r="BD40" s="433"/>
      <c r="BE40" s="434"/>
      <c r="BK40" s="528" t="s">
        <v>54</v>
      </c>
      <c r="BL40" s="107" t="s">
        <v>1</v>
      </c>
      <c r="BM40" s="526"/>
      <c r="BN40" s="529"/>
      <c r="BO40" s="512"/>
      <c r="BP40" s="513"/>
      <c r="BQ40" s="513"/>
      <c r="BR40" s="514"/>
      <c r="BX40" s="489" t="s">
        <v>54</v>
      </c>
      <c r="BY40" s="100" t="s">
        <v>1</v>
      </c>
      <c r="BZ40" s="483"/>
      <c r="CA40" s="484"/>
      <c r="CB40" s="463"/>
      <c r="CC40" s="464"/>
      <c r="CD40" s="464"/>
      <c r="CE40" s="465"/>
    </row>
    <row r="41" spans="1:83" ht="15" customHeight="1" x14ac:dyDescent="0.25">
      <c r="A41" s="132" t="s">
        <v>51</v>
      </c>
      <c r="B41" s="131" t="s">
        <v>157</v>
      </c>
      <c r="C41" s="131" t="s">
        <v>156</v>
      </c>
      <c r="D41" s="131" t="s">
        <v>155</v>
      </c>
      <c r="E41" s="496"/>
      <c r="F41" s="496"/>
      <c r="G41" s="496"/>
      <c r="H41" s="496"/>
      <c r="I41" s="497"/>
      <c r="K41" s="527"/>
      <c r="L41" s="107" t="s">
        <v>0</v>
      </c>
      <c r="M41" s="522">
        <v>53</v>
      </c>
      <c r="N41" s="523"/>
      <c r="O41" s="512"/>
      <c r="P41" s="513"/>
      <c r="Q41" s="513"/>
      <c r="R41" s="514"/>
      <c r="X41" s="528"/>
      <c r="Y41" s="107" t="s">
        <v>0</v>
      </c>
      <c r="Z41" s="522"/>
      <c r="AA41" s="523"/>
      <c r="AB41" s="512"/>
      <c r="AC41" s="513"/>
      <c r="AD41" s="513"/>
      <c r="AE41" s="514"/>
      <c r="AK41" s="318"/>
      <c r="AL41" s="35" t="s">
        <v>0</v>
      </c>
      <c r="AM41" s="474">
        <v>29</v>
      </c>
      <c r="AN41" s="333"/>
      <c r="AO41" s="384"/>
      <c r="AP41" s="384"/>
      <c r="AQ41" s="433"/>
      <c r="AR41" s="434"/>
      <c r="AX41" s="487"/>
      <c r="AY41" s="35" t="s">
        <v>0</v>
      </c>
      <c r="AZ41" s="474"/>
      <c r="BA41" s="333"/>
      <c r="BB41" s="384"/>
      <c r="BC41" s="384"/>
      <c r="BD41" s="433"/>
      <c r="BE41" s="434"/>
      <c r="BK41" s="528"/>
      <c r="BL41" s="107" t="s">
        <v>0</v>
      </c>
      <c r="BM41" s="525"/>
      <c r="BN41" s="526"/>
      <c r="BO41" s="512"/>
      <c r="BP41" s="513"/>
      <c r="BQ41" s="513"/>
      <c r="BR41" s="514"/>
      <c r="BX41" s="489"/>
      <c r="BY41" s="100" t="s">
        <v>0</v>
      </c>
      <c r="BZ41" s="483"/>
      <c r="CA41" s="484"/>
      <c r="CB41" s="463"/>
      <c r="CC41" s="464"/>
      <c r="CD41" s="464"/>
      <c r="CE41" s="465"/>
    </row>
    <row r="42" spans="1:83" ht="15" customHeight="1" x14ac:dyDescent="0.25">
      <c r="A42" s="110" t="s">
        <v>1</v>
      </c>
      <c r="B42" s="71"/>
      <c r="C42" s="71"/>
      <c r="D42" s="71"/>
      <c r="E42" s="498"/>
      <c r="F42" s="498"/>
      <c r="G42" s="498"/>
      <c r="H42" s="498"/>
      <c r="I42" s="499"/>
      <c r="K42" s="527"/>
      <c r="L42" s="107" t="s">
        <v>52</v>
      </c>
      <c r="M42" s="519">
        <v>0</v>
      </c>
      <c r="N42" s="520"/>
      <c r="O42" s="512"/>
      <c r="P42" s="513"/>
      <c r="Q42" s="513"/>
      <c r="R42" s="514"/>
      <c r="X42" s="528"/>
      <c r="Y42" s="107" t="s">
        <v>52</v>
      </c>
      <c r="Z42" s="519">
        <v>0</v>
      </c>
      <c r="AA42" s="520"/>
      <c r="AB42" s="512"/>
      <c r="AC42" s="513"/>
      <c r="AD42" s="513"/>
      <c r="AE42" s="514"/>
      <c r="AK42" s="318"/>
      <c r="AL42" s="35" t="s">
        <v>52</v>
      </c>
      <c r="AM42" s="286">
        <f>INDEX(AL$10:AP$10,1,MATCH(AK37,AL$6:AP$6,0))</f>
        <v>2.5</v>
      </c>
      <c r="AN42" s="340"/>
      <c r="AO42" s="384"/>
      <c r="AP42" s="384"/>
      <c r="AQ42" s="433"/>
      <c r="AR42" s="434"/>
      <c r="AX42" s="524"/>
      <c r="AY42" s="35" t="s">
        <v>52</v>
      </c>
      <c r="AZ42" s="286">
        <f>INDEX(AY$10:BC$10,1,MATCH(AX37,AY$6:BC$6,0))</f>
        <v>1.2</v>
      </c>
      <c r="BA42" s="340"/>
      <c r="BB42" s="384"/>
      <c r="BC42" s="384"/>
      <c r="BD42" s="433"/>
      <c r="BE42" s="434"/>
      <c r="BK42" s="528"/>
      <c r="BL42" s="107" t="s">
        <v>52</v>
      </c>
      <c r="BM42" s="519">
        <f>INDEX(BL$10:BP$10,1,MATCH(BL37,BL$6:BP$6,0))</f>
        <v>0</v>
      </c>
      <c r="BN42" s="520"/>
      <c r="BO42" s="512"/>
      <c r="BP42" s="513"/>
      <c r="BQ42" s="513"/>
      <c r="BR42" s="514"/>
      <c r="BX42" s="489"/>
      <c r="BY42" s="100" t="s">
        <v>52</v>
      </c>
      <c r="BZ42" s="450">
        <f>INDEX(BY$10:CC$10,1,MATCH(BY37,BY$6:CC$6,0))</f>
        <v>0</v>
      </c>
      <c r="CA42" s="451"/>
      <c r="CB42" s="463"/>
      <c r="CC42" s="464"/>
      <c r="CD42" s="464"/>
      <c r="CE42" s="465"/>
    </row>
    <row r="43" spans="1:83" x14ac:dyDescent="0.25">
      <c r="A43" s="110" t="s">
        <v>0</v>
      </c>
      <c r="B43" s="71"/>
      <c r="C43" s="71"/>
      <c r="D43" s="71"/>
      <c r="E43" s="498"/>
      <c r="F43" s="498"/>
      <c r="G43" s="498"/>
      <c r="H43" s="498"/>
      <c r="I43" s="499"/>
      <c r="K43" s="527" t="s">
        <v>145</v>
      </c>
      <c r="L43" s="107" t="s">
        <v>1</v>
      </c>
      <c r="M43" s="519">
        <f>M40</f>
        <v>108</v>
      </c>
      <c r="N43" s="520"/>
      <c r="O43" s="512"/>
      <c r="P43" s="513"/>
      <c r="Q43" s="513"/>
      <c r="R43" s="514"/>
      <c r="X43" s="528" t="s">
        <v>145</v>
      </c>
      <c r="Y43" s="107" t="s">
        <v>1</v>
      </c>
      <c r="Z43" s="519">
        <f>Z40</f>
        <v>17.2</v>
      </c>
      <c r="AA43" s="520"/>
      <c r="AB43" s="512"/>
      <c r="AC43" s="513"/>
      <c r="AD43" s="513"/>
      <c r="AE43" s="514"/>
      <c r="AK43" s="318" t="s">
        <v>145</v>
      </c>
      <c r="AL43" s="35" t="s">
        <v>1</v>
      </c>
      <c r="AM43" s="35">
        <f>AM40</f>
        <v>47.85</v>
      </c>
      <c r="AN43" s="35">
        <f>AN40</f>
        <v>47</v>
      </c>
      <c r="AO43" s="384"/>
      <c r="AP43" s="384"/>
      <c r="AQ43" s="433"/>
      <c r="AR43" s="434"/>
      <c r="AX43" s="486" t="s">
        <v>145</v>
      </c>
      <c r="AY43" s="35" t="s">
        <v>1</v>
      </c>
      <c r="AZ43" s="35">
        <f>AZ40</f>
        <v>25.6</v>
      </c>
      <c r="BA43" s="35">
        <f>BA40</f>
        <v>0</v>
      </c>
      <c r="BB43" s="384"/>
      <c r="BC43" s="384"/>
      <c r="BD43" s="433"/>
      <c r="BE43" s="434"/>
      <c r="BK43" s="528" t="s">
        <v>145</v>
      </c>
      <c r="BL43" s="107" t="s">
        <v>1</v>
      </c>
      <c r="BM43" s="519">
        <f>BM40</f>
        <v>0</v>
      </c>
      <c r="BN43" s="520"/>
      <c r="BO43" s="512"/>
      <c r="BP43" s="513"/>
      <c r="BQ43" s="513"/>
      <c r="BR43" s="514"/>
      <c r="BX43" s="489" t="s">
        <v>145</v>
      </c>
      <c r="BY43" s="100" t="s">
        <v>1</v>
      </c>
      <c r="BZ43" s="450">
        <f>BZ40</f>
        <v>0</v>
      </c>
      <c r="CA43" s="451"/>
      <c r="CB43" s="463"/>
      <c r="CC43" s="464"/>
      <c r="CD43" s="464"/>
      <c r="CE43" s="465"/>
    </row>
    <row r="44" spans="1:83" x14ac:dyDescent="0.25">
      <c r="A44" s="110" t="s">
        <v>52</v>
      </c>
      <c r="B44" s="71"/>
      <c r="C44" s="71"/>
      <c r="D44" s="71"/>
      <c r="E44" s="498"/>
      <c r="F44" s="498"/>
      <c r="G44" s="498"/>
      <c r="H44" s="498"/>
      <c r="I44" s="499"/>
      <c r="K44" s="527"/>
      <c r="L44" s="107" t="s">
        <v>0</v>
      </c>
      <c r="M44" s="519">
        <f>M41</f>
        <v>53</v>
      </c>
      <c r="N44" s="520"/>
      <c r="O44" s="512"/>
      <c r="P44" s="513"/>
      <c r="Q44" s="513"/>
      <c r="R44" s="514"/>
      <c r="X44" s="528"/>
      <c r="Y44" s="107" t="s">
        <v>0</v>
      </c>
      <c r="Z44" s="519">
        <f>Z41</f>
        <v>0</v>
      </c>
      <c r="AA44" s="520"/>
      <c r="AB44" s="512"/>
      <c r="AC44" s="513"/>
      <c r="AD44" s="513"/>
      <c r="AE44" s="514"/>
      <c r="AK44" s="318"/>
      <c r="AL44" s="35" t="s">
        <v>0</v>
      </c>
      <c r="AM44" s="286">
        <f>AM41</f>
        <v>29</v>
      </c>
      <c r="AN44" s="340"/>
      <c r="AO44" s="384"/>
      <c r="AP44" s="384"/>
      <c r="AQ44" s="433"/>
      <c r="AR44" s="434"/>
      <c r="AX44" s="487"/>
      <c r="AY44" s="35" t="s">
        <v>0</v>
      </c>
      <c r="AZ44" s="286">
        <f>AZ41</f>
        <v>0</v>
      </c>
      <c r="BA44" s="340"/>
      <c r="BB44" s="384"/>
      <c r="BC44" s="384"/>
      <c r="BD44" s="433"/>
      <c r="BE44" s="434"/>
      <c r="BK44" s="528"/>
      <c r="BL44" s="107" t="s">
        <v>0</v>
      </c>
      <c r="BM44" s="519">
        <f>BM41</f>
        <v>0</v>
      </c>
      <c r="BN44" s="520"/>
      <c r="BO44" s="512"/>
      <c r="BP44" s="513"/>
      <c r="BQ44" s="513"/>
      <c r="BR44" s="514"/>
      <c r="BX44" s="489"/>
      <c r="BY44" s="100" t="s">
        <v>0</v>
      </c>
      <c r="BZ44" s="450">
        <f>BZ41</f>
        <v>0</v>
      </c>
      <c r="CA44" s="451"/>
      <c r="CB44" s="463"/>
      <c r="CC44" s="464"/>
      <c r="CD44" s="464"/>
      <c r="CE44" s="465"/>
    </row>
    <row r="45" spans="1:83" x14ac:dyDescent="0.25">
      <c r="A45" s="110" t="s">
        <v>154</v>
      </c>
      <c r="B45" s="71"/>
      <c r="C45" s="71"/>
      <c r="D45" s="71"/>
      <c r="E45" s="498"/>
      <c r="F45" s="498"/>
      <c r="G45" s="498"/>
      <c r="H45" s="498"/>
      <c r="I45" s="499"/>
      <c r="K45" s="530"/>
      <c r="L45" s="107" t="s">
        <v>52</v>
      </c>
      <c r="M45" s="519">
        <f>M42</f>
        <v>0</v>
      </c>
      <c r="N45" s="520"/>
      <c r="O45" s="512"/>
      <c r="P45" s="513"/>
      <c r="Q45" s="513"/>
      <c r="R45" s="514"/>
      <c r="X45" s="532"/>
      <c r="Y45" s="107" t="s">
        <v>52</v>
      </c>
      <c r="Z45" s="519">
        <f>Z42</f>
        <v>0</v>
      </c>
      <c r="AA45" s="520"/>
      <c r="AB45" s="512"/>
      <c r="AC45" s="513"/>
      <c r="AD45" s="513"/>
      <c r="AE45" s="514"/>
      <c r="AK45" s="486"/>
      <c r="AL45" s="35" t="s">
        <v>52</v>
      </c>
      <c r="AM45" s="286">
        <f>AM42</f>
        <v>2.5</v>
      </c>
      <c r="AN45" s="340"/>
      <c r="AO45" s="384"/>
      <c r="AP45" s="384"/>
      <c r="AQ45" s="433"/>
      <c r="AR45" s="434"/>
      <c r="AX45" s="487"/>
      <c r="AY45" s="35" t="s">
        <v>52</v>
      </c>
      <c r="AZ45" s="286">
        <f>AZ42</f>
        <v>1.2</v>
      </c>
      <c r="BA45" s="340"/>
      <c r="BB45" s="384"/>
      <c r="BC45" s="384"/>
      <c r="BD45" s="433"/>
      <c r="BE45" s="434"/>
      <c r="BK45" s="532"/>
      <c r="BL45" s="107" t="s">
        <v>52</v>
      </c>
      <c r="BM45" s="519">
        <f>BM42</f>
        <v>0</v>
      </c>
      <c r="BN45" s="520"/>
      <c r="BO45" s="512"/>
      <c r="BP45" s="513"/>
      <c r="BQ45" s="513"/>
      <c r="BR45" s="514"/>
      <c r="BX45" s="490"/>
      <c r="BY45" s="100" t="s">
        <v>52</v>
      </c>
      <c r="BZ45" s="450">
        <f>BZ42</f>
        <v>0</v>
      </c>
      <c r="CA45" s="451"/>
      <c r="CB45" s="463"/>
      <c r="CC45" s="464"/>
      <c r="CD45" s="464"/>
      <c r="CE45" s="465"/>
    </row>
    <row r="46" spans="1:83" ht="15.75" thickBot="1" x14ac:dyDescent="0.3">
      <c r="A46" s="130" t="s">
        <v>153</v>
      </c>
      <c r="B46" s="129"/>
      <c r="C46" s="129"/>
      <c r="D46" s="129"/>
      <c r="E46" s="500"/>
      <c r="F46" s="500"/>
      <c r="G46" s="500"/>
      <c r="H46" s="500"/>
      <c r="I46" s="501"/>
      <c r="K46" s="531"/>
      <c r="L46" s="534"/>
      <c r="M46" s="535"/>
      <c r="N46" s="535"/>
      <c r="O46" s="515"/>
      <c r="P46" s="516"/>
      <c r="Q46" s="516"/>
      <c r="R46" s="517"/>
      <c r="X46" s="533"/>
      <c r="Y46" s="534"/>
      <c r="Z46" s="535"/>
      <c r="AA46" s="535"/>
      <c r="AB46" s="515"/>
      <c r="AC46" s="516"/>
      <c r="AD46" s="516"/>
      <c r="AE46" s="517"/>
      <c r="AK46" s="320"/>
      <c r="AL46" s="288"/>
      <c r="AM46" s="363"/>
      <c r="AN46" s="364"/>
      <c r="AO46" s="345"/>
      <c r="AP46" s="345"/>
      <c r="AQ46" s="344"/>
      <c r="AR46" s="435"/>
      <c r="AX46" s="488"/>
      <c r="AY46" s="288"/>
      <c r="AZ46" s="363"/>
      <c r="BA46" s="364"/>
      <c r="BB46" s="345"/>
      <c r="BC46" s="345"/>
      <c r="BD46" s="344"/>
      <c r="BE46" s="435"/>
      <c r="BK46" s="533"/>
      <c r="BL46" s="536"/>
      <c r="BM46" s="516"/>
      <c r="BN46" s="516"/>
      <c r="BO46" s="515"/>
      <c r="BP46" s="516"/>
      <c r="BQ46" s="516"/>
      <c r="BR46" s="517"/>
      <c r="BX46" s="491"/>
      <c r="BY46" s="495"/>
      <c r="BZ46" s="467"/>
      <c r="CA46" s="467"/>
      <c r="CB46" s="466"/>
      <c r="CC46" s="467"/>
      <c r="CD46" s="467"/>
      <c r="CE46" s="468"/>
    </row>
    <row r="47" spans="1:83" ht="4.5" customHeight="1" thickBot="1" x14ac:dyDescent="0.3">
      <c r="A47" s="7"/>
      <c r="B47" s="7"/>
      <c r="C47" s="7"/>
      <c r="D47" s="7"/>
      <c r="E47" s="7"/>
      <c r="F47" s="7"/>
      <c r="G47" s="7"/>
      <c r="H47" s="7"/>
      <c r="I47" s="7"/>
      <c r="K47" s="121"/>
      <c r="L47" s="120"/>
      <c r="M47" s="120"/>
      <c r="N47" s="120"/>
      <c r="O47" s="120"/>
      <c r="P47" s="120"/>
      <c r="Q47" s="120"/>
      <c r="R47" s="120"/>
      <c r="X47" s="106"/>
      <c r="Y47" s="106"/>
      <c r="Z47" s="106"/>
      <c r="AA47" s="106"/>
      <c r="AB47" s="106"/>
      <c r="AC47" s="106"/>
      <c r="AD47" s="106"/>
      <c r="AE47" s="106"/>
      <c r="AN47" s="128"/>
      <c r="BA47" s="128"/>
      <c r="BK47" s="120"/>
      <c r="BL47" s="120"/>
      <c r="BM47" s="120"/>
      <c r="BN47" s="120"/>
      <c r="BO47" s="120"/>
      <c r="BP47" s="120"/>
      <c r="BQ47" s="120"/>
      <c r="BR47" s="120"/>
      <c r="BX47" s="106"/>
      <c r="BY47" s="106"/>
      <c r="BZ47" s="106"/>
      <c r="CA47" s="106"/>
      <c r="CB47" s="106"/>
      <c r="CC47" s="106"/>
      <c r="CD47" s="106"/>
      <c r="CE47" s="106"/>
    </row>
    <row r="48" spans="1:83" ht="26.25" customHeight="1" thickBot="1" x14ac:dyDescent="0.3">
      <c r="A48" s="7"/>
      <c r="B48" s="7"/>
      <c r="C48" s="7"/>
      <c r="D48" s="7"/>
      <c r="E48" s="7"/>
      <c r="F48" s="7"/>
      <c r="G48" s="7"/>
      <c r="H48" s="7"/>
      <c r="I48" s="7"/>
      <c r="K48" s="506" t="s">
        <v>152</v>
      </c>
      <c r="L48" s="507"/>
      <c r="M48" s="507"/>
      <c r="N48" s="119">
        <v>115</v>
      </c>
      <c r="O48" s="509"/>
      <c r="P48" s="510"/>
      <c r="Q48" s="510"/>
      <c r="R48" s="511"/>
      <c r="X48" s="421" t="s">
        <v>151</v>
      </c>
      <c r="Y48" s="422"/>
      <c r="Z48" s="518"/>
      <c r="AA48" s="119">
        <v>304</v>
      </c>
      <c r="AB48" s="509"/>
      <c r="AC48" s="510"/>
      <c r="AD48" s="510"/>
      <c r="AE48" s="511"/>
      <c r="AK48" s="118">
        <v>4</v>
      </c>
      <c r="AL48" s="117" t="s">
        <v>79</v>
      </c>
      <c r="AM48" s="117" t="s">
        <v>59</v>
      </c>
      <c r="AN48" s="116" t="s">
        <v>58</v>
      </c>
      <c r="AO48" s="431"/>
      <c r="AP48" s="431"/>
      <c r="AQ48" s="430"/>
      <c r="AR48" s="432"/>
      <c r="AX48" s="118">
        <v>4</v>
      </c>
      <c r="AY48" s="117" t="s">
        <v>79</v>
      </c>
      <c r="AZ48" s="117" t="s">
        <v>59</v>
      </c>
      <c r="BA48" s="116" t="s">
        <v>58</v>
      </c>
      <c r="BB48" s="431"/>
      <c r="BC48" s="431"/>
      <c r="BD48" s="430"/>
      <c r="BE48" s="432"/>
      <c r="BK48" s="127" t="s">
        <v>29</v>
      </c>
      <c r="BL48" s="126">
        <v>3</v>
      </c>
      <c r="BM48" s="125" t="s">
        <v>79</v>
      </c>
      <c r="BN48" s="124" t="s">
        <v>0</v>
      </c>
      <c r="BO48" s="509"/>
      <c r="BP48" s="510"/>
      <c r="BQ48" s="510"/>
      <c r="BR48" s="511"/>
      <c r="BX48" s="105" t="s">
        <v>29</v>
      </c>
      <c r="BY48" s="104">
        <v>4</v>
      </c>
      <c r="BZ48" s="103" t="s">
        <v>79</v>
      </c>
      <c r="CA48" s="102" t="s">
        <v>0</v>
      </c>
      <c r="CB48" s="460"/>
      <c r="CC48" s="461"/>
      <c r="CD48" s="461"/>
      <c r="CE48" s="462"/>
    </row>
    <row r="49" spans="11:83" ht="15" customHeight="1" x14ac:dyDescent="0.25">
      <c r="K49" s="123" t="s">
        <v>24</v>
      </c>
      <c r="L49" s="444" t="s">
        <v>150</v>
      </c>
      <c r="M49" s="445"/>
      <c r="N49" s="446"/>
      <c r="O49" s="512"/>
      <c r="P49" s="513"/>
      <c r="Q49" s="513"/>
      <c r="R49" s="514"/>
      <c r="X49" s="115" t="s">
        <v>24</v>
      </c>
      <c r="Y49" s="444" t="s">
        <v>149</v>
      </c>
      <c r="Z49" s="445"/>
      <c r="AA49" s="446"/>
      <c r="AB49" s="512"/>
      <c r="AC49" s="513"/>
      <c r="AD49" s="513"/>
      <c r="AE49" s="514"/>
      <c r="AK49" s="114" t="s">
        <v>24</v>
      </c>
      <c r="AL49" s="109"/>
      <c r="AM49" s="113" t="s">
        <v>68</v>
      </c>
      <c r="AN49" s="112"/>
      <c r="AO49" s="384"/>
      <c r="AP49" s="384"/>
      <c r="AQ49" s="433"/>
      <c r="AR49" s="434"/>
      <c r="AX49" s="114" t="s">
        <v>24</v>
      </c>
      <c r="AY49" s="109"/>
      <c r="AZ49" s="113" t="s">
        <v>68</v>
      </c>
      <c r="BA49" s="112"/>
      <c r="BB49" s="384"/>
      <c r="BC49" s="384"/>
      <c r="BD49" s="433"/>
      <c r="BE49" s="434"/>
      <c r="BK49" s="111" t="s">
        <v>24</v>
      </c>
      <c r="BL49" s="476" t="s">
        <v>148</v>
      </c>
      <c r="BM49" s="477"/>
      <c r="BN49" s="478"/>
      <c r="BO49" s="512"/>
      <c r="BP49" s="513"/>
      <c r="BQ49" s="513"/>
      <c r="BR49" s="514"/>
      <c r="BX49" s="101" t="s">
        <v>24</v>
      </c>
      <c r="BY49" s="447"/>
      <c r="BZ49" s="448"/>
      <c r="CA49" s="449"/>
      <c r="CB49" s="463"/>
      <c r="CC49" s="464"/>
      <c r="CD49" s="464"/>
      <c r="CE49" s="465"/>
    </row>
    <row r="50" spans="11:83" x14ac:dyDescent="0.25">
      <c r="K50" s="122" t="s">
        <v>23</v>
      </c>
      <c r="L50" s="519"/>
      <c r="M50" s="519"/>
      <c r="N50" s="520"/>
      <c r="O50" s="512"/>
      <c r="P50" s="513"/>
      <c r="Q50" s="513"/>
      <c r="R50" s="514"/>
      <c r="X50" s="111" t="s">
        <v>23</v>
      </c>
      <c r="Y50" s="521"/>
      <c r="Z50" s="519"/>
      <c r="AA50" s="520"/>
      <c r="AB50" s="512"/>
      <c r="AC50" s="513"/>
      <c r="AD50" s="513"/>
      <c r="AE50" s="514"/>
      <c r="AK50" s="110" t="s">
        <v>23</v>
      </c>
      <c r="AL50" s="109"/>
      <c r="AM50" s="35"/>
      <c r="AN50" s="43"/>
      <c r="AO50" s="384"/>
      <c r="AP50" s="384"/>
      <c r="AQ50" s="433"/>
      <c r="AR50" s="434"/>
      <c r="AX50" s="110" t="s">
        <v>23</v>
      </c>
      <c r="AY50" s="109"/>
      <c r="AZ50" s="35"/>
      <c r="BA50" s="43"/>
      <c r="BB50" s="384"/>
      <c r="BC50" s="384"/>
      <c r="BD50" s="433"/>
      <c r="BE50" s="434"/>
      <c r="BK50" s="111" t="s">
        <v>23</v>
      </c>
      <c r="BL50" s="519"/>
      <c r="BM50" s="519"/>
      <c r="BN50" s="520"/>
      <c r="BO50" s="512"/>
      <c r="BP50" s="513"/>
      <c r="BQ50" s="513"/>
      <c r="BR50" s="514"/>
      <c r="BX50" s="101" t="s">
        <v>23</v>
      </c>
      <c r="BY50" s="450"/>
      <c r="BZ50" s="450"/>
      <c r="CA50" s="451"/>
      <c r="CB50" s="463"/>
      <c r="CC50" s="464"/>
      <c r="CD50" s="464"/>
      <c r="CE50" s="465"/>
    </row>
    <row r="51" spans="11:83" x14ac:dyDescent="0.25">
      <c r="K51" s="527" t="s">
        <v>54</v>
      </c>
      <c r="L51" s="107" t="s">
        <v>1</v>
      </c>
      <c r="M51" s="522">
        <v>69</v>
      </c>
      <c r="N51" s="523"/>
      <c r="O51" s="512"/>
      <c r="P51" s="513"/>
      <c r="Q51" s="513"/>
      <c r="R51" s="514"/>
      <c r="X51" s="528" t="s">
        <v>54</v>
      </c>
      <c r="Y51" s="107" t="s">
        <v>1</v>
      </c>
      <c r="Z51" s="522">
        <v>35.6</v>
      </c>
      <c r="AA51" s="523"/>
      <c r="AB51" s="512"/>
      <c r="AC51" s="513"/>
      <c r="AD51" s="513"/>
      <c r="AE51" s="514"/>
      <c r="AK51" s="318" t="s">
        <v>54</v>
      </c>
      <c r="AL51" s="35" t="s">
        <v>1</v>
      </c>
      <c r="AM51" s="108">
        <v>245</v>
      </c>
      <c r="AN51" s="40">
        <v>232</v>
      </c>
      <c r="AO51" s="384"/>
      <c r="AP51" s="384"/>
      <c r="AQ51" s="433"/>
      <c r="AR51" s="434"/>
      <c r="AX51" s="318" t="s">
        <v>54</v>
      </c>
      <c r="AY51" s="35" t="s">
        <v>1</v>
      </c>
      <c r="AZ51" s="108"/>
      <c r="BA51" s="40"/>
      <c r="BB51" s="384"/>
      <c r="BC51" s="384"/>
      <c r="BD51" s="433"/>
      <c r="BE51" s="434"/>
      <c r="BK51" s="528" t="s">
        <v>54</v>
      </c>
      <c r="BL51" s="107" t="s">
        <v>1</v>
      </c>
      <c r="BM51" s="525"/>
      <c r="BN51" s="526"/>
      <c r="BO51" s="512"/>
      <c r="BP51" s="513"/>
      <c r="BQ51" s="513"/>
      <c r="BR51" s="514"/>
      <c r="BX51" s="489" t="s">
        <v>54</v>
      </c>
      <c r="BY51" s="100" t="s">
        <v>1</v>
      </c>
      <c r="BZ51" s="483"/>
      <c r="CA51" s="484"/>
      <c r="CB51" s="463"/>
      <c r="CC51" s="464"/>
      <c r="CD51" s="464"/>
      <c r="CE51" s="465"/>
    </row>
    <row r="52" spans="11:83" x14ac:dyDescent="0.25">
      <c r="K52" s="527"/>
      <c r="L52" s="107" t="s">
        <v>0</v>
      </c>
      <c r="M52" s="522"/>
      <c r="N52" s="523"/>
      <c r="O52" s="512"/>
      <c r="P52" s="513"/>
      <c r="Q52" s="513"/>
      <c r="R52" s="514"/>
      <c r="X52" s="528"/>
      <c r="Y52" s="107" t="s">
        <v>0</v>
      </c>
      <c r="Z52" s="522"/>
      <c r="AA52" s="523"/>
      <c r="AB52" s="512"/>
      <c r="AC52" s="513"/>
      <c r="AD52" s="513"/>
      <c r="AE52" s="514"/>
      <c r="AK52" s="318"/>
      <c r="AL52" s="35" t="s">
        <v>0</v>
      </c>
      <c r="AM52" s="474">
        <v>119</v>
      </c>
      <c r="AN52" s="333"/>
      <c r="AO52" s="384"/>
      <c r="AP52" s="384"/>
      <c r="AQ52" s="433"/>
      <c r="AR52" s="434"/>
      <c r="AX52" s="318"/>
      <c r="AY52" s="35" t="s">
        <v>0</v>
      </c>
      <c r="AZ52" s="474"/>
      <c r="BA52" s="333"/>
      <c r="BB52" s="384"/>
      <c r="BC52" s="384"/>
      <c r="BD52" s="433"/>
      <c r="BE52" s="434"/>
      <c r="BK52" s="528"/>
      <c r="BL52" s="107" t="s">
        <v>0</v>
      </c>
      <c r="BM52" s="525"/>
      <c r="BN52" s="526"/>
      <c r="BO52" s="512"/>
      <c r="BP52" s="513"/>
      <c r="BQ52" s="513"/>
      <c r="BR52" s="514"/>
      <c r="BX52" s="489"/>
      <c r="BY52" s="100" t="s">
        <v>0</v>
      </c>
      <c r="BZ52" s="483"/>
      <c r="CA52" s="484"/>
      <c r="CB52" s="463"/>
      <c r="CC52" s="464"/>
      <c r="CD52" s="464"/>
      <c r="CE52" s="465"/>
    </row>
    <row r="53" spans="11:83" x14ac:dyDescent="0.25">
      <c r="K53" s="527"/>
      <c r="L53" s="107" t="s">
        <v>52</v>
      </c>
      <c r="M53" s="519">
        <v>0</v>
      </c>
      <c r="N53" s="520"/>
      <c r="O53" s="512"/>
      <c r="P53" s="513"/>
      <c r="Q53" s="513"/>
      <c r="R53" s="514"/>
      <c r="X53" s="528"/>
      <c r="Y53" s="107" t="s">
        <v>52</v>
      </c>
      <c r="Z53" s="519">
        <v>0</v>
      </c>
      <c r="AA53" s="520"/>
      <c r="AB53" s="512"/>
      <c r="AC53" s="513"/>
      <c r="AD53" s="513"/>
      <c r="AE53" s="514"/>
      <c r="AK53" s="318"/>
      <c r="AL53" s="35" t="s">
        <v>52</v>
      </c>
      <c r="AM53" s="286">
        <f>INDEX(AL$10:AP$10,1,MATCH(AK48,AL$6:AP$6,0))</f>
        <v>5.3</v>
      </c>
      <c r="AN53" s="340"/>
      <c r="AO53" s="384"/>
      <c r="AP53" s="384"/>
      <c r="AQ53" s="433"/>
      <c r="AR53" s="434"/>
      <c r="AX53" s="318"/>
      <c r="AY53" s="35" t="s">
        <v>52</v>
      </c>
      <c r="AZ53" s="286">
        <f>INDEX(AY$10:BC$10,1,MATCH(AX48,AY$6:BC$6,0))</f>
        <v>4.2</v>
      </c>
      <c r="BA53" s="340"/>
      <c r="BB53" s="384"/>
      <c r="BC53" s="384"/>
      <c r="BD53" s="433"/>
      <c r="BE53" s="434"/>
      <c r="BK53" s="528"/>
      <c r="BL53" s="107" t="s">
        <v>52</v>
      </c>
      <c r="BM53" s="519">
        <f>INDEX(BL$10:BP$10,1,MATCH(BL48,BL$6:BP$6,0))</f>
        <v>0</v>
      </c>
      <c r="BN53" s="520"/>
      <c r="BO53" s="512"/>
      <c r="BP53" s="513"/>
      <c r="BQ53" s="513"/>
      <c r="BR53" s="514"/>
      <c r="BX53" s="489"/>
      <c r="BY53" s="100" t="s">
        <v>52</v>
      </c>
      <c r="BZ53" s="450">
        <f>INDEX(BY$10:CC$10,1,MATCH(BY48,BY$6:CC$6,0))</f>
        <v>0</v>
      </c>
      <c r="CA53" s="451"/>
      <c r="CB53" s="463"/>
      <c r="CC53" s="464"/>
      <c r="CD53" s="464"/>
      <c r="CE53" s="465"/>
    </row>
    <row r="54" spans="11:83" x14ac:dyDescent="0.25">
      <c r="K54" s="527" t="s">
        <v>145</v>
      </c>
      <c r="L54" s="107" t="s">
        <v>1</v>
      </c>
      <c r="M54" s="519">
        <f>M51</f>
        <v>69</v>
      </c>
      <c r="N54" s="520"/>
      <c r="O54" s="512"/>
      <c r="P54" s="513"/>
      <c r="Q54" s="513"/>
      <c r="R54" s="514"/>
      <c r="X54" s="528" t="s">
        <v>145</v>
      </c>
      <c r="Y54" s="107" t="s">
        <v>1</v>
      </c>
      <c r="Z54" s="519">
        <f>Z51</f>
        <v>35.6</v>
      </c>
      <c r="AA54" s="520"/>
      <c r="AB54" s="512"/>
      <c r="AC54" s="513"/>
      <c r="AD54" s="513"/>
      <c r="AE54" s="514"/>
      <c r="AK54" s="318" t="s">
        <v>145</v>
      </c>
      <c r="AL54" s="35" t="s">
        <v>1</v>
      </c>
      <c r="AM54" s="35">
        <f>AM51</f>
        <v>245</v>
      </c>
      <c r="AN54" s="43"/>
      <c r="AO54" s="384"/>
      <c r="AP54" s="384"/>
      <c r="AQ54" s="433"/>
      <c r="AR54" s="434"/>
      <c r="AX54" s="318" t="s">
        <v>145</v>
      </c>
      <c r="AY54" s="35" t="s">
        <v>1</v>
      </c>
      <c r="AZ54" s="35">
        <f>AZ51</f>
        <v>0</v>
      </c>
      <c r="BA54" s="43"/>
      <c r="BB54" s="384"/>
      <c r="BC54" s="384"/>
      <c r="BD54" s="433"/>
      <c r="BE54" s="434"/>
      <c r="BK54" s="528" t="s">
        <v>145</v>
      </c>
      <c r="BL54" s="107" t="s">
        <v>1</v>
      </c>
      <c r="BM54" s="519">
        <f>BM51</f>
        <v>0</v>
      </c>
      <c r="BN54" s="520"/>
      <c r="BO54" s="512"/>
      <c r="BP54" s="513"/>
      <c r="BQ54" s="513"/>
      <c r="BR54" s="514"/>
      <c r="BX54" s="489" t="s">
        <v>145</v>
      </c>
      <c r="BY54" s="100" t="s">
        <v>1</v>
      </c>
      <c r="BZ54" s="450">
        <f>BZ51</f>
        <v>0</v>
      </c>
      <c r="CA54" s="451"/>
      <c r="CB54" s="463"/>
      <c r="CC54" s="464"/>
      <c r="CD54" s="464"/>
      <c r="CE54" s="465"/>
    </row>
    <row r="55" spans="11:83" x14ac:dyDescent="0.25">
      <c r="K55" s="527"/>
      <c r="L55" s="107" t="s">
        <v>0</v>
      </c>
      <c r="M55" s="519">
        <f>M52</f>
        <v>0</v>
      </c>
      <c r="N55" s="520"/>
      <c r="O55" s="512"/>
      <c r="P55" s="513"/>
      <c r="Q55" s="513"/>
      <c r="R55" s="514"/>
      <c r="X55" s="528"/>
      <c r="Y55" s="107" t="s">
        <v>0</v>
      </c>
      <c r="Z55" s="519">
        <f>Z52</f>
        <v>0</v>
      </c>
      <c r="AA55" s="520"/>
      <c r="AB55" s="512"/>
      <c r="AC55" s="513"/>
      <c r="AD55" s="513"/>
      <c r="AE55" s="514"/>
      <c r="AK55" s="318"/>
      <c r="AL55" s="35" t="s">
        <v>0</v>
      </c>
      <c r="AM55" s="286">
        <f>AM52</f>
        <v>119</v>
      </c>
      <c r="AN55" s="340"/>
      <c r="AO55" s="384"/>
      <c r="AP55" s="384"/>
      <c r="AQ55" s="433"/>
      <c r="AR55" s="434"/>
      <c r="AX55" s="318"/>
      <c r="AY55" s="35" t="s">
        <v>0</v>
      </c>
      <c r="AZ55" s="286">
        <f>AZ52</f>
        <v>0</v>
      </c>
      <c r="BA55" s="340"/>
      <c r="BB55" s="384"/>
      <c r="BC55" s="384"/>
      <c r="BD55" s="433"/>
      <c r="BE55" s="434"/>
      <c r="BK55" s="528"/>
      <c r="BL55" s="107" t="s">
        <v>0</v>
      </c>
      <c r="BM55" s="519">
        <f>BM52</f>
        <v>0</v>
      </c>
      <c r="BN55" s="520"/>
      <c r="BO55" s="512"/>
      <c r="BP55" s="513"/>
      <c r="BQ55" s="513"/>
      <c r="BR55" s="514"/>
      <c r="BX55" s="489"/>
      <c r="BY55" s="100" t="s">
        <v>0</v>
      </c>
      <c r="BZ55" s="450">
        <f>BZ52</f>
        <v>0</v>
      </c>
      <c r="CA55" s="451"/>
      <c r="CB55" s="463"/>
      <c r="CC55" s="464"/>
      <c r="CD55" s="464"/>
      <c r="CE55" s="465"/>
    </row>
    <row r="56" spans="11:83" x14ac:dyDescent="0.25">
      <c r="K56" s="530"/>
      <c r="L56" s="107" t="s">
        <v>52</v>
      </c>
      <c r="M56" s="519">
        <f>M53</f>
        <v>0</v>
      </c>
      <c r="N56" s="520"/>
      <c r="O56" s="512"/>
      <c r="P56" s="513"/>
      <c r="Q56" s="513"/>
      <c r="R56" s="514"/>
      <c r="X56" s="532"/>
      <c r="Y56" s="107" t="s">
        <v>52</v>
      </c>
      <c r="Z56" s="519">
        <f>Z53</f>
        <v>0</v>
      </c>
      <c r="AA56" s="520"/>
      <c r="AB56" s="512"/>
      <c r="AC56" s="513"/>
      <c r="AD56" s="513"/>
      <c r="AE56" s="514"/>
      <c r="AK56" s="486"/>
      <c r="AL56" s="35" t="s">
        <v>52</v>
      </c>
      <c r="AM56" s="286">
        <f>AM53</f>
        <v>5.3</v>
      </c>
      <c r="AN56" s="340"/>
      <c r="AO56" s="384"/>
      <c r="AP56" s="384"/>
      <c r="AQ56" s="433"/>
      <c r="AR56" s="434"/>
      <c r="AX56" s="486"/>
      <c r="AY56" s="35" t="s">
        <v>52</v>
      </c>
      <c r="AZ56" s="286">
        <f>AZ53</f>
        <v>4.2</v>
      </c>
      <c r="BA56" s="340"/>
      <c r="BB56" s="384"/>
      <c r="BC56" s="384"/>
      <c r="BD56" s="433"/>
      <c r="BE56" s="434"/>
      <c r="BK56" s="532"/>
      <c r="BL56" s="107" t="s">
        <v>52</v>
      </c>
      <c r="BM56" s="519">
        <f>BM53</f>
        <v>0</v>
      </c>
      <c r="BN56" s="520"/>
      <c r="BO56" s="512"/>
      <c r="BP56" s="513"/>
      <c r="BQ56" s="513"/>
      <c r="BR56" s="514"/>
      <c r="BX56" s="490"/>
      <c r="BY56" s="100" t="s">
        <v>52</v>
      </c>
      <c r="BZ56" s="450">
        <f>BZ53</f>
        <v>0</v>
      </c>
      <c r="CA56" s="451"/>
      <c r="CB56" s="463"/>
      <c r="CC56" s="464"/>
      <c r="CD56" s="464"/>
      <c r="CE56" s="465"/>
    </row>
    <row r="57" spans="11:83" ht="15.75" thickBot="1" x14ac:dyDescent="0.3">
      <c r="K57" s="531"/>
      <c r="L57" s="534"/>
      <c r="M57" s="535"/>
      <c r="N57" s="535"/>
      <c r="O57" s="515"/>
      <c r="P57" s="516"/>
      <c r="Q57" s="516"/>
      <c r="R57" s="517"/>
      <c r="X57" s="533"/>
      <c r="Y57" s="534"/>
      <c r="Z57" s="535"/>
      <c r="AA57" s="535"/>
      <c r="AB57" s="515"/>
      <c r="AC57" s="516"/>
      <c r="AD57" s="516"/>
      <c r="AE57" s="517"/>
      <c r="AK57" s="320"/>
      <c r="AL57" s="288"/>
      <c r="AM57" s="363"/>
      <c r="AN57" s="364"/>
      <c r="AO57" s="345"/>
      <c r="AP57" s="345"/>
      <c r="AQ57" s="344"/>
      <c r="AR57" s="435"/>
      <c r="AX57" s="320"/>
      <c r="AY57" s="288"/>
      <c r="AZ57" s="363"/>
      <c r="BA57" s="364"/>
      <c r="BB57" s="345"/>
      <c r="BC57" s="345"/>
      <c r="BD57" s="344"/>
      <c r="BE57" s="435"/>
      <c r="BK57" s="533"/>
      <c r="BL57" s="536"/>
      <c r="BM57" s="516"/>
      <c r="BN57" s="516"/>
      <c r="BO57" s="515"/>
      <c r="BP57" s="516"/>
      <c r="BQ57" s="516"/>
      <c r="BR57" s="517"/>
      <c r="BX57" s="491"/>
      <c r="BY57" s="495"/>
      <c r="BZ57" s="467"/>
      <c r="CA57" s="467"/>
      <c r="CB57" s="466"/>
      <c r="CC57" s="467"/>
      <c r="CD57" s="467"/>
      <c r="CE57" s="468"/>
    </row>
    <row r="58" spans="11:83" ht="5.25" customHeight="1" thickBot="1" x14ac:dyDescent="0.3">
      <c r="K58" s="121"/>
      <c r="L58" s="120"/>
      <c r="M58" s="120"/>
      <c r="N58" s="120"/>
      <c r="O58" s="120"/>
      <c r="P58" s="120"/>
      <c r="Q58" s="120"/>
      <c r="R58" s="120"/>
      <c r="BX58" s="106"/>
      <c r="BY58" s="106"/>
      <c r="BZ58" s="106"/>
      <c r="CA58" s="106"/>
      <c r="CB58" s="106"/>
      <c r="CC58" s="106"/>
      <c r="CD58" s="106"/>
      <c r="CE58" s="106"/>
    </row>
    <row r="59" spans="11:83" ht="15.75" thickBot="1" x14ac:dyDescent="0.3">
      <c r="K59" s="421" t="s">
        <v>147</v>
      </c>
      <c r="L59" s="422"/>
      <c r="M59" s="518"/>
      <c r="N59" s="119">
        <v>930</v>
      </c>
      <c r="O59" s="509"/>
      <c r="P59" s="510"/>
      <c r="Q59" s="510"/>
      <c r="R59" s="511"/>
      <c r="AK59" s="118">
        <v>5</v>
      </c>
      <c r="AL59" s="117" t="s">
        <v>79</v>
      </c>
      <c r="AM59" s="117" t="s">
        <v>59</v>
      </c>
      <c r="AN59" s="116" t="s">
        <v>58</v>
      </c>
      <c r="AO59" s="431"/>
      <c r="AP59" s="431"/>
      <c r="AQ59" s="430"/>
      <c r="AR59" s="432"/>
      <c r="AX59" s="118">
        <v>5</v>
      </c>
      <c r="AY59" s="117" t="s">
        <v>79</v>
      </c>
      <c r="AZ59" s="117" t="s">
        <v>59</v>
      </c>
      <c r="BA59" s="116" t="s">
        <v>58</v>
      </c>
      <c r="BB59" s="431"/>
      <c r="BC59" s="431"/>
      <c r="BD59" s="430"/>
      <c r="BE59" s="432"/>
      <c r="BX59" s="105" t="s">
        <v>29</v>
      </c>
      <c r="BY59" s="104">
        <v>5</v>
      </c>
      <c r="BZ59" s="103" t="s">
        <v>79</v>
      </c>
      <c r="CA59" s="102" t="s">
        <v>1</v>
      </c>
      <c r="CB59" s="460"/>
      <c r="CC59" s="461"/>
      <c r="CD59" s="461"/>
      <c r="CE59" s="462"/>
    </row>
    <row r="60" spans="11:83" ht="15" customHeight="1" x14ac:dyDescent="0.25">
      <c r="K60" s="115" t="s">
        <v>24</v>
      </c>
      <c r="L60" s="444"/>
      <c r="M60" s="445"/>
      <c r="N60" s="446"/>
      <c r="O60" s="512"/>
      <c r="P60" s="513"/>
      <c r="Q60" s="513"/>
      <c r="R60" s="514"/>
      <c r="AK60" s="114" t="s">
        <v>24</v>
      </c>
      <c r="AL60" s="109"/>
      <c r="AM60" s="113" t="s">
        <v>146</v>
      </c>
      <c r="AN60" s="112"/>
      <c r="AO60" s="384"/>
      <c r="AP60" s="384"/>
      <c r="AQ60" s="433"/>
      <c r="AR60" s="434"/>
      <c r="AX60" s="114" t="s">
        <v>24</v>
      </c>
      <c r="AY60" s="109"/>
      <c r="AZ60" s="113" t="s">
        <v>146</v>
      </c>
      <c r="BA60" s="112"/>
      <c r="BB60" s="384"/>
      <c r="BC60" s="384"/>
      <c r="BD60" s="433"/>
      <c r="BE60" s="434"/>
      <c r="BX60" s="101" t="s">
        <v>24</v>
      </c>
      <c r="BY60" s="447"/>
      <c r="BZ60" s="448"/>
      <c r="CA60" s="449"/>
      <c r="CB60" s="463"/>
      <c r="CC60" s="464"/>
      <c r="CD60" s="464"/>
      <c r="CE60" s="465"/>
    </row>
    <row r="61" spans="11:83" x14ac:dyDescent="0.25">
      <c r="K61" s="111" t="s">
        <v>23</v>
      </c>
      <c r="L61" s="521"/>
      <c r="M61" s="519"/>
      <c r="N61" s="520"/>
      <c r="O61" s="512"/>
      <c r="P61" s="513"/>
      <c r="Q61" s="513"/>
      <c r="R61" s="514"/>
      <c r="AK61" s="110" t="s">
        <v>23</v>
      </c>
      <c r="AL61" s="109"/>
      <c r="AM61" s="35"/>
      <c r="AN61" s="43"/>
      <c r="AO61" s="384"/>
      <c r="AP61" s="384"/>
      <c r="AQ61" s="433"/>
      <c r="AR61" s="434"/>
      <c r="AX61" s="110" t="s">
        <v>23</v>
      </c>
      <c r="AY61" s="109"/>
      <c r="AZ61" s="35"/>
      <c r="BA61" s="43"/>
      <c r="BB61" s="384"/>
      <c r="BC61" s="384"/>
      <c r="BD61" s="433"/>
      <c r="BE61" s="434"/>
      <c r="BX61" s="101" t="s">
        <v>23</v>
      </c>
      <c r="BY61" s="450"/>
      <c r="BZ61" s="450"/>
      <c r="CA61" s="451"/>
      <c r="CB61" s="463"/>
      <c r="CC61" s="464"/>
      <c r="CD61" s="464"/>
      <c r="CE61" s="465"/>
    </row>
    <row r="62" spans="11:83" x14ac:dyDescent="0.25">
      <c r="K62" s="528" t="s">
        <v>54</v>
      </c>
      <c r="L62" s="107" t="s">
        <v>1</v>
      </c>
      <c r="M62" s="522">
        <v>57</v>
      </c>
      <c r="N62" s="523"/>
      <c r="O62" s="512"/>
      <c r="P62" s="513"/>
      <c r="Q62" s="513"/>
      <c r="R62" s="514"/>
      <c r="AK62" s="318" t="s">
        <v>54</v>
      </c>
      <c r="AL62" s="35" t="s">
        <v>1</v>
      </c>
      <c r="AM62" s="108"/>
      <c r="AN62" s="40"/>
      <c r="AO62" s="384"/>
      <c r="AP62" s="384"/>
      <c r="AQ62" s="433"/>
      <c r="AR62" s="434"/>
      <c r="AX62" s="318" t="s">
        <v>54</v>
      </c>
      <c r="AY62" s="35" t="s">
        <v>1</v>
      </c>
      <c r="AZ62" s="108"/>
      <c r="BA62" s="40"/>
      <c r="BB62" s="384"/>
      <c r="BC62" s="384"/>
      <c r="BD62" s="433"/>
      <c r="BE62" s="434"/>
      <c r="BX62" s="489" t="s">
        <v>54</v>
      </c>
      <c r="BY62" s="100" t="s">
        <v>1</v>
      </c>
      <c r="BZ62" s="483"/>
      <c r="CA62" s="484"/>
      <c r="CB62" s="463"/>
      <c r="CC62" s="464"/>
      <c r="CD62" s="464"/>
      <c r="CE62" s="465"/>
    </row>
    <row r="63" spans="11:83" x14ac:dyDescent="0.25">
      <c r="K63" s="528"/>
      <c r="L63" s="107" t="s">
        <v>0</v>
      </c>
      <c r="M63" s="522"/>
      <c r="N63" s="523"/>
      <c r="O63" s="512"/>
      <c r="P63" s="513"/>
      <c r="Q63" s="513"/>
      <c r="R63" s="514"/>
      <c r="AK63" s="318"/>
      <c r="AL63" s="35" t="s">
        <v>0</v>
      </c>
      <c r="AM63" s="474"/>
      <c r="AN63" s="333"/>
      <c r="AO63" s="384"/>
      <c r="AP63" s="384"/>
      <c r="AQ63" s="433"/>
      <c r="AR63" s="434"/>
      <c r="AX63" s="318"/>
      <c r="AY63" s="35" t="s">
        <v>0</v>
      </c>
      <c r="AZ63" s="474"/>
      <c r="BA63" s="333"/>
      <c r="BB63" s="384"/>
      <c r="BC63" s="384"/>
      <c r="BD63" s="433"/>
      <c r="BE63" s="434"/>
      <c r="BX63" s="489"/>
      <c r="BY63" s="100" t="s">
        <v>0</v>
      </c>
      <c r="BZ63" s="483"/>
      <c r="CA63" s="484"/>
      <c r="CB63" s="463"/>
      <c r="CC63" s="464"/>
      <c r="CD63" s="464"/>
      <c r="CE63" s="465"/>
    </row>
    <row r="64" spans="11:83" x14ac:dyDescent="0.25">
      <c r="K64" s="528"/>
      <c r="L64" s="107" t="s">
        <v>52</v>
      </c>
      <c r="M64" s="519">
        <v>0</v>
      </c>
      <c r="N64" s="520"/>
      <c r="O64" s="512"/>
      <c r="P64" s="513"/>
      <c r="Q64" s="513"/>
      <c r="R64" s="514"/>
      <c r="AK64" s="318"/>
      <c r="AL64" s="35" t="s">
        <v>52</v>
      </c>
      <c r="AM64" s="286">
        <f>INDEX(AL$10:AP$10,1,MATCH(AK59,AL$6:AP$6,0))</f>
        <v>0</v>
      </c>
      <c r="AN64" s="340"/>
      <c r="AO64" s="384"/>
      <c r="AP64" s="384"/>
      <c r="AQ64" s="433"/>
      <c r="AR64" s="434"/>
      <c r="AX64" s="318"/>
      <c r="AY64" s="35" t="s">
        <v>52</v>
      </c>
      <c r="AZ64" s="286">
        <f>INDEX(AY$10:BC$10,1,MATCH(AX59,AY$6:BC$6,0))</f>
        <v>0</v>
      </c>
      <c r="BA64" s="340"/>
      <c r="BB64" s="384"/>
      <c r="BC64" s="384"/>
      <c r="BD64" s="433"/>
      <c r="BE64" s="434"/>
      <c r="BX64" s="489"/>
      <c r="BY64" s="100" t="s">
        <v>52</v>
      </c>
      <c r="BZ64" s="450">
        <f>INDEX(BY$10:CC$10,1,MATCH(BY59,BY$6:CC$6,0))</f>
        <v>0</v>
      </c>
      <c r="CA64" s="451"/>
      <c r="CB64" s="463"/>
      <c r="CC64" s="464"/>
      <c r="CD64" s="464"/>
      <c r="CE64" s="465"/>
    </row>
    <row r="65" spans="11:83" x14ac:dyDescent="0.25">
      <c r="K65" s="528" t="s">
        <v>145</v>
      </c>
      <c r="L65" s="107" t="s">
        <v>1</v>
      </c>
      <c r="M65" s="519">
        <f>M62</f>
        <v>57</v>
      </c>
      <c r="N65" s="520"/>
      <c r="O65" s="512"/>
      <c r="P65" s="513"/>
      <c r="Q65" s="513"/>
      <c r="R65" s="514"/>
      <c r="AK65" s="318" t="s">
        <v>145</v>
      </c>
      <c r="AL65" s="35" t="s">
        <v>1</v>
      </c>
      <c r="AM65" s="35">
        <f>AM62</f>
        <v>0</v>
      </c>
      <c r="AN65" s="43"/>
      <c r="AO65" s="384"/>
      <c r="AP65" s="384"/>
      <c r="AQ65" s="433"/>
      <c r="AR65" s="434"/>
      <c r="AX65" s="318" t="s">
        <v>145</v>
      </c>
      <c r="AY65" s="35" t="s">
        <v>1</v>
      </c>
      <c r="AZ65" s="35">
        <f>AZ62</f>
        <v>0</v>
      </c>
      <c r="BA65" s="43"/>
      <c r="BB65" s="384"/>
      <c r="BC65" s="384"/>
      <c r="BD65" s="433"/>
      <c r="BE65" s="434"/>
      <c r="BX65" s="489" t="s">
        <v>145</v>
      </c>
      <c r="BY65" s="100" t="s">
        <v>1</v>
      </c>
      <c r="BZ65" s="450">
        <f>BZ62</f>
        <v>0</v>
      </c>
      <c r="CA65" s="451"/>
      <c r="CB65" s="463"/>
      <c r="CC65" s="464"/>
      <c r="CD65" s="464"/>
      <c r="CE65" s="465"/>
    </row>
    <row r="66" spans="11:83" x14ac:dyDescent="0.25">
      <c r="K66" s="528"/>
      <c r="L66" s="107" t="s">
        <v>0</v>
      </c>
      <c r="M66" s="519">
        <f>M63</f>
        <v>0</v>
      </c>
      <c r="N66" s="520"/>
      <c r="O66" s="512"/>
      <c r="P66" s="513"/>
      <c r="Q66" s="513"/>
      <c r="R66" s="514"/>
      <c r="AK66" s="318"/>
      <c r="AL66" s="35" t="s">
        <v>0</v>
      </c>
      <c r="AM66" s="286">
        <f>AM63</f>
        <v>0</v>
      </c>
      <c r="AN66" s="340"/>
      <c r="AO66" s="384"/>
      <c r="AP66" s="384"/>
      <c r="AQ66" s="433"/>
      <c r="AR66" s="434"/>
      <c r="AX66" s="318"/>
      <c r="AY66" s="35" t="s">
        <v>0</v>
      </c>
      <c r="AZ66" s="286">
        <f>AZ63</f>
        <v>0</v>
      </c>
      <c r="BA66" s="340"/>
      <c r="BB66" s="384"/>
      <c r="BC66" s="384"/>
      <c r="BD66" s="433"/>
      <c r="BE66" s="434"/>
      <c r="BX66" s="489"/>
      <c r="BY66" s="100" t="s">
        <v>0</v>
      </c>
      <c r="BZ66" s="450">
        <f>BZ63</f>
        <v>0</v>
      </c>
      <c r="CA66" s="451"/>
      <c r="CB66" s="463"/>
      <c r="CC66" s="464"/>
      <c r="CD66" s="464"/>
      <c r="CE66" s="465"/>
    </row>
    <row r="67" spans="11:83" x14ac:dyDescent="0.25">
      <c r="K67" s="532"/>
      <c r="L67" s="107" t="s">
        <v>52</v>
      </c>
      <c r="M67" s="519">
        <f>M64</f>
        <v>0</v>
      </c>
      <c r="N67" s="520"/>
      <c r="O67" s="512"/>
      <c r="P67" s="513"/>
      <c r="Q67" s="513"/>
      <c r="R67" s="514"/>
      <c r="AK67" s="486"/>
      <c r="AL67" s="35" t="s">
        <v>52</v>
      </c>
      <c r="AM67" s="286">
        <f>AM64</f>
        <v>0</v>
      </c>
      <c r="AN67" s="340"/>
      <c r="AO67" s="384"/>
      <c r="AP67" s="384"/>
      <c r="AQ67" s="433"/>
      <c r="AR67" s="434"/>
      <c r="AX67" s="486"/>
      <c r="AY67" s="35" t="s">
        <v>52</v>
      </c>
      <c r="AZ67" s="286">
        <f>AZ64</f>
        <v>0</v>
      </c>
      <c r="BA67" s="340"/>
      <c r="BB67" s="384"/>
      <c r="BC67" s="384"/>
      <c r="BD67" s="433"/>
      <c r="BE67" s="434"/>
      <c r="BX67" s="490"/>
      <c r="BY67" s="100" t="s">
        <v>52</v>
      </c>
      <c r="BZ67" s="450">
        <f>BZ64</f>
        <v>0</v>
      </c>
      <c r="CA67" s="451"/>
      <c r="CB67" s="463"/>
      <c r="CC67" s="464"/>
      <c r="CD67" s="464"/>
      <c r="CE67" s="465"/>
    </row>
    <row r="68" spans="11:83" ht="15.75" thickBot="1" x14ac:dyDescent="0.3">
      <c r="K68" s="533"/>
      <c r="L68" s="534"/>
      <c r="M68" s="535"/>
      <c r="N68" s="535"/>
      <c r="O68" s="515"/>
      <c r="P68" s="516"/>
      <c r="Q68" s="516"/>
      <c r="R68" s="517"/>
      <c r="AK68" s="320"/>
      <c r="AL68" s="288"/>
      <c r="AM68" s="363"/>
      <c r="AN68" s="364"/>
      <c r="AO68" s="345"/>
      <c r="AP68" s="345"/>
      <c r="AQ68" s="344"/>
      <c r="AR68" s="435"/>
      <c r="AX68" s="320"/>
      <c r="AY68" s="288"/>
      <c r="AZ68" s="363"/>
      <c r="BA68" s="364"/>
      <c r="BB68" s="345"/>
      <c r="BC68" s="345"/>
      <c r="BD68" s="344"/>
      <c r="BE68" s="435"/>
      <c r="BX68" s="491"/>
      <c r="BY68" s="495"/>
      <c r="BZ68" s="467"/>
      <c r="CA68" s="467"/>
      <c r="CB68" s="466"/>
      <c r="CC68" s="467"/>
      <c r="CD68" s="467"/>
      <c r="CE68" s="468"/>
    </row>
    <row r="69" spans="11:83" ht="4.5" customHeight="1" thickBot="1" x14ac:dyDescent="0.3">
      <c r="AX69" s="106"/>
      <c r="AY69" s="106"/>
      <c r="AZ69" s="106"/>
      <c r="BA69" s="106"/>
      <c r="BB69" s="106"/>
      <c r="BC69" s="106"/>
      <c r="BD69" s="106"/>
      <c r="BE69" s="106"/>
      <c r="BX69" s="106"/>
      <c r="BY69" s="106"/>
      <c r="BZ69" s="106"/>
      <c r="CA69" s="106"/>
      <c r="CB69" s="106"/>
      <c r="CC69" s="106"/>
      <c r="CD69" s="106"/>
      <c r="CE69" s="106"/>
    </row>
    <row r="70" spans="11:83" x14ac:dyDescent="0.25">
      <c r="BX70" s="105" t="s">
        <v>29</v>
      </c>
      <c r="BY70" s="104">
        <v>5</v>
      </c>
      <c r="BZ70" s="103" t="s">
        <v>79</v>
      </c>
      <c r="CA70" s="102" t="s">
        <v>0</v>
      </c>
      <c r="CB70" s="460"/>
      <c r="CC70" s="461"/>
      <c r="CD70" s="461"/>
      <c r="CE70" s="462"/>
    </row>
    <row r="71" spans="11:83" ht="15" customHeight="1" x14ac:dyDescent="0.25">
      <c r="BX71" s="101" t="s">
        <v>24</v>
      </c>
      <c r="BY71" s="447"/>
      <c r="BZ71" s="448"/>
      <c r="CA71" s="449"/>
      <c r="CB71" s="463"/>
      <c r="CC71" s="464"/>
      <c r="CD71" s="464"/>
      <c r="CE71" s="465"/>
    </row>
    <row r="72" spans="11:83" x14ac:dyDescent="0.25">
      <c r="BX72" s="101" t="s">
        <v>23</v>
      </c>
      <c r="BY72" s="450"/>
      <c r="BZ72" s="450"/>
      <c r="CA72" s="451"/>
      <c r="CB72" s="463"/>
      <c r="CC72" s="464"/>
      <c r="CD72" s="464"/>
      <c r="CE72" s="465"/>
    </row>
    <row r="73" spans="11:83" x14ac:dyDescent="0.25">
      <c r="BX73" s="489" t="s">
        <v>54</v>
      </c>
      <c r="BY73" s="100" t="s">
        <v>1</v>
      </c>
      <c r="BZ73" s="483"/>
      <c r="CA73" s="484"/>
      <c r="CB73" s="463"/>
      <c r="CC73" s="464"/>
      <c r="CD73" s="464"/>
      <c r="CE73" s="465"/>
    </row>
    <row r="74" spans="11:83" x14ac:dyDescent="0.25">
      <c r="BX74" s="489"/>
      <c r="BY74" s="100" t="s">
        <v>0</v>
      </c>
      <c r="BZ74" s="483"/>
      <c r="CA74" s="484"/>
      <c r="CB74" s="463"/>
      <c r="CC74" s="464"/>
      <c r="CD74" s="464"/>
      <c r="CE74" s="465"/>
    </row>
    <row r="75" spans="11:83" x14ac:dyDescent="0.25">
      <c r="BX75" s="489"/>
      <c r="BY75" s="100" t="s">
        <v>52</v>
      </c>
      <c r="BZ75" s="450">
        <f>INDEX(BY$10:CC$10,1,MATCH(BY70,BY$6:CC$6,0))</f>
        <v>0</v>
      </c>
      <c r="CA75" s="451"/>
      <c r="CB75" s="463"/>
      <c r="CC75" s="464"/>
      <c r="CD75" s="464"/>
      <c r="CE75" s="465"/>
    </row>
    <row r="76" spans="11:83" x14ac:dyDescent="0.25">
      <c r="BX76" s="489" t="s">
        <v>145</v>
      </c>
      <c r="BY76" s="100" t="s">
        <v>1</v>
      </c>
      <c r="BZ76" s="450">
        <f>BZ73</f>
        <v>0</v>
      </c>
      <c r="CA76" s="451"/>
      <c r="CB76" s="463"/>
      <c r="CC76" s="464"/>
      <c r="CD76" s="464"/>
      <c r="CE76" s="465"/>
    </row>
    <row r="77" spans="11:83" x14ac:dyDescent="0.25">
      <c r="BX77" s="489"/>
      <c r="BY77" s="100" t="s">
        <v>0</v>
      </c>
      <c r="BZ77" s="450">
        <f>BZ74</f>
        <v>0</v>
      </c>
      <c r="CA77" s="451"/>
      <c r="CB77" s="463"/>
      <c r="CC77" s="464"/>
      <c r="CD77" s="464"/>
      <c r="CE77" s="465"/>
    </row>
    <row r="78" spans="11:83" x14ac:dyDescent="0.25">
      <c r="BX78" s="490"/>
      <c r="BY78" s="100" t="s">
        <v>52</v>
      </c>
      <c r="BZ78" s="450">
        <f>BZ75</f>
        <v>0</v>
      </c>
      <c r="CA78" s="451"/>
      <c r="CB78" s="463"/>
      <c r="CC78" s="464"/>
      <c r="CD78" s="464"/>
      <c r="CE78" s="465"/>
    </row>
    <row r="79" spans="11:83" ht="15.75" thickBot="1" x14ac:dyDescent="0.3">
      <c r="BX79" s="491"/>
      <c r="BY79" s="495"/>
      <c r="BZ79" s="467"/>
      <c r="CA79" s="467"/>
      <c r="CB79" s="466"/>
      <c r="CC79" s="467"/>
      <c r="CD79" s="467"/>
      <c r="CE79" s="468"/>
    </row>
    <row r="80" spans="11:83" ht="4.5" customHeight="1" x14ac:dyDescent="0.25"/>
    <row r="82" spans="59:63" ht="15" customHeight="1" x14ac:dyDescent="0.25"/>
    <row r="85" spans="59:63" x14ac:dyDescent="0.25">
      <c r="BG85" s="1" t="s">
        <v>144</v>
      </c>
      <c r="BH85" s="1" t="s">
        <v>143</v>
      </c>
      <c r="BI85" s="1" t="s">
        <v>142</v>
      </c>
      <c r="BJ85" s="1" t="s">
        <v>141</v>
      </c>
      <c r="BK85" s="1" t="s">
        <v>140</v>
      </c>
    </row>
    <row r="86" spans="59:63" x14ac:dyDescent="0.25">
      <c r="BG86" s="1" t="s">
        <v>104</v>
      </c>
      <c r="BH86" s="1">
        <v>0.85</v>
      </c>
      <c r="BI86" s="1">
        <v>12</v>
      </c>
      <c r="BJ86" s="1">
        <v>5</v>
      </c>
      <c r="BK86" s="1" t="s">
        <v>139</v>
      </c>
    </row>
    <row r="91" spans="59:63" ht="4.5" customHeight="1" x14ac:dyDescent="0.25"/>
    <row r="93" spans="59:63" ht="15" customHeight="1" x14ac:dyDescent="0.25"/>
    <row r="102" ht="5.25" customHeight="1" x14ac:dyDescent="0.25"/>
  </sheetData>
  <mergeCells count="376">
    <mergeCell ref="CB70:CE79"/>
    <mergeCell ref="BY71:CA71"/>
    <mergeCell ref="BY72:CA72"/>
    <mergeCell ref="BX73:BX75"/>
    <mergeCell ref="BZ73:CA73"/>
    <mergeCell ref="BZ74:CA74"/>
    <mergeCell ref="BZ75:CA75"/>
    <mergeCell ref="BX76:BX79"/>
    <mergeCell ref="BZ76:CA76"/>
    <mergeCell ref="BZ77:CA77"/>
    <mergeCell ref="BZ78:CA78"/>
    <mergeCell ref="BY79:CA79"/>
    <mergeCell ref="BZ66:CA66"/>
    <mergeCell ref="M67:N67"/>
    <mergeCell ref="AM67:AN67"/>
    <mergeCell ref="AZ67:BA67"/>
    <mergeCell ref="BZ67:CA67"/>
    <mergeCell ref="L68:N68"/>
    <mergeCell ref="AL68:AN68"/>
    <mergeCell ref="AY68:BA68"/>
    <mergeCell ref="BY68:CA68"/>
    <mergeCell ref="CB59:CE68"/>
    <mergeCell ref="L60:N60"/>
    <mergeCell ref="BY60:CA60"/>
    <mergeCell ref="L61:N61"/>
    <mergeCell ref="BY61:CA61"/>
    <mergeCell ref="K62:K64"/>
    <mergeCell ref="M62:N62"/>
    <mergeCell ref="AK62:AK64"/>
    <mergeCell ref="AX62:AX64"/>
    <mergeCell ref="BX62:BX64"/>
    <mergeCell ref="BZ62:CA62"/>
    <mergeCell ref="M63:N63"/>
    <mergeCell ref="AM63:AN63"/>
    <mergeCell ref="AZ63:BA63"/>
    <mergeCell ref="BZ63:CA63"/>
    <mergeCell ref="M64:N64"/>
    <mergeCell ref="AM64:AN64"/>
    <mergeCell ref="AZ64:BA64"/>
    <mergeCell ref="BZ64:CA64"/>
    <mergeCell ref="BX65:BX68"/>
    <mergeCell ref="BZ65:CA65"/>
    <mergeCell ref="M66:N66"/>
    <mergeCell ref="AM66:AN66"/>
    <mergeCell ref="AZ66:BA66"/>
    <mergeCell ref="K59:M59"/>
    <mergeCell ref="O59:R68"/>
    <mergeCell ref="AO59:AP68"/>
    <mergeCell ref="AQ59:AR68"/>
    <mergeCell ref="BB59:BC68"/>
    <mergeCell ref="BD59:BE68"/>
    <mergeCell ref="K65:K68"/>
    <mergeCell ref="M65:N65"/>
    <mergeCell ref="AK65:AK68"/>
    <mergeCell ref="AX65:AX68"/>
    <mergeCell ref="BM56:BN56"/>
    <mergeCell ref="BZ56:CA56"/>
    <mergeCell ref="L57:N57"/>
    <mergeCell ref="Y57:AA57"/>
    <mergeCell ref="AL57:AN57"/>
    <mergeCell ref="AY57:BA57"/>
    <mergeCell ref="BL57:BN57"/>
    <mergeCell ref="BY57:CA57"/>
    <mergeCell ref="BB48:BC57"/>
    <mergeCell ref="BM52:BN52"/>
    <mergeCell ref="BZ52:CA52"/>
    <mergeCell ref="M53:N53"/>
    <mergeCell ref="Z53:AA53"/>
    <mergeCell ref="AZ53:BA53"/>
    <mergeCell ref="BM53:BN53"/>
    <mergeCell ref="BZ53:CA53"/>
    <mergeCell ref="K54:K57"/>
    <mergeCell ref="M54:N54"/>
    <mergeCell ref="X54:X57"/>
    <mergeCell ref="Z54:AA54"/>
    <mergeCell ref="AK54:AK57"/>
    <mergeCell ref="AX54:AX57"/>
    <mergeCell ref="BK54:BK57"/>
    <mergeCell ref="BM54:BN54"/>
    <mergeCell ref="BX54:BX57"/>
    <mergeCell ref="BZ54:CA54"/>
    <mergeCell ref="M55:N55"/>
    <mergeCell ref="Z55:AA55"/>
    <mergeCell ref="AM55:AN55"/>
    <mergeCell ref="AZ55:BA55"/>
    <mergeCell ref="BM55:BN55"/>
    <mergeCell ref="BZ55:CA55"/>
    <mergeCell ref="M56:N56"/>
    <mergeCell ref="BO48:BR57"/>
    <mergeCell ref="CB48:CE57"/>
    <mergeCell ref="L49:N49"/>
    <mergeCell ref="Y49:AA49"/>
    <mergeCell ref="BL49:BN49"/>
    <mergeCell ref="BY49:CA49"/>
    <mergeCell ref="L50:N50"/>
    <mergeCell ref="Y50:AA50"/>
    <mergeCell ref="K48:M48"/>
    <mergeCell ref="BL50:BN50"/>
    <mergeCell ref="BY50:CA50"/>
    <mergeCell ref="K51:K53"/>
    <mergeCell ref="M51:N51"/>
    <mergeCell ref="X51:X53"/>
    <mergeCell ref="Z51:AA51"/>
    <mergeCell ref="AK51:AK53"/>
    <mergeCell ref="AX51:AX53"/>
    <mergeCell ref="BK51:BK53"/>
    <mergeCell ref="BM51:BN51"/>
    <mergeCell ref="BX51:BX53"/>
    <mergeCell ref="BZ51:CA51"/>
    <mergeCell ref="M52:N52"/>
    <mergeCell ref="Z52:AA52"/>
    <mergeCell ref="AM52:AN52"/>
    <mergeCell ref="O48:R57"/>
    <mergeCell ref="X48:Z48"/>
    <mergeCell ref="AB48:AE57"/>
    <mergeCell ref="AO48:AP57"/>
    <mergeCell ref="AQ48:AR57"/>
    <mergeCell ref="AM53:AN53"/>
    <mergeCell ref="Z56:AA56"/>
    <mergeCell ref="AM56:AN56"/>
    <mergeCell ref="BD48:BE57"/>
    <mergeCell ref="AZ52:BA52"/>
    <mergeCell ref="AZ56:BA56"/>
    <mergeCell ref="BX43:BX46"/>
    <mergeCell ref="BZ43:CA43"/>
    <mergeCell ref="M44:N44"/>
    <mergeCell ref="Z44:AA44"/>
    <mergeCell ref="AM44:AN44"/>
    <mergeCell ref="AZ44:BA44"/>
    <mergeCell ref="BM44:BN44"/>
    <mergeCell ref="BZ44:CA44"/>
    <mergeCell ref="BD37:BE46"/>
    <mergeCell ref="AZ45:BA45"/>
    <mergeCell ref="BM45:BN45"/>
    <mergeCell ref="BZ45:CA45"/>
    <mergeCell ref="L46:N46"/>
    <mergeCell ref="Y46:AA46"/>
    <mergeCell ref="AL46:AN46"/>
    <mergeCell ref="AY46:BA46"/>
    <mergeCell ref="BL46:BN46"/>
    <mergeCell ref="BY46:CA46"/>
    <mergeCell ref="BK43:BK46"/>
    <mergeCell ref="M43:N43"/>
    <mergeCell ref="X43:X46"/>
    <mergeCell ref="Z43:AA43"/>
    <mergeCell ref="AK43:AK46"/>
    <mergeCell ref="AX43:AX46"/>
    <mergeCell ref="M45:N45"/>
    <mergeCell ref="Z45:AA45"/>
    <mergeCell ref="AM45:AN45"/>
    <mergeCell ref="BM43:BN43"/>
    <mergeCell ref="CB37:CE46"/>
    <mergeCell ref="BL38:BN38"/>
    <mergeCell ref="BY38:CA38"/>
    <mergeCell ref="BL39:BN39"/>
    <mergeCell ref="BY39:CA39"/>
    <mergeCell ref="Z40:AA40"/>
    <mergeCell ref="AK40:AK42"/>
    <mergeCell ref="AX40:AX42"/>
    <mergeCell ref="AO37:AP46"/>
    <mergeCell ref="AQ37:AR46"/>
    <mergeCell ref="BB37:BC46"/>
    <mergeCell ref="BZ40:CA40"/>
    <mergeCell ref="Z41:AA41"/>
    <mergeCell ref="AM41:AN41"/>
    <mergeCell ref="AZ41:BA41"/>
    <mergeCell ref="BM41:BN41"/>
    <mergeCell ref="BZ41:CA41"/>
    <mergeCell ref="Z42:AA42"/>
    <mergeCell ref="AM42:AN42"/>
    <mergeCell ref="AZ42:BA42"/>
    <mergeCell ref="BM42:BN42"/>
    <mergeCell ref="BZ42:CA42"/>
    <mergeCell ref="BK40:BK42"/>
    <mergeCell ref="BM40:BN40"/>
    <mergeCell ref="Y35:AA35"/>
    <mergeCell ref="AL35:AN35"/>
    <mergeCell ref="AY35:BA35"/>
    <mergeCell ref="BL35:BN35"/>
    <mergeCell ref="BY35:CA35"/>
    <mergeCell ref="A36:I36"/>
    <mergeCell ref="E37:I40"/>
    <mergeCell ref="K37:M37"/>
    <mergeCell ref="O37:R46"/>
    <mergeCell ref="X37:Z37"/>
    <mergeCell ref="AB37:AE46"/>
    <mergeCell ref="L38:N38"/>
    <mergeCell ref="Y38:AA38"/>
    <mergeCell ref="L39:N39"/>
    <mergeCell ref="Y39:AA39"/>
    <mergeCell ref="BO37:BR46"/>
    <mergeCell ref="E41:I46"/>
    <mergeCell ref="M41:N41"/>
    <mergeCell ref="K40:K42"/>
    <mergeCell ref="M40:N40"/>
    <mergeCell ref="X40:X42"/>
    <mergeCell ref="M42:N42"/>
    <mergeCell ref="BX40:BX42"/>
    <mergeCell ref="K43:K46"/>
    <mergeCell ref="AZ31:BA31"/>
    <mergeCell ref="BM31:BN31"/>
    <mergeCell ref="BZ31:CA31"/>
    <mergeCell ref="E32:I35"/>
    <mergeCell ref="K32:K35"/>
    <mergeCell ref="M32:N32"/>
    <mergeCell ref="X32:X35"/>
    <mergeCell ref="Z32:AA32"/>
    <mergeCell ref="AK32:AK35"/>
    <mergeCell ref="BX32:BX35"/>
    <mergeCell ref="BZ32:CA32"/>
    <mergeCell ref="M33:N33"/>
    <mergeCell ref="Z33:AA33"/>
    <mergeCell ref="AM33:AN33"/>
    <mergeCell ref="AZ33:BA33"/>
    <mergeCell ref="BM33:BN33"/>
    <mergeCell ref="BZ33:CA33"/>
    <mergeCell ref="M34:N34"/>
    <mergeCell ref="Z34:AA34"/>
    <mergeCell ref="AM34:AN34"/>
    <mergeCell ref="AZ34:BA34"/>
    <mergeCell ref="BM34:BN34"/>
    <mergeCell ref="BZ34:CA34"/>
    <mergeCell ref="L35:N35"/>
    <mergeCell ref="AZ26:BA26"/>
    <mergeCell ref="BB26:BC35"/>
    <mergeCell ref="BD26:BE35"/>
    <mergeCell ref="BO26:BR35"/>
    <mergeCell ref="AX32:AX35"/>
    <mergeCell ref="AZ32:BA32"/>
    <mergeCell ref="BK32:BK35"/>
    <mergeCell ref="BM32:BN32"/>
    <mergeCell ref="CB26:CE35"/>
    <mergeCell ref="AY27:BA27"/>
    <mergeCell ref="BL27:BN27"/>
    <mergeCell ref="BY27:CA27"/>
    <mergeCell ref="AY28:BA28"/>
    <mergeCell ref="BL28:BN28"/>
    <mergeCell ref="BY28:CA28"/>
    <mergeCell ref="AX29:AX31"/>
    <mergeCell ref="AZ29:BA29"/>
    <mergeCell ref="BK29:BK31"/>
    <mergeCell ref="BM29:BN29"/>
    <mergeCell ref="BX29:BX31"/>
    <mergeCell ref="BZ29:CA29"/>
    <mergeCell ref="AZ30:BA30"/>
    <mergeCell ref="BM30:BN30"/>
    <mergeCell ref="BZ30:CA30"/>
    <mergeCell ref="A26:E26"/>
    <mergeCell ref="F26:H26"/>
    <mergeCell ref="K26:M26"/>
    <mergeCell ref="O26:R35"/>
    <mergeCell ref="X26:Z26"/>
    <mergeCell ref="AB26:AE35"/>
    <mergeCell ref="E28:I31"/>
    <mergeCell ref="AO26:AP35"/>
    <mergeCell ref="AQ26:AR35"/>
    <mergeCell ref="L27:N27"/>
    <mergeCell ref="Y27:AA27"/>
    <mergeCell ref="L28:N28"/>
    <mergeCell ref="Y28:AA28"/>
    <mergeCell ref="K29:K31"/>
    <mergeCell ref="M29:N29"/>
    <mergeCell ref="X29:X31"/>
    <mergeCell ref="Z29:AA29"/>
    <mergeCell ref="AK29:AK31"/>
    <mergeCell ref="M30:N30"/>
    <mergeCell ref="Z30:AA30"/>
    <mergeCell ref="AM30:AN30"/>
    <mergeCell ref="M31:N31"/>
    <mergeCell ref="Z31:AA31"/>
    <mergeCell ref="AM31:AN31"/>
    <mergeCell ref="M22:N22"/>
    <mergeCell ref="Z22:AA22"/>
    <mergeCell ref="AM22:AN22"/>
    <mergeCell ref="AZ22:BA22"/>
    <mergeCell ref="BM22:BN22"/>
    <mergeCell ref="CM23:CN23"/>
    <mergeCell ref="L24:N24"/>
    <mergeCell ref="Y24:AA24"/>
    <mergeCell ref="AL24:AN24"/>
    <mergeCell ref="AY24:BA24"/>
    <mergeCell ref="BL24:BN24"/>
    <mergeCell ref="BY24:CA24"/>
    <mergeCell ref="CM24:CN24"/>
    <mergeCell ref="M23:N23"/>
    <mergeCell ref="Z23:AA23"/>
    <mergeCell ref="Z21:AA21"/>
    <mergeCell ref="AK21:AK24"/>
    <mergeCell ref="AM21:AN21"/>
    <mergeCell ref="AX21:AX24"/>
    <mergeCell ref="AM23:AN23"/>
    <mergeCell ref="AZ23:BA23"/>
    <mergeCell ref="BM23:BN23"/>
    <mergeCell ref="BZ23:CA23"/>
    <mergeCell ref="CM21:CN21"/>
    <mergeCell ref="K18:K20"/>
    <mergeCell ref="M18:N18"/>
    <mergeCell ref="X18:X20"/>
    <mergeCell ref="Z18:AA18"/>
    <mergeCell ref="AK18:AK20"/>
    <mergeCell ref="AM18:AN18"/>
    <mergeCell ref="BZ20:CA20"/>
    <mergeCell ref="CK20:CK24"/>
    <mergeCell ref="BM21:BN21"/>
    <mergeCell ref="BX21:BX24"/>
    <mergeCell ref="BZ21:CA21"/>
    <mergeCell ref="AX18:AX20"/>
    <mergeCell ref="AZ18:BA18"/>
    <mergeCell ref="BK18:BK20"/>
    <mergeCell ref="BM18:BN18"/>
    <mergeCell ref="BX18:BX20"/>
    <mergeCell ref="AZ21:BA21"/>
    <mergeCell ref="BK21:BK24"/>
    <mergeCell ref="Z20:AA20"/>
    <mergeCell ref="AM20:AN20"/>
    <mergeCell ref="AZ20:BA20"/>
    <mergeCell ref="BM20:BN20"/>
    <mergeCell ref="BZ22:CA22"/>
    <mergeCell ref="K21:K24"/>
    <mergeCell ref="CK17:CK19"/>
    <mergeCell ref="CL17:CN19"/>
    <mergeCell ref="BD15:BE24"/>
    <mergeCell ref="BO15:BR24"/>
    <mergeCell ref="CB15:CE24"/>
    <mergeCell ref="CL15:CN15"/>
    <mergeCell ref="M19:N19"/>
    <mergeCell ref="Z19:AA19"/>
    <mergeCell ref="AM19:AN19"/>
    <mergeCell ref="M20:N20"/>
    <mergeCell ref="BY16:CA16"/>
    <mergeCell ref="CL16:CN16"/>
    <mergeCell ref="L17:N17"/>
    <mergeCell ref="Y17:AA17"/>
    <mergeCell ref="AL17:AN17"/>
    <mergeCell ref="AY17:BA17"/>
    <mergeCell ref="BZ18:CA18"/>
    <mergeCell ref="AZ19:BA19"/>
    <mergeCell ref="BM19:BN19"/>
    <mergeCell ref="BZ19:CA19"/>
    <mergeCell ref="CM22:CN22"/>
    <mergeCell ref="CM20:CN20"/>
    <mergeCell ref="M21:N21"/>
    <mergeCell ref="X21:X24"/>
    <mergeCell ref="K14:R14"/>
    <mergeCell ref="X14:AE14"/>
    <mergeCell ref="AK14:AQ14"/>
    <mergeCell ref="AX14:BC14"/>
    <mergeCell ref="BK14:BR14"/>
    <mergeCell ref="BX14:CE14"/>
    <mergeCell ref="CK14:CR14"/>
    <mergeCell ref="K15:M15"/>
    <mergeCell ref="O15:R24"/>
    <mergeCell ref="X15:Z15"/>
    <mergeCell ref="AB15:AE24"/>
    <mergeCell ref="AM15:AN15"/>
    <mergeCell ref="AO15:AP24"/>
    <mergeCell ref="AQ15:AR24"/>
    <mergeCell ref="AZ15:BA15"/>
    <mergeCell ref="BB15:BC24"/>
    <mergeCell ref="CO15:CR24"/>
    <mergeCell ref="L16:N16"/>
    <mergeCell ref="Y16:AA16"/>
    <mergeCell ref="AL16:AN16"/>
    <mergeCell ref="AY16:BA16"/>
    <mergeCell ref="BL16:BN16"/>
    <mergeCell ref="BL17:BN17"/>
    <mergeCell ref="BY17:CA17"/>
    <mergeCell ref="CM6:CN6"/>
    <mergeCell ref="CM7:CN7"/>
    <mergeCell ref="CM8:CN8"/>
    <mergeCell ref="CM9:CN9"/>
    <mergeCell ref="CM10:CN10"/>
    <mergeCell ref="M13:N13"/>
    <mergeCell ref="AM13:AN13"/>
    <mergeCell ref="AZ13:BA13"/>
    <mergeCell ref="CM13:CN13"/>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Document" dvAspect="DVASPECT_ICON" shapeId="3073" r:id="rId4">
          <objectPr defaultSize="0" autoPict="0" r:id="rId5">
            <anchor moveWithCells="1">
              <from>
                <xdr:col>38</xdr:col>
                <xdr:colOff>66675</xdr:colOff>
                <xdr:row>16</xdr:row>
                <xdr:rowOff>9525</xdr:rowOff>
              </from>
              <to>
                <xdr:col>38</xdr:col>
                <xdr:colOff>295275</xdr:colOff>
                <xdr:row>16</xdr:row>
                <xdr:rowOff>180975</xdr:rowOff>
              </to>
            </anchor>
          </objectPr>
        </oleObject>
      </mc:Choice>
      <mc:Fallback>
        <oleObject progId="Document" dvAspect="DVASPECT_ICON" shapeId="3073" r:id="rId4"/>
      </mc:Fallback>
    </mc:AlternateContent>
    <mc:AlternateContent xmlns:mc="http://schemas.openxmlformats.org/markup-compatibility/2006">
      <mc:Choice Requires="x14">
        <oleObject progId="Document" dvAspect="DVASPECT_ICON" shapeId="3074" r:id="rId6">
          <objectPr defaultSize="0" autoPict="0" r:id="rId7">
            <anchor moveWithCells="1">
              <from>
                <xdr:col>51</xdr:col>
                <xdr:colOff>28575</xdr:colOff>
                <xdr:row>16</xdr:row>
                <xdr:rowOff>9525</xdr:rowOff>
              </from>
              <to>
                <xdr:col>51</xdr:col>
                <xdr:colOff>257175</xdr:colOff>
                <xdr:row>16</xdr:row>
                <xdr:rowOff>180975</xdr:rowOff>
              </to>
            </anchor>
          </objectPr>
        </oleObject>
      </mc:Choice>
      <mc:Fallback>
        <oleObject progId="Document" dvAspect="DVASPECT_ICON" shapeId="3074" r:id="rId6"/>
      </mc:Fallback>
    </mc:AlternateContent>
    <mc:AlternateContent xmlns:mc="http://schemas.openxmlformats.org/markup-compatibility/2006">
      <mc:Choice Requires="x14">
        <oleObject progId="Document" dvAspect="DVASPECT_ICON" shapeId="3075" r:id="rId8">
          <objectPr defaultSize="0" autoPict="0" r:id="rId7">
            <anchor moveWithCells="1">
              <from>
                <xdr:col>51</xdr:col>
                <xdr:colOff>0</xdr:colOff>
                <xdr:row>27</xdr:row>
                <xdr:rowOff>9525</xdr:rowOff>
              </from>
              <to>
                <xdr:col>51</xdr:col>
                <xdr:colOff>304800</xdr:colOff>
                <xdr:row>27</xdr:row>
                <xdr:rowOff>238125</xdr:rowOff>
              </to>
            </anchor>
          </objectPr>
        </oleObject>
      </mc:Choice>
      <mc:Fallback>
        <oleObject progId="Document" dvAspect="DVASPECT_ICON" shapeId="3075" r:id="rId8"/>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CR112"/>
  <sheetViews>
    <sheetView topLeftCell="A28" zoomScale="85" zoomScaleNormal="85" workbookViewId="0">
      <selection activeCell="J39" sqref="J39"/>
    </sheetView>
  </sheetViews>
  <sheetFormatPr defaultRowHeight="15" x14ac:dyDescent="0.25"/>
  <cols>
    <col min="1" max="10" width="9.140625" style="1"/>
    <col min="11" max="11" width="8.85546875" style="99" customWidth="1"/>
    <col min="12" max="14" width="5.28515625" style="1" customWidth="1"/>
    <col min="15" max="18" width="8.42578125" style="1" customWidth="1"/>
    <col min="19" max="23" width="1.42578125" style="1" customWidth="1"/>
    <col min="24" max="24" width="10.42578125" style="1" customWidth="1"/>
    <col min="25" max="25" width="5.28515625" style="1" customWidth="1"/>
    <col min="26" max="26" width="3.140625" style="1" customWidth="1"/>
    <col min="27" max="27" width="6.42578125" style="1" customWidth="1"/>
    <col min="28" max="31" width="9.85546875" style="1" customWidth="1"/>
    <col min="32" max="36" width="1.5703125" style="1" customWidth="1"/>
    <col min="37" max="37" width="10.42578125" style="1" customWidth="1"/>
    <col min="38" max="39" width="5.28515625" style="1" customWidth="1"/>
    <col min="40" max="40" width="4.140625" style="1" customWidth="1"/>
    <col min="41" max="44" width="9.85546875" style="1" customWidth="1"/>
    <col min="45" max="49" width="2" style="1" customWidth="1"/>
    <col min="50" max="50" width="10.42578125" style="1" customWidth="1"/>
    <col min="51" max="52" width="5.28515625" style="1" customWidth="1"/>
    <col min="53" max="53" width="4.5703125" style="1" customWidth="1"/>
    <col min="54" max="57" width="9.85546875" style="1" customWidth="1"/>
    <col min="58" max="62" width="2.85546875" style="1" customWidth="1"/>
    <col min="63" max="63" width="10.42578125" style="1" customWidth="1"/>
    <col min="64" max="65" width="5.28515625" style="1" customWidth="1"/>
    <col min="66" max="66" width="4.85546875" style="1" customWidth="1"/>
    <col min="67" max="70" width="9.85546875" style="1" customWidth="1"/>
    <col min="71" max="75" width="2" style="1" customWidth="1"/>
    <col min="76" max="76" width="10.42578125" style="1" customWidth="1"/>
    <col min="77" max="78" width="5.28515625" style="1" customWidth="1"/>
    <col min="79" max="79" width="4.7109375" style="1" customWidth="1"/>
    <col min="80" max="83" width="9.85546875" style="1" customWidth="1"/>
    <col min="84" max="88" width="2.140625" style="1" customWidth="1"/>
    <col min="89" max="90" width="9.140625" style="1"/>
    <col min="91" max="92" width="4.5703125" style="1" customWidth="1"/>
    <col min="93" max="16384" width="9.140625" style="1"/>
  </cols>
  <sheetData>
    <row r="1" spans="11:96" x14ac:dyDescent="0.25">
      <c r="AK1" s="1">
        <v>0.3</v>
      </c>
      <c r="AX1" s="1">
        <v>0.3</v>
      </c>
      <c r="BK1" s="1">
        <v>0.3</v>
      </c>
      <c r="BX1" s="1">
        <v>0.3</v>
      </c>
    </row>
    <row r="2" spans="11:96" s="229" customFormat="1" x14ac:dyDescent="0.25">
      <c r="K2" s="230"/>
      <c r="L2" s="229" t="str">
        <f t="shared" ref="L2:Q4" si="0">L8</f>
        <v>X</v>
      </c>
      <c r="M2" s="229">
        <f t="shared" si="0"/>
        <v>30.3</v>
      </c>
      <c r="N2" s="229">
        <f t="shared" si="0"/>
        <v>371</v>
      </c>
      <c r="O2" s="229">
        <f t="shared" si="0"/>
        <v>201</v>
      </c>
      <c r="P2" s="229">
        <f t="shared" si="0"/>
        <v>168</v>
      </c>
      <c r="Q2" s="229">
        <f t="shared" si="0"/>
        <v>179</v>
      </c>
      <c r="Y2" s="229" t="s">
        <v>52</v>
      </c>
      <c r="Z2" s="229">
        <v>0</v>
      </c>
      <c r="AA2" s="229">
        <v>5</v>
      </c>
      <c r="AK2" s="229" t="s">
        <v>52</v>
      </c>
      <c r="AL2" s="229">
        <f>AL10+AK1</f>
        <v>0.3</v>
      </c>
      <c r="AM2" s="229">
        <f>AL2</f>
        <v>0.3</v>
      </c>
      <c r="AN2" s="229">
        <f>AM10+AK1</f>
        <v>0.89999999999999991</v>
      </c>
      <c r="AO2" s="229">
        <f>AN2</f>
        <v>0.89999999999999991</v>
      </c>
      <c r="AP2" s="229">
        <f>AN10+AK1</f>
        <v>2.8</v>
      </c>
      <c r="AQ2" s="229">
        <f>AP2</f>
        <v>2.8</v>
      </c>
      <c r="AR2" s="229">
        <f>IF(AO10=0,AQ2,AO10+AK1)</f>
        <v>5.6</v>
      </c>
      <c r="AS2" s="229">
        <f>AR2</f>
        <v>5.6</v>
      </c>
      <c r="AT2" s="229">
        <f>IF(AP10=0,AS2,AP10+AK1)</f>
        <v>5.6</v>
      </c>
      <c r="AU2" s="229">
        <f>AT2</f>
        <v>5.6</v>
      </c>
      <c r="AV2" s="229">
        <f>MAX(5,AU2)</f>
        <v>5.6</v>
      </c>
      <c r="AX2" s="229" t="s">
        <v>52</v>
      </c>
      <c r="AY2" s="229">
        <f>AY10+AX1</f>
        <v>0.3</v>
      </c>
      <c r="AZ2" s="229">
        <f>AY2</f>
        <v>0.3</v>
      </c>
      <c r="BA2" s="229">
        <f>AZ10+AX1</f>
        <v>1.3</v>
      </c>
      <c r="BB2" s="229">
        <f>BA2</f>
        <v>1.3</v>
      </c>
      <c r="BC2" s="229">
        <f>BA10+AX1</f>
        <v>2.6999999999999997</v>
      </c>
      <c r="BD2" s="229">
        <f>BC2</f>
        <v>2.6999999999999997</v>
      </c>
      <c r="BE2" s="229">
        <f>IF(BB10=0,BD2,BB10+AX1)</f>
        <v>4.7</v>
      </c>
      <c r="BF2" s="229">
        <f>BE2</f>
        <v>4.7</v>
      </c>
      <c r="BG2" s="229">
        <f>IF(BC10=0,BF2,BC10+AX1)</f>
        <v>4.7</v>
      </c>
      <c r="BH2" s="229">
        <f>BG2</f>
        <v>4.7</v>
      </c>
      <c r="BI2" s="229">
        <f>MAX(5,BH2)</f>
        <v>5</v>
      </c>
      <c r="BK2" s="229" t="s">
        <v>52</v>
      </c>
      <c r="BL2" s="229">
        <f>BL10+BK1</f>
        <v>0.4</v>
      </c>
      <c r="BM2" s="229">
        <f>BL2</f>
        <v>0.4</v>
      </c>
      <c r="BN2" s="229">
        <f>BM10+BK1</f>
        <v>1.3</v>
      </c>
      <c r="BO2" s="229">
        <f>BN2</f>
        <v>1.3</v>
      </c>
      <c r="BP2" s="229">
        <f>BN10+BK1</f>
        <v>4.8999999999999995</v>
      </c>
      <c r="BQ2" s="229">
        <f>BP2</f>
        <v>4.8999999999999995</v>
      </c>
      <c r="BR2" s="229">
        <f>IF(BO10=0,BQ2,BO10+BK1)</f>
        <v>4.8999999999999995</v>
      </c>
      <c r="BS2" s="229">
        <f>BR2</f>
        <v>4.8999999999999995</v>
      </c>
      <c r="BT2" s="229">
        <f>IF(BP10=0,BS2,BP10+BK1)</f>
        <v>4.8999999999999995</v>
      </c>
      <c r="BU2" s="229">
        <f>BT2</f>
        <v>4.8999999999999995</v>
      </c>
      <c r="BV2" s="229">
        <f>MAX(5,BU2)</f>
        <v>5</v>
      </c>
      <c r="BX2" s="229" t="s">
        <v>52</v>
      </c>
      <c r="BY2" s="229">
        <f>BY10+BX1</f>
        <v>0.6</v>
      </c>
      <c r="BZ2" s="229">
        <f>BY2</f>
        <v>0.6</v>
      </c>
      <c r="CA2" s="229">
        <f>BZ10+BX1</f>
        <v>1.3</v>
      </c>
      <c r="CB2" s="229">
        <f>CA2</f>
        <v>1.3</v>
      </c>
      <c r="CC2" s="229">
        <f>CA10+BX1</f>
        <v>4.5999999999999996</v>
      </c>
      <c r="CD2" s="229">
        <f>CC2</f>
        <v>4.5999999999999996</v>
      </c>
      <c r="CE2" s="229">
        <f>IF(CB10=0,CD2,CB10+BX1)</f>
        <v>4.5999999999999996</v>
      </c>
      <c r="CF2" s="229">
        <f>CE2</f>
        <v>4.5999999999999996</v>
      </c>
      <c r="CG2" s="229">
        <f>IF(CC10=0,CF2,CC10+BX1)</f>
        <v>4.5999999999999996</v>
      </c>
      <c r="CH2" s="229">
        <f>CG2</f>
        <v>4.5999999999999996</v>
      </c>
      <c r="CI2" s="229">
        <f>MAX(5,CH2)</f>
        <v>5</v>
      </c>
      <c r="CL2" s="229" t="s">
        <v>52</v>
      </c>
      <c r="CM2" s="229">
        <v>0</v>
      </c>
      <c r="CN2" s="229">
        <v>5</v>
      </c>
    </row>
    <row r="3" spans="11:96" s="229" customFormat="1" x14ac:dyDescent="0.25">
      <c r="K3" s="230"/>
      <c r="L3" s="229" t="str">
        <f t="shared" si="0"/>
        <v>R</v>
      </c>
      <c r="M3" s="229">
        <f t="shared" si="0"/>
        <v>52.1</v>
      </c>
      <c r="N3" s="229">
        <f t="shared" si="0"/>
        <v>187</v>
      </c>
      <c r="O3" s="229">
        <f t="shared" si="0"/>
        <v>106</v>
      </c>
      <c r="P3" s="229">
        <f t="shared" si="0"/>
        <v>80</v>
      </c>
      <c r="Q3" s="229">
        <f t="shared" si="0"/>
        <v>55</v>
      </c>
      <c r="Y3" s="229" t="s">
        <v>1</v>
      </c>
      <c r="Z3" s="229">
        <f>Z8</f>
        <v>23.7</v>
      </c>
      <c r="AA3" s="229">
        <f>Z3</f>
        <v>23.7</v>
      </c>
      <c r="AK3" s="229" t="s">
        <v>198</v>
      </c>
      <c r="AL3" s="229">
        <v>0</v>
      </c>
      <c r="AM3" s="229">
        <f>AL8</f>
        <v>24</v>
      </c>
      <c r="AN3" s="229">
        <f>AM3</f>
        <v>24</v>
      </c>
      <c r="AO3" s="229">
        <f>IF(AM8=0,AM3,AM8)</f>
        <v>36.200000000000003</v>
      </c>
      <c r="AP3" s="229">
        <f>AO3</f>
        <v>36.200000000000003</v>
      </c>
      <c r="AQ3" s="229">
        <f>IF(AN8=0,AO3,AN8)</f>
        <v>44.1</v>
      </c>
      <c r="AR3" s="229">
        <f>AQ3</f>
        <v>44.1</v>
      </c>
      <c r="AS3" s="229">
        <f>IF(AO8=0,AQ3,AO8)</f>
        <v>180</v>
      </c>
      <c r="AT3" s="229">
        <f>AS3</f>
        <v>180</v>
      </c>
      <c r="AU3" s="229">
        <f>IF(AP8=0,AS3,AP8)</f>
        <v>180</v>
      </c>
      <c r="AV3" s="229">
        <f>AU3</f>
        <v>180</v>
      </c>
      <c r="AX3" s="229" t="s">
        <v>198</v>
      </c>
      <c r="AY3" s="229">
        <v>0</v>
      </c>
      <c r="AZ3" s="229">
        <f>AY8</f>
        <v>56.8</v>
      </c>
      <c r="BA3" s="229">
        <f>AZ3</f>
        <v>56.8</v>
      </c>
      <c r="BB3" s="229">
        <f>IF(AZ8=0,AZ3,AZ8)</f>
        <v>95</v>
      </c>
      <c r="BC3" s="229">
        <f>BB3</f>
        <v>95</v>
      </c>
      <c r="BD3" s="229">
        <f>IF(BA8=0,BB3,BA8)</f>
        <v>139</v>
      </c>
      <c r="BE3" s="229">
        <f>BD3</f>
        <v>139</v>
      </c>
      <c r="BF3" s="229">
        <f>IF(BB8=0,BD3,BB8)</f>
        <v>541</v>
      </c>
      <c r="BG3" s="229">
        <f>BF3</f>
        <v>541</v>
      </c>
      <c r="BH3" s="229">
        <f>IF(BC8=0,BF3,BC8)</f>
        <v>541</v>
      </c>
      <c r="BI3" s="229">
        <f>BH3</f>
        <v>541</v>
      </c>
      <c r="BK3" s="229" t="s">
        <v>198</v>
      </c>
      <c r="BL3" s="229">
        <v>0</v>
      </c>
      <c r="BM3" s="229">
        <f>BL8</f>
        <v>0</v>
      </c>
      <c r="BN3" s="229">
        <f>BM3</f>
        <v>0</v>
      </c>
      <c r="BO3" s="229">
        <f>IF(BM8=0,BM3,BM8)</f>
        <v>58.6</v>
      </c>
      <c r="BP3" s="229">
        <f>BO3</f>
        <v>58.6</v>
      </c>
      <c r="BQ3" s="229">
        <f>IF(BN8=0,BO3,BN8)</f>
        <v>256</v>
      </c>
      <c r="BR3" s="229">
        <f>BQ3</f>
        <v>256</v>
      </c>
      <c r="BS3" s="229">
        <f>IF(BO8=0,BQ3,BO8)</f>
        <v>256</v>
      </c>
      <c r="BT3" s="229">
        <f>BS3</f>
        <v>256</v>
      </c>
      <c r="BU3" s="229">
        <f>IF(BP8=0,BS3,BP8)</f>
        <v>256</v>
      </c>
      <c r="BV3" s="229">
        <f>BU3</f>
        <v>256</v>
      </c>
      <c r="BX3" s="229" t="s">
        <v>198</v>
      </c>
      <c r="BY3" s="229">
        <v>0</v>
      </c>
      <c r="BZ3" s="229">
        <f>BY8</f>
        <v>45.4</v>
      </c>
      <c r="CA3" s="229">
        <f>BZ3</f>
        <v>45.4</v>
      </c>
      <c r="CB3" s="229">
        <f>IF(BZ8=0,BZ3,BZ8)</f>
        <v>44.2</v>
      </c>
      <c r="CC3" s="229">
        <f>CB3</f>
        <v>44.2</v>
      </c>
      <c r="CD3" s="229">
        <f>IF(CA8=0,CB3,CA8)</f>
        <v>229</v>
      </c>
      <c r="CE3" s="229">
        <f>CD3</f>
        <v>229</v>
      </c>
      <c r="CF3" s="229">
        <f>IF(CB8=0,CD3,CB8)</f>
        <v>229</v>
      </c>
      <c r="CG3" s="229">
        <f>CF3</f>
        <v>229</v>
      </c>
      <c r="CH3" s="229">
        <f>IF(CC8=0,CF3,CC8)</f>
        <v>229</v>
      </c>
      <c r="CI3" s="229">
        <f>CH3</f>
        <v>229</v>
      </c>
      <c r="CL3" s="229" t="s">
        <v>1</v>
      </c>
      <c r="CM3" s="229">
        <f>CM9</f>
        <v>999</v>
      </c>
      <c r="CN3" s="229">
        <f>CM3</f>
        <v>999</v>
      </c>
    </row>
    <row r="4" spans="11:96" s="229" customFormat="1" x14ac:dyDescent="0.25">
      <c r="K4" s="230"/>
      <c r="L4" s="229" t="str">
        <f t="shared" si="0"/>
        <v>t</v>
      </c>
      <c r="M4" s="229">
        <f t="shared" si="0"/>
        <v>0</v>
      </c>
      <c r="N4" s="229">
        <f t="shared" si="0"/>
        <v>0</v>
      </c>
      <c r="O4" s="229">
        <f t="shared" si="0"/>
        <v>0</v>
      </c>
      <c r="P4" s="229">
        <f t="shared" si="0"/>
        <v>0</v>
      </c>
      <c r="Q4" s="229">
        <f t="shared" si="0"/>
        <v>0</v>
      </c>
      <c r="Y4" s="229" t="s">
        <v>0</v>
      </c>
      <c r="Z4" s="229">
        <f>Z9</f>
        <v>0</v>
      </c>
      <c r="AA4" s="229">
        <f>Z4</f>
        <v>0</v>
      </c>
      <c r="AK4" s="229" t="s">
        <v>199</v>
      </c>
      <c r="AL4" s="229">
        <v>0</v>
      </c>
      <c r="AM4" s="229">
        <f>AL7</f>
        <v>24</v>
      </c>
      <c r="AN4" s="229">
        <f>AM4</f>
        <v>24</v>
      </c>
      <c r="AO4" s="229">
        <f>IF(AM7=0,AM4,AM7)</f>
        <v>36.5</v>
      </c>
      <c r="AP4" s="229">
        <f>AO4</f>
        <v>36.5</v>
      </c>
      <c r="AQ4" s="229">
        <f>IF(AN7=0,AO4,AN7)</f>
        <v>45</v>
      </c>
      <c r="AR4" s="229">
        <f>AQ4</f>
        <v>45</v>
      </c>
      <c r="AS4" s="229">
        <f>IF(AO7=0,AQ4,AO7)</f>
        <v>179</v>
      </c>
      <c r="AT4" s="229">
        <f>AS4</f>
        <v>179</v>
      </c>
      <c r="AU4" s="229">
        <f>IF(AP7=0,AS4,AP7)</f>
        <v>179</v>
      </c>
      <c r="AV4" s="229">
        <f>AU4</f>
        <v>179</v>
      </c>
      <c r="AX4" s="229" t="s">
        <v>199</v>
      </c>
      <c r="AY4" s="229">
        <v>0</v>
      </c>
      <c r="AZ4" s="229">
        <f>AY7</f>
        <v>56.8</v>
      </c>
      <c r="BA4" s="229">
        <f>AZ4</f>
        <v>56.8</v>
      </c>
      <c r="BB4" s="229">
        <f>IF(AZ7=0,AZ4,AZ7)</f>
        <v>78.900000000000006</v>
      </c>
      <c r="BC4" s="229">
        <f>BB4</f>
        <v>78.900000000000006</v>
      </c>
      <c r="BD4" s="229">
        <f>IF(BA7=0,BB4,BA7)</f>
        <v>78.900000000000006</v>
      </c>
      <c r="BE4" s="229">
        <f>BD4</f>
        <v>78.900000000000006</v>
      </c>
      <c r="BF4" s="229">
        <f>IF(BB7=0,BD4,BB7)</f>
        <v>416</v>
      </c>
      <c r="BG4" s="229">
        <f>BF4</f>
        <v>416</v>
      </c>
      <c r="BH4" s="229">
        <f>IF(BC7=0,BF4,BC7)</f>
        <v>416</v>
      </c>
      <c r="BI4" s="229">
        <f>BH4</f>
        <v>416</v>
      </c>
      <c r="BK4" s="229" t="s">
        <v>199</v>
      </c>
      <c r="BL4" s="229">
        <v>0</v>
      </c>
      <c r="BM4" s="229">
        <f>BL7</f>
        <v>0</v>
      </c>
      <c r="BN4" s="229">
        <f>BM4</f>
        <v>0</v>
      </c>
      <c r="BO4" s="229">
        <f>IF(BM7=0,BM4,BM7)</f>
        <v>58.2</v>
      </c>
      <c r="BP4" s="229">
        <f>BO4</f>
        <v>58.2</v>
      </c>
      <c r="BQ4" s="229">
        <f>IF(BN7=0,BO4,BN7)</f>
        <v>255</v>
      </c>
      <c r="BR4" s="229">
        <f>BQ4</f>
        <v>255</v>
      </c>
      <c r="BS4" s="229">
        <f>IF(BO7=0,BQ4,BO7)</f>
        <v>255</v>
      </c>
      <c r="BT4" s="229">
        <f>BS4</f>
        <v>255</v>
      </c>
      <c r="BU4" s="229">
        <f>IF(BP7=0,BS4,BP7)</f>
        <v>255</v>
      </c>
      <c r="BV4" s="229">
        <f>BU4</f>
        <v>255</v>
      </c>
      <c r="BX4" s="229" t="s">
        <v>199</v>
      </c>
      <c r="BY4" s="229">
        <v>0</v>
      </c>
      <c r="BZ4" s="229">
        <f>BY7</f>
        <v>54</v>
      </c>
      <c r="CA4" s="229">
        <f>BZ4</f>
        <v>54</v>
      </c>
      <c r="CB4" s="229">
        <f>IF(BZ7=0,BZ4,BZ7)</f>
        <v>70</v>
      </c>
      <c r="CC4" s="229">
        <f>CB4</f>
        <v>70</v>
      </c>
      <c r="CD4" s="229">
        <f>IF(CA7=0,CB4,CA7)</f>
        <v>229</v>
      </c>
      <c r="CE4" s="229">
        <f>CD4</f>
        <v>229</v>
      </c>
      <c r="CF4" s="229">
        <f>IF(CB7=0,CD4,CB7)</f>
        <v>229</v>
      </c>
      <c r="CG4" s="229">
        <f>CF4</f>
        <v>229</v>
      </c>
      <c r="CH4" s="229">
        <f>IF(CC7=0,CF4,CC7)</f>
        <v>229</v>
      </c>
      <c r="CI4" s="229">
        <f>CH4</f>
        <v>229</v>
      </c>
      <c r="CL4" s="229" t="s">
        <v>0</v>
      </c>
      <c r="CM4" s="229">
        <f>CM10</f>
        <v>0</v>
      </c>
      <c r="CN4" s="229">
        <f>CM4</f>
        <v>0</v>
      </c>
    </row>
    <row r="5" spans="11:96" ht="15.75" thickBot="1" x14ac:dyDescent="0.3"/>
    <row r="6" spans="11:96" ht="15.75" thickBot="1" x14ac:dyDescent="0.3">
      <c r="AK6" s="98" t="s">
        <v>138</v>
      </c>
      <c r="AL6" s="228">
        <f>AL15</f>
        <v>1</v>
      </c>
      <c r="AM6" s="227">
        <f>AL26</f>
        <v>2</v>
      </c>
      <c r="AN6" s="227">
        <f>AL48</f>
        <v>3</v>
      </c>
      <c r="AO6" s="227">
        <f>AL70</f>
        <v>4</v>
      </c>
      <c r="AP6" s="226">
        <f>AL92</f>
        <v>5</v>
      </c>
      <c r="AX6" s="98" t="s">
        <v>138</v>
      </c>
      <c r="AY6" s="228">
        <f>AY15</f>
        <v>1</v>
      </c>
      <c r="AZ6" s="227">
        <f>AY26</f>
        <v>2</v>
      </c>
      <c r="BA6" s="227">
        <f>AY48</f>
        <v>3</v>
      </c>
      <c r="BB6" s="227">
        <f>AY70</f>
        <v>4</v>
      </c>
      <c r="BC6" s="226">
        <f>AY92</f>
        <v>5</v>
      </c>
      <c r="BK6" s="98" t="s">
        <v>138</v>
      </c>
      <c r="BL6" s="228">
        <v>1</v>
      </c>
      <c r="BM6" s="227">
        <v>2</v>
      </c>
      <c r="BN6" s="227">
        <v>3</v>
      </c>
      <c r="BO6" s="227"/>
      <c r="BP6" s="226"/>
      <c r="BX6" s="98" t="s">
        <v>138</v>
      </c>
      <c r="BY6" s="228">
        <v>3</v>
      </c>
      <c r="BZ6" s="227">
        <v>4</v>
      </c>
      <c r="CA6" s="227">
        <v>5</v>
      </c>
      <c r="CB6" s="227"/>
      <c r="CC6" s="226"/>
      <c r="CL6" s="197" t="s">
        <v>96</v>
      </c>
      <c r="CM6" s="285">
        <v>76</v>
      </c>
      <c r="CN6" s="329"/>
    </row>
    <row r="7" spans="11:96" x14ac:dyDescent="0.25">
      <c r="L7" s="35"/>
      <c r="M7" s="35" t="str">
        <f>K15</f>
        <v>Лозовая 220</v>
      </c>
      <c r="N7" s="35" t="str">
        <f>K26</f>
        <v>ДР Козьмино</v>
      </c>
      <c r="O7" s="35" t="str">
        <f>K37</f>
        <v>ДР Парт</v>
      </c>
      <c r="P7" s="35" t="str">
        <f>K48</f>
        <v>ДР Широкая</v>
      </c>
      <c r="Q7" s="35" t="str">
        <f>K59</f>
        <v>Лозовая 500</v>
      </c>
      <c r="AK7" s="98" t="s">
        <v>199</v>
      </c>
      <c r="AL7" s="150">
        <f>AM18</f>
        <v>24</v>
      </c>
      <c r="AM7" s="84">
        <f>AM32</f>
        <v>36.5</v>
      </c>
      <c r="AN7" s="84">
        <f>AM51</f>
        <v>45</v>
      </c>
      <c r="AO7" s="84">
        <f>AM73</f>
        <v>179</v>
      </c>
      <c r="AP7" s="220"/>
      <c r="AX7" s="98" t="s">
        <v>199</v>
      </c>
      <c r="AY7" s="150">
        <f>AZ18</f>
        <v>56.8</v>
      </c>
      <c r="AZ7" s="84">
        <f>AZ32</f>
        <v>78.900000000000006</v>
      </c>
      <c r="BA7" s="84">
        <f>AZ51</f>
        <v>0</v>
      </c>
      <c r="BB7" s="84">
        <f>AZ73</f>
        <v>416</v>
      </c>
      <c r="BC7" s="220"/>
      <c r="BK7" s="98" t="s">
        <v>199</v>
      </c>
      <c r="BL7" s="150"/>
      <c r="BM7" s="84">
        <f>BM18</f>
        <v>58.2</v>
      </c>
      <c r="BN7" s="84">
        <f>BM40</f>
        <v>255</v>
      </c>
      <c r="BO7" s="84"/>
      <c r="BP7" s="220"/>
      <c r="BX7" s="98" t="s">
        <v>199</v>
      </c>
      <c r="BY7" s="150">
        <f>BZ18</f>
        <v>54</v>
      </c>
      <c r="BZ7" s="84">
        <f>BZ40</f>
        <v>70</v>
      </c>
      <c r="CA7" s="84">
        <f>BZ62</f>
        <v>229</v>
      </c>
      <c r="CB7" s="84"/>
      <c r="CC7" s="220"/>
      <c r="CL7" s="198" t="s">
        <v>1</v>
      </c>
      <c r="CM7" s="415">
        <f>CM21</f>
        <v>735</v>
      </c>
      <c r="CN7" s="416"/>
    </row>
    <row r="8" spans="11:96" x14ac:dyDescent="0.25">
      <c r="L8" s="35" t="s">
        <v>1</v>
      </c>
      <c r="M8" s="35">
        <f>M18</f>
        <v>30.3</v>
      </c>
      <c r="N8" s="35">
        <f>M29</f>
        <v>371</v>
      </c>
      <c r="O8" s="35">
        <f>M40</f>
        <v>201</v>
      </c>
      <c r="P8" s="35">
        <f>M51</f>
        <v>168</v>
      </c>
      <c r="Q8" s="35">
        <f>M62</f>
        <v>179</v>
      </c>
      <c r="Y8" s="35" t="s">
        <v>1</v>
      </c>
      <c r="Z8" s="475">
        <f>MIN(Z21,Z32,Z43,Z54,Z65,Z76)</f>
        <v>23.7</v>
      </c>
      <c r="AA8" s="475"/>
      <c r="AK8" s="77" t="s">
        <v>198</v>
      </c>
      <c r="AL8" s="45">
        <f>AM18</f>
        <v>24</v>
      </c>
      <c r="AM8" s="35">
        <f>AM40</f>
        <v>36.200000000000003</v>
      </c>
      <c r="AN8" s="71">
        <f>AM62</f>
        <v>44.1</v>
      </c>
      <c r="AO8" s="71">
        <f>AM87</f>
        <v>180</v>
      </c>
      <c r="AP8" s="245"/>
      <c r="AQ8" s="2"/>
      <c r="AR8" s="2"/>
      <c r="AX8" s="77" t="s">
        <v>198</v>
      </c>
      <c r="AY8" s="45">
        <f>AZ18</f>
        <v>56.8</v>
      </c>
      <c r="AZ8" s="35">
        <f>AZ40</f>
        <v>95</v>
      </c>
      <c r="BA8" s="71">
        <f>AZ62</f>
        <v>139</v>
      </c>
      <c r="BB8" s="71">
        <f>AZ87</f>
        <v>541</v>
      </c>
      <c r="BC8" s="245"/>
      <c r="BD8" s="2"/>
      <c r="BE8" s="2"/>
      <c r="BK8" s="77" t="s">
        <v>198</v>
      </c>
      <c r="BL8" s="45"/>
      <c r="BM8" s="35">
        <f>BM29</f>
        <v>58.6</v>
      </c>
      <c r="BN8" s="71">
        <f>BM51</f>
        <v>256</v>
      </c>
      <c r="BO8" s="71"/>
      <c r="BP8" s="245"/>
      <c r="BQ8" s="2"/>
      <c r="BR8" s="2"/>
      <c r="BX8" s="77" t="s">
        <v>198</v>
      </c>
      <c r="BY8" s="45">
        <f>BZ29</f>
        <v>45.4</v>
      </c>
      <c r="BZ8" s="35">
        <f>BZ51</f>
        <v>44.2</v>
      </c>
      <c r="CA8" s="71">
        <f>BZ73</f>
        <v>229</v>
      </c>
      <c r="CB8" s="71"/>
      <c r="CC8" s="245"/>
      <c r="CD8" s="2"/>
      <c r="CE8" s="2"/>
      <c r="CL8" s="198" t="s">
        <v>0</v>
      </c>
      <c r="CM8" s="361">
        <f>CM22</f>
        <v>477</v>
      </c>
      <c r="CN8" s="340"/>
    </row>
    <row r="9" spans="11:96" ht="15.75" thickBot="1" x14ac:dyDescent="0.3">
      <c r="L9" s="35" t="s">
        <v>0</v>
      </c>
      <c r="M9" s="35">
        <f>M19</f>
        <v>52.1</v>
      </c>
      <c r="N9" s="35">
        <f>M30</f>
        <v>187</v>
      </c>
      <c r="O9" s="35">
        <f>M41</f>
        <v>106</v>
      </c>
      <c r="P9" s="35">
        <f>M52</f>
        <v>80</v>
      </c>
      <c r="Q9" s="35">
        <f>M63</f>
        <v>55</v>
      </c>
      <c r="Y9" s="35" t="s">
        <v>0</v>
      </c>
      <c r="Z9" s="475">
        <f>MIN(Z22,Z33,Z44,Z55,Z66,Z77)</f>
        <v>0</v>
      </c>
      <c r="AA9" s="475"/>
      <c r="AK9" s="208" t="s">
        <v>0</v>
      </c>
      <c r="AL9" s="244">
        <f>AM22</f>
        <v>0</v>
      </c>
      <c r="AM9" s="88">
        <f>AM33</f>
        <v>0</v>
      </c>
      <c r="AN9" s="89">
        <f>AM55</f>
        <v>0</v>
      </c>
      <c r="AO9" s="89">
        <f>MIN(AM77,AM88)</f>
        <v>0</v>
      </c>
      <c r="AP9" s="243"/>
      <c r="AQ9" s="2"/>
      <c r="AR9" s="2"/>
      <c r="AX9" s="208" t="s">
        <v>0</v>
      </c>
      <c r="AY9" s="244">
        <f>AZ22</f>
        <v>0</v>
      </c>
      <c r="AZ9" s="88">
        <f>AZ33</f>
        <v>36.200000000000003</v>
      </c>
      <c r="BA9" s="89">
        <f>AZ55</f>
        <v>0</v>
      </c>
      <c r="BB9" s="89">
        <f>MIN(AZ77,AZ88)</f>
        <v>236</v>
      </c>
      <c r="BC9" s="243"/>
      <c r="BD9" s="2"/>
      <c r="BE9" s="2"/>
      <c r="BK9" s="208" t="s">
        <v>0</v>
      </c>
      <c r="BL9" s="244"/>
      <c r="BM9" s="88">
        <f>BM30</f>
        <v>18.37</v>
      </c>
      <c r="BN9" s="89">
        <f>BM52</f>
        <v>256</v>
      </c>
      <c r="BO9" s="89"/>
      <c r="BP9" s="243"/>
      <c r="BQ9" s="2"/>
      <c r="BR9" s="2"/>
      <c r="BX9" s="208" t="s">
        <v>0</v>
      </c>
      <c r="BY9" s="244">
        <f>BZ30</f>
        <v>17.3</v>
      </c>
      <c r="BZ9" s="88">
        <f>BZ52</f>
        <v>28.6</v>
      </c>
      <c r="CA9" s="89">
        <f>BZ74</f>
        <v>46.6</v>
      </c>
      <c r="CB9" s="89"/>
      <c r="CC9" s="243"/>
      <c r="CD9" s="2"/>
      <c r="CE9" s="2"/>
      <c r="CL9" s="198" t="s">
        <v>154</v>
      </c>
      <c r="CM9" s="361">
        <f>CM23</f>
        <v>999</v>
      </c>
      <c r="CN9" s="340"/>
    </row>
    <row r="10" spans="11:96" ht="15.75" thickBot="1" x14ac:dyDescent="0.3">
      <c r="L10" s="35" t="s">
        <v>52</v>
      </c>
      <c r="M10" s="35">
        <f>MAX(M23,M34,M45,M56,M67,M78)</f>
        <v>0</v>
      </c>
      <c r="N10" s="35">
        <f>M31</f>
        <v>0</v>
      </c>
      <c r="O10" s="35">
        <f>M42</f>
        <v>0</v>
      </c>
      <c r="P10" s="35">
        <f>M53</f>
        <v>0</v>
      </c>
      <c r="Q10" s="35">
        <f>M64</f>
        <v>0</v>
      </c>
      <c r="Y10" s="35" t="s">
        <v>52</v>
      </c>
      <c r="Z10" s="475">
        <f>MIN(Z23,Z34,Z45,Z56,Z67,Z78)</f>
        <v>0</v>
      </c>
      <c r="AA10" s="475"/>
      <c r="AK10" s="197" t="s">
        <v>52</v>
      </c>
      <c r="AL10" s="196">
        <v>0</v>
      </c>
      <c r="AM10" s="195">
        <v>0.6</v>
      </c>
      <c r="AN10" s="194">
        <v>2.5</v>
      </c>
      <c r="AO10" s="194">
        <v>5.3</v>
      </c>
      <c r="AP10" s="193"/>
      <c r="AQ10" s="2"/>
      <c r="AR10" s="2"/>
      <c r="AX10" s="197" t="s">
        <v>52</v>
      </c>
      <c r="AY10" s="196">
        <v>0</v>
      </c>
      <c r="AZ10" s="195">
        <v>1</v>
      </c>
      <c r="BA10" s="194">
        <v>2.4</v>
      </c>
      <c r="BB10" s="194">
        <v>4.4000000000000004</v>
      </c>
      <c r="BC10" s="193"/>
      <c r="BD10" s="2"/>
      <c r="BE10" s="2"/>
      <c r="BK10" s="197" t="s">
        <v>52</v>
      </c>
      <c r="BL10" s="196">
        <v>0.1</v>
      </c>
      <c r="BM10" s="195">
        <v>1</v>
      </c>
      <c r="BN10" s="194">
        <v>4.5999999999999996</v>
      </c>
      <c r="BO10" s="194"/>
      <c r="BP10" s="193"/>
      <c r="BQ10" s="2"/>
      <c r="BR10" s="2"/>
      <c r="BX10" s="197" t="s">
        <v>52</v>
      </c>
      <c r="BY10" s="196">
        <v>0.3</v>
      </c>
      <c r="BZ10" s="195">
        <v>1</v>
      </c>
      <c r="CA10" s="194">
        <v>4.3</v>
      </c>
      <c r="CB10" s="194"/>
      <c r="CC10" s="193"/>
      <c r="CD10" s="2"/>
      <c r="CE10" s="2"/>
      <c r="CL10" s="183" t="s">
        <v>153</v>
      </c>
      <c r="CM10" s="363">
        <f>CM24</f>
        <v>0</v>
      </c>
      <c r="CN10" s="364"/>
    </row>
    <row r="11" spans="11:96" ht="15.75" thickBot="1" x14ac:dyDescent="0.3">
      <c r="L11" s="155"/>
      <c r="M11" s="155"/>
      <c r="N11" s="155"/>
      <c r="O11" s="155"/>
      <c r="P11" s="155"/>
      <c r="Q11" s="155"/>
      <c r="Y11" s="155"/>
      <c r="Z11" s="74"/>
      <c r="AA11" s="74"/>
      <c r="AK11" s="182" t="s">
        <v>197</v>
      </c>
      <c r="AL11" s="41">
        <v>7.6</v>
      </c>
      <c r="AM11" s="108">
        <v>24</v>
      </c>
      <c r="AN11" s="181">
        <v>34</v>
      </c>
      <c r="AO11" s="181">
        <v>210</v>
      </c>
      <c r="AP11" s="180"/>
      <c r="AQ11" s="2"/>
      <c r="AR11" s="2"/>
      <c r="AX11" s="182" t="s">
        <v>197</v>
      </c>
      <c r="AY11" s="41">
        <v>11.4</v>
      </c>
      <c r="AZ11" s="108">
        <v>22</v>
      </c>
      <c r="BA11" s="181">
        <v>34.200000000000003</v>
      </c>
      <c r="BB11" s="181">
        <v>155</v>
      </c>
      <c r="BC11" s="180"/>
      <c r="BD11" s="2"/>
      <c r="BE11" s="2"/>
      <c r="BK11" s="182" t="s">
        <v>197</v>
      </c>
      <c r="BL11" s="41">
        <v>9.6</v>
      </c>
      <c r="BM11" s="108">
        <v>18.399999999999999</v>
      </c>
      <c r="BN11" s="181">
        <v>118</v>
      </c>
      <c r="BO11" s="181"/>
      <c r="BP11" s="180"/>
      <c r="BQ11" s="2"/>
      <c r="BR11" s="2"/>
      <c r="BX11" s="182" t="s">
        <v>197</v>
      </c>
      <c r="BY11" s="41">
        <v>10.5</v>
      </c>
      <c r="BZ11" s="108">
        <v>19.600000000000001</v>
      </c>
      <c r="CA11" s="181">
        <v>70</v>
      </c>
      <c r="CB11" s="181"/>
      <c r="CC11" s="180"/>
      <c r="CD11" s="2"/>
      <c r="CE11" s="2"/>
      <c r="CL11" s="155"/>
      <c r="CM11" s="64"/>
      <c r="CN11" s="64"/>
    </row>
    <row r="12" spans="11:96" ht="15.75" thickBot="1" x14ac:dyDescent="0.3">
      <c r="L12" s="155"/>
      <c r="M12" s="155"/>
      <c r="N12" s="155"/>
      <c r="O12" s="155"/>
      <c r="P12" s="155"/>
      <c r="Q12" s="155"/>
      <c r="Y12" s="155"/>
      <c r="Z12" s="74"/>
      <c r="AA12" s="74"/>
      <c r="AK12" s="170" t="s">
        <v>196</v>
      </c>
      <c r="AL12" s="169">
        <v>5.0999999999999996</v>
      </c>
      <c r="AM12" s="168">
        <v>29.5</v>
      </c>
      <c r="AN12" s="167">
        <v>30</v>
      </c>
      <c r="AO12" s="167">
        <v>106</v>
      </c>
      <c r="AP12" s="166"/>
      <c r="AQ12" s="2"/>
      <c r="AR12" s="2"/>
      <c r="AX12" s="170" t="s">
        <v>196</v>
      </c>
      <c r="AY12" s="169">
        <v>10</v>
      </c>
      <c r="AZ12" s="168">
        <v>15</v>
      </c>
      <c r="BA12" s="167">
        <v>18</v>
      </c>
      <c r="BB12" s="167">
        <v>62</v>
      </c>
      <c r="BC12" s="166"/>
      <c r="BD12" s="2"/>
      <c r="BE12" s="2"/>
      <c r="BK12" s="170" t="s">
        <v>196</v>
      </c>
      <c r="BL12" s="169">
        <v>5.5</v>
      </c>
      <c r="BM12" s="168">
        <v>11</v>
      </c>
      <c r="BN12" s="167">
        <v>108</v>
      </c>
      <c r="BO12" s="167"/>
      <c r="BP12" s="166"/>
      <c r="BQ12" s="2"/>
      <c r="BR12" s="2"/>
      <c r="BX12" s="170" t="s">
        <v>196</v>
      </c>
      <c r="BY12" s="169">
        <v>10</v>
      </c>
      <c r="BZ12" s="168">
        <v>20</v>
      </c>
      <c r="CA12" s="167">
        <v>60</v>
      </c>
      <c r="CB12" s="167"/>
      <c r="CC12" s="166"/>
      <c r="CD12" s="2"/>
      <c r="CE12" s="2"/>
      <c r="CL12" s="155"/>
      <c r="CM12" s="64"/>
      <c r="CN12" s="64"/>
    </row>
    <row r="13" spans="11:96" ht="15.75" thickBot="1" x14ac:dyDescent="0.3">
      <c r="K13" s="99" t="s">
        <v>249</v>
      </c>
      <c r="M13" s="345"/>
      <c r="N13" s="345"/>
      <c r="AM13" s="417"/>
      <c r="AN13" s="417"/>
      <c r="AZ13" s="417"/>
      <c r="BA13" s="417"/>
      <c r="CM13" s="345"/>
      <c r="CN13" s="345"/>
    </row>
    <row r="14" spans="11:96" ht="15.75" thickBot="1" x14ac:dyDescent="0.3">
      <c r="K14" s="418" t="s">
        <v>195</v>
      </c>
      <c r="L14" s="419"/>
      <c r="M14" s="419"/>
      <c r="N14" s="419"/>
      <c r="O14" s="419"/>
      <c r="P14" s="419"/>
      <c r="Q14" s="419"/>
      <c r="R14" s="420"/>
      <c r="S14" s="154"/>
      <c r="T14" s="154"/>
      <c r="U14" s="154"/>
      <c r="V14" s="154"/>
      <c r="W14" s="153"/>
      <c r="X14" s="418" t="s">
        <v>30</v>
      </c>
      <c r="Y14" s="419"/>
      <c r="Z14" s="419"/>
      <c r="AA14" s="419"/>
      <c r="AB14" s="419"/>
      <c r="AC14" s="419"/>
      <c r="AD14" s="419"/>
      <c r="AE14" s="420"/>
      <c r="AF14" s="154"/>
      <c r="AG14" s="154"/>
      <c r="AH14" s="154"/>
      <c r="AI14" s="154"/>
      <c r="AJ14" s="153"/>
      <c r="AK14" s="537" t="s">
        <v>248</v>
      </c>
      <c r="AL14" s="538"/>
      <c r="AM14" s="538"/>
      <c r="AN14" s="538"/>
      <c r="AO14" s="419"/>
      <c r="AP14" s="419"/>
      <c r="AQ14" s="419"/>
      <c r="AR14" s="420"/>
      <c r="AX14" s="537" t="s">
        <v>247</v>
      </c>
      <c r="AY14" s="538"/>
      <c r="AZ14" s="538"/>
      <c r="BA14" s="538"/>
      <c r="BB14" s="419"/>
      <c r="BC14" s="419"/>
      <c r="BD14" s="419"/>
      <c r="BE14" s="420"/>
      <c r="BK14" s="418" t="s">
        <v>246</v>
      </c>
      <c r="BL14" s="419"/>
      <c r="BM14" s="419"/>
      <c r="BN14" s="419"/>
      <c r="BO14" s="419"/>
      <c r="BP14" s="419"/>
      <c r="BQ14" s="419"/>
      <c r="BR14" s="420"/>
      <c r="BX14" s="418" t="s">
        <v>190</v>
      </c>
      <c r="BY14" s="419"/>
      <c r="BZ14" s="419"/>
      <c r="CA14" s="419"/>
      <c r="CB14" s="419"/>
      <c r="CC14" s="419"/>
      <c r="CD14" s="419"/>
      <c r="CE14" s="420"/>
      <c r="CK14" s="418" t="s">
        <v>189</v>
      </c>
      <c r="CL14" s="419"/>
      <c r="CM14" s="419"/>
      <c r="CN14" s="419"/>
      <c r="CO14" s="419"/>
      <c r="CP14" s="419"/>
      <c r="CQ14" s="419"/>
      <c r="CR14" s="420"/>
    </row>
    <row r="15" spans="11:96" ht="15.75" customHeight="1" thickBot="1" x14ac:dyDescent="0.3">
      <c r="K15" s="427" t="s">
        <v>245</v>
      </c>
      <c r="L15" s="428"/>
      <c r="M15" s="429"/>
      <c r="N15" s="148" t="s">
        <v>244</v>
      </c>
      <c r="O15" s="430"/>
      <c r="P15" s="431"/>
      <c r="Q15" s="431"/>
      <c r="R15" s="432"/>
      <c r="S15" s="74"/>
      <c r="T15" s="74"/>
      <c r="U15" s="74"/>
      <c r="V15" s="74"/>
      <c r="X15" s="418" t="s">
        <v>243</v>
      </c>
      <c r="Y15" s="419"/>
      <c r="Z15" s="539"/>
      <c r="AA15" s="148">
        <v>930</v>
      </c>
      <c r="AB15" s="430"/>
      <c r="AC15" s="431"/>
      <c r="AD15" s="431"/>
      <c r="AE15" s="432"/>
      <c r="AF15" s="74"/>
      <c r="AG15" s="74"/>
      <c r="AH15" s="74"/>
      <c r="AI15" s="74"/>
      <c r="AK15" s="235" t="s">
        <v>29</v>
      </c>
      <c r="AL15" s="239">
        <v>1</v>
      </c>
      <c r="AM15" s="234" t="s">
        <v>79</v>
      </c>
      <c r="AN15" s="242" t="s">
        <v>186</v>
      </c>
      <c r="AO15" s="430"/>
      <c r="AP15" s="431"/>
      <c r="AQ15" s="431"/>
      <c r="AR15" s="432"/>
      <c r="AX15" s="235" t="s">
        <v>29</v>
      </c>
      <c r="AY15" s="239">
        <v>1</v>
      </c>
      <c r="AZ15" s="234" t="s">
        <v>79</v>
      </c>
      <c r="BA15" s="242" t="s">
        <v>186</v>
      </c>
      <c r="BB15" s="430"/>
      <c r="BC15" s="431"/>
      <c r="BD15" s="431"/>
      <c r="BE15" s="432"/>
      <c r="BK15" s="150" t="s">
        <v>29</v>
      </c>
      <c r="BL15" s="237">
        <v>2</v>
      </c>
      <c r="BM15" s="236" t="s">
        <v>79</v>
      </c>
      <c r="BN15" s="233" t="s">
        <v>1</v>
      </c>
      <c r="BO15" s="430"/>
      <c r="BP15" s="431"/>
      <c r="BQ15" s="431"/>
      <c r="BR15" s="432"/>
      <c r="BX15" s="150" t="s">
        <v>29</v>
      </c>
      <c r="BY15" s="237">
        <v>3</v>
      </c>
      <c r="BZ15" s="236" t="s">
        <v>79</v>
      </c>
      <c r="CA15" s="233" t="s">
        <v>1</v>
      </c>
      <c r="CB15" s="430"/>
      <c r="CC15" s="431"/>
      <c r="CD15" s="431"/>
      <c r="CE15" s="432"/>
      <c r="CK15" s="150" t="s">
        <v>29</v>
      </c>
      <c r="CL15" s="469"/>
      <c r="CM15" s="469"/>
      <c r="CN15" s="470"/>
      <c r="CO15" s="430"/>
      <c r="CP15" s="431"/>
      <c r="CQ15" s="431"/>
      <c r="CR15" s="432"/>
    </row>
    <row r="16" spans="11:96" ht="15" customHeight="1" x14ac:dyDescent="0.25">
      <c r="K16" s="141" t="s">
        <v>24</v>
      </c>
      <c r="L16" s="444" t="s">
        <v>242</v>
      </c>
      <c r="M16" s="445"/>
      <c r="N16" s="446"/>
      <c r="O16" s="433"/>
      <c r="P16" s="384"/>
      <c r="Q16" s="384"/>
      <c r="R16" s="434"/>
      <c r="S16" s="74"/>
      <c r="T16" s="74"/>
      <c r="U16" s="74"/>
      <c r="V16" s="74"/>
      <c r="X16" s="114" t="s">
        <v>24</v>
      </c>
      <c r="Y16" s="444" t="s">
        <v>241</v>
      </c>
      <c r="Z16" s="445"/>
      <c r="AA16" s="446"/>
      <c r="AB16" s="433"/>
      <c r="AC16" s="384"/>
      <c r="AD16" s="384"/>
      <c r="AE16" s="434"/>
      <c r="AF16" s="74"/>
      <c r="AG16" s="74"/>
      <c r="AH16" s="74"/>
      <c r="AI16" s="74"/>
      <c r="AK16" s="110" t="s">
        <v>24</v>
      </c>
      <c r="AL16" s="444" t="s">
        <v>240</v>
      </c>
      <c r="AM16" s="445"/>
      <c r="AN16" s="446"/>
      <c r="AO16" s="433"/>
      <c r="AP16" s="384"/>
      <c r="AQ16" s="384"/>
      <c r="AR16" s="434"/>
      <c r="AX16" s="110" t="s">
        <v>24</v>
      </c>
      <c r="AY16" s="444" t="s">
        <v>239</v>
      </c>
      <c r="AZ16" s="445"/>
      <c r="BA16" s="446"/>
      <c r="BB16" s="433"/>
      <c r="BC16" s="384"/>
      <c r="BD16" s="384"/>
      <c r="BE16" s="434"/>
      <c r="BK16" s="110" t="s">
        <v>24</v>
      </c>
      <c r="BL16" s="476" t="s">
        <v>183</v>
      </c>
      <c r="BM16" s="477"/>
      <c r="BN16" s="478"/>
      <c r="BO16" s="433"/>
      <c r="BP16" s="384"/>
      <c r="BQ16" s="384"/>
      <c r="BR16" s="434"/>
      <c r="BX16" s="110" t="s">
        <v>24</v>
      </c>
      <c r="BY16" s="476"/>
      <c r="BZ16" s="477"/>
      <c r="CA16" s="478"/>
      <c r="CB16" s="433"/>
      <c r="CC16" s="384"/>
      <c r="CD16" s="384"/>
      <c r="CE16" s="434"/>
      <c r="CK16" s="110" t="s">
        <v>24</v>
      </c>
      <c r="CL16" s="476"/>
      <c r="CM16" s="477"/>
      <c r="CN16" s="478"/>
      <c r="CO16" s="433"/>
      <c r="CP16" s="384"/>
      <c r="CQ16" s="384"/>
      <c r="CR16" s="434"/>
    </row>
    <row r="17" spans="1:96" x14ac:dyDescent="0.25">
      <c r="K17" s="139" t="s">
        <v>23</v>
      </c>
      <c r="L17" s="475"/>
      <c r="M17" s="475"/>
      <c r="N17" s="286"/>
      <c r="O17" s="433"/>
      <c r="P17" s="384"/>
      <c r="Q17" s="384"/>
      <c r="R17" s="434"/>
      <c r="S17" s="74"/>
      <c r="T17" s="74"/>
      <c r="U17" s="74"/>
      <c r="V17" s="74"/>
      <c r="X17" s="110" t="s">
        <v>23</v>
      </c>
      <c r="Y17" s="479"/>
      <c r="Z17" s="475"/>
      <c r="AA17" s="286"/>
      <c r="AB17" s="433"/>
      <c r="AC17" s="384"/>
      <c r="AD17" s="384"/>
      <c r="AE17" s="434"/>
      <c r="AF17" s="74"/>
      <c r="AG17" s="74"/>
      <c r="AH17" s="74"/>
      <c r="AI17" s="74"/>
      <c r="AK17" s="110" t="s">
        <v>23</v>
      </c>
      <c r="AL17" s="475"/>
      <c r="AM17" s="475"/>
      <c r="AN17" s="286"/>
      <c r="AO17" s="433"/>
      <c r="AP17" s="384"/>
      <c r="AQ17" s="384"/>
      <c r="AR17" s="434"/>
      <c r="AX17" s="110" t="s">
        <v>23</v>
      </c>
      <c r="AY17" s="475"/>
      <c r="AZ17" s="475"/>
      <c r="BA17" s="286"/>
      <c r="BB17" s="433"/>
      <c r="BC17" s="384"/>
      <c r="BD17" s="384"/>
      <c r="BE17" s="434"/>
      <c r="BK17" s="110" t="s">
        <v>23</v>
      </c>
      <c r="BL17" s="475"/>
      <c r="BM17" s="475"/>
      <c r="BN17" s="286"/>
      <c r="BO17" s="433"/>
      <c r="BP17" s="384"/>
      <c r="BQ17" s="384"/>
      <c r="BR17" s="434"/>
      <c r="BX17" s="110" t="s">
        <v>23</v>
      </c>
      <c r="BY17" s="475"/>
      <c r="BZ17" s="475"/>
      <c r="CA17" s="286"/>
      <c r="CB17" s="433"/>
      <c r="CC17" s="384"/>
      <c r="CD17" s="384"/>
      <c r="CE17" s="434"/>
      <c r="CK17" s="452" t="s">
        <v>182</v>
      </c>
      <c r="CL17" s="455"/>
      <c r="CM17" s="456"/>
      <c r="CN17" s="457"/>
      <c r="CO17" s="433"/>
      <c r="CP17" s="384"/>
      <c r="CQ17" s="384"/>
      <c r="CR17" s="434"/>
    </row>
    <row r="18" spans="1:96" ht="14.25" customHeight="1" x14ac:dyDescent="0.25">
      <c r="K18" s="485" t="s">
        <v>54</v>
      </c>
      <c r="L18" s="35" t="s">
        <v>1</v>
      </c>
      <c r="M18" s="471">
        <v>30.3</v>
      </c>
      <c r="N18" s="472"/>
      <c r="O18" s="433"/>
      <c r="P18" s="384"/>
      <c r="Q18" s="384"/>
      <c r="R18" s="434"/>
      <c r="S18" s="74"/>
      <c r="T18" s="74"/>
      <c r="U18" s="74"/>
      <c r="V18" s="74"/>
      <c r="X18" s="318" t="s">
        <v>54</v>
      </c>
      <c r="Y18" s="35" t="s">
        <v>1</v>
      </c>
      <c r="Z18" s="475">
        <v>25.88</v>
      </c>
      <c r="AA18" s="286"/>
      <c r="AB18" s="433"/>
      <c r="AC18" s="384"/>
      <c r="AD18" s="384"/>
      <c r="AE18" s="434"/>
      <c r="AF18" s="74"/>
      <c r="AG18" s="74"/>
      <c r="AH18" s="74"/>
      <c r="AI18" s="74"/>
      <c r="AK18" s="318" t="s">
        <v>54</v>
      </c>
      <c r="AL18" s="35" t="s">
        <v>1</v>
      </c>
      <c r="AM18" s="473">
        <v>24</v>
      </c>
      <c r="AN18" s="474"/>
      <c r="AO18" s="433"/>
      <c r="AP18" s="384"/>
      <c r="AQ18" s="384"/>
      <c r="AR18" s="434"/>
      <c r="AX18" s="318" t="s">
        <v>54</v>
      </c>
      <c r="AY18" s="35" t="s">
        <v>1</v>
      </c>
      <c r="AZ18" s="473">
        <v>56.8</v>
      </c>
      <c r="BA18" s="474"/>
      <c r="BB18" s="433"/>
      <c r="BC18" s="384"/>
      <c r="BD18" s="384"/>
      <c r="BE18" s="434"/>
      <c r="BK18" s="318" t="s">
        <v>54</v>
      </c>
      <c r="BL18" s="35" t="s">
        <v>1</v>
      </c>
      <c r="BM18" s="473">
        <v>58.2</v>
      </c>
      <c r="BN18" s="474"/>
      <c r="BO18" s="433"/>
      <c r="BP18" s="384"/>
      <c r="BQ18" s="384"/>
      <c r="BR18" s="434"/>
      <c r="BX18" s="318" t="s">
        <v>54</v>
      </c>
      <c r="BY18" s="35" t="s">
        <v>1</v>
      </c>
      <c r="BZ18" s="473">
        <v>54</v>
      </c>
      <c r="CA18" s="474"/>
      <c r="CB18" s="433"/>
      <c r="CC18" s="384"/>
      <c r="CD18" s="384"/>
      <c r="CE18" s="434"/>
      <c r="CK18" s="453"/>
      <c r="CL18" s="458"/>
      <c r="CM18" s="384"/>
      <c r="CN18" s="434"/>
      <c r="CO18" s="433"/>
      <c r="CP18" s="384"/>
      <c r="CQ18" s="384"/>
      <c r="CR18" s="434"/>
    </row>
    <row r="19" spans="1:96" x14ac:dyDescent="0.25">
      <c r="K19" s="485"/>
      <c r="L19" s="35" t="s">
        <v>0</v>
      </c>
      <c r="M19" s="471">
        <v>52.1</v>
      </c>
      <c r="N19" s="472"/>
      <c r="O19" s="433"/>
      <c r="P19" s="384"/>
      <c r="Q19" s="384"/>
      <c r="R19" s="434"/>
      <c r="S19" s="74"/>
      <c r="T19" s="74"/>
      <c r="U19" s="74"/>
      <c r="V19" s="74"/>
      <c r="X19" s="318"/>
      <c r="Y19" s="35" t="s">
        <v>0</v>
      </c>
      <c r="Z19" s="475"/>
      <c r="AA19" s="286"/>
      <c r="AB19" s="433"/>
      <c r="AC19" s="384"/>
      <c r="AD19" s="384"/>
      <c r="AE19" s="434"/>
      <c r="AF19" s="74"/>
      <c r="AG19" s="74"/>
      <c r="AH19" s="74"/>
      <c r="AI19" s="74"/>
      <c r="AK19" s="318"/>
      <c r="AL19" s="35" t="s">
        <v>0</v>
      </c>
      <c r="AM19" s="473"/>
      <c r="AN19" s="474"/>
      <c r="AO19" s="433"/>
      <c r="AP19" s="384"/>
      <c r="AQ19" s="384"/>
      <c r="AR19" s="434"/>
      <c r="AX19" s="318"/>
      <c r="AY19" s="35" t="s">
        <v>0</v>
      </c>
      <c r="AZ19" s="473"/>
      <c r="BA19" s="474"/>
      <c r="BB19" s="433"/>
      <c r="BC19" s="384"/>
      <c r="BD19" s="384"/>
      <c r="BE19" s="434"/>
      <c r="BK19" s="318"/>
      <c r="BL19" s="35" t="s">
        <v>0</v>
      </c>
      <c r="BM19" s="473"/>
      <c r="BN19" s="474"/>
      <c r="BO19" s="433"/>
      <c r="BP19" s="384"/>
      <c r="BQ19" s="384"/>
      <c r="BR19" s="434"/>
      <c r="BX19" s="318"/>
      <c r="BY19" s="35" t="s">
        <v>0</v>
      </c>
      <c r="BZ19" s="473"/>
      <c r="CA19" s="474"/>
      <c r="CB19" s="433"/>
      <c r="CC19" s="384"/>
      <c r="CD19" s="384"/>
      <c r="CE19" s="434"/>
      <c r="CK19" s="454"/>
      <c r="CL19" s="459"/>
      <c r="CM19" s="375"/>
      <c r="CN19" s="374"/>
      <c r="CO19" s="433"/>
      <c r="CP19" s="384"/>
      <c r="CQ19" s="384"/>
      <c r="CR19" s="434"/>
    </row>
    <row r="20" spans="1:96" x14ac:dyDescent="0.25">
      <c r="K20" s="485"/>
      <c r="L20" s="35" t="s">
        <v>52</v>
      </c>
      <c r="M20" s="475">
        <v>0</v>
      </c>
      <c r="N20" s="286"/>
      <c r="O20" s="433"/>
      <c r="P20" s="384"/>
      <c r="Q20" s="384"/>
      <c r="R20" s="434"/>
      <c r="S20" s="74"/>
      <c r="T20" s="74"/>
      <c r="U20" s="74"/>
      <c r="V20" s="74"/>
      <c r="X20" s="318"/>
      <c r="Y20" s="35" t="s">
        <v>52</v>
      </c>
      <c r="Z20" s="475">
        <v>0</v>
      </c>
      <c r="AA20" s="286"/>
      <c r="AB20" s="433"/>
      <c r="AC20" s="384"/>
      <c r="AD20" s="384"/>
      <c r="AE20" s="434"/>
      <c r="AF20" s="74"/>
      <c r="AG20" s="74"/>
      <c r="AH20" s="74"/>
      <c r="AI20" s="74"/>
      <c r="AK20" s="318"/>
      <c r="AL20" s="35" t="s">
        <v>52</v>
      </c>
      <c r="AM20" s="475">
        <f>INDEX(AL$10:AP$10,1,MATCH(AL15,AL$6:AP$6,0))</f>
        <v>0</v>
      </c>
      <c r="AN20" s="286"/>
      <c r="AO20" s="433"/>
      <c r="AP20" s="384"/>
      <c r="AQ20" s="384"/>
      <c r="AR20" s="434"/>
      <c r="AX20" s="318"/>
      <c r="AY20" s="35" t="s">
        <v>52</v>
      </c>
      <c r="AZ20" s="475">
        <f>INDEX(AY$10:BC$10,1,MATCH(AY15,AY$6:BC$6,0))</f>
        <v>0</v>
      </c>
      <c r="BA20" s="286"/>
      <c r="BB20" s="433"/>
      <c r="BC20" s="384"/>
      <c r="BD20" s="384"/>
      <c r="BE20" s="434"/>
      <c r="BK20" s="318"/>
      <c r="BL20" s="35" t="s">
        <v>52</v>
      </c>
      <c r="BM20" s="475">
        <f>INDEX(BL$10:BP$10,1,MATCH(BL15,BL$6:BP$6,0))</f>
        <v>1</v>
      </c>
      <c r="BN20" s="286"/>
      <c r="BO20" s="433"/>
      <c r="BP20" s="384"/>
      <c r="BQ20" s="384"/>
      <c r="BR20" s="434"/>
      <c r="BX20" s="318"/>
      <c r="BY20" s="35" t="s">
        <v>52</v>
      </c>
      <c r="BZ20" s="475">
        <f>INDEX(BY$10:CC$10,1,MATCH(BY15,BY$6:CC$6,0))</f>
        <v>0.3</v>
      </c>
      <c r="CA20" s="286"/>
      <c r="CB20" s="433"/>
      <c r="CC20" s="384"/>
      <c r="CD20" s="384"/>
      <c r="CE20" s="434"/>
      <c r="CK20" s="486" t="s">
        <v>145</v>
      </c>
      <c r="CL20" s="35" t="s">
        <v>96</v>
      </c>
      <c r="CM20" s="471">
        <v>76</v>
      </c>
      <c r="CN20" s="472"/>
      <c r="CO20" s="433"/>
      <c r="CP20" s="384"/>
      <c r="CQ20" s="384"/>
      <c r="CR20" s="434"/>
    </row>
    <row r="21" spans="1:96" x14ac:dyDescent="0.25">
      <c r="A21" s="106"/>
      <c r="B21" s="106" t="s">
        <v>67</v>
      </c>
      <c r="C21" s="106" t="s">
        <v>63</v>
      </c>
      <c r="D21" s="106" t="s">
        <v>57</v>
      </c>
      <c r="E21" s="106" t="s">
        <v>55</v>
      </c>
      <c r="F21" s="106" t="s">
        <v>51</v>
      </c>
      <c r="K21" s="485" t="s">
        <v>145</v>
      </c>
      <c r="L21" s="35" t="s">
        <v>1</v>
      </c>
      <c r="M21" s="475">
        <f>M18</f>
        <v>30.3</v>
      </c>
      <c r="N21" s="286"/>
      <c r="O21" s="433"/>
      <c r="P21" s="384"/>
      <c r="Q21" s="384"/>
      <c r="R21" s="434"/>
      <c r="S21" s="74"/>
      <c r="T21" s="74"/>
      <c r="U21" s="74"/>
      <c r="V21" s="74"/>
      <c r="X21" s="318" t="s">
        <v>145</v>
      </c>
      <c r="Y21" s="35" t="s">
        <v>1</v>
      </c>
      <c r="Z21" s="475">
        <f>Z18</f>
        <v>25.88</v>
      </c>
      <c r="AA21" s="286"/>
      <c r="AB21" s="433"/>
      <c r="AC21" s="384"/>
      <c r="AD21" s="384"/>
      <c r="AE21" s="434"/>
      <c r="AF21" s="74"/>
      <c r="AG21" s="74"/>
      <c r="AH21" s="74"/>
      <c r="AI21" s="74"/>
      <c r="AK21" s="318" t="s">
        <v>145</v>
      </c>
      <c r="AL21" s="35" t="s">
        <v>1</v>
      </c>
      <c r="AM21" s="475">
        <f>AM18</f>
        <v>24</v>
      </c>
      <c r="AN21" s="286"/>
      <c r="AO21" s="433"/>
      <c r="AP21" s="384"/>
      <c r="AQ21" s="384"/>
      <c r="AR21" s="434"/>
      <c r="AX21" s="318" t="s">
        <v>145</v>
      </c>
      <c r="AY21" s="35" t="s">
        <v>1</v>
      </c>
      <c r="AZ21" s="475">
        <f>AZ18</f>
        <v>56.8</v>
      </c>
      <c r="BA21" s="286"/>
      <c r="BB21" s="433"/>
      <c r="BC21" s="384"/>
      <c r="BD21" s="384"/>
      <c r="BE21" s="434"/>
      <c r="BK21" s="318" t="s">
        <v>145</v>
      </c>
      <c r="BL21" s="35" t="s">
        <v>1</v>
      </c>
      <c r="BM21" s="475">
        <f>BM18</f>
        <v>58.2</v>
      </c>
      <c r="BN21" s="286"/>
      <c r="BO21" s="433"/>
      <c r="BP21" s="384"/>
      <c r="BQ21" s="384"/>
      <c r="BR21" s="434"/>
      <c r="BX21" s="318" t="s">
        <v>145</v>
      </c>
      <c r="BY21" s="35" t="s">
        <v>1</v>
      </c>
      <c r="BZ21" s="475">
        <f>BZ18</f>
        <v>54</v>
      </c>
      <c r="CA21" s="286"/>
      <c r="CB21" s="433"/>
      <c r="CC21" s="384"/>
      <c r="CD21" s="384"/>
      <c r="CE21" s="434"/>
      <c r="CK21" s="487"/>
      <c r="CL21" s="35" t="s">
        <v>1</v>
      </c>
      <c r="CM21" s="471">
        <v>735</v>
      </c>
      <c r="CN21" s="472"/>
      <c r="CO21" s="433"/>
      <c r="CP21" s="384"/>
      <c r="CQ21" s="384"/>
      <c r="CR21" s="434"/>
    </row>
    <row r="22" spans="1:96" x14ac:dyDescent="0.25">
      <c r="A22" s="106" t="s">
        <v>1</v>
      </c>
      <c r="B22" s="106">
        <f>D27</f>
        <v>17.2</v>
      </c>
      <c r="C22" s="106">
        <f>C29</f>
        <v>23.7</v>
      </c>
      <c r="D22" s="106">
        <f>C33</f>
        <v>30.3</v>
      </c>
      <c r="E22" s="106">
        <f>C38</f>
        <v>44</v>
      </c>
      <c r="F22" s="106">
        <f>C42</f>
        <v>371</v>
      </c>
      <c r="K22" s="485"/>
      <c r="L22" s="35" t="s">
        <v>0</v>
      </c>
      <c r="M22" s="475">
        <f>M19</f>
        <v>52.1</v>
      </c>
      <c r="N22" s="286"/>
      <c r="O22" s="433"/>
      <c r="P22" s="384"/>
      <c r="Q22" s="384"/>
      <c r="R22" s="434"/>
      <c r="S22" s="74"/>
      <c r="T22" s="74"/>
      <c r="U22" s="74"/>
      <c r="V22" s="74"/>
      <c r="X22" s="318"/>
      <c r="Y22" s="35" t="s">
        <v>0</v>
      </c>
      <c r="Z22" s="475">
        <f>Z19</f>
        <v>0</v>
      </c>
      <c r="AA22" s="286"/>
      <c r="AB22" s="433"/>
      <c r="AC22" s="384"/>
      <c r="AD22" s="384"/>
      <c r="AE22" s="434"/>
      <c r="AF22" s="74"/>
      <c r="AG22" s="74"/>
      <c r="AH22" s="74"/>
      <c r="AI22" s="74"/>
      <c r="AK22" s="318"/>
      <c r="AL22" s="35" t="s">
        <v>0</v>
      </c>
      <c r="AM22" s="475">
        <f>AM19</f>
        <v>0</v>
      </c>
      <c r="AN22" s="286"/>
      <c r="AO22" s="433"/>
      <c r="AP22" s="384"/>
      <c r="AQ22" s="384"/>
      <c r="AR22" s="434"/>
      <c r="AX22" s="318"/>
      <c r="AY22" s="35" t="s">
        <v>0</v>
      </c>
      <c r="AZ22" s="475">
        <f>AZ19</f>
        <v>0</v>
      </c>
      <c r="BA22" s="286"/>
      <c r="BB22" s="433"/>
      <c r="BC22" s="384"/>
      <c r="BD22" s="384"/>
      <c r="BE22" s="434"/>
      <c r="BK22" s="318"/>
      <c r="BL22" s="35" t="s">
        <v>0</v>
      </c>
      <c r="BM22" s="475">
        <f>BM19</f>
        <v>0</v>
      </c>
      <c r="BN22" s="286"/>
      <c r="BO22" s="433"/>
      <c r="BP22" s="384"/>
      <c r="BQ22" s="384"/>
      <c r="BR22" s="434"/>
      <c r="BX22" s="318"/>
      <c r="BY22" s="35" t="s">
        <v>0</v>
      </c>
      <c r="BZ22" s="475">
        <f>BZ19</f>
        <v>0</v>
      </c>
      <c r="CA22" s="286"/>
      <c r="CB22" s="433"/>
      <c r="CC22" s="384"/>
      <c r="CD22" s="384"/>
      <c r="CE22" s="434"/>
      <c r="CK22" s="487"/>
      <c r="CL22" s="35" t="s">
        <v>0</v>
      </c>
      <c r="CM22" s="471">
        <v>477</v>
      </c>
      <c r="CN22" s="472"/>
      <c r="CO22" s="433"/>
      <c r="CP22" s="384"/>
      <c r="CQ22" s="384"/>
      <c r="CR22" s="434"/>
    </row>
    <row r="23" spans="1:96" x14ac:dyDescent="0.25">
      <c r="A23" s="106" t="s">
        <v>0</v>
      </c>
      <c r="B23" s="106">
        <f>F27</f>
        <v>8.5</v>
      </c>
      <c r="C23" s="106">
        <f>C30</f>
        <v>14</v>
      </c>
      <c r="D23" s="106">
        <f>C34</f>
        <v>19</v>
      </c>
      <c r="E23" s="106">
        <f>C39</f>
        <v>20</v>
      </c>
      <c r="F23" s="106">
        <f>C43</f>
        <v>187</v>
      </c>
      <c r="K23" s="492"/>
      <c r="L23" s="35" t="s">
        <v>52</v>
      </c>
      <c r="M23" s="475">
        <f>M20</f>
        <v>0</v>
      </c>
      <c r="N23" s="286"/>
      <c r="O23" s="433"/>
      <c r="P23" s="384"/>
      <c r="Q23" s="384"/>
      <c r="R23" s="434"/>
      <c r="S23" s="74"/>
      <c r="T23" s="74"/>
      <c r="U23" s="74"/>
      <c r="V23" s="74"/>
      <c r="X23" s="486"/>
      <c r="Y23" s="35" t="s">
        <v>52</v>
      </c>
      <c r="Z23" s="475">
        <f>Z20</f>
        <v>0</v>
      </c>
      <c r="AA23" s="286"/>
      <c r="AB23" s="433"/>
      <c r="AC23" s="384"/>
      <c r="AD23" s="384"/>
      <c r="AE23" s="434"/>
      <c r="AF23" s="74"/>
      <c r="AG23" s="74"/>
      <c r="AH23" s="74"/>
      <c r="AI23" s="74"/>
      <c r="AK23" s="486"/>
      <c r="AL23" s="35" t="s">
        <v>52</v>
      </c>
      <c r="AM23" s="475">
        <f>AM20</f>
        <v>0</v>
      </c>
      <c r="AN23" s="286"/>
      <c r="AO23" s="433"/>
      <c r="AP23" s="384"/>
      <c r="AQ23" s="384"/>
      <c r="AR23" s="434"/>
      <c r="AX23" s="486"/>
      <c r="AY23" s="35" t="s">
        <v>52</v>
      </c>
      <c r="AZ23" s="475">
        <f>AZ20</f>
        <v>0</v>
      </c>
      <c r="BA23" s="286"/>
      <c r="BB23" s="433"/>
      <c r="BC23" s="384"/>
      <c r="BD23" s="384"/>
      <c r="BE23" s="434"/>
      <c r="BK23" s="486"/>
      <c r="BL23" s="35" t="s">
        <v>52</v>
      </c>
      <c r="BM23" s="475">
        <f>BM20</f>
        <v>1</v>
      </c>
      <c r="BN23" s="286"/>
      <c r="BO23" s="433"/>
      <c r="BP23" s="384"/>
      <c r="BQ23" s="384"/>
      <c r="BR23" s="434"/>
      <c r="BX23" s="486"/>
      <c r="BY23" s="35" t="s">
        <v>52</v>
      </c>
      <c r="BZ23" s="475">
        <f>BZ20</f>
        <v>0.3</v>
      </c>
      <c r="CA23" s="286"/>
      <c r="CB23" s="433"/>
      <c r="CC23" s="384"/>
      <c r="CD23" s="384"/>
      <c r="CE23" s="434"/>
      <c r="CK23" s="487"/>
      <c r="CL23" s="35" t="s">
        <v>154</v>
      </c>
      <c r="CM23" s="471">
        <v>999</v>
      </c>
      <c r="CN23" s="472"/>
      <c r="CO23" s="433"/>
      <c r="CP23" s="384"/>
      <c r="CQ23" s="384"/>
      <c r="CR23" s="434"/>
    </row>
    <row r="24" spans="1:96" ht="15" customHeight="1" thickBot="1" x14ac:dyDescent="0.3">
      <c r="A24" s="106" t="s">
        <v>52</v>
      </c>
      <c r="B24" s="106">
        <f>I27</f>
        <v>0</v>
      </c>
      <c r="C24" s="106">
        <f>C31</f>
        <v>0.3</v>
      </c>
      <c r="D24" s="106">
        <f>C35</f>
        <v>1.3</v>
      </c>
      <c r="E24" s="106">
        <f>C40</f>
        <v>2.8</v>
      </c>
      <c r="F24" s="106">
        <f>C44</f>
        <v>5.6</v>
      </c>
      <c r="K24" s="493"/>
      <c r="L24" s="494"/>
      <c r="M24" s="345"/>
      <c r="N24" s="345"/>
      <c r="O24" s="344"/>
      <c r="P24" s="345"/>
      <c r="Q24" s="345"/>
      <c r="R24" s="435"/>
      <c r="S24" s="74"/>
      <c r="T24" s="74"/>
      <c r="U24" s="74"/>
      <c r="V24" s="74"/>
      <c r="X24" s="320"/>
      <c r="Y24" s="494" t="s">
        <v>238</v>
      </c>
      <c r="Z24" s="345"/>
      <c r="AA24" s="345"/>
      <c r="AB24" s="344"/>
      <c r="AC24" s="345"/>
      <c r="AD24" s="345"/>
      <c r="AE24" s="435"/>
      <c r="AF24" s="74"/>
      <c r="AG24" s="74"/>
      <c r="AH24" s="74"/>
      <c r="AI24" s="74"/>
      <c r="AK24" s="320"/>
      <c r="AL24" s="494"/>
      <c r="AM24" s="345"/>
      <c r="AN24" s="345"/>
      <c r="AO24" s="344"/>
      <c r="AP24" s="345"/>
      <c r="AQ24" s="345"/>
      <c r="AR24" s="435"/>
      <c r="AX24" s="320"/>
      <c r="AY24" s="504" t="s">
        <v>237</v>
      </c>
      <c r="AZ24" s="505"/>
      <c r="BA24" s="505"/>
      <c r="BB24" s="344"/>
      <c r="BC24" s="345"/>
      <c r="BD24" s="345"/>
      <c r="BE24" s="435"/>
      <c r="BK24" s="320"/>
      <c r="BL24" s="494"/>
      <c r="BM24" s="345"/>
      <c r="BN24" s="345"/>
      <c r="BO24" s="344"/>
      <c r="BP24" s="345"/>
      <c r="BQ24" s="345"/>
      <c r="BR24" s="435"/>
      <c r="BX24" s="320"/>
      <c r="BY24" s="494"/>
      <c r="BZ24" s="345"/>
      <c r="CA24" s="345"/>
      <c r="CB24" s="344"/>
      <c r="CC24" s="345"/>
      <c r="CD24" s="345"/>
      <c r="CE24" s="435"/>
      <c r="CK24" s="488"/>
      <c r="CL24" s="35" t="s">
        <v>153</v>
      </c>
      <c r="CM24" s="471">
        <v>0</v>
      </c>
      <c r="CN24" s="472"/>
      <c r="CO24" s="344"/>
      <c r="CP24" s="345"/>
      <c r="CQ24" s="345"/>
      <c r="CR24" s="435"/>
    </row>
    <row r="25" spans="1:96" ht="6" customHeight="1" thickBot="1" x14ac:dyDescent="0.3">
      <c r="A25" s="7"/>
      <c r="B25" s="7"/>
      <c r="C25" s="7"/>
      <c r="D25" s="7"/>
      <c r="E25" s="7"/>
      <c r="F25" s="7"/>
      <c r="G25" s="7"/>
      <c r="H25" s="7"/>
      <c r="I25" s="7"/>
    </row>
    <row r="26" spans="1:96" ht="24.75" customHeight="1" thickBot="1" x14ac:dyDescent="0.3">
      <c r="A26" s="354" t="s">
        <v>236</v>
      </c>
      <c r="B26" s="355"/>
      <c r="C26" s="355"/>
      <c r="D26" s="355"/>
      <c r="E26" s="355"/>
      <c r="F26" s="355" t="s">
        <v>235</v>
      </c>
      <c r="G26" s="355"/>
      <c r="H26" s="355"/>
      <c r="I26" s="149">
        <v>9892</v>
      </c>
      <c r="K26" s="427" t="s">
        <v>163</v>
      </c>
      <c r="L26" s="428"/>
      <c r="M26" s="429"/>
      <c r="N26" s="148" t="s">
        <v>234</v>
      </c>
      <c r="O26" s="430"/>
      <c r="P26" s="431"/>
      <c r="Q26" s="431"/>
      <c r="R26" s="432"/>
      <c r="X26" s="418" t="s">
        <v>151</v>
      </c>
      <c r="Y26" s="419"/>
      <c r="Z26" s="539"/>
      <c r="AA26" s="238">
        <v>305</v>
      </c>
      <c r="AB26" s="430"/>
      <c r="AC26" s="431"/>
      <c r="AD26" s="431"/>
      <c r="AE26" s="432"/>
      <c r="AF26" s="74"/>
      <c r="AG26" s="74"/>
      <c r="AH26" s="74"/>
      <c r="AI26" s="74"/>
      <c r="AK26" s="235" t="s">
        <v>29</v>
      </c>
      <c r="AL26" s="239">
        <v>2</v>
      </c>
      <c r="AM26" s="234" t="s">
        <v>79</v>
      </c>
      <c r="AN26" s="241" t="s">
        <v>1</v>
      </c>
      <c r="AO26" s="430"/>
      <c r="AP26" s="431"/>
      <c r="AQ26" s="431"/>
      <c r="AR26" s="432"/>
      <c r="AX26" s="235" t="s">
        <v>29</v>
      </c>
      <c r="AY26" s="239">
        <v>2</v>
      </c>
      <c r="AZ26" s="234" t="s">
        <v>79</v>
      </c>
      <c r="BA26" s="241" t="s">
        <v>1</v>
      </c>
      <c r="BB26" s="430"/>
      <c r="BC26" s="431"/>
      <c r="BD26" s="431"/>
      <c r="BE26" s="432"/>
      <c r="BK26" s="150" t="s">
        <v>29</v>
      </c>
      <c r="BL26" s="237">
        <v>2</v>
      </c>
      <c r="BM26" s="236" t="s">
        <v>79</v>
      </c>
      <c r="BN26" s="233" t="s">
        <v>0</v>
      </c>
      <c r="BO26" s="430"/>
      <c r="BP26" s="431"/>
      <c r="BQ26" s="431"/>
      <c r="BR26" s="432"/>
      <c r="BX26" s="150" t="s">
        <v>29</v>
      </c>
      <c r="BY26" s="237">
        <v>3</v>
      </c>
      <c r="BZ26" s="236" t="s">
        <v>79</v>
      </c>
      <c r="CA26" s="233" t="s">
        <v>0</v>
      </c>
      <c r="CB26" s="430"/>
      <c r="CC26" s="431"/>
      <c r="CD26" s="431"/>
      <c r="CE26" s="432"/>
    </row>
    <row r="27" spans="1:96" ht="15" customHeight="1" thickBot="1" x14ac:dyDescent="0.3">
      <c r="A27" s="240" t="s">
        <v>67</v>
      </c>
      <c r="B27" s="146" t="s">
        <v>176</v>
      </c>
      <c r="C27" s="145"/>
      <c r="D27" s="144">
        <v>17.2</v>
      </c>
      <c r="E27" s="146" t="s">
        <v>175</v>
      </c>
      <c r="F27" s="145">
        <v>8.5</v>
      </c>
      <c r="G27" s="144"/>
      <c r="H27" s="143" t="s">
        <v>174</v>
      </c>
      <c r="I27" s="142">
        <v>0</v>
      </c>
      <c r="K27" s="141" t="s">
        <v>24</v>
      </c>
      <c r="L27" s="444" t="s">
        <v>233</v>
      </c>
      <c r="M27" s="445"/>
      <c r="N27" s="446"/>
      <c r="O27" s="433"/>
      <c r="P27" s="384"/>
      <c r="Q27" s="384"/>
      <c r="R27" s="434"/>
      <c r="X27" s="114" t="s">
        <v>24</v>
      </c>
      <c r="Y27" s="444" t="s">
        <v>232</v>
      </c>
      <c r="Z27" s="445"/>
      <c r="AA27" s="446"/>
      <c r="AB27" s="433"/>
      <c r="AC27" s="384"/>
      <c r="AD27" s="384"/>
      <c r="AE27" s="434"/>
      <c r="AF27" s="74"/>
      <c r="AG27" s="74"/>
      <c r="AH27" s="74"/>
      <c r="AI27" s="74"/>
      <c r="AK27" s="110" t="s">
        <v>24</v>
      </c>
      <c r="AL27" s="444" t="s">
        <v>231</v>
      </c>
      <c r="AM27" s="445"/>
      <c r="AN27" s="446"/>
      <c r="AO27" s="433"/>
      <c r="AP27" s="384"/>
      <c r="AQ27" s="384"/>
      <c r="AR27" s="434"/>
      <c r="AX27" s="110" t="s">
        <v>24</v>
      </c>
      <c r="AY27" s="444" t="s">
        <v>230</v>
      </c>
      <c r="AZ27" s="445"/>
      <c r="BA27" s="446"/>
      <c r="BB27" s="433"/>
      <c r="BC27" s="384"/>
      <c r="BD27" s="384"/>
      <c r="BE27" s="434"/>
      <c r="BK27" s="110" t="s">
        <v>24</v>
      </c>
      <c r="BL27" s="476" t="s">
        <v>168</v>
      </c>
      <c r="BM27" s="477"/>
      <c r="BN27" s="478"/>
      <c r="BO27" s="433"/>
      <c r="BP27" s="384"/>
      <c r="BQ27" s="384"/>
      <c r="BR27" s="434"/>
      <c r="BX27" s="110" t="s">
        <v>24</v>
      </c>
      <c r="BY27" s="476"/>
      <c r="BZ27" s="477"/>
      <c r="CA27" s="478"/>
      <c r="CB27" s="433"/>
      <c r="CC27" s="384"/>
      <c r="CD27" s="384"/>
      <c r="CE27" s="434"/>
    </row>
    <row r="28" spans="1:96" ht="15" customHeight="1" x14ac:dyDescent="0.25">
      <c r="A28" s="114" t="s">
        <v>63</v>
      </c>
      <c r="B28" s="131" t="s">
        <v>157</v>
      </c>
      <c r="C28" s="131" t="s">
        <v>156</v>
      </c>
      <c r="D28" s="131" t="s">
        <v>155</v>
      </c>
      <c r="E28" s="496" t="s">
        <v>229</v>
      </c>
      <c r="F28" s="496"/>
      <c r="G28" s="496"/>
      <c r="H28" s="496"/>
      <c r="I28" s="497"/>
      <c r="K28" s="139" t="s">
        <v>23</v>
      </c>
      <c r="L28" s="475"/>
      <c r="M28" s="475"/>
      <c r="N28" s="286"/>
      <c r="O28" s="433"/>
      <c r="P28" s="384"/>
      <c r="Q28" s="384"/>
      <c r="R28" s="434"/>
      <c r="X28" s="110" t="s">
        <v>23</v>
      </c>
      <c r="Y28" s="479"/>
      <c r="Z28" s="475"/>
      <c r="AA28" s="286"/>
      <c r="AB28" s="433"/>
      <c r="AC28" s="384"/>
      <c r="AD28" s="384"/>
      <c r="AE28" s="434"/>
      <c r="AF28" s="74"/>
      <c r="AG28" s="74"/>
      <c r="AH28" s="74"/>
      <c r="AI28" s="74"/>
      <c r="AK28" s="110" t="s">
        <v>23</v>
      </c>
      <c r="AL28" s="475"/>
      <c r="AM28" s="475"/>
      <c r="AN28" s="286"/>
      <c r="AO28" s="433"/>
      <c r="AP28" s="384"/>
      <c r="AQ28" s="384"/>
      <c r="AR28" s="434"/>
      <c r="AX28" s="110" t="s">
        <v>23</v>
      </c>
      <c r="AY28" s="475"/>
      <c r="AZ28" s="475"/>
      <c r="BA28" s="286"/>
      <c r="BB28" s="433"/>
      <c r="BC28" s="384"/>
      <c r="BD28" s="384"/>
      <c r="BE28" s="434"/>
      <c r="BK28" s="110" t="s">
        <v>23</v>
      </c>
      <c r="BL28" s="475"/>
      <c r="BM28" s="475"/>
      <c r="BN28" s="286"/>
      <c r="BO28" s="433"/>
      <c r="BP28" s="384"/>
      <c r="BQ28" s="384"/>
      <c r="BR28" s="434"/>
      <c r="BX28" s="110" t="s">
        <v>23</v>
      </c>
      <c r="BY28" s="475"/>
      <c r="BZ28" s="475"/>
      <c r="CA28" s="286"/>
      <c r="CB28" s="433"/>
      <c r="CC28" s="384"/>
      <c r="CD28" s="384"/>
      <c r="CE28" s="434"/>
    </row>
    <row r="29" spans="1:96" x14ac:dyDescent="0.25">
      <c r="A29" s="110" t="s">
        <v>1</v>
      </c>
      <c r="B29" s="71"/>
      <c r="C29" s="71">
        <v>23.7</v>
      </c>
      <c r="D29" s="71" t="s">
        <v>228</v>
      </c>
      <c r="E29" s="498"/>
      <c r="F29" s="498"/>
      <c r="G29" s="498"/>
      <c r="H29" s="498"/>
      <c r="I29" s="499"/>
      <c r="K29" s="485" t="s">
        <v>54</v>
      </c>
      <c r="L29" s="35" t="s">
        <v>1</v>
      </c>
      <c r="M29" s="471">
        <v>371</v>
      </c>
      <c r="N29" s="472"/>
      <c r="O29" s="433"/>
      <c r="P29" s="384"/>
      <c r="Q29" s="384"/>
      <c r="R29" s="434"/>
      <c r="X29" s="318" t="s">
        <v>54</v>
      </c>
      <c r="Y29" s="35" t="s">
        <v>1</v>
      </c>
      <c r="Z29" s="475">
        <v>26.5</v>
      </c>
      <c r="AA29" s="286"/>
      <c r="AB29" s="433"/>
      <c r="AC29" s="384"/>
      <c r="AD29" s="384"/>
      <c r="AE29" s="434"/>
      <c r="AF29" s="74"/>
      <c r="AG29" s="74"/>
      <c r="AH29" s="74"/>
      <c r="AI29" s="74"/>
      <c r="AK29" s="318" t="s">
        <v>54</v>
      </c>
      <c r="AL29" s="35" t="s">
        <v>1</v>
      </c>
      <c r="AM29" s="473">
        <v>36.5</v>
      </c>
      <c r="AN29" s="474"/>
      <c r="AO29" s="433"/>
      <c r="AP29" s="384"/>
      <c r="AQ29" s="384"/>
      <c r="AR29" s="434"/>
      <c r="AX29" s="318" t="s">
        <v>54</v>
      </c>
      <c r="AY29" s="35" t="s">
        <v>1</v>
      </c>
      <c r="AZ29" s="473">
        <v>78.900000000000006</v>
      </c>
      <c r="BA29" s="474"/>
      <c r="BB29" s="433"/>
      <c r="BC29" s="384"/>
      <c r="BD29" s="384"/>
      <c r="BE29" s="434"/>
      <c r="BK29" s="318" t="s">
        <v>54</v>
      </c>
      <c r="BL29" s="35" t="s">
        <v>1</v>
      </c>
      <c r="BM29" s="473">
        <v>58.6</v>
      </c>
      <c r="BN29" s="474"/>
      <c r="BO29" s="433"/>
      <c r="BP29" s="384"/>
      <c r="BQ29" s="384"/>
      <c r="BR29" s="434"/>
      <c r="BX29" s="318" t="s">
        <v>54</v>
      </c>
      <c r="BY29" s="35" t="s">
        <v>1</v>
      </c>
      <c r="BZ29" s="473">
        <v>45.4</v>
      </c>
      <c r="CA29" s="474"/>
      <c r="CB29" s="433"/>
      <c r="CC29" s="384"/>
      <c r="CD29" s="384"/>
      <c r="CE29" s="434"/>
    </row>
    <row r="30" spans="1:96" x14ac:dyDescent="0.25">
      <c r="A30" s="110" t="s">
        <v>0</v>
      </c>
      <c r="B30" s="71"/>
      <c r="C30" s="71">
        <v>14</v>
      </c>
      <c r="D30" s="71"/>
      <c r="E30" s="498"/>
      <c r="F30" s="498"/>
      <c r="G30" s="498"/>
      <c r="H30" s="498"/>
      <c r="I30" s="499"/>
      <c r="K30" s="485"/>
      <c r="L30" s="35" t="s">
        <v>0</v>
      </c>
      <c r="M30" s="471">
        <v>187</v>
      </c>
      <c r="N30" s="472"/>
      <c r="O30" s="433"/>
      <c r="P30" s="384"/>
      <c r="Q30" s="384"/>
      <c r="R30" s="434"/>
      <c r="X30" s="318"/>
      <c r="Y30" s="35" t="s">
        <v>0</v>
      </c>
      <c r="Z30" s="475"/>
      <c r="AA30" s="286"/>
      <c r="AB30" s="433"/>
      <c r="AC30" s="384"/>
      <c r="AD30" s="384"/>
      <c r="AE30" s="434"/>
      <c r="AF30" s="74"/>
      <c r="AG30" s="74"/>
      <c r="AH30" s="74"/>
      <c r="AI30" s="74"/>
      <c r="AK30" s="318"/>
      <c r="AL30" s="35" t="s">
        <v>0</v>
      </c>
      <c r="AM30" s="473"/>
      <c r="AN30" s="474"/>
      <c r="AO30" s="433"/>
      <c r="AP30" s="384"/>
      <c r="AQ30" s="384"/>
      <c r="AR30" s="434"/>
      <c r="AX30" s="318"/>
      <c r="AY30" s="35" t="s">
        <v>0</v>
      </c>
      <c r="AZ30" s="473">
        <v>36.200000000000003</v>
      </c>
      <c r="BA30" s="474"/>
      <c r="BB30" s="433"/>
      <c r="BC30" s="384"/>
      <c r="BD30" s="384"/>
      <c r="BE30" s="434"/>
      <c r="BK30" s="318"/>
      <c r="BL30" s="35" t="s">
        <v>0</v>
      </c>
      <c r="BM30" s="473">
        <v>18.37</v>
      </c>
      <c r="BN30" s="474"/>
      <c r="BO30" s="433"/>
      <c r="BP30" s="384"/>
      <c r="BQ30" s="384"/>
      <c r="BR30" s="434"/>
      <c r="BX30" s="318"/>
      <c r="BY30" s="35" t="s">
        <v>0</v>
      </c>
      <c r="BZ30" s="473">
        <v>17.3</v>
      </c>
      <c r="CA30" s="474"/>
      <c r="CB30" s="433"/>
      <c r="CC30" s="384"/>
      <c r="CD30" s="384"/>
      <c r="CE30" s="434"/>
    </row>
    <row r="31" spans="1:96" ht="15" customHeight="1" thickBot="1" x14ac:dyDescent="0.3">
      <c r="A31" s="130" t="s">
        <v>52</v>
      </c>
      <c r="B31" s="129"/>
      <c r="C31" s="129">
        <v>0.3</v>
      </c>
      <c r="D31" s="129" t="s">
        <v>227</v>
      </c>
      <c r="E31" s="500"/>
      <c r="F31" s="500"/>
      <c r="G31" s="500"/>
      <c r="H31" s="500"/>
      <c r="I31" s="501"/>
      <c r="K31" s="485"/>
      <c r="L31" s="35" t="s">
        <v>52</v>
      </c>
      <c r="M31" s="475">
        <v>0</v>
      </c>
      <c r="N31" s="286"/>
      <c r="O31" s="433"/>
      <c r="P31" s="384"/>
      <c r="Q31" s="384"/>
      <c r="R31" s="434"/>
      <c r="X31" s="318"/>
      <c r="Y31" s="35" t="s">
        <v>52</v>
      </c>
      <c r="Z31" s="475">
        <v>0</v>
      </c>
      <c r="AA31" s="286"/>
      <c r="AB31" s="433"/>
      <c r="AC31" s="384"/>
      <c r="AD31" s="384"/>
      <c r="AE31" s="434"/>
      <c r="AF31" s="74"/>
      <c r="AG31" s="74"/>
      <c r="AH31" s="74"/>
      <c r="AI31" s="74"/>
      <c r="AK31" s="318"/>
      <c r="AL31" s="35" t="s">
        <v>52</v>
      </c>
      <c r="AM31" s="475">
        <f>INDEX(AL$10:AP$10,1,MATCH(AL26,AL$6:AP$6,0))</f>
        <v>0.6</v>
      </c>
      <c r="AN31" s="286"/>
      <c r="AO31" s="433"/>
      <c r="AP31" s="384"/>
      <c r="AQ31" s="384"/>
      <c r="AR31" s="434"/>
      <c r="AX31" s="318"/>
      <c r="AY31" s="35" t="s">
        <v>52</v>
      </c>
      <c r="AZ31" s="475">
        <f>INDEX(AY$10:BC$10,1,MATCH(AY26,AY$6:BC$6,0))</f>
        <v>1</v>
      </c>
      <c r="BA31" s="286"/>
      <c r="BB31" s="433"/>
      <c r="BC31" s="384"/>
      <c r="BD31" s="384"/>
      <c r="BE31" s="434"/>
      <c r="BK31" s="318"/>
      <c r="BL31" s="35" t="s">
        <v>52</v>
      </c>
      <c r="BM31" s="475">
        <f>INDEX(BL$10:BP$10,1,MATCH(BL26,BL$6:BP$6,0))</f>
        <v>1</v>
      </c>
      <c r="BN31" s="286"/>
      <c r="BO31" s="433"/>
      <c r="BP31" s="384"/>
      <c r="BQ31" s="384"/>
      <c r="BR31" s="434"/>
      <c r="BX31" s="318"/>
      <c r="BY31" s="35" t="s">
        <v>52</v>
      </c>
      <c r="BZ31" s="475">
        <f>INDEX(BY$10:CC$10,1,MATCH(BY26,BY$6:CC$6,0))</f>
        <v>0.3</v>
      </c>
      <c r="CA31" s="286"/>
      <c r="CB31" s="433"/>
      <c r="CC31" s="384"/>
      <c r="CD31" s="384"/>
      <c r="CE31" s="434"/>
    </row>
    <row r="32" spans="1:96" ht="15" customHeight="1" x14ac:dyDescent="0.25">
      <c r="A32" s="150" t="s">
        <v>57</v>
      </c>
      <c r="B32" s="32" t="s">
        <v>157</v>
      </c>
      <c r="C32" s="32" t="s">
        <v>156</v>
      </c>
      <c r="D32" s="32" t="s">
        <v>155</v>
      </c>
      <c r="E32" s="502" t="s">
        <v>226</v>
      </c>
      <c r="F32" s="502"/>
      <c r="G32" s="502"/>
      <c r="H32" s="502"/>
      <c r="I32" s="503"/>
      <c r="K32" s="485" t="s">
        <v>145</v>
      </c>
      <c r="L32" s="35" t="s">
        <v>1</v>
      </c>
      <c r="M32" s="475">
        <f>M29</f>
        <v>371</v>
      </c>
      <c r="N32" s="286"/>
      <c r="O32" s="433"/>
      <c r="P32" s="384"/>
      <c r="Q32" s="384"/>
      <c r="R32" s="434"/>
      <c r="X32" s="318" t="s">
        <v>145</v>
      </c>
      <c r="Y32" s="35" t="s">
        <v>1</v>
      </c>
      <c r="Z32" s="475">
        <f>Z29</f>
        <v>26.5</v>
      </c>
      <c r="AA32" s="286"/>
      <c r="AB32" s="433"/>
      <c r="AC32" s="384"/>
      <c r="AD32" s="384"/>
      <c r="AE32" s="434"/>
      <c r="AF32" s="74"/>
      <c r="AG32" s="74"/>
      <c r="AH32" s="74"/>
      <c r="AI32" s="74"/>
      <c r="AK32" s="318" t="s">
        <v>145</v>
      </c>
      <c r="AL32" s="35" t="s">
        <v>1</v>
      </c>
      <c r="AM32" s="475">
        <f>AM29</f>
        <v>36.5</v>
      </c>
      <c r="AN32" s="286"/>
      <c r="AO32" s="433"/>
      <c r="AP32" s="384"/>
      <c r="AQ32" s="384"/>
      <c r="AR32" s="434"/>
      <c r="AX32" s="318" t="s">
        <v>145</v>
      </c>
      <c r="AY32" s="35" t="s">
        <v>1</v>
      </c>
      <c r="AZ32" s="475">
        <f>AZ29</f>
        <v>78.900000000000006</v>
      </c>
      <c r="BA32" s="286"/>
      <c r="BB32" s="433"/>
      <c r="BC32" s="384"/>
      <c r="BD32" s="384"/>
      <c r="BE32" s="434"/>
      <c r="BK32" s="318" t="s">
        <v>145</v>
      </c>
      <c r="BL32" s="35" t="s">
        <v>1</v>
      </c>
      <c r="BM32" s="475">
        <f>BM29</f>
        <v>58.6</v>
      </c>
      <c r="BN32" s="286"/>
      <c r="BO32" s="433"/>
      <c r="BP32" s="384"/>
      <c r="BQ32" s="384"/>
      <c r="BR32" s="434"/>
      <c r="BX32" s="318" t="s">
        <v>145</v>
      </c>
      <c r="BY32" s="35" t="s">
        <v>1</v>
      </c>
      <c r="BZ32" s="475">
        <f>BZ29</f>
        <v>45.4</v>
      </c>
      <c r="CA32" s="286"/>
      <c r="CB32" s="433"/>
      <c r="CC32" s="384"/>
      <c r="CD32" s="384"/>
      <c r="CE32" s="434"/>
    </row>
    <row r="33" spans="1:83" x14ac:dyDescent="0.25">
      <c r="A33" s="110" t="s">
        <v>1</v>
      </c>
      <c r="B33" s="71"/>
      <c r="C33" s="71">
        <v>30.3</v>
      </c>
      <c r="D33" s="71"/>
      <c r="E33" s="498"/>
      <c r="F33" s="498"/>
      <c r="G33" s="498"/>
      <c r="H33" s="498"/>
      <c r="I33" s="499"/>
      <c r="K33" s="485"/>
      <c r="L33" s="35" t="s">
        <v>0</v>
      </c>
      <c r="M33" s="475">
        <f>M30</f>
        <v>187</v>
      </c>
      <c r="N33" s="286"/>
      <c r="O33" s="433"/>
      <c r="P33" s="384"/>
      <c r="Q33" s="384"/>
      <c r="R33" s="434"/>
      <c r="X33" s="318"/>
      <c r="Y33" s="35" t="s">
        <v>0</v>
      </c>
      <c r="Z33" s="475">
        <f>Z30</f>
        <v>0</v>
      </c>
      <c r="AA33" s="286"/>
      <c r="AB33" s="433"/>
      <c r="AC33" s="384"/>
      <c r="AD33" s="384"/>
      <c r="AE33" s="434"/>
      <c r="AF33" s="74"/>
      <c r="AG33" s="74"/>
      <c r="AH33" s="74"/>
      <c r="AI33" s="74"/>
      <c r="AK33" s="318"/>
      <c r="AL33" s="35" t="s">
        <v>0</v>
      </c>
      <c r="AM33" s="475">
        <f>AM30</f>
        <v>0</v>
      </c>
      <c r="AN33" s="286"/>
      <c r="AO33" s="433"/>
      <c r="AP33" s="384"/>
      <c r="AQ33" s="384"/>
      <c r="AR33" s="434"/>
      <c r="AX33" s="318"/>
      <c r="AY33" s="35" t="s">
        <v>0</v>
      </c>
      <c r="AZ33" s="475">
        <f>AZ30</f>
        <v>36.200000000000003</v>
      </c>
      <c r="BA33" s="286"/>
      <c r="BB33" s="433"/>
      <c r="BC33" s="384"/>
      <c r="BD33" s="384"/>
      <c r="BE33" s="434"/>
      <c r="BK33" s="318"/>
      <c r="BL33" s="35" t="s">
        <v>0</v>
      </c>
      <c r="BM33" s="475">
        <f>BM30</f>
        <v>18.37</v>
      </c>
      <c r="BN33" s="286"/>
      <c r="BO33" s="433"/>
      <c r="BP33" s="384"/>
      <c r="BQ33" s="384"/>
      <c r="BR33" s="434"/>
      <c r="BX33" s="318"/>
      <c r="BY33" s="35" t="s">
        <v>0</v>
      </c>
      <c r="BZ33" s="475">
        <f>BZ30</f>
        <v>17.3</v>
      </c>
      <c r="CA33" s="286"/>
      <c r="CB33" s="433"/>
      <c r="CC33" s="384"/>
      <c r="CD33" s="384"/>
      <c r="CE33" s="434"/>
    </row>
    <row r="34" spans="1:83" x14ac:dyDescent="0.25">
      <c r="A34" s="110" t="s">
        <v>0</v>
      </c>
      <c r="B34" s="71"/>
      <c r="C34" s="71">
        <v>19</v>
      </c>
      <c r="D34" s="71"/>
      <c r="E34" s="498"/>
      <c r="F34" s="498"/>
      <c r="G34" s="498"/>
      <c r="H34" s="498"/>
      <c r="I34" s="499"/>
      <c r="K34" s="492"/>
      <c r="L34" s="35" t="s">
        <v>52</v>
      </c>
      <c r="M34" s="475">
        <f>M31</f>
        <v>0</v>
      </c>
      <c r="N34" s="286"/>
      <c r="O34" s="433"/>
      <c r="P34" s="384"/>
      <c r="Q34" s="384"/>
      <c r="R34" s="434"/>
      <c r="X34" s="486"/>
      <c r="Y34" s="35" t="s">
        <v>52</v>
      </c>
      <c r="Z34" s="475">
        <f>Z31</f>
        <v>0</v>
      </c>
      <c r="AA34" s="286"/>
      <c r="AB34" s="433"/>
      <c r="AC34" s="384"/>
      <c r="AD34" s="384"/>
      <c r="AE34" s="434"/>
      <c r="AF34" s="74"/>
      <c r="AG34" s="74"/>
      <c r="AH34" s="74"/>
      <c r="AI34" s="74"/>
      <c r="AK34" s="486"/>
      <c r="AL34" s="35" t="s">
        <v>52</v>
      </c>
      <c r="AM34" s="475">
        <f>AM31</f>
        <v>0.6</v>
      </c>
      <c r="AN34" s="286"/>
      <c r="AO34" s="433"/>
      <c r="AP34" s="384"/>
      <c r="AQ34" s="384"/>
      <c r="AR34" s="434"/>
      <c r="AX34" s="486"/>
      <c r="AY34" s="35" t="s">
        <v>52</v>
      </c>
      <c r="AZ34" s="475">
        <f>AZ31</f>
        <v>1</v>
      </c>
      <c r="BA34" s="286"/>
      <c r="BB34" s="433"/>
      <c r="BC34" s="384"/>
      <c r="BD34" s="384"/>
      <c r="BE34" s="434"/>
      <c r="BK34" s="486"/>
      <c r="BL34" s="35" t="s">
        <v>52</v>
      </c>
      <c r="BM34" s="475">
        <f>BM31</f>
        <v>1</v>
      </c>
      <c r="BN34" s="286"/>
      <c r="BO34" s="433"/>
      <c r="BP34" s="384"/>
      <c r="BQ34" s="384"/>
      <c r="BR34" s="434"/>
      <c r="BX34" s="486"/>
      <c r="BY34" s="35" t="s">
        <v>52</v>
      </c>
      <c r="BZ34" s="475">
        <f>BZ31</f>
        <v>0.3</v>
      </c>
      <c r="CA34" s="286"/>
      <c r="CB34" s="433"/>
      <c r="CC34" s="384"/>
      <c r="CD34" s="384"/>
      <c r="CE34" s="434"/>
    </row>
    <row r="35" spans="1:83" ht="15.75" thickBot="1" x14ac:dyDescent="0.3">
      <c r="A35" s="130" t="s">
        <v>52</v>
      </c>
      <c r="B35" s="129"/>
      <c r="C35" s="135">
        <v>1.3</v>
      </c>
      <c r="D35" s="129" t="s">
        <v>225</v>
      </c>
      <c r="E35" s="500"/>
      <c r="F35" s="500"/>
      <c r="G35" s="500"/>
      <c r="H35" s="500"/>
      <c r="I35" s="501"/>
      <c r="K35" s="493"/>
      <c r="L35" s="494"/>
      <c r="M35" s="345"/>
      <c r="N35" s="345"/>
      <c r="O35" s="344"/>
      <c r="P35" s="345"/>
      <c r="Q35" s="345"/>
      <c r="R35" s="435"/>
      <c r="X35" s="320"/>
      <c r="Y35" s="504"/>
      <c r="Z35" s="505"/>
      <c r="AA35" s="505"/>
      <c r="AB35" s="344"/>
      <c r="AC35" s="345"/>
      <c r="AD35" s="345"/>
      <c r="AE35" s="435"/>
      <c r="AF35" s="74"/>
      <c r="AG35" s="74"/>
      <c r="AH35" s="74"/>
      <c r="AI35" s="74"/>
      <c r="AK35" s="320"/>
      <c r="AL35" s="494"/>
      <c r="AM35" s="345"/>
      <c r="AN35" s="345"/>
      <c r="AO35" s="344"/>
      <c r="AP35" s="345"/>
      <c r="AQ35" s="345"/>
      <c r="AR35" s="435"/>
      <c r="AX35" s="320"/>
      <c r="AY35" s="494"/>
      <c r="AZ35" s="345"/>
      <c r="BA35" s="345"/>
      <c r="BB35" s="344"/>
      <c r="BC35" s="345"/>
      <c r="BD35" s="345"/>
      <c r="BE35" s="435"/>
      <c r="BK35" s="320"/>
      <c r="BL35" s="494"/>
      <c r="BM35" s="345"/>
      <c r="BN35" s="345"/>
      <c r="BO35" s="344"/>
      <c r="BP35" s="345"/>
      <c r="BQ35" s="345"/>
      <c r="BR35" s="435"/>
      <c r="BX35" s="320"/>
      <c r="BY35" s="494"/>
      <c r="BZ35" s="345"/>
      <c r="CA35" s="345"/>
      <c r="CB35" s="344"/>
      <c r="CC35" s="345"/>
      <c r="CD35" s="345"/>
      <c r="CE35" s="435"/>
    </row>
    <row r="36" spans="1:83" ht="4.5" customHeight="1" thickBot="1" x14ac:dyDescent="0.3">
      <c r="A36" s="433"/>
      <c r="B36" s="384"/>
      <c r="C36" s="384"/>
      <c r="D36" s="384"/>
      <c r="E36" s="384"/>
      <c r="F36" s="384"/>
      <c r="G36" s="384"/>
      <c r="H36" s="384"/>
      <c r="I36" s="434"/>
      <c r="AN36" s="128"/>
      <c r="BA36" s="128"/>
    </row>
    <row r="37" spans="1:83" ht="24" customHeight="1" thickBot="1" x14ac:dyDescent="0.3">
      <c r="A37" s="150" t="s">
        <v>55</v>
      </c>
      <c r="B37" s="32" t="s">
        <v>157</v>
      </c>
      <c r="C37" s="32" t="s">
        <v>156</v>
      </c>
      <c r="D37" s="32" t="s">
        <v>155</v>
      </c>
      <c r="E37" s="540" t="s">
        <v>224</v>
      </c>
      <c r="F37" s="540"/>
      <c r="G37" s="540"/>
      <c r="H37" s="540"/>
      <c r="I37" s="541"/>
      <c r="K37" s="427" t="s">
        <v>223</v>
      </c>
      <c r="L37" s="428"/>
      <c r="M37" s="429"/>
      <c r="N37" s="148" t="s">
        <v>222</v>
      </c>
      <c r="O37" s="430"/>
      <c r="P37" s="431"/>
      <c r="Q37" s="431"/>
      <c r="R37" s="432"/>
      <c r="X37" s="418" t="s">
        <v>162</v>
      </c>
      <c r="Y37" s="419"/>
      <c r="Z37" s="539"/>
      <c r="AA37" s="238">
        <v>115</v>
      </c>
      <c r="AB37" s="430"/>
      <c r="AC37" s="431"/>
      <c r="AD37" s="431"/>
      <c r="AE37" s="432"/>
      <c r="AK37" s="235" t="s">
        <v>29</v>
      </c>
      <c r="AL37" s="233">
        <v>2</v>
      </c>
      <c r="AM37" s="234" t="s">
        <v>79</v>
      </c>
      <c r="AN37" s="233" t="s">
        <v>0</v>
      </c>
      <c r="AO37" s="430"/>
      <c r="AP37" s="431"/>
      <c r="AQ37" s="431"/>
      <c r="AR37" s="432"/>
      <c r="AX37" s="235" t="s">
        <v>29</v>
      </c>
      <c r="AY37" s="233">
        <v>2</v>
      </c>
      <c r="AZ37" s="234" t="s">
        <v>79</v>
      </c>
      <c r="BA37" s="233" t="s">
        <v>0</v>
      </c>
      <c r="BB37" s="430"/>
      <c r="BC37" s="431"/>
      <c r="BD37" s="431"/>
      <c r="BE37" s="432"/>
      <c r="BK37" s="150" t="s">
        <v>29</v>
      </c>
      <c r="BL37" s="237">
        <v>3</v>
      </c>
      <c r="BM37" s="236" t="s">
        <v>79</v>
      </c>
      <c r="BN37" s="233" t="s">
        <v>1</v>
      </c>
      <c r="BO37" s="430"/>
      <c r="BP37" s="431"/>
      <c r="BQ37" s="431"/>
      <c r="BR37" s="432"/>
      <c r="BX37" s="150" t="s">
        <v>29</v>
      </c>
      <c r="BY37" s="237">
        <v>4</v>
      </c>
      <c r="BZ37" s="236" t="s">
        <v>79</v>
      </c>
      <c r="CA37" s="233" t="s">
        <v>1</v>
      </c>
      <c r="CB37" s="430"/>
      <c r="CC37" s="431"/>
      <c r="CD37" s="431"/>
      <c r="CE37" s="432"/>
    </row>
    <row r="38" spans="1:83" ht="15" customHeight="1" x14ac:dyDescent="0.25">
      <c r="A38" s="110" t="s">
        <v>1</v>
      </c>
      <c r="B38" s="71"/>
      <c r="C38" s="71">
        <v>44</v>
      </c>
      <c r="D38" s="71"/>
      <c r="E38" s="542"/>
      <c r="F38" s="542"/>
      <c r="G38" s="542"/>
      <c r="H38" s="542"/>
      <c r="I38" s="543"/>
      <c r="K38" s="141" t="s">
        <v>24</v>
      </c>
      <c r="L38" s="444" t="s">
        <v>221</v>
      </c>
      <c r="M38" s="445"/>
      <c r="N38" s="446"/>
      <c r="O38" s="433"/>
      <c r="P38" s="384"/>
      <c r="Q38" s="384"/>
      <c r="R38" s="434"/>
      <c r="X38" s="114" t="s">
        <v>24</v>
      </c>
      <c r="Y38" s="444" t="s">
        <v>220</v>
      </c>
      <c r="Z38" s="445"/>
      <c r="AA38" s="446"/>
      <c r="AB38" s="433"/>
      <c r="AC38" s="384"/>
      <c r="AD38" s="384"/>
      <c r="AE38" s="434"/>
      <c r="AK38" s="110" t="s">
        <v>24</v>
      </c>
      <c r="AL38" s="546" t="s">
        <v>219</v>
      </c>
      <c r="AM38" s="547"/>
      <c r="AN38" s="548"/>
      <c r="AO38" s="433"/>
      <c r="AP38" s="384"/>
      <c r="AQ38" s="384"/>
      <c r="AR38" s="434"/>
      <c r="AX38" s="110" t="s">
        <v>24</v>
      </c>
      <c r="AY38" s="546" t="s">
        <v>218</v>
      </c>
      <c r="AZ38" s="547"/>
      <c r="BA38" s="548"/>
      <c r="BB38" s="433"/>
      <c r="BC38" s="384"/>
      <c r="BD38" s="384"/>
      <c r="BE38" s="434"/>
      <c r="BK38" s="110" t="s">
        <v>24</v>
      </c>
      <c r="BL38" s="476" t="s">
        <v>217</v>
      </c>
      <c r="BM38" s="477"/>
      <c r="BN38" s="478"/>
      <c r="BO38" s="433"/>
      <c r="BP38" s="384"/>
      <c r="BQ38" s="384"/>
      <c r="BR38" s="434"/>
      <c r="BX38" s="110" t="s">
        <v>24</v>
      </c>
      <c r="BY38" s="476"/>
      <c r="BZ38" s="477"/>
      <c r="CA38" s="478"/>
      <c r="CB38" s="433"/>
      <c r="CC38" s="384"/>
      <c r="CD38" s="384"/>
      <c r="CE38" s="434"/>
    </row>
    <row r="39" spans="1:83" x14ac:dyDescent="0.25">
      <c r="A39" s="110" t="s">
        <v>0</v>
      </c>
      <c r="B39" s="71"/>
      <c r="C39" s="71">
        <v>20</v>
      </c>
      <c r="D39" s="71"/>
      <c r="E39" s="542"/>
      <c r="F39" s="542"/>
      <c r="G39" s="542"/>
      <c r="H39" s="542"/>
      <c r="I39" s="543"/>
      <c r="K39" s="139" t="s">
        <v>23</v>
      </c>
      <c r="L39" s="475"/>
      <c r="M39" s="475"/>
      <c r="N39" s="286"/>
      <c r="O39" s="433"/>
      <c r="P39" s="384"/>
      <c r="Q39" s="384"/>
      <c r="R39" s="434"/>
      <c r="X39" s="110" t="s">
        <v>23</v>
      </c>
      <c r="Y39" s="479"/>
      <c r="Z39" s="475"/>
      <c r="AA39" s="286"/>
      <c r="AB39" s="433"/>
      <c r="AC39" s="384"/>
      <c r="AD39" s="384"/>
      <c r="AE39" s="434"/>
      <c r="AK39" s="110" t="s">
        <v>23</v>
      </c>
      <c r="AL39" s="286"/>
      <c r="AM39" s="361"/>
      <c r="AN39" s="340"/>
      <c r="AO39" s="433"/>
      <c r="AP39" s="384"/>
      <c r="AQ39" s="384"/>
      <c r="AR39" s="434"/>
      <c r="AX39" s="110" t="s">
        <v>23</v>
      </c>
      <c r="AY39" s="286"/>
      <c r="AZ39" s="361"/>
      <c r="BA39" s="340"/>
      <c r="BB39" s="433"/>
      <c r="BC39" s="384"/>
      <c r="BD39" s="384"/>
      <c r="BE39" s="434"/>
      <c r="BK39" s="110" t="s">
        <v>23</v>
      </c>
      <c r="BL39" s="475"/>
      <c r="BM39" s="475"/>
      <c r="BN39" s="286"/>
      <c r="BO39" s="433"/>
      <c r="BP39" s="384"/>
      <c r="BQ39" s="384"/>
      <c r="BR39" s="434"/>
      <c r="BX39" s="110" t="s">
        <v>23</v>
      </c>
      <c r="BY39" s="475"/>
      <c r="BZ39" s="475"/>
      <c r="CA39" s="286"/>
      <c r="CB39" s="433"/>
      <c r="CC39" s="384"/>
      <c r="CD39" s="384"/>
      <c r="CE39" s="434"/>
    </row>
    <row r="40" spans="1:83" ht="15.75" thickBot="1" x14ac:dyDescent="0.3">
      <c r="A40" s="130" t="s">
        <v>52</v>
      </c>
      <c r="B40" s="129"/>
      <c r="C40" s="129">
        <v>2.8</v>
      </c>
      <c r="D40" s="129"/>
      <c r="E40" s="544"/>
      <c r="F40" s="544"/>
      <c r="G40" s="544"/>
      <c r="H40" s="544"/>
      <c r="I40" s="545"/>
      <c r="K40" s="485" t="s">
        <v>54</v>
      </c>
      <c r="L40" s="35" t="s">
        <v>1</v>
      </c>
      <c r="M40" s="471">
        <v>201</v>
      </c>
      <c r="N40" s="472"/>
      <c r="O40" s="433"/>
      <c r="P40" s="384"/>
      <c r="Q40" s="384"/>
      <c r="R40" s="434"/>
      <c r="X40" s="318" t="s">
        <v>54</v>
      </c>
      <c r="Y40" s="35" t="s">
        <v>1</v>
      </c>
      <c r="Z40" s="475">
        <v>23.7</v>
      </c>
      <c r="AA40" s="286"/>
      <c r="AB40" s="433"/>
      <c r="AC40" s="384"/>
      <c r="AD40" s="384"/>
      <c r="AE40" s="434"/>
      <c r="AK40" s="486" t="s">
        <v>54</v>
      </c>
      <c r="AL40" s="35" t="s">
        <v>1</v>
      </c>
      <c r="AM40" s="474">
        <v>36.200000000000003</v>
      </c>
      <c r="AN40" s="333"/>
      <c r="AO40" s="433"/>
      <c r="AP40" s="384"/>
      <c r="AQ40" s="384"/>
      <c r="AR40" s="434"/>
      <c r="AX40" s="486" t="s">
        <v>54</v>
      </c>
      <c r="AY40" s="35" t="s">
        <v>1</v>
      </c>
      <c r="AZ40" s="474">
        <v>95</v>
      </c>
      <c r="BA40" s="333"/>
      <c r="BB40" s="433"/>
      <c r="BC40" s="384"/>
      <c r="BD40" s="384"/>
      <c r="BE40" s="434"/>
      <c r="BK40" s="318" t="s">
        <v>54</v>
      </c>
      <c r="BL40" s="35" t="s">
        <v>1</v>
      </c>
      <c r="BM40" s="474">
        <v>255</v>
      </c>
      <c r="BN40" s="333"/>
      <c r="BO40" s="433"/>
      <c r="BP40" s="384"/>
      <c r="BQ40" s="384"/>
      <c r="BR40" s="434"/>
      <c r="BX40" s="318" t="s">
        <v>54</v>
      </c>
      <c r="BY40" s="35" t="s">
        <v>1</v>
      </c>
      <c r="BZ40" s="473">
        <v>70</v>
      </c>
      <c r="CA40" s="474"/>
      <c r="CB40" s="433"/>
      <c r="CC40" s="384"/>
      <c r="CD40" s="384"/>
      <c r="CE40" s="434"/>
    </row>
    <row r="41" spans="1:83" ht="15" customHeight="1" x14ac:dyDescent="0.25">
      <c r="A41" s="114" t="s">
        <v>51</v>
      </c>
      <c r="B41" s="131" t="s">
        <v>157</v>
      </c>
      <c r="C41" s="131" t="s">
        <v>156</v>
      </c>
      <c r="D41" s="131" t="s">
        <v>155</v>
      </c>
      <c r="E41" s="496" t="s">
        <v>216</v>
      </c>
      <c r="F41" s="496"/>
      <c r="G41" s="496"/>
      <c r="H41" s="496"/>
      <c r="I41" s="497"/>
      <c r="K41" s="485"/>
      <c r="L41" s="35" t="s">
        <v>0</v>
      </c>
      <c r="M41" s="471">
        <v>106</v>
      </c>
      <c r="N41" s="472"/>
      <c r="O41" s="433"/>
      <c r="P41" s="384"/>
      <c r="Q41" s="384"/>
      <c r="R41" s="434"/>
      <c r="X41" s="318"/>
      <c r="Y41" s="35" t="s">
        <v>0</v>
      </c>
      <c r="Z41" s="475">
        <v>16</v>
      </c>
      <c r="AA41" s="286"/>
      <c r="AB41" s="433"/>
      <c r="AC41" s="384"/>
      <c r="AD41" s="384"/>
      <c r="AE41" s="434"/>
      <c r="AK41" s="487"/>
      <c r="AL41" s="35" t="s">
        <v>0</v>
      </c>
      <c r="AM41" s="474">
        <v>19.2</v>
      </c>
      <c r="AN41" s="333"/>
      <c r="AO41" s="433"/>
      <c r="AP41" s="384"/>
      <c r="AQ41" s="384"/>
      <c r="AR41" s="434"/>
      <c r="AX41" s="487"/>
      <c r="AY41" s="35" t="s">
        <v>0</v>
      </c>
      <c r="AZ41" s="474">
        <v>46</v>
      </c>
      <c r="BA41" s="333"/>
      <c r="BB41" s="433"/>
      <c r="BC41" s="384"/>
      <c r="BD41" s="384"/>
      <c r="BE41" s="434"/>
      <c r="BK41" s="318"/>
      <c r="BL41" s="35" t="s">
        <v>0</v>
      </c>
      <c r="BM41" s="473"/>
      <c r="BN41" s="474"/>
      <c r="BO41" s="433"/>
      <c r="BP41" s="384"/>
      <c r="BQ41" s="384"/>
      <c r="BR41" s="434"/>
      <c r="BX41" s="318"/>
      <c r="BY41" s="35" t="s">
        <v>0</v>
      </c>
      <c r="BZ41" s="473"/>
      <c r="CA41" s="474"/>
      <c r="CB41" s="433"/>
      <c r="CC41" s="384"/>
      <c r="CD41" s="384"/>
      <c r="CE41" s="434"/>
    </row>
    <row r="42" spans="1:83" ht="15" customHeight="1" x14ac:dyDescent="0.25">
      <c r="A42" s="110" t="s">
        <v>1</v>
      </c>
      <c r="B42" s="71"/>
      <c r="C42" s="71">
        <v>371</v>
      </c>
      <c r="D42" s="71"/>
      <c r="E42" s="498"/>
      <c r="F42" s="498"/>
      <c r="G42" s="498"/>
      <c r="H42" s="498"/>
      <c r="I42" s="499"/>
      <c r="K42" s="485"/>
      <c r="L42" s="35" t="s">
        <v>52</v>
      </c>
      <c r="M42" s="475">
        <v>0</v>
      </c>
      <c r="N42" s="286"/>
      <c r="O42" s="433"/>
      <c r="P42" s="384"/>
      <c r="Q42" s="384"/>
      <c r="R42" s="434"/>
      <c r="X42" s="318"/>
      <c r="Y42" s="35" t="s">
        <v>52</v>
      </c>
      <c r="Z42" s="475">
        <v>0</v>
      </c>
      <c r="AA42" s="286"/>
      <c r="AB42" s="433"/>
      <c r="AC42" s="384"/>
      <c r="AD42" s="384"/>
      <c r="AE42" s="434"/>
      <c r="AK42" s="524"/>
      <c r="AL42" s="35" t="s">
        <v>52</v>
      </c>
      <c r="AM42" s="286">
        <f>INDEX(AL$10:AP$10,1,MATCH(AL37,AL$6:AP$6,0))</f>
        <v>0.6</v>
      </c>
      <c r="AN42" s="340"/>
      <c r="AO42" s="433"/>
      <c r="AP42" s="384"/>
      <c r="AQ42" s="384"/>
      <c r="AR42" s="434"/>
      <c r="AX42" s="524"/>
      <c r="AY42" s="35" t="s">
        <v>52</v>
      </c>
      <c r="AZ42" s="286">
        <f>INDEX(AY$10:BC$10,1,MATCH(AY37,AY$6:BC$6,0))</f>
        <v>1</v>
      </c>
      <c r="BA42" s="340"/>
      <c r="BB42" s="433"/>
      <c r="BC42" s="384"/>
      <c r="BD42" s="384"/>
      <c r="BE42" s="434"/>
      <c r="BK42" s="318"/>
      <c r="BL42" s="35" t="s">
        <v>52</v>
      </c>
      <c r="BM42" s="475">
        <f>INDEX(BL$10:BP$10,1,MATCH(BL37,BL$6:BP$6,0))</f>
        <v>4.5999999999999996</v>
      </c>
      <c r="BN42" s="286"/>
      <c r="BO42" s="433"/>
      <c r="BP42" s="384"/>
      <c r="BQ42" s="384"/>
      <c r="BR42" s="434"/>
      <c r="BX42" s="318"/>
      <c r="BY42" s="35" t="s">
        <v>52</v>
      </c>
      <c r="BZ42" s="475">
        <f>INDEX(BY$10:CC$10,1,MATCH(BY37,BY$6:CC$6,0))</f>
        <v>1</v>
      </c>
      <c r="CA42" s="286"/>
      <c r="CB42" s="433"/>
      <c r="CC42" s="384"/>
      <c r="CD42" s="384"/>
      <c r="CE42" s="434"/>
    </row>
    <row r="43" spans="1:83" x14ac:dyDescent="0.25">
      <c r="A43" s="110" t="s">
        <v>0</v>
      </c>
      <c r="B43" s="71"/>
      <c r="C43" s="71">
        <v>187</v>
      </c>
      <c r="D43" s="71"/>
      <c r="E43" s="498"/>
      <c r="F43" s="498"/>
      <c r="G43" s="498"/>
      <c r="H43" s="498"/>
      <c r="I43" s="499"/>
      <c r="K43" s="485" t="s">
        <v>145</v>
      </c>
      <c r="L43" s="35" t="s">
        <v>1</v>
      </c>
      <c r="M43" s="475">
        <f>M40</f>
        <v>201</v>
      </c>
      <c r="N43" s="286"/>
      <c r="O43" s="433"/>
      <c r="P43" s="384"/>
      <c r="Q43" s="384"/>
      <c r="R43" s="434"/>
      <c r="X43" s="318" t="s">
        <v>145</v>
      </c>
      <c r="Y43" s="35" t="s">
        <v>1</v>
      </c>
      <c r="Z43" s="475">
        <f>Z40</f>
        <v>23.7</v>
      </c>
      <c r="AA43" s="286"/>
      <c r="AB43" s="433"/>
      <c r="AC43" s="384"/>
      <c r="AD43" s="384"/>
      <c r="AE43" s="434"/>
      <c r="AK43" s="486" t="s">
        <v>145</v>
      </c>
      <c r="AL43" s="35" t="s">
        <v>1</v>
      </c>
      <c r="AM43" s="286">
        <f>AM40</f>
        <v>36.200000000000003</v>
      </c>
      <c r="AN43" s="340"/>
      <c r="AO43" s="433"/>
      <c r="AP43" s="384"/>
      <c r="AQ43" s="384"/>
      <c r="AR43" s="434"/>
      <c r="AX43" s="486" t="s">
        <v>145</v>
      </c>
      <c r="AY43" s="35" t="s">
        <v>1</v>
      </c>
      <c r="AZ43" s="286">
        <f>AZ40</f>
        <v>95</v>
      </c>
      <c r="BA43" s="340"/>
      <c r="BB43" s="433"/>
      <c r="BC43" s="384"/>
      <c r="BD43" s="384"/>
      <c r="BE43" s="434"/>
      <c r="BK43" s="318" t="s">
        <v>145</v>
      </c>
      <c r="BL43" s="35" t="s">
        <v>1</v>
      </c>
      <c r="BM43" s="475">
        <f>BM40</f>
        <v>255</v>
      </c>
      <c r="BN43" s="286"/>
      <c r="BO43" s="433"/>
      <c r="BP43" s="384"/>
      <c r="BQ43" s="384"/>
      <c r="BR43" s="434"/>
      <c r="BX43" s="318" t="s">
        <v>145</v>
      </c>
      <c r="BY43" s="35" t="s">
        <v>1</v>
      </c>
      <c r="BZ43" s="475">
        <f>BZ40</f>
        <v>70</v>
      </c>
      <c r="CA43" s="286"/>
      <c r="CB43" s="433"/>
      <c r="CC43" s="384"/>
      <c r="CD43" s="384"/>
      <c r="CE43" s="434"/>
    </row>
    <row r="44" spans="1:83" x14ac:dyDescent="0.25">
      <c r="A44" s="110" t="s">
        <v>52</v>
      </c>
      <c r="B44" s="71"/>
      <c r="C44" s="71">
        <v>5.6</v>
      </c>
      <c r="D44" s="71" t="s">
        <v>215</v>
      </c>
      <c r="E44" s="498"/>
      <c r="F44" s="498"/>
      <c r="G44" s="498"/>
      <c r="H44" s="498"/>
      <c r="I44" s="499"/>
      <c r="K44" s="485"/>
      <c r="L44" s="35" t="s">
        <v>0</v>
      </c>
      <c r="M44" s="475">
        <f>M41</f>
        <v>106</v>
      </c>
      <c r="N44" s="286"/>
      <c r="O44" s="433"/>
      <c r="P44" s="384"/>
      <c r="Q44" s="384"/>
      <c r="R44" s="434"/>
      <c r="X44" s="318"/>
      <c r="Y44" s="35" t="s">
        <v>0</v>
      </c>
      <c r="Z44" s="475">
        <f>Z41</f>
        <v>16</v>
      </c>
      <c r="AA44" s="286"/>
      <c r="AB44" s="433"/>
      <c r="AC44" s="384"/>
      <c r="AD44" s="384"/>
      <c r="AE44" s="434"/>
      <c r="AK44" s="487"/>
      <c r="AL44" s="35" t="s">
        <v>0</v>
      </c>
      <c r="AM44" s="286">
        <f>AM41</f>
        <v>19.2</v>
      </c>
      <c r="AN44" s="340"/>
      <c r="AO44" s="433"/>
      <c r="AP44" s="384"/>
      <c r="AQ44" s="384"/>
      <c r="AR44" s="434"/>
      <c r="AX44" s="487"/>
      <c r="AY44" s="35" t="s">
        <v>0</v>
      </c>
      <c r="AZ44" s="286">
        <f>AZ41</f>
        <v>46</v>
      </c>
      <c r="BA44" s="340"/>
      <c r="BB44" s="433"/>
      <c r="BC44" s="384"/>
      <c r="BD44" s="384"/>
      <c r="BE44" s="434"/>
      <c r="BK44" s="318"/>
      <c r="BL44" s="35" t="s">
        <v>0</v>
      </c>
      <c r="BM44" s="475">
        <f>BM41</f>
        <v>0</v>
      </c>
      <c r="BN44" s="286"/>
      <c r="BO44" s="433"/>
      <c r="BP44" s="384"/>
      <c r="BQ44" s="384"/>
      <c r="BR44" s="434"/>
      <c r="BX44" s="318"/>
      <c r="BY44" s="35" t="s">
        <v>0</v>
      </c>
      <c r="BZ44" s="475">
        <f>BZ41</f>
        <v>0</v>
      </c>
      <c r="CA44" s="286"/>
      <c r="CB44" s="433"/>
      <c r="CC44" s="384"/>
      <c r="CD44" s="384"/>
      <c r="CE44" s="434"/>
    </row>
    <row r="45" spans="1:83" x14ac:dyDescent="0.25">
      <c r="A45" s="110" t="s">
        <v>154</v>
      </c>
      <c r="B45" s="71"/>
      <c r="C45" s="71"/>
      <c r="D45" s="71"/>
      <c r="E45" s="498"/>
      <c r="F45" s="498"/>
      <c r="G45" s="498"/>
      <c r="H45" s="498"/>
      <c r="I45" s="499"/>
      <c r="K45" s="492"/>
      <c r="L45" s="35" t="s">
        <v>52</v>
      </c>
      <c r="M45" s="475">
        <f>M42</f>
        <v>0</v>
      </c>
      <c r="N45" s="286"/>
      <c r="O45" s="433"/>
      <c r="P45" s="384"/>
      <c r="Q45" s="384"/>
      <c r="R45" s="434"/>
      <c r="X45" s="486"/>
      <c r="Y45" s="35" t="s">
        <v>52</v>
      </c>
      <c r="Z45" s="475">
        <f>Z42</f>
        <v>0</v>
      </c>
      <c r="AA45" s="286"/>
      <c r="AB45" s="433"/>
      <c r="AC45" s="384"/>
      <c r="AD45" s="384"/>
      <c r="AE45" s="434"/>
      <c r="AK45" s="487"/>
      <c r="AL45" s="35" t="s">
        <v>52</v>
      </c>
      <c r="AM45" s="286">
        <f>AM42</f>
        <v>0.6</v>
      </c>
      <c r="AN45" s="340"/>
      <c r="AO45" s="433"/>
      <c r="AP45" s="384"/>
      <c r="AQ45" s="384"/>
      <c r="AR45" s="434"/>
      <c r="AX45" s="487"/>
      <c r="AY45" s="35" t="s">
        <v>52</v>
      </c>
      <c r="AZ45" s="286">
        <f>AZ42</f>
        <v>1</v>
      </c>
      <c r="BA45" s="340"/>
      <c r="BB45" s="433"/>
      <c r="BC45" s="384"/>
      <c r="BD45" s="384"/>
      <c r="BE45" s="434"/>
      <c r="BK45" s="486"/>
      <c r="BL45" s="35" t="s">
        <v>52</v>
      </c>
      <c r="BM45" s="475">
        <f>BM42</f>
        <v>4.5999999999999996</v>
      </c>
      <c r="BN45" s="286"/>
      <c r="BO45" s="433"/>
      <c r="BP45" s="384"/>
      <c r="BQ45" s="384"/>
      <c r="BR45" s="434"/>
      <c r="BX45" s="486"/>
      <c r="BY45" s="35" t="s">
        <v>52</v>
      </c>
      <c r="BZ45" s="475">
        <f>BZ42</f>
        <v>1</v>
      </c>
      <c r="CA45" s="286"/>
      <c r="CB45" s="433"/>
      <c r="CC45" s="384"/>
      <c r="CD45" s="384"/>
      <c r="CE45" s="434"/>
    </row>
    <row r="46" spans="1:83" ht="15.75" thickBot="1" x14ac:dyDescent="0.3">
      <c r="A46" s="130" t="s">
        <v>153</v>
      </c>
      <c r="B46" s="129"/>
      <c r="C46" s="129"/>
      <c r="D46" s="129"/>
      <c r="E46" s="500"/>
      <c r="F46" s="500"/>
      <c r="G46" s="500"/>
      <c r="H46" s="500"/>
      <c r="I46" s="501"/>
      <c r="K46" s="493"/>
      <c r="L46" s="504"/>
      <c r="M46" s="505"/>
      <c r="N46" s="505"/>
      <c r="O46" s="344"/>
      <c r="P46" s="345"/>
      <c r="Q46" s="345"/>
      <c r="R46" s="435"/>
      <c r="X46" s="320"/>
      <c r="Y46" s="504"/>
      <c r="Z46" s="505"/>
      <c r="AA46" s="505"/>
      <c r="AB46" s="344"/>
      <c r="AC46" s="345"/>
      <c r="AD46" s="345"/>
      <c r="AE46" s="435"/>
      <c r="AK46" s="488"/>
      <c r="AL46" s="288"/>
      <c r="AM46" s="363"/>
      <c r="AN46" s="364"/>
      <c r="AO46" s="344"/>
      <c r="AP46" s="345"/>
      <c r="AQ46" s="345"/>
      <c r="AR46" s="435"/>
      <c r="AX46" s="488"/>
      <c r="AY46" s="288"/>
      <c r="AZ46" s="363"/>
      <c r="BA46" s="364"/>
      <c r="BB46" s="344"/>
      <c r="BC46" s="345"/>
      <c r="BD46" s="345"/>
      <c r="BE46" s="435"/>
      <c r="BK46" s="320"/>
      <c r="BL46" s="494"/>
      <c r="BM46" s="345"/>
      <c r="BN46" s="345"/>
      <c r="BO46" s="344"/>
      <c r="BP46" s="345"/>
      <c r="BQ46" s="345"/>
      <c r="BR46" s="435"/>
      <c r="BX46" s="320"/>
      <c r="BY46" s="494"/>
      <c r="BZ46" s="345"/>
      <c r="CA46" s="345"/>
      <c r="CB46" s="344"/>
      <c r="CC46" s="345"/>
      <c r="CD46" s="345"/>
      <c r="CE46" s="435"/>
    </row>
    <row r="47" spans="1:83" ht="4.5" customHeight="1" thickBot="1" x14ac:dyDescent="0.3">
      <c r="A47" s="7"/>
      <c r="B47" s="7"/>
      <c r="C47" s="7"/>
      <c r="D47" s="7"/>
      <c r="E47" s="7"/>
      <c r="F47" s="7"/>
      <c r="G47" s="7"/>
      <c r="H47" s="7"/>
      <c r="I47" s="7"/>
    </row>
    <row r="48" spans="1:83" ht="26.25" customHeight="1" thickBot="1" x14ac:dyDescent="0.3">
      <c r="A48" s="7"/>
      <c r="B48" s="7"/>
      <c r="C48" s="7"/>
      <c r="D48" s="7"/>
      <c r="E48" s="7"/>
      <c r="F48" s="7"/>
      <c r="G48" s="7"/>
      <c r="H48" s="7"/>
      <c r="I48" s="7"/>
      <c r="K48" s="427" t="s">
        <v>214</v>
      </c>
      <c r="L48" s="428"/>
      <c r="M48" s="428"/>
      <c r="N48" s="238" t="s">
        <v>206</v>
      </c>
      <c r="O48" s="430"/>
      <c r="P48" s="431"/>
      <c r="Q48" s="431"/>
      <c r="R48" s="432"/>
      <c r="X48" s="418" t="s">
        <v>213</v>
      </c>
      <c r="Y48" s="419"/>
      <c r="Z48" s="539"/>
      <c r="AA48" s="238">
        <v>366</v>
      </c>
      <c r="AB48" s="430"/>
      <c r="AC48" s="431"/>
      <c r="AD48" s="431"/>
      <c r="AE48" s="432"/>
      <c r="AK48" s="235" t="s">
        <v>29</v>
      </c>
      <c r="AL48" s="233">
        <v>3</v>
      </c>
      <c r="AM48" s="234" t="s">
        <v>79</v>
      </c>
      <c r="AN48" s="239" t="s">
        <v>76</v>
      </c>
      <c r="AO48" s="430"/>
      <c r="AP48" s="431"/>
      <c r="AQ48" s="431"/>
      <c r="AR48" s="432"/>
      <c r="AX48" s="235" t="s">
        <v>29</v>
      </c>
      <c r="AY48" s="233">
        <v>3</v>
      </c>
      <c r="AZ48" s="234" t="s">
        <v>79</v>
      </c>
      <c r="BA48" s="239" t="s">
        <v>76</v>
      </c>
      <c r="BB48" s="430"/>
      <c r="BC48" s="431"/>
      <c r="BD48" s="431"/>
      <c r="BE48" s="432"/>
      <c r="BK48" s="150" t="s">
        <v>29</v>
      </c>
      <c r="BL48" s="237">
        <v>3</v>
      </c>
      <c r="BM48" s="236" t="s">
        <v>79</v>
      </c>
      <c r="BN48" s="233" t="s">
        <v>0</v>
      </c>
      <c r="BO48" s="430"/>
      <c r="BP48" s="431"/>
      <c r="BQ48" s="431"/>
      <c r="BR48" s="432"/>
      <c r="BX48" s="150" t="s">
        <v>29</v>
      </c>
      <c r="BY48" s="237">
        <v>4</v>
      </c>
      <c r="BZ48" s="236" t="s">
        <v>79</v>
      </c>
      <c r="CA48" s="233" t="s">
        <v>0</v>
      </c>
      <c r="CB48" s="430"/>
      <c r="CC48" s="431"/>
      <c r="CD48" s="431"/>
      <c r="CE48" s="432"/>
    </row>
    <row r="49" spans="11:83" ht="15" customHeight="1" x14ac:dyDescent="0.25">
      <c r="K49" s="141" t="s">
        <v>24</v>
      </c>
      <c r="L49" s="444" t="s">
        <v>212</v>
      </c>
      <c r="M49" s="445"/>
      <c r="N49" s="446"/>
      <c r="O49" s="433"/>
      <c r="P49" s="384"/>
      <c r="Q49" s="384"/>
      <c r="R49" s="434"/>
      <c r="X49" s="114" t="s">
        <v>24</v>
      </c>
      <c r="Y49" s="444" t="s">
        <v>211</v>
      </c>
      <c r="Z49" s="445"/>
      <c r="AA49" s="446"/>
      <c r="AB49" s="433"/>
      <c r="AC49" s="384"/>
      <c r="AD49" s="384"/>
      <c r="AE49" s="434"/>
      <c r="AK49" s="110" t="s">
        <v>24</v>
      </c>
      <c r="AL49" s="546" t="s">
        <v>210</v>
      </c>
      <c r="AM49" s="547"/>
      <c r="AN49" s="548"/>
      <c r="AO49" s="433"/>
      <c r="AP49" s="384"/>
      <c r="AQ49" s="384"/>
      <c r="AR49" s="434"/>
      <c r="AX49" s="110" t="s">
        <v>24</v>
      </c>
      <c r="AY49" s="546" t="s">
        <v>209</v>
      </c>
      <c r="AZ49" s="547"/>
      <c r="BA49" s="548"/>
      <c r="BB49" s="433"/>
      <c r="BC49" s="384"/>
      <c r="BD49" s="384"/>
      <c r="BE49" s="434"/>
      <c r="BK49" s="110" t="s">
        <v>24</v>
      </c>
      <c r="BL49" s="476" t="s">
        <v>208</v>
      </c>
      <c r="BM49" s="477"/>
      <c r="BN49" s="478"/>
      <c r="BO49" s="433"/>
      <c r="BP49" s="384"/>
      <c r="BQ49" s="384"/>
      <c r="BR49" s="434"/>
      <c r="BX49" s="110" t="s">
        <v>24</v>
      </c>
      <c r="BY49" s="476"/>
      <c r="BZ49" s="477"/>
      <c r="CA49" s="478"/>
      <c r="CB49" s="433"/>
      <c r="CC49" s="384"/>
      <c r="CD49" s="384"/>
      <c r="CE49" s="434"/>
    </row>
    <row r="50" spans="11:83" x14ac:dyDescent="0.25">
      <c r="K50" s="139" t="s">
        <v>23</v>
      </c>
      <c r="L50" s="475"/>
      <c r="M50" s="475"/>
      <c r="N50" s="286"/>
      <c r="O50" s="433"/>
      <c r="P50" s="384"/>
      <c r="Q50" s="384"/>
      <c r="R50" s="434"/>
      <c r="X50" s="110" t="s">
        <v>23</v>
      </c>
      <c r="Y50" s="479"/>
      <c r="Z50" s="475"/>
      <c r="AA50" s="286"/>
      <c r="AB50" s="433"/>
      <c r="AC50" s="384"/>
      <c r="AD50" s="384"/>
      <c r="AE50" s="434"/>
      <c r="AK50" s="110" t="s">
        <v>23</v>
      </c>
      <c r="AL50" s="286"/>
      <c r="AM50" s="361"/>
      <c r="AN50" s="340"/>
      <c r="AO50" s="433"/>
      <c r="AP50" s="384"/>
      <c r="AQ50" s="384"/>
      <c r="AR50" s="434"/>
      <c r="AX50" s="110" t="s">
        <v>23</v>
      </c>
      <c r="AY50" s="286"/>
      <c r="AZ50" s="361"/>
      <c r="BA50" s="340"/>
      <c r="BB50" s="433"/>
      <c r="BC50" s="384"/>
      <c r="BD50" s="384"/>
      <c r="BE50" s="434"/>
      <c r="BK50" s="110" t="s">
        <v>23</v>
      </c>
      <c r="BL50" s="475"/>
      <c r="BM50" s="475"/>
      <c r="BN50" s="286"/>
      <c r="BO50" s="433"/>
      <c r="BP50" s="384"/>
      <c r="BQ50" s="384"/>
      <c r="BR50" s="434"/>
      <c r="BX50" s="110" t="s">
        <v>23</v>
      </c>
      <c r="BY50" s="475"/>
      <c r="BZ50" s="475"/>
      <c r="CA50" s="286"/>
      <c r="CB50" s="433"/>
      <c r="CC50" s="384"/>
      <c r="CD50" s="384"/>
      <c r="CE50" s="434"/>
    </row>
    <row r="51" spans="11:83" x14ac:dyDescent="0.25">
      <c r="K51" s="485" t="s">
        <v>54</v>
      </c>
      <c r="L51" s="35" t="s">
        <v>1</v>
      </c>
      <c r="M51" s="471">
        <v>168</v>
      </c>
      <c r="N51" s="472"/>
      <c r="O51" s="433"/>
      <c r="P51" s="384"/>
      <c r="Q51" s="384"/>
      <c r="R51" s="434"/>
      <c r="X51" s="318" t="s">
        <v>54</v>
      </c>
      <c r="Y51" s="35" t="s">
        <v>1</v>
      </c>
      <c r="Z51" s="475">
        <v>237</v>
      </c>
      <c r="AA51" s="286"/>
      <c r="AB51" s="433"/>
      <c r="AC51" s="384"/>
      <c r="AD51" s="384"/>
      <c r="AE51" s="434"/>
      <c r="AK51" s="486" t="s">
        <v>54</v>
      </c>
      <c r="AL51" s="35" t="s">
        <v>1</v>
      </c>
      <c r="AM51" s="474">
        <v>45</v>
      </c>
      <c r="AN51" s="333"/>
      <c r="AO51" s="433"/>
      <c r="AP51" s="384"/>
      <c r="AQ51" s="384"/>
      <c r="AR51" s="434"/>
      <c r="AX51" s="486" t="s">
        <v>54</v>
      </c>
      <c r="AY51" s="35" t="s">
        <v>1</v>
      </c>
      <c r="AZ51" s="474"/>
      <c r="BA51" s="333"/>
      <c r="BB51" s="433"/>
      <c r="BC51" s="384"/>
      <c r="BD51" s="384"/>
      <c r="BE51" s="434"/>
      <c r="BK51" s="318" t="s">
        <v>54</v>
      </c>
      <c r="BL51" s="35" t="s">
        <v>1</v>
      </c>
      <c r="BM51" s="473">
        <v>256</v>
      </c>
      <c r="BN51" s="474"/>
      <c r="BO51" s="433"/>
      <c r="BP51" s="384"/>
      <c r="BQ51" s="384"/>
      <c r="BR51" s="434"/>
      <c r="BX51" s="318" t="s">
        <v>54</v>
      </c>
      <c r="BY51" s="35" t="s">
        <v>1</v>
      </c>
      <c r="BZ51" s="473">
        <v>44.2</v>
      </c>
      <c r="CA51" s="474"/>
      <c r="CB51" s="433"/>
      <c r="CC51" s="384"/>
      <c r="CD51" s="384"/>
      <c r="CE51" s="434"/>
    </row>
    <row r="52" spans="11:83" x14ac:dyDescent="0.25">
      <c r="K52" s="485"/>
      <c r="L52" s="35" t="s">
        <v>0</v>
      </c>
      <c r="M52" s="471">
        <v>80</v>
      </c>
      <c r="N52" s="472"/>
      <c r="O52" s="433"/>
      <c r="P52" s="384"/>
      <c r="Q52" s="384"/>
      <c r="R52" s="434"/>
      <c r="X52" s="318"/>
      <c r="Y52" s="35" t="s">
        <v>0</v>
      </c>
      <c r="Z52" s="475">
        <v>218</v>
      </c>
      <c r="AA52" s="286"/>
      <c r="AB52" s="433"/>
      <c r="AC52" s="384"/>
      <c r="AD52" s="384"/>
      <c r="AE52" s="434"/>
      <c r="AK52" s="487"/>
      <c r="AL52" s="35" t="s">
        <v>0</v>
      </c>
      <c r="AM52" s="474"/>
      <c r="AN52" s="333"/>
      <c r="AO52" s="433"/>
      <c r="AP52" s="384"/>
      <c r="AQ52" s="384"/>
      <c r="AR52" s="434"/>
      <c r="AX52" s="487"/>
      <c r="AY52" s="35" t="s">
        <v>0</v>
      </c>
      <c r="AZ52" s="474"/>
      <c r="BA52" s="333"/>
      <c r="BB52" s="433"/>
      <c r="BC52" s="384"/>
      <c r="BD52" s="384"/>
      <c r="BE52" s="434"/>
      <c r="BK52" s="318"/>
      <c r="BL52" s="35" t="s">
        <v>0</v>
      </c>
      <c r="BM52" s="473">
        <v>256</v>
      </c>
      <c r="BN52" s="474"/>
      <c r="BO52" s="433"/>
      <c r="BP52" s="384"/>
      <c r="BQ52" s="384"/>
      <c r="BR52" s="434"/>
      <c r="BX52" s="318"/>
      <c r="BY52" s="35" t="s">
        <v>0</v>
      </c>
      <c r="BZ52" s="473">
        <v>28.6</v>
      </c>
      <c r="CA52" s="474"/>
      <c r="CB52" s="433"/>
      <c r="CC52" s="384"/>
      <c r="CD52" s="384"/>
      <c r="CE52" s="434"/>
    </row>
    <row r="53" spans="11:83" x14ac:dyDescent="0.25">
      <c r="K53" s="485"/>
      <c r="L53" s="35" t="s">
        <v>52</v>
      </c>
      <c r="M53" s="475">
        <v>0</v>
      </c>
      <c r="N53" s="286"/>
      <c r="O53" s="433"/>
      <c r="P53" s="384"/>
      <c r="Q53" s="384"/>
      <c r="R53" s="434"/>
      <c r="X53" s="318"/>
      <c r="Y53" s="35" t="s">
        <v>52</v>
      </c>
      <c r="Z53" s="475">
        <v>0</v>
      </c>
      <c r="AA53" s="286"/>
      <c r="AB53" s="433"/>
      <c r="AC53" s="384"/>
      <c r="AD53" s="384"/>
      <c r="AE53" s="434"/>
      <c r="AK53" s="524"/>
      <c r="AL53" s="35" t="s">
        <v>52</v>
      </c>
      <c r="AM53" s="286">
        <f>INDEX(AL$10:AP$10,1,MATCH(AL48,AL$6:AP$6,0))</f>
        <v>2.5</v>
      </c>
      <c r="AN53" s="340"/>
      <c r="AO53" s="433"/>
      <c r="AP53" s="384"/>
      <c r="AQ53" s="384"/>
      <c r="AR53" s="434"/>
      <c r="AX53" s="524"/>
      <c r="AY53" s="35" t="s">
        <v>52</v>
      </c>
      <c r="AZ53" s="286">
        <f>INDEX(AY$10:BC$10,1,MATCH(AY48,AY$6:BC$6,0))</f>
        <v>2.4</v>
      </c>
      <c r="BA53" s="340"/>
      <c r="BB53" s="433"/>
      <c r="BC53" s="384"/>
      <c r="BD53" s="384"/>
      <c r="BE53" s="434"/>
      <c r="BK53" s="318"/>
      <c r="BL53" s="35" t="s">
        <v>52</v>
      </c>
      <c r="BM53" s="475">
        <f>INDEX(BL$10:BP$10,1,MATCH(BL48,BL$6:BP$6,0))</f>
        <v>4.5999999999999996</v>
      </c>
      <c r="BN53" s="286"/>
      <c r="BO53" s="433"/>
      <c r="BP53" s="384"/>
      <c r="BQ53" s="384"/>
      <c r="BR53" s="434"/>
      <c r="BX53" s="318"/>
      <c r="BY53" s="35" t="s">
        <v>52</v>
      </c>
      <c r="BZ53" s="475">
        <f>INDEX(BY$10:CC$10,1,MATCH(BY48,BY$6:CC$6,0))</f>
        <v>1</v>
      </c>
      <c r="CA53" s="286"/>
      <c r="CB53" s="433"/>
      <c r="CC53" s="384"/>
      <c r="CD53" s="384"/>
      <c r="CE53" s="434"/>
    </row>
    <row r="54" spans="11:83" x14ac:dyDescent="0.25">
      <c r="K54" s="485" t="s">
        <v>145</v>
      </c>
      <c r="L54" s="35" t="s">
        <v>1</v>
      </c>
      <c r="M54" s="475">
        <f>M51</f>
        <v>168</v>
      </c>
      <c r="N54" s="286"/>
      <c r="O54" s="433"/>
      <c r="P54" s="384"/>
      <c r="Q54" s="384"/>
      <c r="R54" s="434"/>
      <c r="X54" s="318" t="s">
        <v>145</v>
      </c>
      <c r="Y54" s="35" t="s">
        <v>1</v>
      </c>
      <c r="Z54" s="475">
        <f>Z51</f>
        <v>237</v>
      </c>
      <c r="AA54" s="286"/>
      <c r="AB54" s="433"/>
      <c r="AC54" s="384"/>
      <c r="AD54" s="384"/>
      <c r="AE54" s="434"/>
      <c r="AK54" s="486" t="s">
        <v>145</v>
      </c>
      <c r="AL54" s="35" t="s">
        <v>1</v>
      </c>
      <c r="AM54" s="286">
        <f>AM51</f>
        <v>45</v>
      </c>
      <c r="AN54" s="340"/>
      <c r="AO54" s="433"/>
      <c r="AP54" s="384"/>
      <c r="AQ54" s="384"/>
      <c r="AR54" s="434"/>
      <c r="AX54" s="486" t="s">
        <v>145</v>
      </c>
      <c r="AY54" s="35" t="s">
        <v>1</v>
      </c>
      <c r="AZ54" s="286">
        <f>AZ51</f>
        <v>0</v>
      </c>
      <c r="BA54" s="340"/>
      <c r="BB54" s="433"/>
      <c r="BC54" s="384"/>
      <c r="BD54" s="384"/>
      <c r="BE54" s="434"/>
      <c r="BK54" s="318" t="s">
        <v>145</v>
      </c>
      <c r="BL54" s="35" t="s">
        <v>1</v>
      </c>
      <c r="BM54" s="475">
        <f>BM51</f>
        <v>256</v>
      </c>
      <c r="BN54" s="286"/>
      <c r="BO54" s="433"/>
      <c r="BP54" s="384"/>
      <c r="BQ54" s="384"/>
      <c r="BR54" s="434"/>
      <c r="BX54" s="318" t="s">
        <v>145</v>
      </c>
      <c r="BY54" s="35" t="s">
        <v>1</v>
      </c>
      <c r="BZ54" s="475">
        <f>BZ51</f>
        <v>44.2</v>
      </c>
      <c r="CA54" s="286"/>
      <c r="CB54" s="433"/>
      <c r="CC54" s="384"/>
      <c r="CD54" s="384"/>
      <c r="CE54" s="434"/>
    </row>
    <row r="55" spans="11:83" x14ac:dyDescent="0.25">
      <c r="K55" s="485"/>
      <c r="L55" s="35" t="s">
        <v>0</v>
      </c>
      <c r="M55" s="475">
        <f>M52</f>
        <v>80</v>
      </c>
      <c r="N55" s="286"/>
      <c r="O55" s="433"/>
      <c r="P55" s="384"/>
      <c r="Q55" s="384"/>
      <c r="R55" s="434"/>
      <c r="X55" s="318"/>
      <c r="Y55" s="35" t="s">
        <v>0</v>
      </c>
      <c r="Z55" s="475">
        <f>Z52</f>
        <v>218</v>
      </c>
      <c r="AA55" s="286"/>
      <c r="AB55" s="433"/>
      <c r="AC55" s="384"/>
      <c r="AD55" s="384"/>
      <c r="AE55" s="434"/>
      <c r="AK55" s="487"/>
      <c r="AL55" s="35" t="s">
        <v>0</v>
      </c>
      <c r="AM55" s="286">
        <f>AM52</f>
        <v>0</v>
      </c>
      <c r="AN55" s="340"/>
      <c r="AO55" s="433"/>
      <c r="AP55" s="384"/>
      <c r="AQ55" s="384"/>
      <c r="AR55" s="434"/>
      <c r="AX55" s="487"/>
      <c r="AY55" s="35" t="s">
        <v>0</v>
      </c>
      <c r="AZ55" s="286">
        <f>AZ52</f>
        <v>0</v>
      </c>
      <c r="BA55" s="340"/>
      <c r="BB55" s="433"/>
      <c r="BC55" s="384"/>
      <c r="BD55" s="384"/>
      <c r="BE55" s="434"/>
      <c r="BK55" s="318"/>
      <c r="BL55" s="35" t="s">
        <v>0</v>
      </c>
      <c r="BM55" s="475">
        <f>BM52</f>
        <v>256</v>
      </c>
      <c r="BN55" s="286"/>
      <c r="BO55" s="433"/>
      <c r="BP55" s="384"/>
      <c r="BQ55" s="384"/>
      <c r="BR55" s="434"/>
      <c r="BX55" s="318"/>
      <c r="BY55" s="35" t="s">
        <v>0</v>
      </c>
      <c r="BZ55" s="475">
        <f>BZ52</f>
        <v>28.6</v>
      </c>
      <c r="CA55" s="286"/>
      <c r="CB55" s="433"/>
      <c r="CC55" s="384"/>
      <c r="CD55" s="384"/>
      <c r="CE55" s="434"/>
    </row>
    <row r="56" spans="11:83" x14ac:dyDescent="0.25">
      <c r="K56" s="492"/>
      <c r="L56" s="35" t="s">
        <v>52</v>
      </c>
      <c r="M56" s="475">
        <f>M53</f>
        <v>0</v>
      </c>
      <c r="N56" s="286"/>
      <c r="O56" s="433"/>
      <c r="P56" s="384"/>
      <c r="Q56" s="384"/>
      <c r="R56" s="434"/>
      <c r="X56" s="486"/>
      <c r="Y56" s="35" t="s">
        <v>52</v>
      </c>
      <c r="Z56" s="475">
        <f>Z53</f>
        <v>0</v>
      </c>
      <c r="AA56" s="286"/>
      <c r="AB56" s="433"/>
      <c r="AC56" s="384"/>
      <c r="AD56" s="384"/>
      <c r="AE56" s="434"/>
      <c r="AK56" s="487"/>
      <c r="AL56" s="35" t="s">
        <v>52</v>
      </c>
      <c r="AM56" s="286">
        <f>AM53</f>
        <v>2.5</v>
      </c>
      <c r="AN56" s="340"/>
      <c r="AO56" s="433"/>
      <c r="AP56" s="384"/>
      <c r="AQ56" s="384"/>
      <c r="AR56" s="434"/>
      <c r="AX56" s="487"/>
      <c r="AY56" s="35" t="s">
        <v>52</v>
      </c>
      <c r="AZ56" s="286">
        <f>AZ53</f>
        <v>2.4</v>
      </c>
      <c r="BA56" s="340"/>
      <c r="BB56" s="433"/>
      <c r="BC56" s="384"/>
      <c r="BD56" s="384"/>
      <c r="BE56" s="434"/>
      <c r="BK56" s="486"/>
      <c r="BL56" s="35" t="s">
        <v>52</v>
      </c>
      <c r="BM56" s="475">
        <f>BM53</f>
        <v>4.5999999999999996</v>
      </c>
      <c r="BN56" s="286"/>
      <c r="BO56" s="433"/>
      <c r="BP56" s="384"/>
      <c r="BQ56" s="384"/>
      <c r="BR56" s="434"/>
      <c r="BX56" s="486"/>
      <c r="BY56" s="35" t="s">
        <v>52</v>
      </c>
      <c r="BZ56" s="475">
        <f>BZ53</f>
        <v>1</v>
      </c>
      <c r="CA56" s="286"/>
      <c r="CB56" s="433"/>
      <c r="CC56" s="384"/>
      <c r="CD56" s="384"/>
      <c r="CE56" s="434"/>
    </row>
    <row r="57" spans="11:83" ht="15.75" thickBot="1" x14ac:dyDescent="0.3">
      <c r="K57" s="493"/>
      <c r="L57" s="504" t="s">
        <v>207</v>
      </c>
      <c r="M57" s="505"/>
      <c r="N57" s="505"/>
      <c r="O57" s="344"/>
      <c r="P57" s="345"/>
      <c r="Q57" s="345"/>
      <c r="R57" s="435"/>
      <c r="X57" s="320"/>
      <c r="Y57" s="504"/>
      <c r="Z57" s="505"/>
      <c r="AA57" s="505"/>
      <c r="AB57" s="344"/>
      <c r="AC57" s="345"/>
      <c r="AD57" s="345"/>
      <c r="AE57" s="435"/>
      <c r="AK57" s="488"/>
      <c r="AL57" s="288"/>
      <c r="AM57" s="363"/>
      <c r="AN57" s="364"/>
      <c r="AO57" s="344"/>
      <c r="AP57" s="345"/>
      <c r="AQ57" s="345"/>
      <c r="AR57" s="435"/>
      <c r="AX57" s="488"/>
      <c r="AY57" s="288"/>
      <c r="AZ57" s="363"/>
      <c r="BA57" s="364"/>
      <c r="BB57" s="344"/>
      <c r="BC57" s="345"/>
      <c r="BD57" s="345"/>
      <c r="BE57" s="435"/>
      <c r="BK57" s="320"/>
      <c r="BL57" s="494"/>
      <c r="BM57" s="345"/>
      <c r="BN57" s="345"/>
      <c r="BO57" s="344"/>
      <c r="BP57" s="345"/>
      <c r="BQ57" s="345"/>
      <c r="BR57" s="435"/>
      <c r="BX57" s="320"/>
      <c r="BY57" s="494"/>
      <c r="BZ57" s="345"/>
      <c r="CA57" s="345"/>
      <c r="CB57" s="344"/>
      <c r="CC57" s="345"/>
      <c r="CD57" s="345"/>
      <c r="CE57" s="435"/>
    </row>
    <row r="58" spans="11:83" ht="5.25" customHeight="1" thickBot="1" x14ac:dyDescent="0.3">
      <c r="AN58" s="128"/>
      <c r="BA58" s="128"/>
    </row>
    <row r="59" spans="11:83" ht="15.75" thickBot="1" x14ac:dyDescent="0.3">
      <c r="K59" s="418" t="s">
        <v>187</v>
      </c>
      <c r="L59" s="419"/>
      <c r="M59" s="539"/>
      <c r="N59" s="238" t="s">
        <v>206</v>
      </c>
      <c r="O59" s="430"/>
      <c r="P59" s="431"/>
      <c r="Q59" s="431"/>
      <c r="R59" s="432"/>
      <c r="AK59" s="235" t="s">
        <v>29</v>
      </c>
      <c r="AL59" s="233">
        <v>3</v>
      </c>
      <c r="AM59" s="234" t="s">
        <v>79</v>
      </c>
      <c r="AN59" s="233" t="s">
        <v>0</v>
      </c>
      <c r="AO59" s="430"/>
      <c r="AP59" s="431"/>
      <c r="AQ59" s="431"/>
      <c r="AR59" s="432"/>
      <c r="AX59" s="235" t="s">
        <v>29</v>
      </c>
      <c r="AY59" s="233">
        <v>3</v>
      </c>
      <c r="AZ59" s="234" t="s">
        <v>79</v>
      </c>
      <c r="BA59" s="233" t="s">
        <v>0</v>
      </c>
      <c r="BB59" s="430"/>
      <c r="BC59" s="431"/>
      <c r="BD59" s="431"/>
      <c r="BE59" s="432"/>
      <c r="BX59" s="150" t="s">
        <v>29</v>
      </c>
      <c r="BY59" s="237">
        <v>5</v>
      </c>
      <c r="BZ59" s="236" t="s">
        <v>79</v>
      </c>
      <c r="CA59" s="233" t="s">
        <v>1</v>
      </c>
      <c r="CB59" s="430"/>
      <c r="CC59" s="431"/>
      <c r="CD59" s="431"/>
      <c r="CE59" s="432"/>
    </row>
    <row r="60" spans="11:83" ht="15" customHeight="1" x14ac:dyDescent="0.25">
      <c r="K60" s="114" t="s">
        <v>24</v>
      </c>
      <c r="L60" s="444" t="s">
        <v>205</v>
      </c>
      <c r="M60" s="445"/>
      <c r="N60" s="446"/>
      <c r="O60" s="433"/>
      <c r="P60" s="384"/>
      <c r="Q60" s="384"/>
      <c r="R60" s="434"/>
      <c r="AK60" s="110" t="s">
        <v>24</v>
      </c>
      <c r="AL60" s="546" t="s">
        <v>204</v>
      </c>
      <c r="AM60" s="547"/>
      <c r="AN60" s="548"/>
      <c r="AO60" s="433"/>
      <c r="AP60" s="384"/>
      <c r="AQ60" s="384"/>
      <c r="AR60" s="434"/>
      <c r="AX60" s="110" t="s">
        <v>24</v>
      </c>
      <c r="AY60" s="546"/>
      <c r="AZ60" s="547"/>
      <c r="BA60" s="548"/>
      <c r="BB60" s="433"/>
      <c r="BC60" s="384"/>
      <c r="BD60" s="384"/>
      <c r="BE60" s="434"/>
      <c r="BX60" s="110" t="s">
        <v>24</v>
      </c>
      <c r="BY60" s="476"/>
      <c r="BZ60" s="477"/>
      <c r="CA60" s="478"/>
      <c r="CB60" s="433"/>
      <c r="CC60" s="384"/>
      <c r="CD60" s="384"/>
      <c r="CE60" s="434"/>
    </row>
    <row r="61" spans="11:83" x14ac:dyDescent="0.25">
      <c r="K61" s="110" t="s">
        <v>23</v>
      </c>
      <c r="L61" s="479"/>
      <c r="M61" s="475"/>
      <c r="N61" s="286"/>
      <c r="O61" s="433"/>
      <c r="P61" s="384"/>
      <c r="Q61" s="384"/>
      <c r="R61" s="434"/>
      <c r="AK61" s="110" t="s">
        <v>23</v>
      </c>
      <c r="AL61" s="286"/>
      <c r="AM61" s="361"/>
      <c r="AN61" s="340"/>
      <c r="AO61" s="433"/>
      <c r="AP61" s="384"/>
      <c r="AQ61" s="384"/>
      <c r="AR61" s="434"/>
      <c r="AX61" s="110" t="s">
        <v>23</v>
      </c>
      <c r="AY61" s="286"/>
      <c r="AZ61" s="361"/>
      <c r="BA61" s="340"/>
      <c r="BB61" s="433"/>
      <c r="BC61" s="384"/>
      <c r="BD61" s="384"/>
      <c r="BE61" s="434"/>
      <c r="BX61" s="110" t="s">
        <v>23</v>
      </c>
      <c r="BY61" s="475"/>
      <c r="BZ61" s="475"/>
      <c r="CA61" s="286"/>
      <c r="CB61" s="433"/>
      <c r="CC61" s="384"/>
      <c r="CD61" s="384"/>
      <c r="CE61" s="434"/>
    </row>
    <row r="62" spans="11:83" x14ac:dyDescent="0.25">
      <c r="K62" s="318" t="s">
        <v>54</v>
      </c>
      <c r="L62" s="35" t="s">
        <v>1</v>
      </c>
      <c r="M62" s="471">
        <v>179</v>
      </c>
      <c r="N62" s="472"/>
      <c r="O62" s="433"/>
      <c r="P62" s="384"/>
      <c r="Q62" s="384"/>
      <c r="R62" s="434"/>
      <c r="AK62" s="486" t="s">
        <v>54</v>
      </c>
      <c r="AL62" s="35" t="s">
        <v>1</v>
      </c>
      <c r="AM62" s="474">
        <v>44.1</v>
      </c>
      <c r="AN62" s="333"/>
      <c r="AO62" s="433"/>
      <c r="AP62" s="384"/>
      <c r="AQ62" s="384"/>
      <c r="AR62" s="434"/>
      <c r="AX62" s="486" t="s">
        <v>54</v>
      </c>
      <c r="AY62" s="35" t="s">
        <v>1</v>
      </c>
      <c r="AZ62" s="474">
        <v>139</v>
      </c>
      <c r="BA62" s="333"/>
      <c r="BB62" s="433"/>
      <c r="BC62" s="384"/>
      <c r="BD62" s="384"/>
      <c r="BE62" s="434"/>
      <c r="BX62" s="318" t="s">
        <v>54</v>
      </c>
      <c r="BY62" s="35" t="s">
        <v>1</v>
      </c>
      <c r="BZ62" s="473">
        <v>229</v>
      </c>
      <c r="CA62" s="474"/>
      <c r="CB62" s="433"/>
      <c r="CC62" s="384"/>
      <c r="CD62" s="384"/>
      <c r="CE62" s="434"/>
    </row>
    <row r="63" spans="11:83" x14ac:dyDescent="0.25">
      <c r="K63" s="318"/>
      <c r="L63" s="35" t="s">
        <v>0</v>
      </c>
      <c r="M63" s="471">
        <v>55</v>
      </c>
      <c r="N63" s="472"/>
      <c r="O63" s="433"/>
      <c r="P63" s="384"/>
      <c r="Q63" s="384"/>
      <c r="R63" s="434"/>
      <c r="AK63" s="487"/>
      <c r="AL63" s="35" t="s">
        <v>0</v>
      </c>
      <c r="AM63" s="474">
        <v>20</v>
      </c>
      <c r="AN63" s="333"/>
      <c r="AO63" s="433"/>
      <c r="AP63" s="384"/>
      <c r="AQ63" s="384"/>
      <c r="AR63" s="434"/>
      <c r="AX63" s="487"/>
      <c r="AY63" s="35" t="s">
        <v>0</v>
      </c>
      <c r="AZ63" s="474">
        <v>56</v>
      </c>
      <c r="BA63" s="333"/>
      <c r="BB63" s="433"/>
      <c r="BC63" s="384"/>
      <c r="BD63" s="384"/>
      <c r="BE63" s="434"/>
      <c r="BX63" s="318"/>
      <c r="BY63" s="35" t="s">
        <v>0</v>
      </c>
      <c r="BZ63" s="473"/>
      <c r="CA63" s="474"/>
      <c r="CB63" s="433"/>
      <c r="CC63" s="384"/>
      <c r="CD63" s="384"/>
      <c r="CE63" s="434"/>
    </row>
    <row r="64" spans="11:83" x14ac:dyDescent="0.25">
      <c r="K64" s="318"/>
      <c r="L64" s="35" t="s">
        <v>52</v>
      </c>
      <c r="M64" s="475">
        <v>0</v>
      </c>
      <c r="N64" s="286"/>
      <c r="O64" s="433"/>
      <c r="P64" s="384"/>
      <c r="Q64" s="384"/>
      <c r="R64" s="434"/>
      <c r="AK64" s="524"/>
      <c r="AL64" s="35" t="s">
        <v>52</v>
      </c>
      <c r="AM64" s="286">
        <f>INDEX(AL$10:AP$10,1,MATCH(AL59,AL$6:AP$6,0))</f>
        <v>2.5</v>
      </c>
      <c r="AN64" s="340"/>
      <c r="AO64" s="433"/>
      <c r="AP64" s="384"/>
      <c r="AQ64" s="384"/>
      <c r="AR64" s="434"/>
      <c r="AX64" s="524"/>
      <c r="AY64" s="35" t="s">
        <v>52</v>
      </c>
      <c r="AZ64" s="286">
        <f>INDEX(AY$10:BC$10,1,MATCH(AY59,AY$6:BC$6,0))</f>
        <v>2.4</v>
      </c>
      <c r="BA64" s="340"/>
      <c r="BB64" s="433"/>
      <c r="BC64" s="384"/>
      <c r="BD64" s="384"/>
      <c r="BE64" s="434"/>
      <c r="BX64" s="318"/>
      <c r="BY64" s="35" t="s">
        <v>52</v>
      </c>
      <c r="BZ64" s="475">
        <f>INDEX(BY$10:CC$10,1,MATCH(BY59,BY$6:CC$6,0))</f>
        <v>4.3</v>
      </c>
      <c r="CA64" s="286"/>
      <c r="CB64" s="433"/>
      <c r="CC64" s="384"/>
      <c r="CD64" s="384"/>
      <c r="CE64" s="434"/>
    </row>
    <row r="65" spans="11:83" x14ac:dyDescent="0.25">
      <c r="K65" s="318" t="s">
        <v>145</v>
      </c>
      <c r="L65" s="35" t="s">
        <v>1</v>
      </c>
      <c r="M65" s="475">
        <f>M62</f>
        <v>179</v>
      </c>
      <c r="N65" s="286"/>
      <c r="O65" s="433"/>
      <c r="P65" s="384"/>
      <c r="Q65" s="384"/>
      <c r="R65" s="434"/>
      <c r="AK65" s="486" t="s">
        <v>145</v>
      </c>
      <c r="AL65" s="35" t="s">
        <v>1</v>
      </c>
      <c r="AM65" s="286">
        <f>AM62</f>
        <v>44.1</v>
      </c>
      <c r="AN65" s="340"/>
      <c r="AO65" s="433"/>
      <c r="AP65" s="384"/>
      <c r="AQ65" s="384"/>
      <c r="AR65" s="434"/>
      <c r="AX65" s="486" t="s">
        <v>145</v>
      </c>
      <c r="AY65" s="35" t="s">
        <v>1</v>
      </c>
      <c r="AZ65" s="286">
        <f>AZ62</f>
        <v>139</v>
      </c>
      <c r="BA65" s="340"/>
      <c r="BB65" s="433"/>
      <c r="BC65" s="384"/>
      <c r="BD65" s="384"/>
      <c r="BE65" s="434"/>
      <c r="BX65" s="318" t="s">
        <v>145</v>
      </c>
      <c r="BY65" s="35" t="s">
        <v>1</v>
      </c>
      <c r="BZ65" s="475">
        <f>BZ62</f>
        <v>229</v>
      </c>
      <c r="CA65" s="286"/>
      <c r="CB65" s="433"/>
      <c r="CC65" s="384"/>
      <c r="CD65" s="384"/>
      <c r="CE65" s="434"/>
    </row>
    <row r="66" spans="11:83" x14ac:dyDescent="0.25">
      <c r="K66" s="318"/>
      <c r="L66" s="35" t="s">
        <v>0</v>
      </c>
      <c r="M66" s="475">
        <f>M63</f>
        <v>55</v>
      </c>
      <c r="N66" s="286"/>
      <c r="O66" s="433"/>
      <c r="P66" s="384"/>
      <c r="Q66" s="384"/>
      <c r="R66" s="434"/>
      <c r="AK66" s="487"/>
      <c r="AL66" s="35" t="s">
        <v>0</v>
      </c>
      <c r="AM66" s="286">
        <f>AM63</f>
        <v>20</v>
      </c>
      <c r="AN66" s="340"/>
      <c r="AO66" s="433"/>
      <c r="AP66" s="384"/>
      <c r="AQ66" s="384"/>
      <c r="AR66" s="434"/>
      <c r="AX66" s="487"/>
      <c r="AY66" s="35" t="s">
        <v>0</v>
      </c>
      <c r="AZ66" s="286">
        <f>AZ63</f>
        <v>56</v>
      </c>
      <c r="BA66" s="340"/>
      <c r="BB66" s="433"/>
      <c r="BC66" s="384"/>
      <c r="BD66" s="384"/>
      <c r="BE66" s="434"/>
      <c r="BX66" s="318"/>
      <c r="BY66" s="35" t="s">
        <v>0</v>
      </c>
      <c r="BZ66" s="475">
        <f>BZ63</f>
        <v>0</v>
      </c>
      <c r="CA66" s="286"/>
      <c r="CB66" s="433"/>
      <c r="CC66" s="384"/>
      <c r="CD66" s="384"/>
      <c r="CE66" s="434"/>
    </row>
    <row r="67" spans="11:83" x14ac:dyDescent="0.25">
      <c r="K67" s="486"/>
      <c r="L67" s="35" t="s">
        <v>52</v>
      </c>
      <c r="M67" s="475">
        <f>M64</f>
        <v>0</v>
      </c>
      <c r="N67" s="286"/>
      <c r="O67" s="433"/>
      <c r="P67" s="384"/>
      <c r="Q67" s="384"/>
      <c r="R67" s="434"/>
      <c r="AK67" s="487"/>
      <c r="AL67" s="35" t="s">
        <v>52</v>
      </c>
      <c r="AM67" s="286">
        <f>AM64</f>
        <v>2.5</v>
      </c>
      <c r="AN67" s="340"/>
      <c r="AO67" s="433"/>
      <c r="AP67" s="384"/>
      <c r="AQ67" s="384"/>
      <c r="AR67" s="434"/>
      <c r="AX67" s="487"/>
      <c r="AY67" s="35" t="s">
        <v>52</v>
      </c>
      <c r="AZ67" s="286">
        <f>AZ64</f>
        <v>2.4</v>
      </c>
      <c r="BA67" s="340"/>
      <c r="BB67" s="433"/>
      <c r="BC67" s="384"/>
      <c r="BD67" s="384"/>
      <c r="BE67" s="434"/>
      <c r="BX67" s="486"/>
      <c r="BY67" s="35" t="s">
        <v>52</v>
      </c>
      <c r="BZ67" s="475">
        <f>BZ64</f>
        <v>4.3</v>
      </c>
      <c r="CA67" s="286"/>
      <c r="CB67" s="433"/>
      <c r="CC67" s="384"/>
      <c r="CD67" s="384"/>
      <c r="CE67" s="434"/>
    </row>
    <row r="68" spans="11:83" ht="15.75" thickBot="1" x14ac:dyDescent="0.3">
      <c r="K68" s="320"/>
      <c r="L68" s="504"/>
      <c r="M68" s="505"/>
      <c r="N68" s="505"/>
      <c r="O68" s="344"/>
      <c r="P68" s="345"/>
      <c r="Q68" s="345"/>
      <c r="R68" s="435"/>
      <c r="AK68" s="488"/>
      <c r="AL68" s="288"/>
      <c r="AM68" s="363"/>
      <c r="AN68" s="364"/>
      <c r="AO68" s="344"/>
      <c r="AP68" s="345"/>
      <c r="AQ68" s="345"/>
      <c r="AR68" s="435"/>
      <c r="AX68" s="488"/>
      <c r="AY68" s="288"/>
      <c r="AZ68" s="363"/>
      <c r="BA68" s="364"/>
      <c r="BB68" s="344"/>
      <c r="BC68" s="345"/>
      <c r="BD68" s="345"/>
      <c r="BE68" s="435"/>
      <c r="BX68" s="320"/>
      <c r="BY68" s="494"/>
      <c r="BZ68" s="345"/>
      <c r="CA68" s="345"/>
      <c r="CB68" s="344"/>
      <c r="CC68" s="345"/>
      <c r="CD68" s="345"/>
      <c r="CE68" s="435"/>
    </row>
    <row r="69" spans="11:83" ht="4.5" customHeight="1" thickBot="1" x14ac:dyDescent="0.3"/>
    <row r="70" spans="11:83" x14ac:dyDescent="0.25">
      <c r="AK70" s="235" t="s">
        <v>29</v>
      </c>
      <c r="AL70" s="233">
        <v>4</v>
      </c>
      <c r="AM70" s="234" t="s">
        <v>79</v>
      </c>
      <c r="AN70" s="233" t="s">
        <v>76</v>
      </c>
      <c r="AO70" s="430"/>
      <c r="AP70" s="431"/>
      <c r="AQ70" s="431"/>
      <c r="AR70" s="432"/>
      <c r="AX70" s="235" t="s">
        <v>29</v>
      </c>
      <c r="AY70" s="233">
        <v>4</v>
      </c>
      <c r="AZ70" s="234" t="s">
        <v>79</v>
      </c>
      <c r="BA70" s="233" t="s">
        <v>76</v>
      </c>
      <c r="BB70" s="430"/>
      <c r="BC70" s="431"/>
      <c r="BD70" s="431"/>
      <c r="BE70" s="432"/>
      <c r="BX70" s="150" t="s">
        <v>29</v>
      </c>
      <c r="BY70" s="237">
        <v>5</v>
      </c>
      <c r="BZ70" s="236" t="s">
        <v>79</v>
      </c>
      <c r="CA70" s="233" t="s">
        <v>0</v>
      </c>
      <c r="CB70" s="430"/>
      <c r="CC70" s="431"/>
      <c r="CD70" s="431"/>
      <c r="CE70" s="432"/>
    </row>
    <row r="71" spans="11:83" ht="15" customHeight="1" x14ac:dyDescent="0.25">
      <c r="AK71" s="110" t="s">
        <v>24</v>
      </c>
      <c r="AL71" s="546" t="s">
        <v>203</v>
      </c>
      <c r="AM71" s="547"/>
      <c r="AN71" s="548"/>
      <c r="AO71" s="433"/>
      <c r="AP71" s="384"/>
      <c r="AQ71" s="384"/>
      <c r="AR71" s="434"/>
      <c r="AX71" s="110" t="s">
        <v>24</v>
      </c>
      <c r="AY71" s="546"/>
      <c r="AZ71" s="547"/>
      <c r="BA71" s="548"/>
      <c r="BB71" s="433"/>
      <c r="BC71" s="384"/>
      <c r="BD71" s="384"/>
      <c r="BE71" s="434"/>
      <c r="BX71" s="110" t="s">
        <v>24</v>
      </c>
      <c r="BY71" s="476"/>
      <c r="BZ71" s="477"/>
      <c r="CA71" s="478"/>
      <c r="CB71" s="433"/>
      <c r="CC71" s="384"/>
      <c r="CD71" s="384"/>
      <c r="CE71" s="434"/>
    </row>
    <row r="72" spans="11:83" x14ac:dyDescent="0.25">
      <c r="AK72" s="110" t="s">
        <v>23</v>
      </c>
      <c r="AL72" s="286"/>
      <c r="AM72" s="361"/>
      <c r="AN72" s="340"/>
      <c r="AO72" s="433"/>
      <c r="AP72" s="384"/>
      <c r="AQ72" s="384"/>
      <c r="AR72" s="434"/>
      <c r="AX72" s="110" t="s">
        <v>23</v>
      </c>
      <c r="AY72" s="286"/>
      <c r="AZ72" s="361"/>
      <c r="BA72" s="340"/>
      <c r="BB72" s="433"/>
      <c r="BC72" s="384"/>
      <c r="BD72" s="384"/>
      <c r="BE72" s="434"/>
      <c r="BX72" s="110" t="s">
        <v>23</v>
      </c>
      <c r="BY72" s="475"/>
      <c r="BZ72" s="475"/>
      <c r="CA72" s="286"/>
      <c r="CB72" s="433"/>
      <c r="CC72" s="384"/>
      <c r="CD72" s="384"/>
      <c r="CE72" s="434"/>
    </row>
    <row r="73" spans="11:83" x14ac:dyDescent="0.25">
      <c r="AK73" s="486" t="s">
        <v>54</v>
      </c>
      <c r="AL73" s="35" t="s">
        <v>1</v>
      </c>
      <c r="AM73" s="474">
        <v>179</v>
      </c>
      <c r="AN73" s="333"/>
      <c r="AO73" s="433"/>
      <c r="AP73" s="384"/>
      <c r="AQ73" s="384"/>
      <c r="AR73" s="434"/>
      <c r="AX73" s="486" t="s">
        <v>54</v>
      </c>
      <c r="AY73" s="35" t="s">
        <v>1</v>
      </c>
      <c r="AZ73" s="474">
        <v>416</v>
      </c>
      <c r="BA73" s="333"/>
      <c r="BB73" s="433"/>
      <c r="BC73" s="384"/>
      <c r="BD73" s="384"/>
      <c r="BE73" s="434"/>
      <c r="BX73" s="318" t="s">
        <v>54</v>
      </c>
      <c r="BY73" s="35" t="s">
        <v>1</v>
      </c>
      <c r="BZ73" s="473">
        <v>229</v>
      </c>
      <c r="CA73" s="474"/>
      <c r="CB73" s="433"/>
      <c r="CC73" s="384"/>
      <c r="CD73" s="384"/>
      <c r="CE73" s="434"/>
    </row>
    <row r="74" spans="11:83" x14ac:dyDescent="0.25">
      <c r="AK74" s="487"/>
      <c r="AL74" s="35" t="s">
        <v>0</v>
      </c>
      <c r="AM74" s="474"/>
      <c r="AN74" s="333"/>
      <c r="AO74" s="433"/>
      <c r="AP74" s="384"/>
      <c r="AQ74" s="384"/>
      <c r="AR74" s="434"/>
      <c r="AX74" s="487"/>
      <c r="AY74" s="35" t="s">
        <v>0</v>
      </c>
      <c r="AZ74" s="474">
        <v>236</v>
      </c>
      <c r="BA74" s="333"/>
      <c r="BB74" s="433"/>
      <c r="BC74" s="384"/>
      <c r="BD74" s="384"/>
      <c r="BE74" s="434"/>
      <c r="BX74" s="318"/>
      <c r="BY74" s="35" t="s">
        <v>0</v>
      </c>
      <c r="BZ74" s="473">
        <v>46.6</v>
      </c>
      <c r="CA74" s="474"/>
      <c r="CB74" s="433"/>
      <c r="CC74" s="384"/>
      <c r="CD74" s="384"/>
      <c r="CE74" s="434"/>
    </row>
    <row r="75" spans="11:83" x14ac:dyDescent="0.25">
      <c r="AK75" s="524"/>
      <c r="AL75" s="35" t="s">
        <v>52</v>
      </c>
      <c r="AM75" s="286">
        <f>INDEX(AL$10:AP$10,1,MATCH(AL70,AL$6:AP$6,0))</f>
        <v>5.3</v>
      </c>
      <c r="AN75" s="340"/>
      <c r="AO75" s="433"/>
      <c r="AP75" s="384"/>
      <c r="AQ75" s="384"/>
      <c r="AR75" s="434"/>
      <c r="AX75" s="524"/>
      <c r="AY75" s="35" t="s">
        <v>52</v>
      </c>
      <c r="AZ75" s="286">
        <f>INDEX(AY$10:BC$10,1,MATCH(AY70,AY$6:BC$6,0))</f>
        <v>4.4000000000000004</v>
      </c>
      <c r="BA75" s="340"/>
      <c r="BB75" s="433"/>
      <c r="BC75" s="384"/>
      <c r="BD75" s="384"/>
      <c r="BE75" s="434"/>
      <c r="BX75" s="318"/>
      <c r="BY75" s="35" t="s">
        <v>52</v>
      </c>
      <c r="BZ75" s="475">
        <f>INDEX(BY$10:CC$10,1,MATCH(BY70,BY$6:CC$6,0))</f>
        <v>4.3</v>
      </c>
      <c r="CA75" s="286"/>
      <c r="CB75" s="433"/>
      <c r="CC75" s="384"/>
      <c r="CD75" s="384"/>
      <c r="CE75" s="434"/>
    </row>
    <row r="76" spans="11:83" x14ac:dyDescent="0.25">
      <c r="AK76" s="486" t="s">
        <v>145</v>
      </c>
      <c r="AL76" s="35" t="s">
        <v>1</v>
      </c>
      <c r="AM76" s="286">
        <f>AM73</f>
        <v>179</v>
      </c>
      <c r="AN76" s="340"/>
      <c r="AO76" s="433"/>
      <c r="AP76" s="384"/>
      <c r="AQ76" s="384"/>
      <c r="AR76" s="434"/>
      <c r="AX76" s="486" t="s">
        <v>145</v>
      </c>
      <c r="AY76" s="35" t="s">
        <v>1</v>
      </c>
      <c r="AZ76" s="286">
        <f>AZ73</f>
        <v>416</v>
      </c>
      <c r="BA76" s="340"/>
      <c r="BB76" s="433"/>
      <c r="BC76" s="384"/>
      <c r="BD76" s="384"/>
      <c r="BE76" s="434"/>
      <c r="BX76" s="318" t="s">
        <v>145</v>
      </c>
      <c r="BY76" s="35" t="s">
        <v>1</v>
      </c>
      <c r="BZ76" s="475">
        <f>BZ73</f>
        <v>229</v>
      </c>
      <c r="CA76" s="286"/>
      <c r="CB76" s="433"/>
      <c r="CC76" s="384"/>
      <c r="CD76" s="384"/>
      <c r="CE76" s="434"/>
    </row>
    <row r="77" spans="11:83" x14ac:dyDescent="0.25">
      <c r="AK77" s="487"/>
      <c r="AL77" s="35" t="s">
        <v>0</v>
      </c>
      <c r="AM77" s="286">
        <f>AM74</f>
        <v>0</v>
      </c>
      <c r="AN77" s="340"/>
      <c r="AO77" s="433"/>
      <c r="AP77" s="384"/>
      <c r="AQ77" s="384"/>
      <c r="AR77" s="434"/>
      <c r="AX77" s="487"/>
      <c r="AY77" s="35" t="s">
        <v>0</v>
      </c>
      <c r="AZ77" s="286">
        <f>AZ74</f>
        <v>236</v>
      </c>
      <c r="BA77" s="340"/>
      <c r="BB77" s="433"/>
      <c r="BC77" s="384"/>
      <c r="BD77" s="384"/>
      <c r="BE77" s="434"/>
      <c r="BX77" s="318"/>
      <c r="BY77" s="35" t="s">
        <v>0</v>
      </c>
      <c r="BZ77" s="475">
        <f>BZ74</f>
        <v>46.6</v>
      </c>
      <c r="CA77" s="286"/>
      <c r="CB77" s="433"/>
      <c r="CC77" s="384"/>
      <c r="CD77" s="384"/>
      <c r="CE77" s="434"/>
    </row>
    <row r="78" spans="11:83" x14ac:dyDescent="0.25">
      <c r="AK78" s="487"/>
      <c r="AL78" s="35" t="s">
        <v>52</v>
      </c>
      <c r="AM78" s="286">
        <f>AM75</f>
        <v>5.3</v>
      </c>
      <c r="AN78" s="340"/>
      <c r="AO78" s="433"/>
      <c r="AP78" s="384"/>
      <c r="AQ78" s="384"/>
      <c r="AR78" s="434"/>
      <c r="AX78" s="487"/>
      <c r="AY78" s="35" t="s">
        <v>52</v>
      </c>
      <c r="AZ78" s="286">
        <f>AZ75</f>
        <v>4.4000000000000004</v>
      </c>
      <c r="BA78" s="340"/>
      <c r="BB78" s="433"/>
      <c r="BC78" s="384"/>
      <c r="BD78" s="384"/>
      <c r="BE78" s="434"/>
      <c r="BX78" s="486"/>
      <c r="BY78" s="35" t="s">
        <v>52</v>
      </c>
      <c r="BZ78" s="475">
        <f>BZ75</f>
        <v>4.3</v>
      </c>
      <c r="CA78" s="286"/>
      <c r="CB78" s="433"/>
      <c r="CC78" s="384"/>
      <c r="CD78" s="384"/>
      <c r="CE78" s="434"/>
    </row>
    <row r="79" spans="11:83" ht="15.75" thickBot="1" x14ac:dyDescent="0.3">
      <c r="AK79" s="488"/>
      <c r="AL79" s="288"/>
      <c r="AM79" s="363"/>
      <c r="AN79" s="364"/>
      <c r="AO79" s="344"/>
      <c r="AP79" s="345"/>
      <c r="AQ79" s="345"/>
      <c r="AR79" s="435"/>
      <c r="AX79" s="488"/>
      <c r="AY79" s="288"/>
      <c r="AZ79" s="363"/>
      <c r="BA79" s="364"/>
      <c r="BB79" s="344"/>
      <c r="BC79" s="345"/>
      <c r="BD79" s="345"/>
      <c r="BE79" s="435"/>
      <c r="BX79" s="320"/>
      <c r="BY79" s="494"/>
      <c r="BZ79" s="345"/>
      <c r="CA79" s="345"/>
      <c r="CB79" s="344"/>
      <c r="CC79" s="345"/>
      <c r="CD79" s="345"/>
      <c r="CE79" s="435"/>
    </row>
    <row r="80" spans="11:83" ht="4.5" customHeight="1" thickBot="1" x14ac:dyDescent="0.3"/>
    <row r="81" spans="37:57" x14ac:dyDescent="0.25">
      <c r="AK81" s="235" t="s">
        <v>29</v>
      </c>
      <c r="AL81" s="233">
        <v>4</v>
      </c>
      <c r="AM81" s="234" t="s">
        <v>79</v>
      </c>
      <c r="AN81" s="233" t="s">
        <v>0</v>
      </c>
      <c r="AO81" s="430"/>
      <c r="AP81" s="431"/>
      <c r="AQ81" s="431"/>
      <c r="AR81" s="432"/>
      <c r="AX81" s="235" t="s">
        <v>29</v>
      </c>
      <c r="AY81" s="233">
        <v>4</v>
      </c>
      <c r="AZ81" s="234" t="s">
        <v>79</v>
      </c>
      <c r="BA81" s="233" t="s">
        <v>0</v>
      </c>
      <c r="BB81" s="430"/>
      <c r="BC81" s="431"/>
      <c r="BD81" s="431"/>
      <c r="BE81" s="432"/>
    </row>
    <row r="82" spans="37:57" ht="15" customHeight="1" x14ac:dyDescent="0.25">
      <c r="AK82" s="110" t="s">
        <v>24</v>
      </c>
      <c r="AL82" s="546" t="s">
        <v>202</v>
      </c>
      <c r="AM82" s="547"/>
      <c r="AN82" s="548"/>
      <c r="AO82" s="433"/>
      <c r="AP82" s="384"/>
      <c r="AQ82" s="384"/>
      <c r="AR82" s="434"/>
      <c r="AX82" s="110" t="s">
        <v>24</v>
      </c>
      <c r="AY82" s="546"/>
      <c r="AZ82" s="547"/>
      <c r="BA82" s="548"/>
      <c r="BB82" s="433"/>
      <c r="BC82" s="384"/>
      <c r="BD82" s="384"/>
      <c r="BE82" s="434"/>
    </row>
    <row r="83" spans="37:57" x14ac:dyDescent="0.25">
      <c r="AK83" s="110" t="s">
        <v>23</v>
      </c>
      <c r="AL83" s="286"/>
      <c r="AM83" s="361"/>
      <c r="AN83" s="340"/>
      <c r="AO83" s="433"/>
      <c r="AP83" s="384"/>
      <c r="AQ83" s="384"/>
      <c r="AR83" s="434"/>
      <c r="AX83" s="110" t="s">
        <v>23</v>
      </c>
      <c r="AY83" s="286"/>
      <c r="AZ83" s="361"/>
      <c r="BA83" s="340"/>
      <c r="BB83" s="433"/>
      <c r="BC83" s="384"/>
      <c r="BD83" s="384"/>
      <c r="BE83" s="434"/>
    </row>
    <row r="84" spans="37:57" x14ac:dyDescent="0.25">
      <c r="AK84" s="486" t="s">
        <v>54</v>
      </c>
      <c r="AL84" s="35" t="s">
        <v>1</v>
      </c>
      <c r="AM84" s="474">
        <v>180</v>
      </c>
      <c r="AN84" s="333"/>
      <c r="AO84" s="433"/>
      <c r="AP84" s="384"/>
      <c r="AQ84" s="384"/>
      <c r="AR84" s="434"/>
      <c r="AX84" s="486" t="s">
        <v>54</v>
      </c>
      <c r="AY84" s="35" t="s">
        <v>1</v>
      </c>
      <c r="AZ84" s="474">
        <v>541</v>
      </c>
      <c r="BA84" s="333"/>
      <c r="BB84" s="433"/>
      <c r="BC84" s="384"/>
      <c r="BD84" s="384"/>
      <c r="BE84" s="434"/>
    </row>
    <row r="85" spans="37:57" x14ac:dyDescent="0.25">
      <c r="AK85" s="487"/>
      <c r="AL85" s="35" t="s">
        <v>0</v>
      </c>
      <c r="AM85" s="474">
        <v>86</v>
      </c>
      <c r="AN85" s="333"/>
      <c r="AO85" s="433"/>
      <c r="AP85" s="384"/>
      <c r="AQ85" s="384"/>
      <c r="AR85" s="434"/>
      <c r="AX85" s="487"/>
      <c r="AY85" s="35" t="s">
        <v>0</v>
      </c>
      <c r="AZ85" s="474">
        <v>253</v>
      </c>
      <c r="BA85" s="333"/>
      <c r="BB85" s="433"/>
      <c r="BC85" s="384"/>
      <c r="BD85" s="384"/>
      <c r="BE85" s="434"/>
    </row>
    <row r="86" spans="37:57" x14ac:dyDescent="0.25">
      <c r="AK86" s="524"/>
      <c r="AL86" s="35" t="s">
        <v>52</v>
      </c>
      <c r="AM86" s="286">
        <f>INDEX(AL$10:AP$10,1,MATCH(AL81,AL$6:AP$6,0))</f>
        <v>5.3</v>
      </c>
      <c r="AN86" s="340"/>
      <c r="AO86" s="433"/>
      <c r="AP86" s="384"/>
      <c r="AQ86" s="384"/>
      <c r="AR86" s="434"/>
      <c r="AX86" s="524"/>
      <c r="AY86" s="35" t="s">
        <v>52</v>
      </c>
      <c r="AZ86" s="286">
        <f>INDEX(AY$10:BC$10,1,MATCH(AY81,AY$6:BC$6,0))</f>
        <v>4.4000000000000004</v>
      </c>
      <c r="BA86" s="340"/>
      <c r="BB86" s="433"/>
      <c r="BC86" s="384"/>
      <c r="BD86" s="384"/>
      <c r="BE86" s="434"/>
    </row>
    <row r="87" spans="37:57" x14ac:dyDescent="0.25">
      <c r="AK87" s="486" t="s">
        <v>145</v>
      </c>
      <c r="AL87" s="35" t="s">
        <v>1</v>
      </c>
      <c r="AM87" s="286">
        <f>AM84</f>
        <v>180</v>
      </c>
      <c r="AN87" s="340"/>
      <c r="AO87" s="433"/>
      <c r="AP87" s="384"/>
      <c r="AQ87" s="384"/>
      <c r="AR87" s="434"/>
      <c r="AX87" s="486" t="s">
        <v>145</v>
      </c>
      <c r="AY87" s="35" t="s">
        <v>1</v>
      </c>
      <c r="AZ87" s="286">
        <f>AZ84</f>
        <v>541</v>
      </c>
      <c r="BA87" s="340"/>
      <c r="BB87" s="433"/>
      <c r="BC87" s="384"/>
      <c r="BD87" s="384"/>
      <c r="BE87" s="434"/>
    </row>
    <row r="88" spans="37:57" x14ac:dyDescent="0.25">
      <c r="AK88" s="487"/>
      <c r="AL88" s="35" t="s">
        <v>0</v>
      </c>
      <c r="AM88" s="286">
        <f>AM85</f>
        <v>86</v>
      </c>
      <c r="AN88" s="340"/>
      <c r="AO88" s="433"/>
      <c r="AP88" s="384"/>
      <c r="AQ88" s="384"/>
      <c r="AR88" s="434"/>
      <c r="AX88" s="487"/>
      <c r="AY88" s="35" t="s">
        <v>0</v>
      </c>
      <c r="AZ88" s="286">
        <f>AZ85</f>
        <v>253</v>
      </c>
      <c r="BA88" s="340"/>
      <c r="BB88" s="433"/>
      <c r="BC88" s="384"/>
      <c r="BD88" s="384"/>
      <c r="BE88" s="434"/>
    </row>
    <row r="89" spans="37:57" x14ac:dyDescent="0.25">
      <c r="AK89" s="487"/>
      <c r="AL89" s="35" t="s">
        <v>52</v>
      </c>
      <c r="AM89" s="286">
        <f>AM86</f>
        <v>5.3</v>
      </c>
      <c r="AN89" s="340"/>
      <c r="AO89" s="433"/>
      <c r="AP89" s="384"/>
      <c r="AQ89" s="384"/>
      <c r="AR89" s="434"/>
      <c r="AX89" s="487"/>
      <c r="AY89" s="35" t="s">
        <v>52</v>
      </c>
      <c r="AZ89" s="286">
        <f>AZ86</f>
        <v>4.4000000000000004</v>
      </c>
      <c r="BA89" s="340"/>
      <c r="BB89" s="433"/>
      <c r="BC89" s="384"/>
      <c r="BD89" s="384"/>
      <c r="BE89" s="434"/>
    </row>
    <row r="90" spans="37:57" ht="15.75" thickBot="1" x14ac:dyDescent="0.3">
      <c r="AK90" s="488"/>
      <c r="AL90" s="288"/>
      <c r="AM90" s="363"/>
      <c r="AN90" s="364"/>
      <c r="AO90" s="344"/>
      <c r="AP90" s="345"/>
      <c r="AQ90" s="345"/>
      <c r="AR90" s="435"/>
      <c r="AX90" s="488"/>
      <c r="AY90" s="288"/>
      <c r="AZ90" s="363"/>
      <c r="BA90" s="364"/>
      <c r="BB90" s="344"/>
      <c r="BC90" s="345"/>
      <c r="BD90" s="345"/>
      <c r="BE90" s="435"/>
    </row>
    <row r="91" spans="37:57" ht="4.5" customHeight="1" thickBot="1" x14ac:dyDescent="0.3"/>
    <row r="92" spans="37:57" x14ac:dyDescent="0.25">
      <c r="AK92" s="232" t="s">
        <v>29</v>
      </c>
      <c r="AL92" s="102">
        <v>5</v>
      </c>
      <c r="AM92" s="231" t="s">
        <v>79</v>
      </c>
      <c r="AN92" s="102" t="s">
        <v>76</v>
      </c>
      <c r="AO92" s="460"/>
      <c r="AP92" s="461"/>
      <c r="AQ92" s="461"/>
      <c r="AR92" s="462"/>
      <c r="AS92" s="106"/>
      <c r="AT92" s="106"/>
      <c r="AU92" s="106"/>
      <c r="AV92" s="106"/>
      <c r="AW92" s="106"/>
      <c r="AX92" s="232" t="s">
        <v>29</v>
      </c>
      <c r="AY92" s="102">
        <v>5</v>
      </c>
      <c r="AZ92" s="231" t="s">
        <v>79</v>
      </c>
      <c r="BA92" s="102" t="s">
        <v>76</v>
      </c>
      <c r="BB92" s="460"/>
      <c r="BC92" s="461"/>
      <c r="BD92" s="461"/>
      <c r="BE92" s="462"/>
    </row>
    <row r="93" spans="37:57" x14ac:dyDescent="0.25">
      <c r="AK93" s="101" t="s">
        <v>24</v>
      </c>
      <c r="AL93" s="551" t="s">
        <v>201</v>
      </c>
      <c r="AM93" s="552"/>
      <c r="AN93" s="553"/>
      <c r="AO93" s="463"/>
      <c r="AP93" s="464"/>
      <c r="AQ93" s="464"/>
      <c r="AR93" s="465"/>
      <c r="AS93" s="106"/>
      <c r="AT93" s="106"/>
      <c r="AU93" s="106"/>
      <c r="AV93" s="106"/>
      <c r="AW93" s="106"/>
      <c r="AX93" s="101" t="s">
        <v>24</v>
      </c>
      <c r="AY93" s="551"/>
      <c r="AZ93" s="552"/>
      <c r="BA93" s="553"/>
      <c r="BB93" s="463"/>
      <c r="BC93" s="464"/>
      <c r="BD93" s="464"/>
      <c r="BE93" s="465"/>
    </row>
    <row r="94" spans="37:57" x14ac:dyDescent="0.25">
      <c r="AK94" s="101" t="s">
        <v>23</v>
      </c>
      <c r="AL94" s="451"/>
      <c r="AM94" s="554"/>
      <c r="AN94" s="550"/>
      <c r="AO94" s="463"/>
      <c r="AP94" s="464"/>
      <c r="AQ94" s="464"/>
      <c r="AR94" s="465"/>
      <c r="AS94" s="106"/>
      <c r="AT94" s="106"/>
      <c r="AU94" s="106"/>
      <c r="AV94" s="106"/>
      <c r="AW94" s="106"/>
      <c r="AX94" s="101" t="s">
        <v>23</v>
      </c>
      <c r="AY94" s="451"/>
      <c r="AZ94" s="554"/>
      <c r="BA94" s="550"/>
      <c r="BB94" s="463"/>
      <c r="BC94" s="464"/>
      <c r="BD94" s="464"/>
      <c r="BE94" s="465"/>
    </row>
    <row r="95" spans="37:57" x14ac:dyDescent="0.25">
      <c r="AK95" s="490" t="s">
        <v>54</v>
      </c>
      <c r="AL95" s="100" t="s">
        <v>1</v>
      </c>
      <c r="AM95" s="484"/>
      <c r="AN95" s="549"/>
      <c r="AO95" s="463"/>
      <c r="AP95" s="464"/>
      <c r="AQ95" s="464"/>
      <c r="AR95" s="465"/>
      <c r="AS95" s="106"/>
      <c r="AT95" s="106"/>
      <c r="AU95" s="106"/>
      <c r="AV95" s="106"/>
      <c r="AW95" s="106"/>
      <c r="AX95" s="490" t="s">
        <v>54</v>
      </c>
      <c r="AY95" s="100" t="s">
        <v>1</v>
      </c>
      <c r="AZ95" s="484"/>
      <c r="BA95" s="549"/>
      <c r="BB95" s="463"/>
      <c r="BC95" s="464"/>
      <c r="BD95" s="464"/>
      <c r="BE95" s="465"/>
    </row>
    <row r="96" spans="37:57" x14ac:dyDescent="0.25">
      <c r="AK96" s="558"/>
      <c r="AL96" s="100" t="s">
        <v>0</v>
      </c>
      <c r="AM96" s="484"/>
      <c r="AN96" s="549"/>
      <c r="AO96" s="463"/>
      <c r="AP96" s="464"/>
      <c r="AQ96" s="464"/>
      <c r="AR96" s="465"/>
      <c r="AS96" s="106"/>
      <c r="AT96" s="106"/>
      <c r="AU96" s="106"/>
      <c r="AV96" s="106"/>
      <c r="AW96" s="106"/>
      <c r="AX96" s="558"/>
      <c r="AY96" s="100" t="s">
        <v>0</v>
      </c>
      <c r="AZ96" s="484"/>
      <c r="BA96" s="549"/>
      <c r="BB96" s="463"/>
      <c r="BC96" s="464"/>
      <c r="BD96" s="464"/>
      <c r="BE96" s="465"/>
    </row>
    <row r="97" spans="37:57" x14ac:dyDescent="0.25">
      <c r="AK97" s="559"/>
      <c r="AL97" s="100" t="s">
        <v>52</v>
      </c>
      <c r="AM97" s="451">
        <f>INDEX(AL$10:AP$10,1,MATCH(AL92,AL$6:AP$6,0))</f>
        <v>0</v>
      </c>
      <c r="AN97" s="550"/>
      <c r="AO97" s="463"/>
      <c r="AP97" s="464"/>
      <c r="AQ97" s="464"/>
      <c r="AR97" s="465"/>
      <c r="AS97" s="106"/>
      <c r="AT97" s="106"/>
      <c r="AU97" s="106"/>
      <c r="AV97" s="106"/>
      <c r="AW97" s="106"/>
      <c r="AX97" s="559"/>
      <c r="AY97" s="100" t="s">
        <v>52</v>
      </c>
      <c r="AZ97" s="451">
        <f>INDEX(AY$10:BC$10,1,MATCH(AY92,AY$6:BC$6,0))</f>
        <v>0</v>
      </c>
      <c r="BA97" s="550"/>
      <c r="BB97" s="463"/>
      <c r="BC97" s="464"/>
      <c r="BD97" s="464"/>
      <c r="BE97" s="465"/>
    </row>
    <row r="98" spans="37:57" x14ac:dyDescent="0.25">
      <c r="AK98" s="490" t="s">
        <v>145</v>
      </c>
      <c r="AL98" s="100" t="s">
        <v>1</v>
      </c>
      <c r="AM98" s="451">
        <f>AM95</f>
        <v>0</v>
      </c>
      <c r="AN98" s="550"/>
      <c r="AO98" s="463"/>
      <c r="AP98" s="464"/>
      <c r="AQ98" s="464"/>
      <c r="AR98" s="465"/>
      <c r="AS98" s="106"/>
      <c r="AT98" s="106"/>
      <c r="AU98" s="106"/>
      <c r="AV98" s="106"/>
      <c r="AW98" s="106"/>
      <c r="AX98" s="490" t="s">
        <v>145</v>
      </c>
      <c r="AY98" s="100" t="s">
        <v>1</v>
      </c>
      <c r="AZ98" s="451">
        <f>AZ95</f>
        <v>0</v>
      </c>
      <c r="BA98" s="550"/>
      <c r="BB98" s="463"/>
      <c r="BC98" s="464"/>
      <c r="BD98" s="464"/>
      <c r="BE98" s="465"/>
    </row>
    <row r="99" spans="37:57" x14ac:dyDescent="0.25">
      <c r="AK99" s="558"/>
      <c r="AL99" s="100" t="s">
        <v>0</v>
      </c>
      <c r="AM99" s="451">
        <f>AM96</f>
        <v>0</v>
      </c>
      <c r="AN99" s="550"/>
      <c r="AO99" s="463"/>
      <c r="AP99" s="464"/>
      <c r="AQ99" s="464"/>
      <c r="AR99" s="465"/>
      <c r="AS99" s="106"/>
      <c r="AT99" s="106"/>
      <c r="AU99" s="106"/>
      <c r="AV99" s="106"/>
      <c r="AW99" s="106"/>
      <c r="AX99" s="558"/>
      <c r="AY99" s="100" t="s">
        <v>0</v>
      </c>
      <c r="AZ99" s="451">
        <f>AZ96</f>
        <v>0</v>
      </c>
      <c r="BA99" s="550"/>
      <c r="BB99" s="463"/>
      <c r="BC99" s="464"/>
      <c r="BD99" s="464"/>
      <c r="BE99" s="465"/>
    </row>
    <row r="100" spans="37:57" x14ac:dyDescent="0.25">
      <c r="AK100" s="558"/>
      <c r="AL100" s="100" t="s">
        <v>52</v>
      </c>
      <c r="AM100" s="451">
        <f>AM97</f>
        <v>0</v>
      </c>
      <c r="AN100" s="550"/>
      <c r="AO100" s="463"/>
      <c r="AP100" s="464"/>
      <c r="AQ100" s="464"/>
      <c r="AR100" s="465"/>
      <c r="AS100" s="106"/>
      <c r="AT100" s="106"/>
      <c r="AU100" s="106"/>
      <c r="AV100" s="106"/>
      <c r="AW100" s="106"/>
      <c r="AX100" s="558"/>
      <c r="AY100" s="100" t="s">
        <v>52</v>
      </c>
      <c r="AZ100" s="451">
        <f>AZ97</f>
        <v>0</v>
      </c>
      <c r="BA100" s="550"/>
      <c r="BB100" s="463"/>
      <c r="BC100" s="464"/>
      <c r="BD100" s="464"/>
      <c r="BE100" s="465"/>
    </row>
    <row r="101" spans="37:57" ht="15.75" thickBot="1" x14ac:dyDescent="0.3">
      <c r="AK101" s="560"/>
      <c r="AL101" s="555"/>
      <c r="AM101" s="556"/>
      <c r="AN101" s="557"/>
      <c r="AO101" s="466"/>
      <c r="AP101" s="467"/>
      <c r="AQ101" s="467"/>
      <c r="AR101" s="468"/>
      <c r="AS101" s="106"/>
      <c r="AT101" s="106"/>
      <c r="AU101" s="106"/>
      <c r="AV101" s="106"/>
      <c r="AW101" s="106"/>
      <c r="AX101" s="560"/>
      <c r="AY101" s="555"/>
      <c r="AZ101" s="556"/>
      <c r="BA101" s="557"/>
      <c r="BB101" s="466"/>
      <c r="BC101" s="467"/>
      <c r="BD101" s="467"/>
      <c r="BE101" s="468"/>
    </row>
    <row r="102" spans="37:57" ht="5.25" customHeight="1" thickBot="1" x14ac:dyDescent="0.3">
      <c r="AK102" s="106"/>
      <c r="AL102" s="106"/>
      <c r="AM102" s="106"/>
      <c r="AN102" s="106"/>
      <c r="AO102" s="106"/>
      <c r="AP102" s="106"/>
      <c r="AQ102" s="106"/>
      <c r="AR102" s="106"/>
      <c r="AS102" s="106"/>
      <c r="AT102" s="106"/>
      <c r="AU102" s="106"/>
      <c r="AV102" s="106"/>
      <c r="AW102" s="106"/>
      <c r="AX102" s="106"/>
      <c r="AY102" s="106"/>
      <c r="AZ102" s="106"/>
      <c r="BA102" s="106"/>
      <c r="BB102" s="106"/>
      <c r="BC102" s="106"/>
      <c r="BD102" s="106"/>
      <c r="BE102" s="106"/>
    </row>
    <row r="103" spans="37:57" x14ac:dyDescent="0.25">
      <c r="AK103" s="232" t="s">
        <v>29</v>
      </c>
      <c r="AL103" s="102">
        <v>5</v>
      </c>
      <c r="AM103" s="231" t="s">
        <v>79</v>
      </c>
      <c r="AN103" s="102" t="s">
        <v>0</v>
      </c>
      <c r="AO103" s="460"/>
      <c r="AP103" s="461"/>
      <c r="AQ103" s="461"/>
      <c r="AR103" s="462"/>
      <c r="AS103" s="106"/>
      <c r="AT103" s="106"/>
      <c r="AU103" s="106"/>
      <c r="AV103" s="106"/>
      <c r="AW103" s="106"/>
      <c r="AX103" s="232" t="s">
        <v>29</v>
      </c>
      <c r="AY103" s="102">
        <v>5</v>
      </c>
      <c r="AZ103" s="231" t="s">
        <v>79</v>
      </c>
      <c r="BA103" s="102" t="s">
        <v>0</v>
      </c>
      <c r="BB103" s="460"/>
      <c r="BC103" s="461"/>
      <c r="BD103" s="461"/>
      <c r="BE103" s="462"/>
    </row>
    <row r="104" spans="37:57" x14ac:dyDescent="0.25">
      <c r="AK104" s="101" t="s">
        <v>24</v>
      </c>
      <c r="AL104" s="551" t="s">
        <v>201</v>
      </c>
      <c r="AM104" s="552"/>
      <c r="AN104" s="553"/>
      <c r="AO104" s="463"/>
      <c r="AP104" s="464"/>
      <c r="AQ104" s="464"/>
      <c r="AR104" s="465"/>
      <c r="AS104" s="106"/>
      <c r="AT104" s="106"/>
      <c r="AU104" s="106"/>
      <c r="AV104" s="106"/>
      <c r="AW104" s="106"/>
      <c r="AX104" s="101" t="s">
        <v>24</v>
      </c>
      <c r="AY104" s="551"/>
      <c r="AZ104" s="552"/>
      <c r="BA104" s="553"/>
      <c r="BB104" s="463"/>
      <c r="BC104" s="464"/>
      <c r="BD104" s="464"/>
      <c r="BE104" s="465"/>
    </row>
    <row r="105" spans="37:57" x14ac:dyDescent="0.25">
      <c r="AK105" s="101" t="s">
        <v>23</v>
      </c>
      <c r="AL105" s="451"/>
      <c r="AM105" s="554"/>
      <c r="AN105" s="550"/>
      <c r="AO105" s="463"/>
      <c r="AP105" s="464"/>
      <c r="AQ105" s="464"/>
      <c r="AR105" s="465"/>
      <c r="AS105" s="106"/>
      <c r="AT105" s="106"/>
      <c r="AU105" s="106"/>
      <c r="AV105" s="106"/>
      <c r="AW105" s="106"/>
      <c r="AX105" s="101" t="s">
        <v>23</v>
      </c>
      <c r="AY105" s="451"/>
      <c r="AZ105" s="554"/>
      <c r="BA105" s="550"/>
      <c r="BB105" s="463"/>
      <c r="BC105" s="464"/>
      <c r="BD105" s="464"/>
      <c r="BE105" s="465"/>
    </row>
    <row r="106" spans="37:57" x14ac:dyDescent="0.25">
      <c r="AK106" s="490" t="s">
        <v>54</v>
      </c>
      <c r="AL106" s="100" t="s">
        <v>1</v>
      </c>
      <c r="AM106" s="484"/>
      <c r="AN106" s="549"/>
      <c r="AO106" s="463"/>
      <c r="AP106" s="464"/>
      <c r="AQ106" s="464"/>
      <c r="AR106" s="465"/>
      <c r="AS106" s="106"/>
      <c r="AT106" s="106"/>
      <c r="AU106" s="106"/>
      <c r="AV106" s="106"/>
      <c r="AW106" s="106"/>
      <c r="AX106" s="490" t="s">
        <v>54</v>
      </c>
      <c r="AY106" s="100" t="s">
        <v>1</v>
      </c>
      <c r="AZ106" s="484"/>
      <c r="BA106" s="549"/>
      <c r="BB106" s="463"/>
      <c r="BC106" s="464"/>
      <c r="BD106" s="464"/>
      <c r="BE106" s="465"/>
    </row>
    <row r="107" spans="37:57" x14ac:dyDescent="0.25">
      <c r="AK107" s="558"/>
      <c r="AL107" s="100" t="s">
        <v>0</v>
      </c>
      <c r="AM107" s="484"/>
      <c r="AN107" s="549"/>
      <c r="AO107" s="463"/>
      <c r="AP107" s="464"/>
      <c r="AQ107" s="464"/>
      <c r="AR107" s="465"/>
      <c r="AS107" s="106"/>
      <c r="AT107" s="106"/>
      <c r="AU107" s="106"/>
      <c r="AV107" s="106"/>
      <c r="AW107" s="106"/>
      <c r="AX107" s="558"/>
      <c r="AY107" s="100" t="s">
        <v>0</v>
      </c>
      <c r="AZ107" s="484"/>
      <c r="BA107" s="549"/>
      <c r="BB107" s="463"/>
      <c r="BC107" s="464"/>
      <c r="BD107" s="464"/>
      <c r="BE107" s="465"/>
    </row>
    <row r="108" spans="37:57" x14ac:dyDescent="0.25">
      <c r="AK108" s="559"/>
      <c r="AL108" s="100" t="s">
        <v>52</v>
      </c>
      <c r="AM108" s="451">
        <f>INDEX(AL$10:AP$10,1,MATCH(AL103,AL$6:AP$6,0))</f>
        <v>0</v>
      </c>
      <c r="AN108" s="550"/>
      <c r="AO108" s="463"/>
      <c r="AP108" s="464"/>
      <c r="AQ108" s="464"/>
      <c r="AR108" s="465"/>
      <c r="AS108" s="106"/>
      <c r="AT108" s="106"/>
      <c r="AU108" s="106"/>
      <c r="AV108" s="106"/>
      <c r="AW108" s="106"/>
      <c r="AX108" s="559"/>
      <c r="AY108" s="100" t="s">
        <v>52</v>
      </c>
      <c r="AZ108" s="451">
        <f>INDEX(AY$10:BC$10,1,MATCH(AY103,AY$6:BC$6,0))</f>
        <v>0</v>
      </c>
      <c r="BA108" s="550"/>
      <c r="BB108" s="463"/>
      <c r="BC108" s="464"/>
      <c r="BD108" s="464"/>
      <c r="BE108" s="465"/>
    </row>
    <row r="109" spans="37:57" x14ac:dyDescent="0.25">
      <c r="AK109" s="490" t="s">
        <v>145</v>
      </c>
      <c r="AL109" s="100" t="s">
        <v>1</v>
      </c>
      <c r="AM109" s="451">
        <f>AM106</f>
        <v>0</v>
      </c>
      <c r="AN109" s="550"/>
      <c r="AO109" s="463"/>
      <c r="AP109" s="464"/>
      <c r="AQ109" s="464"/>
      <c r="AR109" s="465"/>
      <c r="AS109" s="106"/>
      <c r="AT109" s="106"/>
      <c r="AU109" s="106"/>
      <c r="AV109" s="106"/>
      <c r="AW109" s="106"/>
      <c r="AX109" s="490" t="s">
        <v>145</v>
      </c>
      <c r="AY109" s="100" t="s">
        <v>1</v>
      </c>
      <c r="AZ109" s="451">
        <f>AZ106</f>
        <v>0</v>
      </c>
      <c r="BA109" s="550"/>
      <c r="BB109" s="463"/>
      <c r="BC109" s="464"/>
      <c r="BD109" s="464"/>
      <c r="BE109" s="465"/>
    </row>
    <row r="110" spans="37:57" x14ac:dyDescent="0.25">
      <c r="AK110" s="558"/>
      <c r="AL110" s="100" t="s">
        <v>0</v>
      </c>
      <c r="AM110" s="451">
        <f>AM107</f>
        <v>0</v>
      </c>
      <c r="AN110" s="550"/>
      <c r="AO110" s="463"/>
      <c r="AP110" s="464"/>
      <c r="AQ110" s="464"/>
      <c r="AR110" s="465"/>
      <c r="AS110" s="106"/>
      <c r="AT110" s="106"/>
      <c r="AU110" s="106"/>
      <c r="AV110" s="106"/>
      <c r="AW110" s="106"/>
      <c r="AX110" s="558"/>
      <c r="AY110" s="100" t="s">
        <v>0</v>
      </c>
      <c r="AZ110" s="451">
        <f>AZ107</f>
        <v>0</v>
      </c>
      <c r="BA110" s="550"/>
      <c r="BB110" s="463"/>
      <c r="BC110" s="464"/>
      <c r="BD110" s="464"/>
      <c r="BE110" s="465"/>
    </row>
    <row r="111" spans="37:57" x14ac:dyDescent="0.25">
      <c r="AK111" s="558"/>
      <c r="AL111" s="100" t="s">
        <v>52</v>
      </c>
      <c r="AM111" s="451">
        <f>AM108</f>
        <v>0</v>
      </c>
      <c r="AN111" s="550"/>
      <c r="AO111" s="463"/>
      <c r="AP111" s="464"/>
      <c r="AQ111" s="464"/>
      <c r="AR111" s="465"/>
      <c r="AS111" s="106"/>
      <c r="AT111" s="106"/>
      <c r="AU111" s="106"/>
      <c r="AV111" s="106"/>
      <c r="AW111" s="106"/>
      <c r="AX111" s="558"/>
      <c r="AY111" s="100" t="s">
        <v>52</v>
      </c>
      <c r="AZ111" s="451">
        <f>AZ108</f>
        <v>0</v>
      </c>
      <c r="BA111" s="550"/>
      <c r="BB111" s="463"/>
      <c r="BC111" s="464"/>
      <c r="BD111" s="464"/>
      <c r="BE111" s="465"/>
    </row>
    <row r="112" spans="37:57" ht="15.75" thickBot="1" x14ac:dyDescent="0.3">
      <c r="AK112" s="560"/>
      <c r="AL112" s="555"/>
      <c r="AM112" s="556"/>
      <c r="AN112" s="557"/>
      <c r="AO112" s="466"/>
      <c r="AP112" s="467"/>
      <c r="AQ112" s="467"/>
      <c r="AR112" s="468"/>
      <c r="AS112" s="106"/>
      <c r="AT112" s="106"/>
      <c r="AU112" s="106"/>
      <c r="AV112" s="106"/>
      <c r="AW112" s="106"/>
      <c r="AX112" s="560"/>
      <c r="AY112" s="555"/>
      <c r="AZ112" s="556"/>
      <c r="BA112" s="557"/>
      <c r="BB112" s="466"/>
      <c r="BC112" s="467"/>
      <c r="BD112" s="467"/>
      <c r="BE112" s="468"/>
    </row>
  </sheetData>
  <mergeCells count="490">
    <mergeCell ref="AK109:AK112"/>
    <mergeCell ref="AM109:AN109"/>
    <mergeCell ref="AX109:AX112"/>
    <mergeCell ref="AZ109:BA109"/>
    <mergeCell ref="AM110:AN110"/>
    <mergeCell ref="AZ110:BA110"/>
    <mergeCell ref="AM111:AN111"/>
    <mergeCell ref="AZ111:BA111"/>
    <mergeCell ref="AL112:AN112"/>
    <mergeCell ref="AY112:BA112"/>
    <mergeCell ref="AK95:AK97"/>
    <mergeCell ref="AM95:AN95"/>
    <mergeCell ref="AX95:AX97"/>
    <mergeCell ref="AZ95:BA95"/>
    <mergeCell ref="AM96:AN96"/>
    <mergeCell ref="BB103:BE112"/>
    <mergeCell ref="AL104:AN104"/>
    <mergeCell ref="AY104:BA104"/>
    <mergeCell ref="AL105:AN105"/>
    <mergeCell ref="AY105:BA105"/>
    <mergeCell ref="AK98:AK101"/>
    <mergeCell ref="AM98:AN98"/>
    <mergeCell ref="AX98:AX101"/>
    <mergeCell ref="AZ98:BA98"/>
    <mergeCell ref="AM99:AN99"/>
    <mergeCell ref="AK106:AK108"/>
    <mergeCell ref="AM106:AN106"/>
    <mergeCell ref="AX106:AX108"/>
    <mergeCell ref="AZ106:BA106"/>
    <mergeCell ref="AM107:AN107"/>
    <mergeCell ref="AZ107:BA107"/>
    <mergeCell ref="AM108:AN108"/>
    <mergeCell ref="AZ108:BA108"/>
    <mergeCell ref="AO103:AR112"/>
    <mergeCell ref="AZ96:BA96"/>
    <mergeCell ref="AM97:AN97"/>
    <mergeCell ref="AZ97:BA97"/>
    <mergeCell ref="AO92:AR101"/>
    <mergeCell ref="BB92:BE101"/>
    <mergeCell ref="AL93:AN93"/>
    <mergeCell ref="AY93:BA93"/>
    <mergeCell ref="AL94:AN94"/>
    <mergeCell ref="AY94:BA94"/>
    <mergeCell ref="AZ99:BA99"/>
    <mergeCell ref="AM100:AN100"/>
    <mergeCell ref="AZ100:BA100"/>
    <mergeCell ref="AL101:AN101"/>
    <mergeCell ref="AY101:BA101"/>
    <mergeCell ref="AK84:AK86"/>
    <mergeCell ref="AM84:AN84"/>
    <mergeCell ref="AX84:AX86"/>
    <mergeCell ref="AZ84:BA84"/>
    <mergeCell ref="AM85:AN85"/>
    <mergeCell ref="AZ85:BA85"/>
    <mergeCell ref="AM86:AN86"/>
    <mergeCell ref="AZ86:BA86"/>
    <mergeCell ref="AO81:AR90"/>
    <mergeCell ref="AK87:AK90"/>
    <mergeCell ref="AM87:AN87"/>
    <mergeCell ref="AX87:AX90"/>
    <mergeCell ref="AZ87:BA87"/>
    <mergeCell ref="AM88:AN88"/>
    <mergeCell ref="AZ88:BA88"/>
    <mergeCell ref="AM89:AN89"/>
    <mergeCell ref="AZ89:BA89"/>
    <mergeCell ref="AL90:AN90"/>
    <mergeCell ref="AY90:BA90"/>
    <mergeCell ref="BB81:BE90"/>
    <mergeCell ref="AL82:AN82"/>
    <mergeCell ref="AY82:BA82"/>
    <mergeCell ref="AL83:AN83"/>
    <mergeCell ref="AY83:BA83"/>
    <mergeCell ref="BZ77:CA77"/>
    <mergeCell ref="AM78:AN78"/>
    <mergeCell ref="AZ78:BA78"/>
    <mergeCell ref="BZ78:CA78"/>
    <mergeCell ref="AL79:AN79"/>
    <mergeCell ref="AK73:AK75"/>
    <mergeCell ref="AM73:AN73"/>
    <mergeCell ref="AX73:AX75"/>
    <mergeCell ref="AZ73:BA73"/>
    <mergeCell ref="AY79:BA79"/>
    <mergeCell ref="BY79:CA79"/>
    <mergeCell ref="AZ75:BA75"/>
    <mergeCell ref="BZ75:CA75"/>
    <mergeCell ref="AK76:AK79"/>
    <mergeCell ref="AM76:AN76"/>
    <mergeCell ref="AX76:AX79"/>
    <mergeCell ref="AZ76:BA76"/>
    <mergeCell ref="BX76:BX79"/>
    <mergeCell ref="BZ76:CA76"/>
    <mergeCell ref="BY68:CA68"/>
    <mergeCell ref="AO70:AR79"/>
    <mergeCell ref="BB70:BE79"/>
    <mergeCell ref="CB70:CE79"/>
    <mergeCell ref="AL71:AN71"/>
    <mergeCell ref="AY71:BA71"/>
    <mergeCell ref="BY71:CA71"/>
    <mergeCell ref="AL72:AN72"/>
    <mergeCell ref="AY72:BA72"/>
    <mergeCell ref="BY72:CA72"/>
    <mergeCell ref="BX73:BX75"/>
    <mergeCell ref="BZ73:CA73"/>
    <mergeCell ref="AM74:AN74"/>
    <mergeCell ref="AZ74:BA74"/>
    <mergeCell ref="BZ74:CA74"/>
    <mergeCell ref="AM75:AN75"/>
    <mergeCell ref="AM77:AN77"/>
    <mergeCell ref="AZ77:BA77"/>
    <mergeCell ref="BZ63:CA63"/>
    <mergeCell ref="M64:N64"/>
    <mergeCell ref="AM64:AN64"/>
    <mergeCell ref="AZ64:BA64"/>
    <mergeCell ref="BZ64:CA64"/>
    <mergeCell ref="K65:K68"/>
    <mergeCell ref="M65:N65"/>
    <mergeCell ref="AK65:AK68"/>
    <mergeCell ref="AM65:AN65"/>
    <mergeCell ref="AX65:AX68"/>
    <mergeCell ref="AZ65:BA65"/>
    <mergeCell ref="L68:N68"/>
    <mergeCell ref="AL68:AN68"/>
    <mergeCell ref="AY68:BA68"/>
    <mergeCell ref="BX65:BX68"/>
    <mergeCell ref="BZ65:CA65"/>
    <mergeCell ref="M66:N66"/>
    <mergeCell ref="AM66:AN66"/>
    <mergeCell ref="AZ66:BA66"/>
    <mergeCell ref="BZ66:CA66"/>
    <mergeCell ref="M67:N67"/>
    <mergeCell ref="AM67:AN67"/>
    <mergeCell ref="AZ67:BA67"/>
    <mergeCell ref="BZ67:CA67"/>
    <mergeCell ref="K59:M59"/>
    <mergeCell ref="O59:R68"/>
    <mergeCell ref="AO59:AR68"/>
    <mergeCell ref="BB59:BE68"/>
    <mergeCell ref="CB59:CE68"/>
    <mergeCell ref="L60:N60"/>
    <mergeCell ref="AL60:AN60"/>
    <mergeCell ref="AY60:BA60"/>
    <mergeCell ref="BY60:CA60"/>
    <mergeCell ref="L61:N61"/>
    <mergeCell ref="AL61:AN61"/>
    <mergeCell ref="AY61:BA61"/>
    <mergeCell ref="BY61:CA61"/>
    <mergeCell ref="K62:K64"/>
    <mergeCell ref="M62:N62"/>
    <mergeCell ref="AK62:AK64"/>
    <mergeCell ref="AM62:AN62"/>
    <mergeCell ref="AX62:AX64"/>
    <mergeCell ref="AZ62:BA62"/>
    <mergeCell ref="BX62:BX64"/>
    <mergeCell ref="BZ62:CA62"/>
    <mergeCell ref="M63:N63"/>
    <mergeCell ref="AM63:AN63"/>
    <mergeCell ref="AZ63:BA63"/>
    <mergeCell ref="BZ56:CA56"/>
    <mergeCell ref="BX54:BX57"/>
    <mergeCell ref="BZ54:CA54"/>
    <mergeCell ref="BO48:BR57"/>
    <mergeCell ref="O48:R57"/>
    <mergeCell ref="L57:N57"/>
    <mergeCell ref="Y57:AA57"/>
    <mergeCell ref="AL57:AN57"/>
    <mergeCell ref="AY57:BA57"/>
    <mergeCell ref="BL57:BN57"/>
    <mergeCell ref="BY57:CA57"/>
    <mergeCell ref="BZ52:CA52"/>
    <mergeCell ref="AM53:AN53"/>
    <mergeCell ref="AZ53:BA53"/>
    <mergeCell ref="BM53:BN53"/>
    <mergeCell ref="BZ53:CA53"/>
    <mergeCell ref="K54:K57"/>
    <mergeCell ref="M54:N54"/>
    <mergeCell ref="X54:X57"/>
    <mergeCell ref="Z54:AA54"/>
    <mergeCell ref="AK54:AK57"/>
    <mergeCell ref="AM54:AN54"/>
    <mergeCell ref="M55:N55"/>
    <mergeCell ref="Z55:AA55"/>
    <mergeCell ref="AM55:AN55"/>
    <mergeCell ref="AZ55:BA55"/>
    <mergeCell ref="BM55:BN55"/>
    <mergeCell ref="BZ55:CA55"/>
    <mergeCell ref="AX54:AX57"/>
    <mergeCell ref="AZ54:BA54"/>
    <mergeCell ref="BK54:BK57"/>
    <mergeCell ref="BM54:BN54"/>
    <mergeCell ref="M56:N56"/>
    <mergeCell ref="Z56:AA56"/>
    <mergeCell ref="AM56:AN56"/>
    <mergeCell ref="CB48:CE57"/>
    <mergeCell ref="L49:N49"/>
    <mergeCell ref="Y49:AA49"/>
    <mergeCell ref="AL49:AN49"/>
    <mergeCell ref="AY49:BA49"/>
    <mergeCell ref="BL49:BN49"/>
    <mergeCell ref="BY49:CA49"/>
    <mergeCell ref="L50:N50"/>
    <mergeCell ref="Y50:AA50"/>
    <mergeCell ref="K48:M48"/>
    <mergeCell ref="BL50:BN50"/>
    <mergeCell ref="BY50:CA50"/>
    <mergeCell ref="K51:K53"/>
    <mergeCell ref="M51:N51"/>
    <mergeCell ref="X51:X53"/>
    <mergeCell ref="Z51:AA51"/>
    <mergeCell ref="AK51:AK53"/>
    <mergeCell ref="AM51:AN51"/>
    <mergeCell ref="AX51:AX53"/>
    <mergeCell ref="AZ51:BA51"/>
    <mergeCell ref="BK51:BK53"/>
    <mergeCell ref="BM51:BN51"/>
    <mergeCell ref="BX51:BX53"/>
    <mergeCell ref="BZ51:CA51"/>
    <mergeCell ref="M53:N53"/>
    <mergeCell ref="Z53:AA53"/>
    <mergeCell ref="Z45:AA45"/>
    <mergeCell ref="AM45:AN45"/>
    <mergeCell ref="AZ45:BA45"/>
    <mergeCell ref="BM45:BN45"/>
    <mergeCell ref="AO37:AR46"/>
    <mergeCell ref="X48:Z48"/>
    <mergeCell ref="AB48:AE57"/>
    <mergeCell ref="AO48:AR57"/>
    <mergeCell ref="BB48:BE57"/>
    <mergeCell ref="AL50:AN50"/>
    <mergeCell ref="AY50:BA50"/>
    <mergeCell ref="M52:N52"/>
    <mergeCell ref="Z52:AA52"/>
    <mergeCell ref="AM52:AN52"/>
    <mergeCell ref="AZ52:BA52"/>
    <mergeCell ref="BM52:BN52"/>
    <mergeCell ref="AZ56:BA56"/>
    <mergeCell ref="BM56:BN56"/>
    <mergeCell ref="BZ44:CA44"/>
    <mergeCell ref="BY46:CA46"/>
    <mergeCell ref="BZ45:CA45"/>
    <mergeCell ref="L46:N46"/>
    <mergeCell ref="Y46:AA46"/>
    <mergeCell ref="AL46:AN46"/>
    <mergeCell ref="AY46:BA46"/>
    <mergeCell ref="BL46:BN46"/>
    <mergeCell ref="AX43:AX46"/>
    <mergeCell ref="AZ43:BA43"/>
    <mergeCell ref="BK43:BK46"/>
    <mergeCell ref="BM43:BN43"/>
    <mergeCell ref="BO37:BR46"/>
    <mergeCell ref="Z41:AA41"/>
    <mergeCell ref="AM41:AN41"/>
    <mergeCell ref="AZ41:BA41"/>
    <mergeCell ref="BM41:BN41"/>
    <mergeCell ref="BZ41:CA41"/>
    <mergeCell ref="M42:N42"/>
    <mergeCell ref="Z42:AA42"/>
    <mergeCell ref="AM42:AN42"/>
    <mergeCell ref="AZ42:BA42"/>
    <mergeCell ref="BM42:BN42"/>
    <mergeCell ref="M43:N43"/>
    <mergeCell ref="X43:X46"/>
    <mergeCell ref="Z43:AA43"/>
    <mergeCell ref="AK43:AK46"/>
    <mergeCell ref="AM43:AN43"/>
    <mergeCell ref="M44:N44"/>
    <mergeCell ref="Z44:AA44"/>
    <mergeCell ref="AM44:AN44"/>
    <mergeCell ref="M45:N45"/>
    <mergeCell ref="BX43:BX46"/>
    <mergeCell ref="BZ43:CA43"/>
    <mergeCell ref="AZ44:BA44"/>
    <mergeCell ref="BM44:BN44"/>
    <mergeCell ref="CB37:CE46"/>
    <mergeCell ref="L38:N38"/>
    <mergeCell ref="Y38:AA38"/>
    <mergeCell ref="AL38:AN38"/>
    <mergeCell ref="AY38:BA38"/>
    <mergeCell ref="BL38:BN38"/>
    <mergeCell ref="BY38:CA38"/>
    <mergeCell ref="AL39:AN39"/>
    <mergeCell ref="AY39:BA39"/>
    <mergeCell ref="BL39:BN39"/>
    <mergeCell ref="BY39:CA39"/>
    <mergeCell ref="M40:N40"/>
    <mergeCell ref="X40:X42"/>
    <mergeCell ref="Z40:AA40"/>
    <mergeCell ref="AK40:AK42"/>
    <mergeCell ref="AM40:AN40"/>
    <mergeCell ref="AX40:AX42"/>
    <mergeCell ref="AZ40:BA40"/>
    <mergeCell ref="BK40:BK42"/>
    <mergeCell ref="BM40:BN40"/>
    <mergeCell ref="BX40:BX42"/>
    <mergeCell ref="BZ40:CA40"/>
    <mergeCell ref="BZ42:CA42"/>
    <mergeCell ref="BB37:BE46"/>
    <mergeCell ref="A36:I36"/>
    <mergeCell ref="E37:I40"/>
    <mergeCell ref="K37:M37"/>
    <mergeCell ref="O37:R46"/>
    <mergeCell ref="X37:Z37"/>
    <mergeCell ref="AB37:AE46"/>
    <mergeCell ref="L39:N39"/>
    <mergeCell ref="Y39:AA39"/>
    <mergeCell ref="E41:I46"/>
    <mergeCell ref="M41:N41"/>
    <mergeCell ref="K40:K42"/>
    <mergeCell ref="K43:K46"/>
    <mergeCell ref="AM32:AN32"/>
    <mergeCell ref="AX32:AX35"/>
    <mergeCell ref="AZ32:BA32"/>
    <mergeCell ref="BZ34:CA34"/>
    <mergeCell ref="L35:N35"/>
    <mergeCell ref="Y35:AA35"/>
    <mergeCell ref="AL35:AN35"/>
    <mergeCell ref="AY35:BA35"/>
    <mergeCell ref="BL35:BN35"/>
    <mergeCell ref="BY35:CA35"/>
    <mergeCell ref="BK32:BK35"/>
    <mergeCell ref="BM32:BN32"/>
    <mergeCell ref="BX32:BX35"/>
    <mergeCell ref="BK29:BK31"/>
    <mergeCell ref="BM29:BN29"/>
    <mergeCell ref="AO26:AR35"/>
    <mergeCell ref="Z34:AA34"/>
    <mergeCell ref="Z30:AA30"/>
    <mergeCell ref="AM30:AN30"/>
    <mergeCell ref="AZ30:BA30"/>
    <mergeCell ref="BM30:BN30"/>
    <mergeCell ref="BZ30:CA30"/>
    <mergeCell ref="BX29:BX31"/>
    <mergeCell ref="BZ29:CA29"/>
    <mergeCell ref="BZ31:CA31"/>
    <mergeCell ref="BB26:BE35"/>
    <mergeCell ref="AM34:AN34"/>
    <mergeCell ref="AZ34:BA34"/>
    <mergeCell ref="BM34:BN34"/>
    <mergeCell ref="Z32:AA32"/>
    <mergeCell ref="AK32:AK35"/>
    <mergeCell ref="BZ32:CA32"/>
    <mergeCell ref="Z33:AA33"/>
    <mergeCell ref="AM33:AN33"/>
    <mergeCell ref="AZ33:BA33"/>
    <mergeCell ref="BM33:BN33"/>
    <mergeCell ref="BZ33:CA33"/>
    <mergeCell ref="BO26:BR35"/>
    <mergeCell ref="CB26:CE35"/>
    <mergeCell ref="L27:N27"/>
    <mergeCell ref="Y27:AA27"/>
    <mergeCell ref="AL27:AN27"/>
    <mergeCell ref="AY27:BA27"/>
    <mergeCell ref="BL27:BN27"/>
    <mergeCell ref="BY27:CA27"/>
    <mergeCell ref="AL28:AN28"/>
    <mergeCell ref="AY28:BA28"/>
    <mergeCell ref="BL28:BN28"/>
    <mergeCell ref="BY28:CA28"/>
    <mergeCell ref="M29:N29"/>
    <mergeCell ref="X29:X31"/>
    <mergeCell ref="Z29:AA29"/>
    <mergeCell ref="AK29:AK31"/>
    <mergeCell ref="AM29:AN29"/>
    <mergeCell ref="M31:N31"/>
    <mergeCell ref="Z31:AA31"/>
    <mergeCell ref="AM31:AN31"/>
    <mergeCell ref="AZ31:BA31"/>
    <mergeCell ref="BM31:BN31"/>
    <mergeCell ref="AX29:AX31"/>
    <mergeCell ref="AZ29:BA29"/>
    <mergeCell ref="A26:E26"/>
    <mergeCell ref="F26:H26"/>
    <mergeCell ref="K26:M26"/>
    <mergeCell ref="O26:R35"/>
    <mergeCell ref="X26:Z26"/>
    <mergeCell ref="AB26:AE35"/>
    <mergeCell ref="E28:I31"/>
    <mergeCell ref="L28:N28"/>
    <mergeCell ref="Y28:AA28"/>
    <mergeCell ref="M30:N30"/>
    <mergeCell ref="K29:K31"/>
    <mergeCell ref="E32:I35"/>
    <mergeCell ref="K32:K35"/>
    <mergeCell ref="M32:N32"/>
    <mergeCell ref="X32:X35"/>
    <mergeCell ref="M34:N34"/>
    <mergeCell ref="M33:N33"/>
    <mergeCell ref="CM23:CN23"/>
    <mergeCell ref="L24:N24"/>
    <mergeCell ref="Y24:AA24"/>
    <mergeCell ref="AL24:AN24"/>
    <mergeCell ref="AY24:BA24"/>
    <mergeCell ref="BL24:BN24"/>
    <mergeCell ref="BY24:CA24"/>
    <mergeCell ref="CM24:CN24"/>
    <mergeCell ref="M23:N23"/>
    <mergeCell ref="Z23:AA23"/>
    <mergeCell ref="K21:K24"/>
    <mergeCell ref="M21:N21"/>
    <mergeCell ref="X21:X24"/>
    <mergeCell ref="Z21:AA21"/>
    <mergeCell ref="AK21:AK24"/>
    <mergeCell ref="M22:N22"/>
    <mergeCell ref="Z22:AA22"/>
    <mergeCell ref="AM22:AN22"/>
    <mergeCell ref="AZ22:BA22"/>
    <mergeCell ref="AX21:AX24"/>
    <mergeCell ref="AZ21:BA21"/>
    <mergeCell ref="AM23:AN23"/>
    <mergeCell ref="AZ23:BA23"/>
    <mergeCell ref="AM21:AN21"/>
    <mergeCell ref="K18:K20"/>
    <mergeCell ref="M18:N18"/>
    <mergeCell ref="X18:X20"/>
    <mergeCell ref="Z18:AA18"/>
    <mergeCell ref="AK18:AK20"/>
    <mergeCell ref="AM18:AN18"/>
    <mergeCell ref="AM20:AN20"/>
    <mergeCell ref="BX18:BX20"/>
    <mergeCell ref="BZ18:CA18"/>
    <mergeCell ref="M19:N19"/>
    <mergeCell ref="Z19:AA19"/>
    <mergeCell ref="AM19:AN19"/>
    <mergeCell ref="AZ19:BA19"/>
    <mergeCell ref="BM19:BN19"/>
    <mergeCell ref="BZ19:CA19"/>
    <mergeCell ref="M20:N20"/>
    <mergeCell ref="Z20:AA20"/>
    <mergeCell ref="AZ20:BA20"/>
    <mergeCell ref="BM20:BN20"/>
    <mergeCell ref="BZ20:CA20"/>
    <mergeCell ref="L17:N17"/>
    <mergeCell ref="Y17:AA17"/>
    <mergeCell ref="AL17:AN17"/>
    <mergeCell ref="AY17:BA17"/>
    <mergeCell ref="BL17:BN17"/>
    <mergeCell ref="BY17:CA17"/>
    <mergeCell ref="CK17:CK19"/>
    <mergeCell ref="CL17:CN19"/>
    <mergeCell ref="AX18:AX20"/>
    <mergeCell ref="AZ18:BA18"/>
    <mergeCell ref="BK18:BK20"/>
    <mergeCell ref="BM18:BN18"/>
    <mergeCell ref="CK20:CK24"/>
    <mergeCell ref="CM20:CN20"/>
    <mergeCell ref="BM22:BN22"/>
    <mergeCell ref="BZ22:CA22"/>
    <mergeCell ref="BK21:BK24"/>
    <mergeCell ref="BM21:BN21"/>
    <mergeCell ref="BM23:BN23"/>
    <mergeCell ref="BZ23:CA23"/>
    <mergeCell ref="BZ21:CA21"/>
    <mergeCell ref="CM21:CN21"/>
    <mergeCell ref="CM22:CN22"/>
    <mergeCell ref="BX21:BX24"/>
    <mergeCell ref="K14:R14"/>
    <mergeCell ref="X14:AE14"/>
    <mergeCell ref="AK14:AR14"/>
    <mergeCell ref="AX14:BE14"/>
    <mergeCell ref="BK14:BR14"/>
    <mergeCell ref="BX14:CE14"/>
    <mergeCell ref="CK14:CR14"/>
    <mergeCell ref="K15:M15"/>
    <mergeCell ref="O15:R24"/>
    <mergeCell ref="X15:Z15"/>
    <mergeCell ref="AB15:AE24"/>
    <mergeCell ref="AO15:AR24"/>
    <mergeCell ref="BB15:BE24"/>
    <mergeCell ref="BO15:BR24"/>
    <mergeCell ref="CB15:CE24"/>
    <mergeCell ref="CL15:CN15"/>
    <mergeCell ref="CO15:CR24"/>
    <mergeCell ref="L16:N16"/>
    <mergeCell ref="Y16:AA16"/>
    <mergeCell ref="AL16:AN16"/>
    <mergeCell ref="AY16:BA16"/>
    <mergeCell ref="BL16:BN16"/>
    <mergeCell ref="BY16:CA16"/>
    <mergeCell ref="CL16:CN16"/>
    <mergeCell ref="CM6:CN6"/>
    <mergeCell ref="CM7:CN7"/>
    <mergeCell ref="Z8:AA8"/>
    <mergeCell ref="CM8:CN8"/>
    <mergeCell ref="Z9:AA9"/>
    <mergeCell ref="CM9:CN9"/>
    <mergeCell ref="Z10:AA10"/>
    <mergeCell ref="CM10:CN10"/>
    <mergeCell ref="M13:N13"/>
    <mergeCell ref="AM13:AN13"/>
    <mergeCell ref="AZ13:BA13"/>
    <mergeCell ref="CM13:CN1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Концепт</vt:lpstr>
      <vt:lpstr>Пример Хар-ки ДЗ</vt:lpstr>
      <vt:lpstr>Акцент на карте селективности</vt:lpstr>
      <vt:lpstr>Пример Расчет Шир-Лоз</vt:lpstr>
      <vt:lpstr>Пример Расчет Мин-Лоз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Клемент Артур Робертович</dc:creator>
  <cp:lastModifiedBy>Клемент Артур Робертович</cp:lastModifiedBy>
  <dcterms:created xsi:type="dcterms:W3CDTF">2026-05-28T03:31:26Z</dcterms:created>
  <dcterms:modified xsi:type="dcterms:W3CDTF">2026-05-28T04:26:45Z</dcterms:modified>
</cp:coreProperties>
</file>