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rojects\MDK\Численные методы\анг\"/>
    </mc:Choice>
  </mc:AlternateContent>
  <xr:revisionPtr revIDLastSave="0" documentId="13_ncr:1_{DA3CA664-3142-456C-96C4-7CB1B35E300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Отделение корней" sheetId="1" r:id="rId1"/>
    <sheet name="Метод половинного деления" sheetId="2" r:id="rId2"/>
    <sheet name="Метод Хорд" sheetId="3" r:id="rId3"/>
    <sheet name="Метод касательных" sheetId="4" r:id="rId4"/>
    <sheet name="Метод простой итерации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5" l="1"/>
  <c r="E21" i="5"/>
  <c r="E20" i="5"/>
  <c r="C21" i="5"/>
  <c r="C20" i="5"/>
  <c r="C13" i="4"/>
  <c r="D13" i="4"/>
  <c r="D12" i="4"/>
  <c r="B13" i="4" s="1"/>
  <c r="M13" i="4"/>
  <c r="C12" i="4"/>
  <c r="E12" i="4" s="1"/>
  <c r="N14" i="4"/>
  <c r="M14" i="4"/>
  <c r="L14" i="4"/>
  <c r="N13" i="4"/>
  <c r="L13" i="4"/>
  <c r="C15" i="3"/>
  <c r="E13" i="3"/>
  <c r="F13" i="3"/>
  <c r="E14" i="3"/>
  <c r="F12" i="3"/>
  <c r="L14" i="3"/>
  <c r="E12" i="3"/>
  <c r="L13" i="3"/>
  <c r="M14" i="3"/>
  <c r="M13" i="3"/>
  <c r="N13" i="3"/>
  <c r="C35" i="2"/>
  <c r="F22" i="2"/>
  <c r="E22" i="2"/>
  <c r="N47" i="1"/>
  <c r="N40" i="1"/>
  <c r="N41" i="1"/>
  <c r="N42" i="1"/>
  <c r="N43" i="1"/>
  <c r="N44" i="1"/>
  <c r="N45" i="1"/>
  <c r="N46" i="1"/>
  <c r="N35" i="1"/>
  <c r="N36" i="1"/>
  <c r="N37" i="1"/>
  <c r="N38" i="1"/>
  <c r="N39" i="1"/>
  <c r="N30" i="1"/>
  <c r="N31" i="1"/>
  <c r="N32" i="1"/>
  <c r="N33" i="1"/>
  <c r="N34" i="1"/>
  <c r="N29" i="1"/>
  <c r="N28" i="1"/>
  <c r="N27" i="1"/>
  <c r="B66" i="1"/>
  <c r="B67" i="1"/>
  <c r="B58" i="1"/>
  <c r="B59" i="1"/>
  <c r="B60" i="1"/>
  <c r="B61" i="1"/>
  <c r="B62" i="1"/>
  <c r="B63" i="1"/>
  <c r="B64" i="1"/>
  <c r="B65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8" i="1"/>
  <c r="B27" i="1"/>
  <c r="B20" i="5"/>
  <c r="H16" i="5"/>
  <c r="C2" i="3"/>
  <c r="D22" i="2"/>
  <c r="D2" i="2"/>
  <c r="C22" i="2"/>
  <c r="G22" i="2" s="1"/>
  <c r="K21" i="2"/>
  <c r="C10" i="5"/>
  <c r="B8" i="5"/>
  <c r="C8" i="5" s="1"/>
  <c r="E8" i="5"/>
  <c r="E7" i="5"/>
  <c r="D7" i="5"/>
  <c r="C7" i="5"/>
  <c r="B7" i="5"/>
  <c r="E6" i="5"/>
  <c r="D6" i="5"/>
  <c r="C6" i="5"/>
  <c r="B6" i="5"/>
  <c r="H2" i="5"/>
  <c r="C6" i="4"/>
  <c r="B4" i="4"/>
  <c r="D4" i="4" s="1"/>
  <c r="C4" i="4"/>
  <c r="E4" i="4" s="1"/>
  <c r="C3" i="4"/>
  <c r="E3" i="4" s="1"/>
  <c r="D3" i="4"/>
  <c r="B3" i="4"/>
  <c r="E2" i="4"/>
  <c r="D2" i="4"/>
  <c r="C2" i="4"/>
  <c r="C7" i="3"/>
  <c r="B6" i="3"/>
  <c r="E6" i="3"/>
  <c r="C6" i="3" s="1"/>
  <c r="F6" i="3"/>
  <c r="B5" i="3"/>
  <c r="C5" i="3" s="1"/>
  <c r="E5" i="3"/>
  <c r="F5" i="3"/>
  <c r="B4" i="3"/>
  <c r="E4" i="3"/>
  <c r="C4" i="3" s="1"/>
  <c r="F4" i="3"/>
  <c r="E3" i="3"/>
  <c r="C3" i="3" s="1"/>
  <c r="D3" i="3" s="1"/>
  <c r="F3" i="3"/>
  <c r="B3" i="3"/>
  <c r="D2" i="3"/>
  <c r="F2" i="3"/>
  <c r="E2" i="3"/>
  <c r="N4" i="3"/>
  <c r="N3" i="3"/>
  <c r="M4" i="3"/>
  <c r="M3" i="3"/>
  <c r="L4" i="3"/>
  <c r="L3" i="3"/>
  <c r="E2" i="2"/>
  <c r="F2" i="2"/>
  <c r="C2" i="2"/>
  <c r="G2" i="2" s="1"/>
  <c r="K1" i="2"/>
  <c r="N13" i="1"/>
  <c r="N14" i="1"/>
  <c r="N15" i="1"/>
  <c r="N16" i="1"/>
  <c r="N17" i="1"/>
  <c r="N18" i="1"/>
  <c r="N19" i="1"/>
  <c r="N20" i="1"/>
  <c r="N21" i="1"/>
  <c r="N22" i="1"/>
  <c r="N3" i="1"/>
  <c r="N4" i="1"/>
  <c r="N5" i="1"/>
  <c r="N6" i="1"/>
  <c r="N7" i="1"/>
  <c r="N8" i="1"/>
  <c r="N9" i="1"/>
  <c r="N10" i="1"/>
  <c r="N11" i="1"/>
  <c r="N12" i="1"/>
  <c r="N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D20" i="5" l="1"/>
  <c r="B21" i="5"/>
  <c r="E13" i="4"/>
  <c r="C12" i="3"/>
  <c r="B13" i="3" s="1"/>
  <c r="H22" i="2"/>
  <c r="A23" i="2" s="1"/>
  <c r="H2" i="2"/>
  <c r="A3" i="2" s="1"/>
  <c r="B9" i="5"/>
  <c r="D8" i="5"/>
  <c r="D6" i="3"/>
  <c r="D5" i="3"/>
  <c r="D4" i="3"/>
  <c r="B14" i="4" l="1"/>
  <c r="D12" i="3"/>
  <c r="C13" i="3"/>
  <c r="N14" i="3"/>
  <c r="B23" i="2"/>
  <c r="F23" i="2" s="1"/>
  <c r="E23" i="2"/>
  <c r="E3" i="2"/>
  <c r="B3" i="2"/>
  <c r="C23" i="2"/>
  <c r="G23" i="2" s="1"/>
  <c r="C3" i="2"/>
  <c r="G3" i="2" s="1"/>
  <c r="H3" i="2" s="1"/>
  <c r="A4" i="2" s="1"/>
  <c r="E4" i="2" s="1"/>
  <c r="E9" i="5"/>
  <c r="C9" i="5"/>
  <c r="D9" i="5" s="1"/>
  <c r="D21" i="5" l="1"/>
  <c r="C14" i="4"/>
  <c r="D14" i="4"/>
  <c r="E14" i="4"/>
  <c r="D16" i="4"/>
  <c r="D13" i="3"/>
  <c r="B14" i="3"/>
  <c r="F14" i="3" s="1"/>
  <c r="F3" i="2"/>
  <c r="D3" i="2"/>
  <c r="D23" i="2"/>
  <c r="B4" i="2"/>
  <c r="F4" i="2" s="1"/>
  <c r="H23" i="2"/>
  <c r="A24" i="2" s="1"/>
  <c r="E24" i="2" s="1"/>
  <c r="D4" i="2"/>
  <c r="C4" i="2"/>
  <c r="G4" i="2" s="1"/>
  <c r="H4" i="2" s="1"/>
  <c r="A5" i="2" s="1"/>
  <c r="C14" i="3" l="1"/>
  <c r="D14" i="3" s="1"/>
  <c r="B24" i="2"/>
  <c r="E5" i="2"/>
  <c r="B5" i="2"/>
  <c r="C24" i="2" l="1"/>
  <c r="G24" i="2" s="1"/>
  <c r="H24" i="2" s="1"/>
  <c r="A25" i="2" s="1"/>
  <c r="E25" i="2" s="1"/>
  <c r="F24" i="2"/>
  <c r="D24" i="2"/>
  <c r="C5" i="2"/>
  <c r="G5" i="2" s="1"/>
  <c r="D5" i="2"/>
  <c r="F5" i="2"/>
  <c r="H5" i="2"/>
  <c r="A6" i="2" s="1"/>
  <c r="B25" i="2" l="1"/>
  <c r="E6" i="2"/>
  <c r="B6" i="2"/>
  <c r="C6" i="2"/>
  <c r="G6" i="2" s="1"/>
  <c r="C25" i="2" l="1"/>
  <c r="G25" i="2" s="1"/>
  <c r="H25" i="2" s="1"/>
  <c r="A26" i="2" s="1"/>
  <c r="E26" i="2" s="1"/>
  <c r="F25" i="2"/>
  <c r="D25" i="2"/>
  <c r="H6" i="2"/>
  <c r="A7" i="2" s="1"/>
  <c r="E7" i="2" s="1"/>
  <c r="F6" i="2"/>
  <c r="D6" i="2"/>
  <c r="B26" i="2" l="1"/>
  <c r="F26" i="2" s="1"/>
  <c r="B7" i="2"/>
  <c r="C7" i="2" s="1"/>
  <c r="G7" i="2" s="1"/>
  <c r="H7" i="2" s="1"/>
  <c r="A8" i="2" s="1"/>
  <c r="E8" i="2" s="1"/>
  <c r="D7" i="2"/>
  <c r="F7" i="2"/>
  <c r="C26" i="2" l="1"/>
  <c r="G26" i="2" s="1"/>
  <c r="H26" i="2" s="1"/>
  <c r="A27" i="2" s="1"/>
  <c r="E27" i="2" s="1"/>
  <c r="D26" i="2"/>
  <c r="B8" i="2"/>
  <c r="F8" i="2" s="1"/>
  <c r="B27" i="2" l="1"/>
  <c r="C8" i="2"/>
  <c r="G8" i="2" s="1"/>
  <c r="H8" i="2" s="1"/>
  <c r="A9" i="2" s="1"/>
  <c r="D8" i="2"/>
  <c r="C27" i="2" l="1"/>
  <c r="G27" i="2" s="1"/>
  <c r="H27" i="2" s="1"/>
  <c r="A28" i="2" s="1"/>
  <c r="E28" i="2" s="1"/>
  <c r="F27" i="2"/>
  <c r="D27" i="2"/>
  <c r="E9" i="2"/>
  <c r="B9" i="2"/>
  <c r="B28" i="2" l="1"/>
  <c r="F28" i="2" s="1"/>
  <c r="F9" i="2"/>
  <c r="D9" i="2"/>
  <c r="C9" i="2"/>
  <c r="G9" i="2" s="1"/>
  <c r="H9" i="2" s="1"/>
  <c r="A10" i="2" s="1"/>
  <c r="C28" i="2" l="1"/>
  <c r="D28" i="2"/>
  <c r="E10" i="2"/>
  <c r="B10" i="2"/>
  <c r="G28" i="2" l="1"/>
  <c r="H28" i="2" s="1"/>
  <c r="A29" i="2" s="1"/>
  <c r="C10" i="2"/>
  <c r="G10" i="2" s="1"/>
  <c r="H10" i="2" s="1"/>
  <c r="A11" i="2" s="1"/>
  <c r="D10" i="2"/>
  <c r="F10" i="2"/>
  <c r="E29" i="2" l="1"/>
  <c r="B29" i="2"/>
  <c r="F29" i="2" s="1"/>
  <c r="D29" i="2"/>
  <c r="C29" i="2"/>
  <c r="G29" i="2" s="1"/>
  <c r="E11" i="2"/>
  <c r="B11" i="2"/>
  <c r="H29" i="2" l="1"/>
  <c r="A30" i="2" s="1"/>
  <c r="E30" i="2" s="1"/>
  <c r="C11" i="2"/>
  <c r="G11" i="2" s="1"/>
  <c r="H11" i="2" s="1"/>
  <c r="A12" i="2" s="1"/>
  <c r="F11" i="2"/>
  <c r="D11" i="2"/>
  <c r="B30" i="2" l="1"/>
  <c r="C30" i="2"/>
  <c r="G30" i="2" s="1"/>
  <c r="H30" i="2" s="1"/>
  <c r="A31" i="2" s="1"/>
  <c r="F30" i="2"/>
  <c r="D30" i="2"/>
  <c r="E12" i="2"/>
  <c r="H12" i="2" s="1"/>
  <c r="A13" i="2" s="1"/>
  <c r="B12" i="2"/>
  <c r="C12" i="2"/>
  <c r="G12" i="2" s="1"/>
  <c r="B31" i="2" l="1"/>
  <c r="F31" i="2" s="1"/>
  <c r="E31" i="2"/>
  <c r="D31" i="2"/>
  <c r="C31" i="2"/>
  <c r="B13" i="2"/>
  <c r="D13" i="2" s="1"/>
  <c r="E13" i="2"/>
  <c r="D12" i="2"/>
  <c r="F12" i="2"/>
  <c r="G31" i="2" l="1"/>
  <c r="H31" i="2" s="1"/>
  <c r="A32" i="2" s="1"/>
  <c r="C13" i="2"/>
  <c r="G13" i="2" s="1"/>
  <c r="H13" i="2" s="1"/>
  <c r="A14" i="2" s="1"/>
  <c r="B14" i="2" s="1"/>
  <c r="C14" i="2" s="1"/>
  <c r="G14" i="2" s="1"/>
  <c r="F13" i="2"/>
  <c r="E14" i="2"/>
  <c r="E32" i="2" l="1"/>
  <c r="B32" i="2"/>
  <c r="F32" i="2" s="1"/>
  <c r="D32" i="2"/>
  <c r="C32" i="2"/>
  <c r="F14" i="2"/>
  <c r="D14" i="2"/>
  <c r="H14" i="2"/>
  <c r="A15" i="2" s="1"/>
  <c r="G32" i="2" l="1"/>
  <c r="H32" i="2" s="1"/>
  <c r="E15" i="2"/>
  <c r="B15" i="2"/>
  <c r="C15" i="2"/>
  <c r="G15" i="2" l="1"/>
  <c r="C16" i="2"/>
  <c r="G16" i="2" s="1"/>
  <c r="F15" i="2"/>
  <c r="D15" i="2"/>
  <c r="H15" i="2"/>
</calcChain>
</file>

<file path=xl/sharedStrings.xml><?xml version="1.0" encoding="utf-8"?>
<sst xmlns="http://schemas.openxmlformats.org/spreadsheetml/2006/main" count="126" uniqueCount="46">
  <si>
    <t>x</t>
  </si>
  <si>
    <t>F(x) = 2^x-2*cos(x)</t>
  </si>
  <si>
    <t>a</t>
  </si>
  <si>
    <t>b</t>
  </si>
  <si>
    <t>c</t>
  </si>
  <si>
    <t>|b-a|</t>
  </si>
  <si>
    <t>F(a)</t>
  </si>
  <si>
    <t>F(b)</t>
  </si>
  <si>
    <t>F(c)</t>
  </si>
  <si>
    <t>F(a)*F(c)</t>
  </si>
  <si>
    <r>
      <t xml:space="preserve"> </t>
    </r>
    <r>
      <rPr>
        <b/>
        <sz val="16"/>
        <color theme="1"/>
        <rFont val="Calibri"/>
        <family val="2"/>
        <charset val="204"/>
        <scheme val="minor"/>
      </rPr>
      <t>ԑ</t>
    </r>
    <r>
      <rPr>
        <b/>
        <sz val="14"/>
        <color theme="1"/>
        <rFont val="Calibri"/>
        <family val="2"/>
        <charset val="204"/>
        <scheme val="minor"/>
      </rPr>
      <t xml:space="preserve"> =</t>
    </r>
  </si>
  <si>
    <t>Ответ x=</t>
  </si>
  <si>
    <t>|b-x|</t>
  </si>
  <si>
    <t>E=</t>
  </si>
  <si>
    <t>Функция</t>
  </si>
  <si>
    <t>1 производ.</t>
  </si>
  <si>
    <t>2 производ.</t>
  </si>
  <si>
    <t>2^x-2*cos(x)</t>
  </si>
  <si>
    <t>Ответ: x =</t>
  </si>
  <si>
    <t>ln(2)*2^x+2*sin(x)</t>
  </si>
  <si>
    <t>(ln(2)^2)*2^x+2*cos(x)</t>
  </si>
  <si>
    <t>a - точка неподвижная, т.к. значения функции и второй производной в точке а имеют одинаковые знаки</t>
  </si>
  <si>
    <t>k</t>
  </si>
  <si>
    <t>F(x)</t>
  </si>
  <si>
    <t>F`(x)</t>
  </si>
  <si>
    <t>1 произв.</t>
  </si>
  <si>
    <t>2 произв.</t>
  </si>
  <si>
    <t>a=</t>
  </si>
  <si>
    <t>b=</t>
  </si>
  <si>
    <t>|F(x)|</t>
  </si>
  <si>
    <t>Ответ: x=</t>
  </si>
  <si>
    <t>Е=</t>
  </si>
  <si>
    <t>m=</t>
  </si>
  <si>
    <t>|Ф`(x)|</t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</si>
  <si>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n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</si>
  <si>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n+1</t>
    </r>
  </si>
  <si>
    <r>
      <t>|X</t>
    </r>
    <r>
      <rPr>
        <b/>
        <vertAlign val="subscript"/>
        <sz val="11"/>
        <color theme="1"/>
        <rFont val="Calibri"/>
        <family val="2"/>
        <charset val="204"/>
        <scheme val="minor"/>
      </rPr>
      <t>n</t>
    </r>
    <r>
      <rPr>
        <b/>
        <sz val="11"/>
        <color theme="1"/>
        <rFont val="Calibri"/>
        <family val="2"/>
        <charset val="204"/>
        <scheme val="minor"/>
      </rPr>
      <t>-X</t>
    </r>
    <r>
      <rPr>
        <b/>
        <vertAlign val="subscript"/>
        <sz val="11"/>
        <color theme="1"/>
        <rFont val="Calibri"/>
        <family val="2"/>
        <charset val="204"/>
        <scheme val="minor"/>
      </rPr>
      <t>n+1</t>
    </r>
    <r>
      <rPr>
        <b/>
        <sz val="11"/>
        <color theme="1"/>
        <rFont val="Calibri"/>
        <family val="2"/>
        <charset val="204"/>
        <scheme val="minor"/>
      </rPr>
      <t>|</t>
    </r>
  </si>
  <si>
    <t>Ф(х)= x-m*(2^x-2*cos(x))</t>
  </si>
  <si>
    <t>Ф`(x)= 1 - m*(ln(2)*2^x+2*sin(x))</t>
  </si>
  <si>
    <t>х sin x – 1</t>
  </si>
  <si>
    <t>sin x + x * cos x</t>
  </si>
  <si>
    <t>2 * cos x - x * sin x</t>
  </si>
  <si>
    <t>x * sin x - 1</t>
  </si>
  <si>
    <t>x * sin(x) - 1</t>
  </si>
  <si>
    <t>Ф(х)= x - m * (x * sin(x) - 1)</t>
  </si>
  <si>
    <t>Ф`(x)= 1 - m * (sin x + x * cos 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</si>
</sst>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1A1A1A"/>
      <name val="Calibri"/>
      <family val="2"/>
      <charset val="204"/>
    </font>
    <font>
      <sz val="9"/>
      <color rgb="FF1A1A1A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0" fillId="3" borderId="9" xfId="0" applyFill="1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4" borderId="4" xfId="0" applyFill="1" applyBorder="1"/>
    <xf numFmtId="0" fontId="0" fillId="5" borderId="3" xfId="0" applyFill="1" applyBorder="1"/>
    <xf numFmtId="0" fontId="0" fillId="0" borderId="5" xfId="0" applyBorder="1"/>
    <xf numFmtId="0" fontId="1" fillId="6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right"/>
    </xf>
    <xf numFmtId="0" fontId="1" fillId="7" borderId="9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9" xfId="0" applyFill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8" borderId="4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right"/>
    </xf>
    <xf numFmtId="0" fontId="1" fillId="9" borderId="9" xfId="0" applyFont="1" applyFill="1" applyBorder="1" applyAlignment="1">
      <alignment horizontal="left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right"/>
    </xf>
    <xf numFmtId="0" fontId="0" fillId="8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right"/>
    </xf>
    <xf numFmtId="1" fontId="0" fillId="0" borderId="1" xfId="0" applyNumberFormat="1" applyBorder="1"/>
    <xf numFmtId="0" fontId="0" fillId="10" borderId="1" xfId="0" applyFill="1" applyBorder="1"/>
    <xf numFmtId="0" fontId="0" fillId="4" borderId="9" xfId="0" applyFill="1" applyBorder="1" applyAlignment="1">
      <alignment horizontal="left"/>
    </xf>
    <xf numFmtId="0" fontId="0" fillId="10" borderId="3" xfId="0" applyFill="1" applyBorder="1"/>
    <xf numFmtId="0" fontId="6" fillId="11" borderId="0" xfId="0" applyFont="1" applyFill="1"/>
    <xf numFmtId="0" fontId="0" fillId="0" borderId="6" xfId="0" applyBorder="1"/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2" borderId="1" xfId="0" applyFill="1" applyBorder="1"/>
    <xf numFmtId="0" fontId="0" fillId="11" borderId="0" xfId="0" applyFill="1"/>
    <xf numFmtId="0" fontId="7" fillId="8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8" borderId="1" xfId="0" applyFill="1" applyBorder="1"/>
    <xf numFmtId="0" fontId="1" fillId="4" borderId="13" xfId="0" applyFont="1" applyFill="1" applyBorder="1" applyAlignment="1">
      <alignment horizontal="right"/>
    </xf>
    <xf numFmtId="0" fontId="0" fillId="4" borderId="15" xfId="0" applyFill="1" applyBorder="1" applyAlignment="1">
      <alignment horizontal="left"/>
    </xf>
    <xf numFmtId="0" fontId="0" fillId="0" borderId="11" xfId="0" applyBorder="1"/>
    <xf numFmtId="0" fontId="0" fillId="2" borderId="10" xfId="0" applyFill="1" applyBorder="1" applyAlignment="1">
      <alignment horizontal="center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0" fillId="2" borderId="14" xfId="0" applyFill="1" applyBorder="1" applyAlignment="1">
      <alignment horizontal="center" vertical="top" wrapText="1"/>
    </xf>
    <xf numFmtId="0" fontId="0" fillId="2" borderId="15" xfId="0" applyFill="1" applyBorder="1" applyAlignment="1">
      <alignment horizontal="center" vertical="top" wrapText="1"/>
    </xf>
    <xf numFmtId="0" fontId="5" fillId="9" borderId="4" xfId="0" applyFont="1" applyFill="1" applyBorder="1" applyAlignment="1">
      <alignment horizontal="center"/>
    </xf>
    <xf numFmtId="0" fontId="5" fillId="9" borderId="16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4" borderId="13" xfId="0" applyFill="1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1" xfId="0" applyFill="1" applyBorder="1"/>
  </cellXfs>
  <cellStyles count="1">
    <cellStyle name="Обычный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'Отделение корней'!$B$1</c:f>
              <c:strCache>
                <c:ptCount val="1"/>
                <c:pt idx="0">
                  <c:v>F(x) = 2^x-2*cos(x)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'Отделение корней'!$A$2:$A$22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-9.25</c:v>
                </c:pt>
                <c:pt idx="2">
                  <c:v>-8.5</c:v>
                </c:pt>
                <c:pt idx="3">
                  <c:v>-7.75</c:v>
                </c:pt>
                <c:pt idx="4">
                  <c:v>-7</c:v>
                </c:pt>
                <c:pt idx="5">
                  <c:v>-6.25</c:v>
                </c:pt>
                <c:pt idx="6">
                  <c:v>-5.5</c:v>
                </c:pt>
                <c:pt idx="7">
                  <c:v>-4.75</c:v>
                </c:pt>
                <c:pt idx="8">
                  <c:v>-4</c:v>
                </c:pt>
                <c:pt idx="9">
                  <c:v>-3.25</c:v>
                </c:pt>
                <c:pt idx="10">
                  <c:v>-2.5</c:v>
                </c:pt>
                <c:pt idx="11">
                  <c:v>-1.75</c:v>
                </c:pt>
                <c:pt idx="12">
                  <c:v>-1</c:v>
                </c:pt>
                <c:pt idx="13">
                  <c:v>-0.25</c:v>
                </c:pt>
                <c:pt idx="14">
                  <c:v>0.5</c:v>
                </c:pt>
                <c:pt idx="15">
                  <c:v>1.25</c:v>
                </c:pt>
                <c:pt idx="16">
                  <c:v>2</c:v>
                </c:pt>
                <c:pt idx="17">
                  <c:v>2.75</c:v>
                </c:pt>
                <c:pt idx="18">
                  <c:v>3.5</c:v>
                </c:pt>
                <c:pt idx="19">
                  <c:v>4.25</c:v>
                </c:pt>
                <c:pt idx="20">
                  <c:v>5</c:v>
                </c:pt>
              </c:numCache>
            </c:numRef>
          </c:xVal>
          <c:yVal>
            <c:numRef>
              <c:f>'Отделение корней'!$B$2:$B$22</c:f>
              <c:numCache>
                <c:formatCode>General</c:formatCode>
                <c:ptCount val="21"/>
                <c:pt idx="0">
                  <c:v>1.6791196206529049</c:v>
                </c:pt>
                <c:pt idx="1">
                  <c:v>1.9711727227456897</c:v>
                </c:pt>
                <c:pt idx="2">
                  <c:v>1.2067859412336572</c:v>
                </c:pt>
                <c:pt idx="3">
                  <c:v>-0.20294337414552654</c:v>
                </c:pt>
                <c:pt idx="4">
                  <c:v>-1.4999920086866092</c:v>
                </c:pt>
                <c:pt idx="5">
                  <c:v>-1.9857598299606596</c:v>
                </c:pt>
                <c:pt idx="6">
                  <c:v>-1.3952424616704404</c:v>
                </c:pt>
                <c:pt idx="7">
                  <c:v>-3.8041583432118074E-2</c:v>
                </c:pt>
                <c:pt idx="8">
                  <c:v>1.3697872417272239</c:v>
                </c:pt>
                <c:pt idx="9">
                  <c:v>2.0933714040678066</c:v>
                </c:pt>
                <c:pt idx="10">
                  <c:v>1.7790639263905041</c:v>
                </c:pt>
                <c:pt idx="11">
                  <c:v>0.65379389004966448</c:v>
                </c:pt>
                <c:pt idx="12">
                  <c:v>-0.58060461173627953</c:v>
                </c:pt>
                <c:pt idx="13">
                  <c:v>-1.0969284281675749</c:v>
                </c:pt>
                <c:pt idx="14">
                  <c:v>-0.34095156140765037</c:v>
                </c:pt>
                <c:pt idx="15">
                  <c:v>1.7477695052149047</c:v>
                </c:pt>
                <c:pt idx="16">
                  <c:v>4.8322936730942851</c:v>
                </c:pt>
                <c:pt idx="17">
                  <c:v>8.5757760792946449</c:v>
                </c:pt>
                <c:pt idx="18">
                  <c:v>13.186621873566352</c:v>
                </c:pt>
                <c:pt idx="19">
                  <c:v>19.919488819871123</c:v>
                </c:pt>
                <c:pt idx="20">
                  <c:v>31.432675629073547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8-4979-A608-36E866D19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63648"/>
        <c:axId val="295373728"/>
      </c:scatterChart>
      <c:valAx>
        <c:axId val="2953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373728"/>
        <c:crosses val="autoZero"/>
        <c:crossBetween val="midCat"/>
      </c:valAx>
      <c:valAx>
        <c:axId val="2953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36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'Отделение корней'!$N$1</c:f>
              <c:strCache>
                <c:ptCount val="1"/>
                <c:pt idx="0">
                  <c:v>F(x) = 2^x-2*cos(x)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'Отделение корней'!$M$2:$M$22</c:f>
              <c:numCache>
                <c:formatCode>General</c:formatCode>
                <c:ptCount val="21"/>
                <c:pt idx="0">
                  <c:v>-1.5</c:v>
                </c:pt>
                <c:pt idx="1">
                  <c:v>-1.4750000000000001</c:v>
                </c:pt>
                <c:pt idx="2">
                  <c:v>-1.45</c:v>
                </c:pt>
                <c:pt idx="3">
                  <c:v>-1.425</c:v>
                </c:pt>
                <c:pt idx="4">
                  <c:v>-1.4</c:v>
                </c:pt>
                <c:pt idx="5">
                  <c:v>-1.375</c:v>
                </c:pt>
                <c:pt idx="6">
                  <c:v>-1.35</c:v>
                </c:pt>
                <c:pt idx="7">
                  <c:v>-1.325</c:v>
                </c:pt>
                <c:pt idx="8">
                  <c:v>-1.3</c:v>
                </c:pt>
                <c:pt idx="9">
                  <c:v>-1.2749999999999999</c:v>
                </c:pt>
                <c:pt idx="10">
                  <c:v>-1.25</c:v>
                </c:pt>
                <c:pt idx="11">
                  <c:v>-1.2250000000000001</c:v>
                </c:pt>
                <c:pt idx="12">
                  <c:v>-1.2</c:v>
                </c:pt>
                <c:pt idx="13">
                  <c:v>-1.175</c:v>
                </c:pt>
                <c:pt idx="14">
                  <c:v>-1.1499999999999999</c:v>
                </c:pt>
                <c:pt idx="15">
                  <c:v>-1.125</c:v>
                </c:pt>
                <c:pt idx="16">
                  <c:v>-1.1000000000000001</c:v>
                </c:pt>
                <c:pt idx="17">
                  <c:v>-1.075</c:v>
                </c:pt>
                <c:pt idx="18">
                  <c:v>-1.05</c:v>
                </c:pt>
                <c:pt idx="19">
                  <c:v>-1.0249999999999999</c:v>
                </c:pt>
                <c:pt idx="20">
                  <c:v>-1</c:v>
                </c:pt>
              </c:numCache>
            </c:numRef>
          </c:xVal>
          <c:yVal>
            <c:numRef>
              <c:f>'Отделение корней'!$N$2:$N$22</c:f>
              <c:numCache>
                <c:formatCode>General</c:formatCode>
                <c:ptCount val="21"/>
                <c:pt idx="0">
                  <c:v>0.21207898725786797</c:v>
                </c:pt>
                <c:pt idx="1">
                  <c:v>0.16843364590958187</c:v>
                </c:pt>
                <c:pt idx="2">
                  <c:v>0.12501588525167312</c:v>
                </c:pt>
                <c:pt idx="3">
                  <c:v>8.1858658020972863E-2</c:v>
                </c:pt>
                <c:pt idx="4">
                  <c:v>3.8994855827117481E-2</c:v>
                </c:pt>
                <c:pt idx="5">
                  <c:v>-3.5427096259891822E-3</c:v>
                </c:pt>
                <c:pt idx="6">
                  <c:v>-4.5721325237707666E-2</c:v>
                </c:pt>
                <c:pt idx="7">
                  <c:v>-8.7508395114951509E-2</c:v>
                </c:pt>
                <c:pt idx="8">
                  <c:v>-0.12887145907105696</c:v>
                </c:pt>
                <c:pt idx="9">
                  <c:v>-0.16977821100711216</c:v>
                </c:pt>
                <c:pt idx="10">
                  <c:v>-0.21019651716368004</c:v>
                </c:pt>
                <c:pt idx="11">
                  <c:v>-0.25009443423093336</c:v>
                </c:pt>
                <c:pt idx="12">
                  <c:v>-0.28944022730528518</c:v>
                </c:pt>
                <c:pt idx="13">
                  <c:v>-0.32820238768069165</c:v>
                </c:pt>
                <c:pt idx="14">
                  <c:v>-0.36634965046289958</c:v>
                </c:pt>
                <c:pt idx="15">
                  <c:v>-0.40385101199499679</c:v>
                </c:pt>
                <c:pt idx="16">
                  <c:v>-0.44067574708275092</c:v>
                </c:pt>
                <c:pt idx="17">
                  <c:v>-0.47679342600831798</c:v>
                </c:pt>
                <c:pt idx="18">
                  <c:v>-0.51217393132103117</c:v>
                </c:pt>
                <c:pt idx="19">
                  <c:v>-0.54678747439411401</c:v>
                </c:pt>
                <c:pt idx="20">
                  <c:v>-0.58060461173627953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5-4C64-B23B-6CC09AC96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71808"/>
        <c:axId val="295372288"/>
      </c:scatterChart>
      <c:valAx>
        <c:axId val="295371808"/>
        <c:scaling>
          <c:orientation val="minMax"/>
          <c:max val="-1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372288"/>
        <c:crosses val="autoZero"/>
        <c:crossBetween val="midCat"/>
      </c:valAx>
      <c:valAx>
        <c:axId val="2953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3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'Отделение корней'!$A$27:$A$44</c:f>
              <c:numCache>
                <c:formatCode>General</c:formatCode>
                <c:ptCount val="18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</c:numCache>
            </c:numRef>
          </c:xVal>
          <c:yVal>
            <c:numRef>
              <c:f>'Отделение корней'!$B$27:$B$44</c:f>
              <c:numCache>
                <c:formatCode>General</c:formatCode>
                <c:ptCount val="18"/>
                <c:pt idx="0">
                  <c:v>-6.4402111088936973</c:v>
                </c:pt>
                <c:pt idx="1">
                  <c:v>-1.7139356443871883</c:v>
                </c:pt>
                <c:pt idx="2">
                  <c:v>2.7090663671758093</c:v>
                </c:pt>
                <c:pt idx="3">
                  <c:v>5.7871404572996674</c:v>
                </c:pt>
                <c:pt idx="4">
                  <c:v>6.9148659729870543</c:v>
                </c:pt>
                <c:pt idx="5">
                  <c:v>6.0349998258105417</c:v>
                </c:pt>
                <c:pt idx="6">
                  <c:v>3.5989061910315234</c:v>
                </c:pt>
                <c:pt idx="7">
                  <c:v>0.39827992257080091</c:v>
                </c:pt>
                <c:pt idx="8">
                  <c:v>-2.6764929891935552</c:v>
                </c:pt>
                <c:pt idx="9">
                  <c:v>-4.8804717906371557</c:v>
                </c:pt>
                <c:pt idx="10">
                  <c:v>-5.7946213733156924</c:v>
                </c:pt>
                <c:pt idx="11">
                  <c:v>-5.3988855294929365</c:v>
                </c:pt>
                <c:pt idx="12">
                  <c:v>-4.0272099812317128</c:v>
                </c:pt>
                <c:pt idx="13">
                  <c:v>-2.2277412969136696</c:v>
                </c:pt>
                <c:pt idx="14">
                  <c:v>-0.57663997582039839</c:v>
                </c:pt>
                <c:pt idx="15">
                  <c:v>0.49618036025989132</c:v>
                </c:pt>
                <c:pt idx="16">
                  <c:v>0.81859485365136342</c:v>
                </c:pt>
                <c:pt idx="17">
                  <c:v>0.49624247990608161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0-4C48-8DD1-C20C54EB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03232"/>
        <c:axId val="151908032"/>
      </c:scatterChart>
      <c:valAx>
        <c:axId val="15190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908032"/>
        <c:crosses val="autoZero"/>
        <c:crossBetween val="midCat"/>
      </c:valAx>
      <c:valAx>
        <c:axId val="1519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9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826334208223968E-2"/>
          <c:y val="5.5555555555555552E-2"/>
          <c:w val="0.9223958880139983"/>
          <c:h val="0.898148148148148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'Отделение корней'!$M$27:$M$47</c:f>
              <c:numCache>
                <c:formatCode>General</c:formatCode>
                <c:ptCount val="21"/>
                <c:pt idx="0">
                  <c:v>-6.5</c:v>
                </c:pt>
                <c:pt idx="1">
                  <c:v>-6.4950000000000001</c:v>
                </c:pt>
                <c:pt idx="2">
                  <c:v>-6.49</c:v>
                </c:pt>
                <c:pt idx="3">
                  <c:v>-6.4850000000000003</c:v>
                </c:pt>
                <c:pt idx="4">
                  <c:v>-6.48</c:v>
                </c:pt>
                <c:pt idx="5">
                  <c:v>-6.4749999999999996</c:v>
                </c:pt>
                <c:pt idx="6">
                  <c:v>-6.47</c:v>
                </c:pt>
                <c:pt idx="7">
                  <c:v>-6.4649999999999999</c:v>
                </c:pt>
                <c:pt idx="8">
                  <c:v>-6.46</c:v>
                </c:pt>
                <c:pt idx="9">
                  <c:v>-6.4550000000000001</c:v>
                </c:pt>
                <c:pt idx="10">
                  <c:v>-6.45</c:v>
                </c:pt>
                <c:pt idx="11">
                  <c:v>-6.4450000000000003</c:v>
                </c:pt>
                <c:pt idx="12">
                  <c:v>-6.44</c:v>
                </c:pt>
                <c:pt idx="13">
                  <c:v>-6.4349999999999996</c:v>
                </c:pt>
                <c:pt idx="14">
                  <c:v>-6.43</c:v>
                </c:pt>
                <c:pt idx="15">
                  <c:v>-6.4249999999999998</c:v>
                </c:pt>
                <c:pt idx="16">
                  <c:v>-6.42</c:v>
                </c:pt>
                <c:pt idx="17">
                  <c:v>-6.415</c:v>
                </c:pt>
                <c:pt idx="18">
                  <c:v>-6.41</c:v>
                </c:pt>
                <c:pt idx="19">
                  <c:v>-6.4050000000000002</c:v>
                </c:pt>
                <c:pt idx="20">
                  <c:v>-6.4</c:v>
                </c:pt>
              </c:numCache>
            </c:numRef>
          </c:xVal>
          <c:yVal>
            <c:numRef>
              <c:f>'Отделение корней'!$N$27:$N$47</c:f>
              <c:numCache>
                <c:formatCode>General</c:formatCode>
                <c:ptCount val="21"/>
                <c:pt idx="0">
                  <c:v>0.39827992257080091</c:v>
                </c:pt>
                <c:pt idx="1">
                  <c:v>0.36547230661154551</c:v>
                </c:pt>
                <c:pt idx="2">
                  <c:v>0.33267943626275942</c:v>
                </c:pt>
                <c:pt idx="3">
                  <c:v>0.29990218329162266</c:v>
                </c:pt>
                <c:pt idx="4">
                  <c:v>0.26714141785152679</c:v>
                </c:pt>
                <c:pt idx="5">
                  <c:v>0.23439800845904735</c:v>
                </c:pt>
                <c:pt idx="6">
                  <c:v>0.20167282197101688</c:v>
                </c:pt>
                <c:pt idx="7">
                  <c:v>0.1689667235616108</c:v>
                </c:pt>
                <c:pt idx="8">
                  <c:v>0.13628057669956672</c:v>
                </c:pt>
                <c:pt idx="9">
                  <c:v>0.10361524312544579</c:v>
                </c:pt>
                <c:pt idx="10">
                  <c:v>7.0971582828974089E-2</c:v>
                </c:pt>
                <c:pt idx="11">
                  <c:v>3.835045402646009E-2</c:v>
                </c:pt>
                <c:pt idx="12">
                  <c:v>5.7527131382846264E-3</c:v>
                </c:pt>
                <c:pt idx="13">
                  <c:v>-2.6820785233535815E-2</c:v>
                </c:pt>
                <c:pt idx="14">
                  <c:v>-5.9369188327684785E-2</c:v>
                </c:pt>
                <c:pt idx="15">
                  <c:v>-9.18916452458578E-2</c:v>
                </c:pt>
                <c:pt idx="16">
                  <c:v>-0.12438730697494316</c:v>
                </c:pt>
                <c:pt idx="17">
                  <c:v>-0.1568553264091509</c:v>
                </c:pt>
                <c:pt idx="18">
                  <c:v>-0.18929485837205873</c:v>
                </c:pt>
                <c:pt idx="19">
                  <c:v>-0.22170505963857801</c:v>
                </c:pt>
                <c:pt idx="20">
                  <c:v>-0.25408508895684068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8-44D2-8909-4F6CB305E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19072"/>
        <c:axId val="151927712"/>
      </c:scatterChart>
      <c:valAx>
        <c:axId val="1519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927712"/>
        <c:crosses val="autoZero"/>
        <c:crossBetween val="midCat"/>
      </c:valAx>
      <c:valAx>
        <c:axId val="1519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9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0</xdr:rowOff>
    </xdr:from>
    <xdr:to>
      <xdr:col>9</xdr:col>
      <xdr:colOff>320040</xdr:colOff>
      <xdr:row>14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6C20C96-2712-725F-C60E-5636CC228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</xdr:colOff>
      <xdr:row>0</xdr:row>
      <xdr:rowOff>0</xdr:rowOff>
    </xdr:from>
    <xdr:to>
      <xdr:col>21</xdr:col>
      <xdr:colOff>327660</xdr:colOff>
      <xdr:row>14</xdr:row>
      <xdr:rowOff>167640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8143727-30D9-2785-D1C4-E95529CA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30480</xdr:colOff>
      <xdr:row>24</xdr:row>
      <xdr:rowOff>179070</xdr:rowOff>
    </xdr:from>
    <xdr:to>
      <xdr:col>9</xdr:col>
      <xdr:colOff>335280</xdr:colOff>
      <xdr:row>39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30FE0B-8E6D-8347-F035-4F8450C38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45720</xdr:colOff>
      <xdr:row>24</xdr:row>
      <xdr:rowOff>102870</xdr:rowOff>
    </xdr:from>
    <xdr:to>
      <xdr:col>21</xdr:col>
      <xdr:colOff>350520</xdr:colOff>
      <xdr:row>39</xdr:row>
      <xdr:rowOff>102870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6094C3D-00A2-AE87-680C-2E597558B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"/>
  <sheetViews>
    <sheetView topLeftCell="C22" workbookViewId="0">
      <selection activeCell="O46" sqref="O46"/>
    </sheetView>
  </sheetViews>
  <sheetFormatPr defaultRowHeight="14.4" x14ac:dyDescent="0.3"/>
  <cols>
    <col min="2" max="2" width="16.5546875" customWidth="1"/>
    <col min="11" max="11" width="4.77734375" customWidth="1"/>
    <col min="12" max="12" width="5.77734375" customWidth="1"/>
    <col min="14" max="14" width="17.33203125" customWidth="1"/>
  </cols>
  <sheetData>
    <row r="1" spans="1:14" ht="15" thickBot="1" x14ac:dyDescent="0.35">
      <c r="A1" s="3" t="s">
        <v>0</v>
      </c>
      <c r="B1" s="3" t="s">
        <v>1</v>
      </c>
      <c r="M1" s="4" t="s">
        <v>0</v>
      </c>
      <c r="N1" s="4" t="s">
        <v>1</v>
      </c>
    </row>
    <row r="2" spans="1:14" ht="15" thickTop="1" x14ac:dyDescent="0.3">
      <c r="A2" s="2">
        <v>-10</v>
      </c>
      <c r="B2" s="2">
        <f>POWER(2, A2) - 2 * COS(A2)</f>
        <v>1.6791196206529049</v>
      </c>
      <c r="M2" s="1">
        <v>-1.5</v>
      </c>
      <c r="N2" s="1">
        <f>POWER(2, M2) - 2 * COS(M2)</f>
        <v>0.21207898725786797</v>
      </c>
    </row>
    <row r="3" spans="1:14" x14ac:dyDescent="0.3">
      <c r="A3" s="1">
        <v>-9.25</v>
      </c>
      <c r="B3" s="2">
        <f t="shared" ref="B3:B22" si="0">POWER(2, A3) - 2 * COS(A3)</f>
        <v>1.9711727227456897</v>
      </c>
      <c r="M3" s="1">
        <v>-1.4750000000000001</v>
      </c>
      <c r="N3" s="1">
        <f t="shared" ref="N3:N22" si="1">POWER(2, M3) - 2 * COS(M3)</f>
        <v>0.16843364590958187</v>
      </c>
    </row>
    <row r="4" spans="1:14" x14ac:dyDescent="0.3">
      <c r="A4" s="2">
        <v>-8.5</v>
      </c>
      <c r="B4" s="2">
        <f t="shared" si="0"/>
        <v>1.2067859412336572</v>
      </c>
      <c r="M4" s="1">
        <v>-1.45</v>
      </c>
      <c r="N4" s="1">
        <f t="shared" si="1"/>
        <v>0.12501588525167312</v>
      </c>
    </row>
    <row r="5" spans="1:14" x14ac:dyDescent="0.3">
      <c r="A5" s="1">
        <v>-7.75</v>
      </c>
      <c r="B5" s="2">
        <f t="shared" si="0"/>
        <v>-0.20294337414552654</v>
      </c>
      <c r="M5" s="1">
        <v>-1.425</v>
      </c>
      <c r="N5" s="1">
        <f t="shared" si="1"/>
        <v>8.1858658020972863E-2</v>
      </c>
    </row>
    <row r="6" spans="1:14" x14ac:dyDescent="0.3">
      <c r="A6" s="2">
        <v>-7</v>
      </c>
      <c r="B6" s="2">
        <f t="shared" si="0"/>
        <v>-1.4999920086866092</v>
      </c>
      <c r="M6" s="1">
        <v>-1.4</v>
      </c>
      <c r="N6" s="1">
        <f t="shared" si="1"/>
        <v>3.8994855827117481E-2</v>
      </c>
    </row>
    <row r="7" spans="1:14" x14ac:dyDescent="0.3">
      <c r="A7" s="1">
        <v>-6.25</v>
      </c>
      <c r="B7" s="2">
        <f t="shared" si="0"/>
        <v>-1.9857598299606596</v>
      </c>
      <c r="M7" s="1">
        <v>-1.375</v>
      </c>
      <c r="N7" s="1">
        <f t="shared" si="1"/>
        <v>-3.5427096259891822E-3</v>
      </c>
    </row>
    <row r="8" spans="1:14" x14ac:dyDescent="0.3">
      <c r="A8" s="2">
        <v>-5.5</v>
      </c>
      <c r="B8" s="2">
        <f t="shared" si="0"/>
        <v>-1.3952424616704404</v>
      </c>
      <c r="M8" s="1">
        <v>-1.35</v>
      </c>
      <c r="N8" s="1">
        <f t="shared" si="1"/>
        <v>-4.5721325237707666E-2</v>
      </c>
    </row>
    <row r="9" spans="1:14" x14ac:dyDescent="0.3">
      <c r="A9" s="1">
        <v>-4.75</v>
      </c>
      <c r="B9" s="2">
        <f t="shared" si="0"/>
        <v>-3.8041583432118074E-2</v>
      </c>
      <c r="M9" s="1">
        <v>-1.325</v>
      </c>
      <c r="N9" s="1">
        <f t="shared" si="1"/>
        <v>-8.7508395114951509E-2</v>
      </c>
    </row>
    <row r="10" spans="1:14" x14ac:dyDescent="0.3">
      <c r="A10" s="2">
        <v>-4</v>
      </c>
      <c r="B10" s="2">
        <f t="shared" si="0"/>
        <v>1.3697872417272239</v>
      </c>
      <c r="M10" s="1">
        <v>-1.3</v>
      </c>
      <c r="N10" s="1">
        <f t="shared" si="1"/>
        <v>-0.12887145907105696</v>
      </c>
    </row>
    <row r="11" spans="1:14" x14ac:dyDescent="0.3">
      <c r="A11" s="1">
        <v>-3.25</v>
      </c>
      <c r="B11" s="2">
        <f t="shared" si="0"/>
        <v>2.0933714040678066</v>
      </c>
      <c r="M11" s="1">
        <v>-1.2749999999999999</v>
      </c>
      <c r="N11" s="1">
        <f t="shared" si="1"/>
        <v>-0.16977821100711216</v>
      </c>
    </row>
    <row r="12" spans="1:14" x14ac:dyDescent="0.3">
      <c r="A12" s="2">
        <v>-2.5</v>
      </c>
      <c r="B12" s="2">
        <f t="shared" si="0"/>
        <v>1.7790639263905041</v>
      </c>
      <c r="M12" s="1">
        <v>-1.25</v>
      </c>
      <c r="N12" s="1">
        <f t="shared" si="1"/>
        <v>-0.21019651716368004</v>
      </c>
    </row>
    <row r="13" spans="1:14" x14ac:dyDescent="0.3">
      <c r="A13" s="1">
        <v>-1.75</v>
      </c>
      <c r="B13" s="2">
        <f t="shared" si="0"/>
        <v>0.65379389004966448</v>
      </c>
      <c r="M13" s="1">
        <v>-1.2250000000000001</v>
      </c>
      <c r="N13" s="1">
        <f>POWER(2, M13) - 2 * COS(M13)</f>
        <v>-0.25009443423093336</v>
      </c>
    </row>
    <row r="14" spans="1:14" x14ac:dyDescent="0.3">
      <c r="A14" s="2">
        <v>-1</v>
      </c>
      <c r="B14" s="2">
        <f t="shared" si="0"/>
        <v>-0.58060461173627953</v>
      </c>
      <c r="M14" s="1">
        <v>-1.2</v>
      </c>
      <c r="N14" s="1">
        <f t="shared" si="1"/>
        <v>-0.28944022730528518</v>
      </c>
    </row>
    <row r="15" spans="1:14" x14ac:dyDescent="0.3">
      <c r="A15" s="1">
        <v>-0.25</v>
      </c>
      <c r="B15" s="2">
        <f t="shared" si="0"/>
        <v>-1.0969284281675749</v>
      </c>
      <c r="M15" s="1">
        <v>-1.175</v>
      </c>
      <c r="N15" s="1">
        <f t="shared" si="1"/>
        <v>-0.32820238768069165</v>
      </c>
    </row>
    <row r="16" spans="1:14" x14ac:dyDescent="0.3">
      <c r="A16" s="2">
        <v>0.5</v>
      </c>
      <c r="B16" s="2">
        <f t="shared" si="0"/>
        <v>-0.34095156140765037</v>
      </c>
      <c r="M16" s="1">
        <v>-1.1499999999999999</v>
      </c>
      <c r="N16" s="1">
        <f t="shared" si="1"/>
        <v>-0.36634965046289958</v>
      </c>
    </row>
    <row r="17" spans="1:24" x14ac:dyDescent="0.3">
      <c r="A17" s="1">
        <v>1.25</v>
      </c>
      <c r="B17" s="2">
        <f t="shared" si="0"/>
        <v>1.7477695052149047</v>
      </c>
      <c r="M17" s="1">
        <v>-1.125</v>
      </c>
      <c r="N17" s="1">
        <f t="shared" si="1"/>
        <v>-0.40385101199499679</v>
      </c>
    </row>
    <row r="18" spans="1:24" x14ac:dyDescent="0.3">
      <c r="A18" s="2">
        <v>2</v>
      </c>
      <c r="B18" s="2">
        <f t="shared" si="0"/>
        <v>4.8322936730942851</v>
      </c>
      <c r="M18" s="1">
        <v>-1.1000000000000001</v>
      </c>
      <c r="N18" s="1">
        <f t="shared" si="1"/>
        <v>-0.44067574708275092</v>
      </c>
    </row>
    <row r="19" spans="1:24" x14ac:dyDescent="0.3">
      <c r="A19" s="1">
        <v>2.75</v>
      </c>
      <c r="B19" s="2">
        <f t="shared" si="0"/>
        <v>8.5757760792946449</v>
      </c>
      <c r="M19" s="1">
        <v>-1.075</v>
      </c>
      <c r="N19" s="1">
        <f t="shared" si="1"/>
        <v>-0.47679342600831798</v>
      </c>
    </row>
    <row r="20" spans="1:24" x14ac:dyDescent="0.3">
      <c r="A20" s="2">
        <v>3.5</v>
      </c>
      <c r="B20" s="2">
        <f t="shared" si="0"/>
        <v>13.186621873566352</v>
      </c>
      <c r="M20" s="1">
        <v>-1.05</v>
      </c>
      <c r="N20" s="1">
        <f t="shared" si="1"/>
        <v>-0.51217393132103117</v>
      </c>
    </row>
    <row r="21" spans="1:24" x14ac:dyDescent="0.3">
      <c r="A21" s="1">
        <v>4.25</v>
      </c>
      <c r="B21" s="2">
        <f t="shared" si="0"/>
        <v>19.919488819871123</v>
      </c>
      <c r="M21" s="1">
        <v>-1.0249999999999999</v>
      </c>
      <c r="N21" s="1">
        <f t="shared" si="1"/>
        <v>-0.54678747439411401</v>
      </c>
    </row>
    <row r="22" spans="1:24" x14ac:dyDescent="0.3">
      <c r="A22" s="1">
        <v>5</v>
      </c>
      <c r="B22" s="1">
        <f t="shared" si="0"/>
        <v>31.432675629073547</v>
      </c>
      <c r="M22" s="1">
        <v>-1</v>
      </c>
      <c r="N22" s="1">
        <f t="shared" si="1"/>
        <v>-0.58060461173627953</v>
      </c>
    </row>
    <row r="24" spans="1:24" x14ac:dyDescent="0.3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</row>
    <row r="26" spans="1:24" x14ac:dyDescent="0.3">
      <c r="A26" s="17" t="s">
        <v>0</v>
      </c>
      <c r="B26" s="59" t="s">
        <v>39</v>
      </c>
      <c r="M26" s="17" t="s">
        <v>0</v>
      </c>
      <c r="N26" s="59" t="s">
        <v>39</v>
      </c>
    </row>
    <row r="27" spans="1:24" x14ac:dyDescent="0.3">
      <c r="A27" s="1">
        <v>-10</v>
      </c>
      <c r="B27" s="1">
        <f>A27 * SIN(A27) - 1</f>
        <v>-6.4402111088936973</v>
      </c>
      <c r="M27" s="1">
        <v>-6.5</v>
      </c>
      <c r="N27" s="1">
        <f>M27 * SIN(M27) - 1</f>
        <v>0.39827992257080091</v>
      </c>
    </row>
    <row r="28" spans="1:24" x14ac:dyDescent="0.3">
      <c r="A28" s="1">
        <v>-9.5</v>
      </c>
      <c r="B28" s="1">
        <f>A28 * SIN(A28) - 1</f>
        <v>-1.7139356443871883</v>
      </c>
      <c r="M28" s="1">
        <v>-6.4950000000000001</v>
      </c>
      <c r="N28" s="1">
        <f>M28 * SIN(M28) - 1</f>
        <v>0.36547230661154551</v>
      </c>
    </row>
    <row r="29" spans="1:24" x14ac:dyDescent="0.3">
      <c r="A29" s="1">
        <v>-9</v>
      </c>
      <c r="B29" s="1">
        <f t="shared" ref="B29:B44" si="2">A29 * SIN(A29) - 1</f>
        <v>2.7090663671758093</v>
      </c>
      <c r="M29" s="1">
        <v>-6.49</v>
      </c>
      <c r="N29" s="1">
        <f t="shared" ref="N29:N34" si="3">M29 * SIN(M29) - 1</f>
        <v>0.33267943626275942</v>
      </c>
    </row>
    <row r="30" spans="1:24" x14ac:dyDescent="0.3">
      <c r="A30" s="1">
        <v>-8.5</v>
      </c>
      <c r="B30" s="1">
        <f t="shared" si="2"/>
        <v>5.7871404572996674</v>
      </c>
      <c r="M30" s="1">
        <v>-6.4850000000000003</v>
      </c>
      <c r="N30" s="1">
        <f t="shared" si="3"/>
        <v>0.29990218329162266</v>
      </c>
    </row>
    <row r="31" spans="1:24" x14ac:dyDescent="0.3">
      <c r="A31" s="1">
        <v>-8</v>
      </c>
      <c r="B31" s="1">
        <f t="shared" si="2"/>
        <v>6.9148659729870543</v>
      </c>
      <c r="M31" s="1">
        <v>-6.48</v>
      </c>
      <c r="N31" s="1">
        <f t="shared" si="3"/>
        <v>0.26714141785152679</v>
      </c>
    </row>
    <row r="32" spans="1:24" x14ac:dyDescent="0.3">
      <c r="A32" s="1">
        <v>-7.5</v>
      </c>
      <c r="B32" s="1">
        <f t="shared" si="2"/>
        <v>6.0349998258105417</v>
      </c>
      <c r="M32" s="1">
        <v>-6.4749999999999996</v>
      </c>
      <c r="N32" s="1">
        <f t="shared" si="3"/>
        <v>0.23439800845904735</v>
      </c>
    </row>
    <row r="33" spans="1:14" x14ac:dyDescent="0.3">
      <c r="A33" s="1">
        <v>-7</v>
      </c>
      <c r="B33" s="1">
        <f t="shared" si="2"/>
        <v>3.5989061910315234</v>
      </c>
      <c r="M33" s="1">
        <v>-6.47</v>
      </c>
      <c r="N33" s="1">
        <f t="shared" si="3"/>
        <v>0.20167282197101688</v>
      </c>
    </row>
    <row r="34" spans="1:14" x14ac:dyDescent="0.3">
      <c r="A34" s="1">
        <v>-6.5</v>
      </c>
      <c r="B34" s="1">
        <f t="shared" si="2"/>
        <v>0.39827992257080091</v>
      </c>
      <c r="M34" s="1">
        <v>-6.4649999999999999</v>
      </c>
      <c r="N34" s="1">
        <f t="shared" si="3"/>
        <v>0.1689667235616108</v>
      </c>
    </row>
    <row r="35" spans="1:14" x14ac:dyDescent="0.3">
      <c r="A35" s="1">
        <v>-6</v>
      </c>
      <c r="B35" s="1">
        <f t="shared" si="2"/>
        <v>-2.6764929891935552</v>
      </c>
      <c r="M35" s="1">
        <v>-6.46</v>
      </c>
      <c r="N35" s="1">
        <f>M35 * SIN(M35) - 1</f>
        <v>0.13628057669956672</v>
      </c>
    </row>
    <row r="36" spans="1:14" x14ac:dyDescent="0.3">
      <c r="A36" s="1">
        <v>-5.5</v>
      </c>
      <c r="B36" s="1">
        <f t="shared" si="2"/>
        <v>-4.8804717906371557</v>
      </c>
      <c r="M36" s="1">
        <v>-6.4550000000000001</v>
      </c>
      <c r="N36" s="1">
        <f>M36 * SIN(M36) - 1</f>
        <v>0.10361524312544579</v>
      </c>
    </row>
    <row r="37" spans="1:14" x14ac:dyDescent="0.3">
      <c r="A37" s="1">
        <v>-5</v>
      </c>
      <c r="B37" s="1">
        <f t="shared" si="2"/>
        <v>-5.7946213733156924</v>
      </c>
      <c r="M37" s="1">
        <v>-6.45</v>
      </c>
      <c r="N37" s="1">
        <f t="shared" ref="N37:N39" si="4">M37 * SIN(M37) - 1</f>
        <v>7.0971582828974089E-2</v>
      </c>
    </row>
    <row r="38" spans="1:14" x14ac:dyDescent="0.3">
      <c r="A38" s="1">
        <v>-4.5</v>
      </c>
      <c r="B38" s="1">
        <f t="shared" si="2"/>
        <v>-5.3988855294929365</v>
      </c>
      <c r="M38" s="1">
        <v>-6.4450000000000003</v>
      </c>
      <c r="N38" s="1">
        <f t="shared" si="4"/>
        <v>3.835045402646009E-2</v>
      </c>
    </row>
    <row r="39" spans="1:14" x14ac:dyDescent="0.3">
      <c r="A39" s="1">
        <v>-4</v>
      </c>
      <c r="B39" s="1">
        <f t="shared" si="2"/>
        <v>-4.0272099812317128</v>
      </c>
      <c r="M39" s="1">
        <v>-6.44</v>
      </c>
      <c r="N39" s="1">
        <f t="shared" si="4"/>
        <v>5.7527131382846264E-3</v>
      </c>
    </row>
    <row r="40" spans="1:14" x14ac:dyDescent="0.3">
      <c r="A40" s="1">
        <v>-3.5</v>
      </c>
      <c r="B40" s="1">
        <f t="shared" si="2"/>
        <v>-2.2277412969136696</v>
      </c>
      <c r="M40" s="1">
        <v>-6.4349999999999996</v>
      </c>
      <c r="N40" s="1">
        <f>M40 * SIN(M40) - 1</f>
        <v>-2.6820785233535815E-2</v>
      </c>
    </row>
    <row r="41" spans="1:14" x14ac:dyDescent="0.3">
      <c r="A41" s="1">
        <v>-3</v>
      </c>
      <c r="B41" s="1">
        <f t="shared" si="2"/>
        <v>-0.57663997582039839</v>
      </c>
      <c r="M41" s="1">
        <v>-6.43</v>
      </c>
      <c r="N41" s="1">
        <f>M41 * SIN(M41) - 1</f>
        <v>-5.9369188327684785E-2</v>
      </c>
    </row>
    <row r="42" spans="1:14" x14ac:dyDescent="0.3">
      <c r="A42" s="1">
        <v>-2.5</v>
      </c>
      <c r="B42" s="1">
        <f t="shared" si="2"/>
        <v>0.49618036025989132</v>
      </c>
      <c r="M42" s="1">
        <v>-6.4249999999999998</v>
      </c>
      <c r="N42" s="1">
        <f t="shared" ref="N42:N46" si="5">M42 * SIN(M42) - 1</f>
        <v>-9.18916452458578E-2</v>
      </c>
    </row>
    <row r="43" spans="1:14" x14ac:dyDescent="0.3">
      <c r="A43" s="1">
        <v>-2</v>
      </c>
      <c r="B43" s="1">
        <f t="shared" si="2"/>
        <v>0.81859485365136342</v>
      </c>
      <c r="M43" s="1">
        <v>-6.42</v>
      </c>
      <c r="N43" s="1">
        <f t="shared" si="5"/>
        <v>-0.12438730697494316</v>
      </c>
    </row>
    <row r="44" spans="1:14" x14ac:dyDescent="0.3">
      <c r="A44" s="1">
        <v>-1.5</v>
      </c>
      <c r="B44" s="1">
        <f t="shared" si="2"/>
        <v>0.49624247990608161</v>
      </c>
      <c r="M44" s="1">
        <v>-6.415</v>
      </c>
      <c r="N44" s="1">
        <f t="shared" si="5"/>
        <v>-0.1568553264091509</v>
      </c>
    </row>
    <row r="45" spans="1:14" x14ac:dyDescent="0.3">
      <c r="A45" s="1">
        <v>-1</v>
      </c>
      <c r="B45" s="1">
        <f>A45 * SIN(A45) - 1</f>
        <v>-0.1585290151921035</v>
      </c>
      <c r="M45" s="1">
        <v>-6.41</v>
      </c>
      <c r="N45" s="1">
        <f t="shared" si="5"/>
        <v>-0.18929485837205873</v>
      </c>
    </row>
    <row r="46" spans="1:14" x14ac:dyDescent="0.3">
      <c r="A46" s="1">
        <v>-0.5</v>
      </c>
      <c r="B46" s="1">
        <f>A46 * SIN(A46) - 1</f>
        <v>-0.7602872306978985</v>
      </c>
      <c r="M46" s="1">
        <v>-6.4050000000000002</v>
      </c>
      <c r="N46" s="1">
        <f t="shared" si="5"/>
        <v>-0.22170505963857801</v>
      </c>
    </row>
    <row r="47" spans="1:14" x14ac:dyDescent="0.3">
      <c r="A47" s="1">
        <v>0</v>
      </c>
      <c r="B47" s="1">
        <f t="shared" ref="B47:B57" si="6">A47 * SIN(A47) - 1</f>
        <v>-1</v>
      </c>
      <c r="M47" s="1">
        <v>-6.4</v>
      </c>
      <c r="N47" s="1">
        <f>M47 * SIN(M47) - 1</f>
        <v>-0.25408508895684068</v>
      </c>
    </row>
    <row r="48" spans="1:14" x14ac:dyDescent="0.3">
      <c r="A48" s="1">
        <v>0.5</v>
      </c>
      <c r="B48" s="1">
        <f t="shared" si="6"/>
        <v>-0.7602872306978985</v>
      </c>
    </row>
    <row r="49" spans="1:2" x14ac:dyDescent="0.3">
      <c r="A49" s="1">
        <v>1</v>
      </c>
      <c r="B49" s="1">
        <f t="shared" si="6"/>
        <v>-0.1585290151921035</v>
      </c>
    </row>
    <row r="50" spans="1:2" x14ac:dyDescent="0.3">
      <c r="A50" s="1">
        <v>1.5</v>
      </c>
      <c r="B50" s="1">
        <f t="shared" si="6"/>
        <v>0.49624247990608161</v>
      </c>
    </row>
    <row r="51" spans="1:2" x14ac:dyDescent="0.3">
      <c r="A51" s="1">
        <v>2</v>
      </c>
      <c r="B51" s="1">
        <f t="shared" si="6"/>
        <v>0.81859485365136342</v>
      </c>
    </row>
    <row r="52" spans="1:2" x14ac:dyDescent="0.3">
      <c r="A52" s="1">
        <v>2.5</v>
      </c>
      <c r="B52" s="1">
        <f t="shared" si="6"/>
        <v>0.49618036025989132</v>
      </c>
    </row>
    <row r="53" spans="1:2" x14ac:dyDescent="0.3">
      <c r="A53" s="1">
        <v>3</v>
      </c>
      <c r="B53" s="1">
        <f t="shared" si="6"/>
        <v>-0.57663997582039839</v>
      </c>
    </row>
    <row r="54" spans="1:2" x14ac:dyDescent="0.3">
      <c r="A54" s="1">
        <v>3.5</v>
      </c>
      <c r="B54" s="1">
        <f t="shared" si="6"/>
        <v>-2.2277412969136696</v>
      </c>
    </row>
    <row r="55" spans="1:2" x14ac:dyDescent="0.3">
      <c r="A55" s="1">
        <v>4</v>
      </c>
      <c r="B55" s="1">
        <f t="shared" si="6"/>
        <v>-4.0272099812317128</v>
      </c>
    </row>
    <row r="56" spans="1:2" x14ac:dyDescent="0.3">
      <c r="A56" s="1">
        <v>4.5</v>
      </c>
      <c r="B56" s="1">
        <f t="shared" si="6"/>
        <v>-5.3988855294929365</v>
      </c>
    </row>
    <row r="57" spans="1:2" x14ac:dyDescent="0.3">
      <c r="A57" s="1">
        <v>5</v>
      </c>
      <c r="B57" s="1">
        <f t="shared" si="6"/>
        <v>-5.7946213733156924</v>
      </c>
    </row>
    <row r="58" spans="1:2" x14ac:dyDescent="0.3">
      <c r="A58" s="1">
        <v>5.5</v>
      </c>
      <c r="B58" s="1">
        <f>A58 * SIN(A58) - 1</f>
        <v>-4.8804717906371557</v>
      </c>
    </row>
    <row r="59" spans="1:2" x14ac:dyDescent="0.3">
      <c r="A59" s="1">
        <v>6</v>
      </c>
      <c r="B59" s="1">
        <f>A59 * SIN(A59) - 1</f>
        <v>-2.6764929891935552</v>
      </c>
    </row>
    <row r="60" spans="1:2" x14ac:dyDescent="0.3">
      <c r="A60" s="1">
        <v>6.5</v>
      </c>
      <c r="B60" s="1">
        <f t="shared" ref="B60:B65" si="7">A60 * SIN(A60) - 1</f>
        <v>0.39827992257080091</v>
      </c>
    </row>
    <row r="61" spans="1:2" x14ac:dyDescent="0.3">
      <c r="A61" s="1">
        <v>7</v>
      </c>
      <c r="B61" s="1">
        <f t="shared" si="7"/>
        <v>3.5989061910315234</v>
      </c>
    </row>
    <row r="62" spans="1:2" x14ac:dyDescent="0.3">
      <c r="A62" s="1">
        <v>7.5</v>
      </c>
      <c r="B62" s="1">
        <f t="shared" si="7"/>
        <v>6.0349998258105417</v>
      </c>
    </row>
    <row r="63" spans="1:2" x14ac:dyDescent="0.3">
      <c r="A63" s="1">
        <v>8</v>
      </c>
      <c r="B63" s="1">
        <f t="shared" si="7"/>
        <v>6.9148659729870543</v>
      </c>
    </row>
    <row r="64" spans="1:2" x14ac:dyDescent="0.3">
      <c r="A64" s="1">
        <v>8.5</v>
      </c>
      <c r="B64" s="1">
        <f t="shared" si="7"/>
        <v>5.7871404572996674</v>
      </c>
    </row>
    <row r="65" spans="1:2" x14ac:dyDescent="0.3">
      <c r="A65" s="1">
        <v>9</v>
      </c>
      <c r="B65" s="1">
        <f t="shared" si="7"/>
        <v>2.7090663671758093</v>
      </c>
    </row>
    <row r="66" spans="1:2" x14ac:dyDescent="0.3">
      <c r="A66" s="1">
        <v>9.5</v>
      </c>
      <c r="B66" s="1">
        <f>A66 * SIN(A66) - 1</f>
        <v>-1.7139356443871883</v>
      </c>
    </row>
    <row r="67" spans="1:2" x14ac:dyDescent="0.3">
      <c r="A67" s="1">
        <v>10</v>
      </c>
      <c r="B67" s="1">
        <f>A67 * SIN(A67) - 1</f>
        <v>-6.4402111088936973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1604-2FA0-4E6B-867E-1DD046487AA0}">
  <dimension ref="A1:Y35"/>
  <sheetViews>
    <sheetView tabSelected="1" topLeftCell="A7" zoomScale="85" zoomScaleNormal="85" workbookViewId="0">
      <selection activeCell="F22" sqref="F22"/>
    </sheetView>
  </sheetViews>
  <sheetFormatPr defaultRowHeight="14.4" x14ac:dyDescent="0.3"/>
  <cols>
    <col min="2" max="2" width="16.109375" customWidth="1"/>
    <col min="3" max="3" width="17.88671875" customWidth="1"/>
  </cols>
  <sheetData>
    <row r="1" spans="1:11" ht="21.6" thickBot="1" x14ac:dyDescent="0.45">
      <c r="A1" s="7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J1" s="5" t="s">
        <v>10</v>
      </c>
      <c r="K1" s="6">
        <f>0.0001</f>
        <v>1E-4</v>
      </c>
    </row>
    <row r="2" spans="1:11" x14ac:dyDescent="0.3">
      <c r="A2" s="2">
        <v>-1.5</v>
      </c>
      <c r="B2" s="2">
        <v>-1</v>
      </c>
      <c r="C2" s="2">
        <f>(A2+B2)/2</f>
        <v>-1.25</v>
      </c>
      <c r="D2" s="10">
        <f>ABS(B2-A2)</f>
        <v>0.5</v>
      </c>
      <c r="E2" s="2">
        <f>POWER(2,A2)-2*COS(A2)</f>
        <v>0.21207898725786797</v>
      </c>
      <c r="F2" s="2">
        <f t="shared" ref="F2:G2" si="0">POWER(2,B2)-2*COS(B2)</f>
        <v>-0.58060461173627953</v>
      </c>
      <c r="G2" s="2">
        <f t="shared" si="0"/>
        <v>-0.21019651716368004</v>
      </c>
      <c r="H2" s="2">
        <f>E2*G2</f>
        <v>-4.4578264485204327E-2</v>
      </c>
    </row>
    <row r="3" spans="1:11" x14ac:dyDescent="0.3">
      <c r="A3" s="1">
        <f>IF(H2&lt;0, A2, C2)</f>
        <v>-1.5</v>
      </c>
      <c r="B3" s="1">
        <f>IF(A3=A2, C2, B2)</f>
        <v>-1.25</v>
      </c>
      <c r="C3" s="2">
        <f>(A3+B3)/2</f>
        <v>-1.375</v>
      </c>
      <c r="D3" s="10">
        <f>ABS(B3-A3)</f>
        <v>0.25</v>
      </c>
      <c r="E3" s="2">
        <f>POWER(2,A3)-2*COS(A3)</f>
        <v>0.21207898725786797</v>
      </c>
      <c r="F3" s="2">
        <f t="shared" ref="F3" si="1">POWER(2,B3)-2*COS(B3)</f>
        <v>-0.21019651716368004</v>
      </c>
      <c r="G3" s="2">
        <f t="shared" ref="G3" si="2">POWER(2,C3)-2*COS(C3)</f>
        <v>-3.5427096259891822E-3</v>
      </c>
      <c r="H3" s="2">
        <f>E3*G3</f>
        <v>-7.5133426962848597E-4</v>
      </c>
    </row>
    <row r="4" spans="1:11" x14ac:dyDescent="0.3">
      <c r="A4" s="1">
        <f t="shared" ref="A4:A15" si="3">IF(H3&lt;0, A3, C3)</f>
        <v>-1.5</v>
      </c>
      <c r="B4" s="1">
        <f t="shared" ref="B4:B15" si="4">IF(A4=A3, C3, B3)</f>
        <v>-1.375</v>
      </c>
      <c r="C4" s="2">
        <f t="shared" ref="C4:C15" si="5">(A4+B4)/2</f>
        <v>-1.4375</v>
      </c>
      <c r="D4" s="10">
        <f t="shared" ref="D4:D15" si="6">ABS(B4-A4)</f>
        <v>0.125</v>
      </c>
      <c r="E4" s="2">
        <f t="shared" ref="E4:E15" si="7">POWER(2,A4)-2*COS(A4)</f>
        <v>0.21207898725786797</v>
      </c>
      <c r="F4" s="2">
        <f t="shared" ref="F4:F15" si="8">POWER(2,B4)-2*COS(B4)</f>
        <v>-3.5427096259891822E-3</v>
      </c>
      <c r="G4" s="2">
        <f t="shared" ref="G4:G16" si="9">POWER(2,C4)-2*COS(C4)</f>
        <v>0.1034026475792244</v>
      </c>
      <c r="H4" s="2">
        <f t="shared" ref="H4:H15" si="10">E4*G4</f>
        <v>2.1929528778384146E-2</v>
      </c>
    </row>
    <row r="5" spans="1:11" x14ac:dyDescent="0.3">
      <c r="A5" s="1">
        <f t="shared" si="3"/>
        <v>-1.4375</v>
      </c>
      <c r="B5" s="1">
        <f t="shared" si="4"/>
        <v>-1.375</v>
      </c>
      <c r="C5" s="2">
        <f t="shared" si="5"/>
        <v>-1.40625</v>
      </c>
      <c r="D5" s="10">
        <f t="shared" si="6"/>
        <v>6.25E-2</v>
      </c>
      <c r="E5" s="2">
        <f t="shared" si="7"/>
        <v>0.1034026475792244</v>
      </c>
      <c r="F5" s="2">
        <f t="shared" si="8"/>
        <v>-3.5427096259891822E-3</v>
      </c>
      <c r="G5" s="2">
        <f t="shared" si="9"/>
        <v>4.9681501846688958E-2</v>
      </c>
      <c r="H5" s="2">
        <f t="shared" si="10"/>
        <v>5.1371988266597649E-3</v>
      </c>
    </row>
    <row r="6" spans="1:11" x14ac:dyDescent="0.3">
      <c r="A6" s="1">
        <f t="shared" si="3"/>
        <v>-1.40625</v>
      </c>
      <c r="B6" s="1">
        <f t="shared" si="4"/>
        <v>-1.375</v>
      </c>
      <c r="C6" s="2">
        <f t="shared" si="5"/>
        <v>-1.390625</v>
      </c>
      <c r="D6" s="10">
        <f t="shared" si="6"/>
        <v>3.125E-2</v>
      </c>
      <c r="E6" s="2">
        <f t="shared" si="7"/>
        <v>4.9681501846688958E-2</v>
      </c>
      <c r="F6" s="2">
        <f t="shared" si="8"/>
        <v>-3.5427096259891822E-3</v>
      </c>
      <c r="G6" s="2">
        <f t="shared" si="9"/>
        <v>2.3003278518038073E-2</v>
      </c>
      <c r="H6" s="2">
        <f t="shared" si="10"/>
        <v>1.142837424173809E-3</v>
      </c>
    </row>
    <row r="7" spans="1:11" x14ac:dyDescent="0.3">
      <c r="A7" s="1">
        <f t="shared" si="3"/>
        <v>-1.390625</v>
      </c>
      <c r="B7" s="1">
        <f t="shared" si="4"/>
        <v>-1.375</v>
      </c>
      <c r="C7" s="2">
        <f t="shared" si="5"/>
        <v>-1.3828125</v>
      </c>
      <c r="D7" s="10">
        <f t="shared" si="6"/>
        <v>1.5625E-2</v>
      </c>
      <c r="E7" s="2">
        <f t="shared" si="7"/>
        <v>2.3003278518038073E-2</v>
      </c>
      <c r="F7" s="2">
        <f t="shared" si="8"/>
        <v>-3.5427096259891822E-3</v>
      </c>
      <c r="G7" s="2">
        <f t="shared" si="9"/>
        <v>9.7132557793344065E-3</v>
      </c>
      <c r="H7" s="2">
        <f t="shared" si="10"/>
        <v>2.2343672800897231E-4</v>
      </c>
    </row>
    <row r="8" spans="1:11" x14ac:dyDescent="0.3">
      <c r="A8" s="1">
        <f t="shared" si="3"/>
        <v>-1.3828125</v>
      </c>
      <c r="B8" s="1">
        <f t="shared" si="4"/>
        <v>-1.375</v>
      </c>
      <c r="C8" s="2">
        <f t="shared" si="5"/>
        <v>-1.37890625</v>
      </c>
      <c r="D8" s="10">
        <f t="shared" si="6"/>
        <v>7.8125E-3</v>
      </c>
      <c r="E8" s="2">
        <f t="shared" si="7"/>
        <v>9.7132557793344065E-3</v>
      </c>
      <c r="F8" s="2">
        <f t="shared" si="8"/>
        <v>-3.5427096259891822E-3</v>
      </c>
      <c r="G8" s="2">
        <f t="shared" si="9"/>
        <v>3.0809535580181846E-3</v>
      </c>
      <c r="H8" s="2">
        <f t="shared" si="10"/>
        <v>2.9926089953281034E-5</v>
      </c>
    </row>
    <row r="9" spans="1:11" x14ac:dyDescent="0.3">
      <c r="A9" s="1">
        <f t="shared" si="3"/>
        <v>-1.37890625</v>
      </c>
      <c r="B9" s="1">
        <f t="shared" si="4"/>
        <v>-1.375</v>
      </c>
      <c r="C9" s="2">
        <f t="shared" si="5"/>
        <v>-1.376953125</v>
      </c>
      <c r="D9" s="10">
        <f t="shared" si="6"/>
        <v>3.90625E-3</v>
      </c>
      <c r="E9" s="2">
        <f t="shared" si="7"/>
        <v>3.0809535580181846E-3</v>
      </c>
      <c r="F9" s="2">
        <f t="shared" si="8"/>
        <v>-3.5427096259891822E-3</v>
      </c>
      <c r="G9" s="2">
        <f t="shared" si="9"/>
        <v>-2.3196570396766258E-4</v>
      </c>
      <c r="H9" s="2">
        <f t="shared" si="10"/>
        <v>-7.1467556097736292E-7</v>
      </c>
    </row>
    <row r="10" spans="1:11" x14ac:dyDescent="0.3">
      <c r="A10" s="1">
        <f t="shared" si="3"/>
        <v>-1.37890625</v>
      </c>
      <c r="B10" s="1">
        <f t="shared" si="4"/>
        <v>-1.376953125</v>
      </c>
      <c r="C10" s="2">
        <f t="shared" si="5"/>
        <v>-1.3779296875</v>
      </c>
      <c r="D10" s="10">
        <f t="shared" si="6"/>
        <v>1.953125E-3</v>
      </c>
      <c r="E10" s="2">
        <f t="shared" si="7"/>
        <v>3.0809535580181846E-3</v>
      </c>
      <c r="F10" s="2">
        <f t="shared" si="8"/>
        <v>-2.3196570396766258E-4</v>
      </c>
      <c r="G10" s="2">
        <f t="shared" si="9"/>
        <v>1.4242229831525344E-3</v>
      </c>
      <c r="H10" s="2">
        <f t="shared" si="10"/>
        <v>4.3879648673550736E-6</v>
      </c>
    </row>
    <row r="11" spans="1:11" x14ac:dyDescent="0.3">
      <c r="A11" s="1">
        <f t="shared" si="3"/>
        <v>-1.3779296875</v>
      </c>
      <c r="B11" s="1">
        <f t="shared" si="4"/>
        <v>-1.376953125</v>
      </c>
      <c r="C11" s="2">
        <f t="shared" si="5"/>
        <v>-1.37744140625</v>
      </c>
      <c r="D11" s="10">
        <f t="shared" si="6"/>
        <v>9.765625E-4</v>
      </c>
      <c r="E11" s="2">
        <f t="shared" si="7"/>
        <v>1.4242229831525344E-3</v>
      </c>
      <c r="F11" s="2">
        <f t="shared" si="8"/>
        <v>-2.3196570396766258E-4</v>
      </c>
      <c r="G11" s="2">
        <f t="shared" si="9"/>
        <v>5.9606078191087875E-4</v>
      </c>
      <c r="H11" s="2">
        <f t="shared" si="10"/>
        <v>8.4892346495334397E-7</v>
      </c>
    </row>
    <row r="12" spans="1:11" x14ac:dyDescent="0.3">
      <c r="A12" s="1">
        <f t="shared" si="3"/>
        <v>-1.37744140625</v>
      </c>
      <c r="B12" s="1">
        <f t="shared" si="4"/>
        <v>-1.376953125</v>
      </c>
      <c r="C12" s="2">
        <f t="shared" si="5"/>
        <v>-1.377197265625</v>
      </c>
      <c r="D12" s="10">
        <f t="shared" si="6"/>
        <v>4.8828125E-4</v>
      </c>
      <c r="E12" s="2">
        <f t="shared" si="7"/>
        <v>5.9606078191087875E-4</v>
      </c>
      <c r="F12" s="2">
        <f t="shared" si="8"/>
        <v>-2.3196570396766258E-4</v>
      </c>
      <c r="G12" s="2">
        <f t="shared" si="9"/>
        <v>1.8203055933802004E-4</v>
      </c>
      <c r="H12" s="2">
        <f t="shared" si="10"/>
        <v>1.0850127753069483E-7</v>
      </c>
    </row>
    <row r="13" spans="1:11" x14ac:dyDescent="0.3">
      <c r="A13" s="1">
        <f t="shared" si="3"/>
        <v>-1.377197265625</v>
      </c>
      <c r="B13" s="1">
        <f t="shared" si="4"/>
        <v>-1.376953125</v>
      </c>
      <c r="C13" s="2">
        <f t="shared" si="5"/>
        <v>-1.3770751953125</v>
      </c>
      <c r="D13" s="10">
        <f t="shared" si="6"/>
        <v>2.44140625E-4</v>
      </c>
      <c r="E13" s="2">
        <f t="shared" si="7"/>
        <v>1.8203055933802004E-4</v>
      </c>
      <c r="F13" s="2">
        <f t="shared" si="8"/>
        <v>-2.3196570396766258E-4</v>
      </c>
      <c r="G13" s="2">
        <f t="shared" si="9"/>
        <v>-2.4971819124863792E-5</v>
      </c>
      <c r="H13" s="2">
        <f t="shared" si="10"/>
        <v>-4.5456342029868225E-9</v>
      </c>
    </row>
    <row r="14" spans="1:11" x14ac:dyDescent="0.3">
      <c r="A14" s="1">
        <f t="shared" si="3"/>
        <v>-1.377197265625</v>
      </c>
      <c r="B14" s="1">
        <f t="shared" si="4"/>
        <v>-1.3770751953125</v>
      </c>
      <c r="C14" s="2">
        <f t="shared" si="5"/>
        <v>-1.37713623046875</v>
      </c>
      <c r="D14" s="10">
        <f t="shared" si="6"/>
        <v>1.220703125E-4</v>
      </c>
      <c r="E14" s="2">
        <f t="shared" si="7"/>
        <v>1.8203055933802004E-4</v>
      </c>
      <c r="F14" s="2">
        <f t="shared" si="8"/>
        <v>-2.4971819124863792E-5</v>
      </c>
      <c r="G14" s="2">
        <f t="shared" si="9"/>
        <v>7.8528308641800937E-5</v>
      </c>
      <c r="H14" s="2">
        <f t="shared" si="10"/>
        <v>1.4294551945935698E-8</v>
      </c>
    </row>
    <row r="15" spans="1:11" x14ac:dyDescent="0.3">
      <c r="A15" s="1">
        <f t="shared" si="3"/>
        <v>-1.37713623046875</v>
      </c>
      <c r="B15" s="1">
        <f t="shared" si="4"/>
        <v>-1.3770751953125</v>
      </c>
      <c r="C15" s="36">
        <f t="shared" si="5"/>
        <v>-1.377105712890625</v>
      </c>
      <c r="D15" s="10">
        <f t="shared" si="6"/>
        <v>6.103515625E-5</v>
      </c>
      <c r="E15" s="2">
        <f t="shared" si="7"/>
        <v>7.8528308641800937E-5</v>
      </c>
      <c r="F15" s="2">
        <f t="shared" si="8"/>
        <v>-2.4971819124863792E-5</v>
      </c>
      <c r="G15" s="2">
        <f t="shared" si="9"/>
        <v>2.6777979362568871E-5</v>
      </c>
      <c r="H15" s="2">
        <f t="shared" si="10"/>
        <v>2.1028294281875844E-9</v>
      </c>
    </row>
    <row r="16" spans="1:11" x14ac:dyDescent="0.3">
      <c r="B16" s="9" t="s">
        <v>11</v>
      </c>
      <c r="C16" s="35">
        <f>C15</f>
        <v>-1.377105712890625</v>
      </c>
      <c r="G16" s="11">
        <f t="shared" si="9"/>
        <v>2.6777979362568871E-5</v>
      </c>
    </row>
    <row r="18" spans="1:25" x14ac:dyDescent="0.3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20" spans="1:25" ht="15" thickBot="1" x14ac:dyDescent="0.35"/>
    <row r="21" spans="1:25" ht="21" x14ac:dyDescent="0.4">
      <c r="A21" s="39" t="s">
        <v>2</v>
      </c>
      <c r="B21" s="40" t="s">
        <v>3</v>
      </c>
      <c r="C21" s="40" t="s">
        <v>4</v>
      </c>
      <c r="D21" s="40" t="s">
        <v>5</v>
      </c>
      <c r="E21" s="40" t="s">
        <v>6</v>
      </c>
      <c r="F21" s="40" t="s">
        <v>7</v>
      </c>
      <c r="G21" s="40" t="s">
        <v>8</v>
      </c>
      <c r="H21" s="40" t="s">
        <v>9</v>
      </c>
      <c r="J21" s="5" t="s">
        <v>10</v>
      </c>
      <c r="K21" s="6">
        <f>0.0001</f>
        <v>1E-4</v>
      </c>
    </row>
    <row r="22" spans="1:25" x14ac:dyDescent="0.3">
      <c r="A22" s="1">
        <v>-6.5</v>
      </c>
      <c r="B22" s="1">
        <v>-6.4</v>
      </c>
      <c r="C22" s="1">
        <f t="shared" ref="C22:C34" si="11">(A22+B22)/2</f>
        <v>-6.45</v>
      </c>
      <c r="D22" s="1">
        <f t="shared" ref="D22:D34" si="12">ABS(B22-A22)</f>
        <v>9.9999999999999645E-2</v>
      </c>
      <c r="E22" s="1">
        <f>A22 * SIN(A22) - 1</f>
        <v>0.39827992257080091</v>
      </c>
      <c r="F22" s="1">
        <f>B22 * SIN(B22) - 1</f>
        <v>-0.25408508895684068</v>
      </c>
      <c r="G22" s="1">
        <f>C22 * SIN(C22) - 1</f>
        <v>7.0971582828974089E-2</v>
      </c>
      <c r="H22" s="1">
        <f>E22*G22</f>
        <v>2.8266556513850984E-2</v>
      </c>
    </row>
    <row r="23" spans="1:25" x14ac:dyDescent="0.3">
      <c r="A23" s="1">
        <f t="shared" ref="A23:A34" si="13">IF(H22&lt;0, A22, C22)</f>
        <v>-6.45</v>
      </c>
      <c r="B23" s="1">
        <f t="shared" ref="B23:B34" si="14">IF(A23=A22, C22, B22)</f>
        <v>-6.4</v>
      </c>
      <c r="C23" s="1">
        <f t="shared" si="11"/>
        <v>-6.4250000000000007</v>
      </c>
      <c r="D23" s="1">
        <f t="shared" si="12"/>
        <v>4.9999999999999822E-2</v>
      </c>
      <c r="E23" s="1">
        <f t="shared" ref="E23:E34" si="15">A23 * SIN(A23) - 1</f>
        <v>7.0971582828974089E-2</v>
      </c>
      <c r="F23" s="1">
        <f t="shared" ref="F23:F34" si="16">B23 * SIN(B23) - 1</f>
        <v>-0.25408508895684068</v>
      </c>
      <c r="G23" s="1">
        <f t="shared" ref="G23:G34" si="17">C23 * SIN(C23) - 1</f>
        <v>-9.1891645245851916E-2</v>
      </c>
      <c r="H23" s="1">
        <f t="shared" ref="H23:H34" si="18">E23*G23</f>
        <v>-6.5216955118566821E-3</v>
      </c>
    </row>
    <row r="24" spans="1:25" x14ac:dyDescent="0.3">
      <c r="A24" s="1">
        <f t="shared" si="13"/>
        <v>-6.45</v>
      </c>
      <c r="B24" s="1">
        <f t="shared" si="14"/>
        <v>-6.4250000000000007</v>
      </c>
      <c r="C24" s="1">
        <f t="shared" si="11"/>
        <v>-6.4375</v>
      </c>
      <c r="D24" s="1">
        <f t="shared" si="12"/>
        <v>2.4999999999999467E-2</v>
      </c>
      <c r="E24" s="1">
        <f t="shared" si="15"/>
        <v>7.0971582828974089E-2</v>
      </c>
      <c r="F24" s="1">
        <f t="shared" si="16"/>
        <v>-9.1891645245851916E-2</v>
      </c>
      <c r="G24" s="1">
        <f t="shared" si="17"/>
        <v>-1.0537119703155406E-2</v>
      </c>
      <c r="H24" s="1">
        <f t="shared" si="18"/>
        <v>-7.4783606379130881E-4</v>
      </c>
    </row>
    <row r="25" spans="1:25" x14ac:dyDescent="0.3">
      <c r="A25" s="1">
        <f t="shared" si="13"/>
        <v>-6.45</v>
      </c>
      <c r="B25" s="1">
        <f t="shared" si="14"/>
        <v>-6.4375</v>
      </c>
      <c r="C25" s="1">
        <f t="shared" si="11"/>
        <v>-6.4437499999999996</v>
      </c>
      <c r="D25" s="1">
        <f t="shared" si="12"/>
        <v>1.2500000000000178E-2</v>
      </c>
      <c r="E25" s="1">
        <f t="shared" si="15"/>
        <v>7.0971582828974089E-2</v>
      </c>
      <c r="F25" s="1">
        <f t="shared" si="16"/>
        <v>-1.0537119703155406E-2</v>
      </c>
      <c r="G25" s="1">
        <f t="shared" si="17"/>
        <v>3.0198792773303396E-2</v>
      </c>
      <c r="H25" s="1">
        <f t="shared" si="18"/>
        <v>2.1432561226455262E-3</v>
      </c>
    </row>
    <row r="26" spans="1:25" x14ac:dyDescent="0.3">
      <c r="A26" s="1">
        <f t="shared" si="13"/>
        <v>-6.4437499999999996</v>
      </c>
      <c r="B26" s="1">
        <f t="shared" si="14"/>
        <v>-6.4375</v>
      </c>
      <c r="C26" s="1">
        <f t="shared" si="11"/>
        <v>-6.4406249999999998</v>
      </c>
      <c r="D26" s="1">
        <f t="shared" si="12"/>
        <v>6.2499999999996447E-3</v>
      </c>
      <c r="E26" s="1">
        <f t="shared" si="15"/>
        <v>3.0198792773303396E-2</v>
      </c>
      <c r="F26" s="1">
        <f t="shared" si="16"/>
        <v>-1.0537119703155406E-2</v>
      </c>
      <c r="G26" s="1">
        <f t="shared" si="17"/>
        <v>9.8261224951039505E-3</v>
      </c>
      <c r="H26" s="1">
        <f t="shared" si="18"/>
        <v>2.9673703699473913E-4</v>
      </c>
    </row>
    <row r="27" spans="1:25" x14ac:dyDescent="0.3">
      <c r="A27" s="1">
        <f t="shared" si="13"/>
        <v>-6.4406249999999998</v>
      </c>
      <c r="B27" s="1">
        <f t="shared" si="14"/>
        <v>-6.4375</v>
      </c>
      <c r="C27" s="1">
        <f t="shared" si="11"/>
        <v>-6.4390625000000004</v>
      </c>
      <c r="D27" s="1">
        <f t="shared" si="12"/>
        <v>3.1249999999998224E-3</v>
      </c>
      <c r="E27" s="1">
        <f t="shared" si="15"/>
        <v>9.8261224951039505E-3</v>
      </c>
      <c r="F27" s="1">
        <f t="shared" si="16"/>
        <v>-1.0537119703155406E-2</v>
      </c>
      <c r="G27" s="1">
        <f t="shared" si="17"/>
        <v>-3.5669014155792489E-4</v>
      </c>
      <c r="H27" s="1">
        <f t="shared" si="18"/>
        <v>-3.5048810237441383E-6</v>
      </c>
    </row>
    <row r="28" spans="1:25" x14ac:dyDescent="0.3">
      <c r="A28" s="1">
        <f t="shared" si="13"/>
        <v>-6.4406249999999998</v>
      </c>
      <c r="B28" s="1">
        <f t="shared" si="14"/>
        <v>-6.4390625000000004</v>
      </c>
      <c r="C28" s="1">
        <f t="shared" si="11"/>
        <v>-6.4398437499999996</v>
      </c>
      <c r="D28" s="1">
        <f t="shared" si="12"/>
        <v>1.5624999999994671E-3</v>
      </c>
      <c r="E28" s="1">
        <f t="shared" si="15"/>
        <v>9.8261224951039505E-3</v>
      </c>
      <c r="F28" s="1">
        <f t="shared" si="16"/>
        <v>-3.5669014155792489E-4</v>
      </c>
      <c r="G28" s="1">
        <f t="shared" si="17"/>
        <v>4.7344199201437842E-3</v>
      </c>
      <c r="H28" s="1">
        <f t="shared" si="18"/>
        <v>4.6520990078593087E-5</v>
      </c>
    </row>
    <row r="29" spans="1:25" x14ac:dyDescent="0.3">
      <c r="A29" s="1">
        <f t="shared" si="13"/>
        <v>-6.4398437499999996</v>
      </c>
      <c r="B29" s="1">
        <f t="shared" si="14"/>
        <v>-6.4390625000000004</v>
      </c>
      <c r="C29" s="1">
        <f t="shared" si="11"/>
        <v>-6.439453125</v>
      </c>
      <c r="D29" s="1">
        <f t="shared" si="12"/>
        <v>7.8124999999928946E-4</v>
      </c>
      <c r="E29" s="1">
        <f t="shared" si="15"/>
        <v>4.7344199201437842E-3</v>
      </c>
      <c r="F29" s="1">
        <f t="shared" si="16"/>
        <v>-3.5669014155792489E-4</v>
      </c>
      <c r="G29" s="1">
        <f t="shared" si="17"/>
        <v>2.188790621623804E-3</v>
      </c>
      <c r="H29" s="1">
        <f t="shared" si="18"/>
        <v>1.0362653920039633E-5</v>
      </c>
    </row>
    <row r="30" spans="1:25" x14ac:dyDescent="0.3">
      <c r="A30" s="1">
        <f t="shared" si="13"/>
        <v>-6.439453125</v>
      </c>
      <c r="B30" s="1">
        <f t="shared" si="14"/>
        <v>-6.4390625000000004</v>
      </c>
      <c r="C30" s="1">
        <f t="shared" si="11"/>
        <v>-6.4392578125000002</v>
      </c>
      <c r="D30" s="1">
        <f t="shared" si="12"/>
        <v>3.9062499999964473E-4</v>
      </c>
      <c r="E30" s="1">
        <f t="shared" si="15"/>
        <v>2.188790621623804E-3</v>
      </c>
      <c r="F30" s="1">
        <f t="shared" si="16"/>
        <v>-3.5669014155792489E-4</v>
      </c>
      <c r="G30" s="1">
        <f t="shared" si="17"/>
        <v>9.1603164768039314E-4</v>
      </c>
      <c r="H30" s="1">
        <f t="shared" si="18"/>
        <v>2.0050014795534452E-6</v>
      </c>
    </row>
    <row r="31" spans="1:25" x14ac:dyDescent="0.3">
      <c r="A31" s="1">
        <f t="shared" si="13"/>
        <v>-6.4392578125000002</v>
      </c>
      <c r="B31" s="1">
        <f t="shared" si="14"/>
        <v>-6.4390625000000004</v>
      </c>
      <c r="C31" s="1">
        <f t="shared" si="11"/>
        <v>-6.4391601562500007</v>
      </c>
      <c r="D31" s="1">
        <f t="shared" si="12"/>
        <v>1.9531249999982236E-4</v>
      </c>
      <c r="E31" s="1">
        <f t="shared" si="15"/>
        <v>9.1603164768039314E-4</v>
      </c>
      <c r="F31" s="1">
        <f t="shared" si="16"/>
        <v>-3.5669014155792489E-4</v>
      </c>
      <c r="G31" s="1">
        <f t="shared" si="17"/>
        <v>2.7966610179674944E-4</v>
      </c>
      <c r="H31" s="1">
        <f t="shared" si="18"/>
        <v>2.5618300002922897E-7</v>
      </c>
    </row>
    <row r="32" spans="1:25" x14ac:dyDescent="0.3">
      <c r="A32" s="1">
        <f t="shared" si="13"/>
        <v>-6.4391601562500007</v>
      </c>
      <c r="B32" s="1">
        <f t="shared" si="14"/>
        <v>-6.4390625000000004</v>
      </c>
      <c r="C32" s="41">
        <f t="shared" si="11"/>
        <v>-6.4391113281250005</v>
      </c>
      <c r="D32" s="41">
        <f t="shared" si="12"/>
        <v>9.7656250000355271E-5</v>
      </c>
      <c r="E32" s="1">
        <f t="shared" si="15"/>
        <v>2.7966610179674944E-4</v>
      </c>
      <c r="F32" s="1">
        <f t="shared" si="16"/>
        <v>-3.5669014155792489E-4</v>
      </c>
      <c r="G32" s="1">
        <f t="shared" si="17"/>
        <v>-3.8513183094779357E-5</v>
      </c>
      <c r="H32" s="1">
        <f t="shared" si="18"/>
        <v>-1.0770831783901413E-8</v>
      </c>
    </row>
    <row r="33" spans="1:8" x14ac:dyDescent="0.3">
      <c r="A33" s="61"/>
      <c r="B33" s="61"/>
      <c r="C33" s="61"/>
      <c r="D33" s="61"/>
      <c r="E33" s="61"/>
      <c r="F33" s="61"/>
      <c r="G33" s="61"/>
      <c r="H33" s="61"/>
    </row>
    <row r="34" spans="1:8" x14ac:dyDescent="0.3">
      <c r="A34" s="61"/>
      <c r="B34" s="61"/>
      <c r="C34" s="62"/>
      <c r="D34" s="62"/>
      <c r="E34" s="61"/>
      <c r="F34" s="61"/>
      <c r="G34" s="61"/>
      <c r="H34" s="61"/>
    </row>
    <row r="35" spans="1:8" x14ac:dyDescent="0.3">
      <c r="B35" s="60" t="s">
        <v>11</v>
      </c>
      <c r="C35" s="48">
        <f>C32</f>
        <v>-6.4391113281250005</v>
      </c>
    </row>
  </sheetData>
  <conditionalFormatting sqref="D2:D15">
    <cfRule type="cellIs" dxfId="8" priority="2" operator="greaterThan">
      <formula>$K$1</formula>
    </cfRule>
    <cfRule type="cellIs" dxfId="7" priority="3" operator="lessThan">
      <formula>$K$1</formula>
    </cfRule>
  </conditionalFormatting>
  <conditionalFormatting sqref="D22:D49">
    <cfRule type="cellIs" dxfId="6" priority="1" operator="greaterThan">
      <formula>$K$21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7A6E5-8CC4-408D-8D58-7692FF7F9C15}">
  <dimension ref="A1:S17"/>
  <sheetViews>
    <sheetView zoomScaleNormal="100" workbookViewId="0">
      <selection activeCell="K11" sqref="K11:N14"/>
    </sheetView>
  </sheetViews>
  <sheetFormatPr defaultRowHeight="14.4" x14ac:dyDescent="0.3"/>
  <cols>
    <col min="3" max="3" width="18.109375" customWidth="1"/>
    <col min="4" max="4" width="13.5546875" customWidth="1"/>
    <col min="5" max="5" width="10.109375" customWidth="1"/>
    <col min="6" max="6" width="10.21875" customWidth="1"/>
    <col min="11" max="11" width="7" customWidth="1"/>
    <col min="12" max="12" width="15.88671875" customWidth="1"/>
    <col min="13" max="13" width="16.77734375" customWidth="1"/>
    <col min="14" max="14" width="19.44140625" customWidth="1"/>
  </cols>
  <sheetData>
    <row r="1" spans="1:19" x14ac:dyDescent="0.3">
      <c r="A1" s="12" t="s">
        <v>2</v>
      </c>
      <c r="B1" s="12" t="s">
        <v>3</v>
      </c>
      <c r="C1" s="12" t="s">
        <v>0</v>
      </c>
      <c r="D1" s="12" t="s">
        <v>12</v>
      </c>
      <c r="E1" s="12" t="s">
        <v>6</v>
      </c>
      <c r="F1" s="12" t="s">
        <v>7</v>
      </c>
      <c r="H1" s="13" t="s">
        <v>13</v>
      </c>
      <c r="I1" s="14">
        <v>1E-4</v>
      </c>
      <c r="K1" s="15"/>
      <c r="L1" s="16" t="s">
        <v>14</v>
      </c>
      <c r="M1" s="16" t="s">
        <v>15</v>
      </c>
      <c r="N1" s="16" t="s">
        <v>16</v>
      </c>
    </row>
    <row r="2" spans="1:19" x14ac:dyDescent="0.3">
      <c r="A2" s="19">
        <v>-1.5</v>
      </c>
      <c r="B2" s="19">
        <v>-1</v>
      </c>
      <c r="C2" s="19">
        <f>B2-(A2-B2)/(E2-F2)*F2</f>
        <v>-1.3662272137792559</v>
      </c>
      <c r="D2" s="19">
        <f>ABS(B2-C2)</f>
        <v>0.36622721377925593</v>
      </c>
      <c r="E2" s="19">
        <f t="shared" ref="E2:F6" si="0">2^A2-2*COS(A2)</f>
        <v>0.21207898725786797</v>
      </c>
      <c r="F2" s="19">
        <f t="shared" si="0"/>
        <v>-0.58060461173627953</v>
      </c>
      <c r="K2" s="15"/>
      <c r="L2" s="16" t="s">
        <v>17</v>
      </c>
      <c r="M2" s="16" t="s">
        <v>19</v>
      </c>
      <c r="N2" s="16" t="s">
        <v>20</v>
      </c>
    </row>
    <row r="3" spans="1:19" x14ac:dyDescent="0.3">
      <c r="A3" s="19">
        <v>-1.5</v>
      </c>
      <c r="B3" s="19">
        <f>C2</f>
        <v>-1.3662272137792559</v>
      </c>
      <c r="C3" s="19">
        <f>B3-(A3-B3)/(E3-F3)*F3</f>
        <v>-1.3768994372125005</v>
      </c>
      <c r="D3" s="19">
        <f>ABS(B3-C3)</f>
        <v>1.0672223433244588E-2</v>
      </c>
      <c r="E3" s="19">
        <f t="shared" si="0"/>
        <v>0.21207898725786797</v>
      </c>
      <c r="F3" s="19">
        <f t="shared" si="0"/>
        <v>-1.8386222501836025E-2</v>
      </c>
      <c r="K3" s="16" t="s">
        <v>2</v>
      </c>
      <c r="L3" s="17">
        <f>2^A2-2*COS(A2)</f>
        <v>0.21207898725786797</v>
      </c>
      <c r="M3" s="17">
        <f>LN(2)*2^A2+2*SIN(A2)</f>
        <v>-1.7499254373409721</v>
      </c>
      <c r="N3" s="17">
        <f>(LN(2)^2)*2^A2+2*COS(A2)</f>
        <v>0.31134019542694324</v>
      </c>
    </row>
    <row r="4" spans="1:19" x14ac:dyDescent="0.3">
      <c r="A4" s="19">
        <v>-1.5</v>
      </c>
      <c r="B4" s="19">
        <f>C3</f>
        <v>-1.3768994372125005</v>
      </c>
      <c r="C4" s="19">
        <f>B4-(A4-B4)/(E4-F4)*F4</f>
        <v>-1.3770866370289105</v>
      </c>
      <c r="D4" s="19">
        <f>ABS(B4-C4)</f>
        <v>1.8719981641002192E-4</v>
      </c>
      <c r="E4" s="19">
        <f t="shared" si="0"/>
        <v>0.21207898725786797</v>
      </c>
      <c r="F4" s="19">
        <f t="shared" si="0"/>
        <v>-3.2300106773952564E-4</v>
      </c>
      <c r="K4" s="16" t="s">
        <v>3</v>
      </c>
      <c r="L4" s="17">
        <f>2^B2-2*COS(B2)</f>
        <v>-0.58060461173627953</v>
      </c>
      <c r="M4" s="17">
        <f>LN(2)*2^B2+2*SIN(B2)</f>
        <v>-1.3363683793358203</v>
      </c>
      <c r="N4" s="17">
        <f>(LN(2)^2)*2^B2+2*COS(B2)</f>
        <v>1.3208311186953803</v>
      </c>
    </row>
    <row r="5" spans="1:19" x14ac:dyDescent="0.3">
      <c r="A5" s="19">
        <v>-1.5</v>
      </c>
      <c r="B5" s="19">
        <f>C4</f>
        <v>-1.3770866370289105</v>
      </c>
      <c r="C5" s="19">
        <f>B5-(A5-B5)/(E5-F5)*F5</f>
        <v>-1.3770898649624297</v>
      </c>
      <c r="D5" s="19">
        <f>ABS(B5-C5)</f>
        <v>3.2279335191454095E-6</v>
      </c>
      <c r="E5" s="19">
        <f t="shared" si="0"/>
        <v>0.21207898725786797</v>
      </c>
      <c r="F5" s="19">
        <f t="shared" si="0"/>
        <v>-5.5697349242711525E-6</v>
      </c>
    </row>
    <row r="6" spans="1:19" x14ac:dyDescent="0.3">
      <c r="A6" s="19">
        <v>-1.5</v>
      </c>
      <c r="B6" s="19">
        <f>C5</f>
        <v>-1.3770898649624297</v>
      </c>
      <c r="C6" s="19">
        <f>B6-(A6-B6)/(E6-F6)*F6</f>
        <v>-1.3770899206056986</v>
      </c>
      <c r="D6" s="19">
        <f>ABS(B6-C6)</f>
        <v>5.5643268881411245E-8</v>
      </c>
      <c r="E6" s="19">
        <f t="shared" si="0"/>
        <v>0.21207898725786797</v>
      </c>
      <c r="F6" s="19">
        <f t="shared" si="0"/>
        <v>-9.6011394390416172E-8</v>
      </c>
      <c r="K6" s="50" t="s">
        <v>21</v>
      </c>
      <c r="L6" s="51"/>
      <c r="M6" s="51"/>
      <c r="N6" s="52"/>
    </row>
    <row r="7" spans="1:19" x14ac:dyDescent="0.3">
      <c r="A7" s="20"/>
      <c r="B7" s="21" t="s">
        <v>18</v>
      </c>
      <c r="C7" s="22">
        <f>C5</f>
        <v>-1.3770898649624297</v>
      </c>
      <c r="D7" s="20"/>
      <c r="E7" s="20"/>
      <c r="F7" s="20"/>
      <c r="K7" s="53"/>
      <c r="L7" s="54"/>
      <c r="M7" s="54"/>
      <c r="N7" s="55"/>
    </row>
    <row r="9" spans="1:19" x14ac:dyDescent="0.3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</row>
    <row r="11" spans="1:19" x14ac:dyDescent="0.3">
      <c r="A11" s="12" t="s">
        <v>2</v>
      </c>
      <c r="B11" s="12" t="s">
        <v>3</v>
      </c>
      <c r="C11" s="12" t="s">
        <v>0</v>
      </c>
      <c r="D11" s="12" t="s">
        <v>12</v>
      </c>
      <c r="E11" s="12" t="s">
        <v>6</v>
      </c>
      <c r="F11" s="12" t="s">
        <v>7</v>
      </c>
      <c r="H11" s="13" t="s">
        <v>13</v>
      </c>
      <c r="I11" s="14">
        <v>1E-4</v>
      </c>
      <c r="K11" s="15"/>
      <c r="L11" s="16" t="s">
        <v>14</v>
      </c>
      <c r="M11" s="16" t="s">
        <v>15</v>
      </c>
      <c r="N11" s="16" t="s">
        <v>16</v>
      </c>
    </row>
    <row r="12" spans="1:19" x14ac:dyDescent="0.3">
      <c r="A12" s="1">
        <v>-6.5</v>
      </c>
      <c r="B12" s="1">
        <v>-6.4</v>
      </c>
      <c r="C12" s="1">
        <f>B12-(A12-B12)/(E12-F12)*F12</f>
        <v>-6.438948301099388</v>
      </c>
      <c r="D12" s="1">
        <f>ABS(B12-C12)</f>
        <v>3.8948301099387628E-2</v>
      </c>
      <c r="E12" s="45">
        <f>A12 *SIN(A12) - 1</f>
        <v>0.39827992257080091</v>
      </c>
      <c r="F12" s="17">
        <f>B12 *SIN(B12) - 1</f>
        <v>-0.25408508895684068</v>
      </c>
      <c r="K12" s="15"/>
      <c r="L12" s="43" t="s">
        <v>42</v>
      </c>
      <c r="M12" s="16" t="s">
        <v>40</v>
      </c>
      <c r="N12" s="16" t="s">
        <v>41</v>
      </c>
    </row>
    <row r="13" spans="1:19" x14ac:dyDescent="0.3">
      <c r="A13" s="1">
        <v>-6.5</v>
      </c>
      <c r="B13" s="1">
        <f>C12</f>
        <v>-6.438948301099388</v>
      </c>
      <c r="C13" s="1">
        <f>B13-(A13-B13)/(E13-F13)*F13</f>
        <v>-6.4391165806607988</v>
      </c>
      <c r="D13" s="1">
        <f>ABS(B13-C13)</f>
        <v>1.6827956141085565E-4</v>
      </c>
      <c r="E13" s="45">
        <f t="shared" ref="E13:E14" si="1">A13 *SIN(A13) - 1</f>
        <v>0.39827992257080091</v>
      </c>
      <c r="F13" s="17">
        <f t="shared" ref="F13:F14" si="2">B13 *SIN(B13) - 1</f>
        <v>-1.1008312512049701E-3</v>
      </c>
      <c r="K13" s="16" t="s">
        <v>2</v>
      </c>
      <c r="L13" s="64">
        <f>A12 *SIN(A12) - 1</f>
        <v>0.39827992257080091</v>
      </c>
      <c r="M13" s="17">
        <f>SIN(A12) + A12 * COS(A12)</f>
        <v>-6.5629395553199679</v>
      </c>
      <c r="N13" s="64">
        <f xml:space="preserve"> 2 * COS(A12) - A12 * SIN(A12)</f>
        <v>0.55489532888524606</v>
      </c>
    </row>
    <row r="14" spans="1:19" x14ac:dyDescent="0.3">
      <c r="A14" s="1">
        <v>-6.5</v>
      </c>
      <c r="B14" s="1">
        <f>C13</f>
        <v>-6.4391165806607988</v>
      </c>
      <c r="C14" s="1">
        <f>B14-(A14-B14)/(E14-F14)*F14</f>
        <v>-6.4391172358574824</v>
      </c>
      <c r="D14" s="1">
        <f>ABS(B14-C14)</f>
        <v>6.5519668357438832E-7</v>
      </c>
      <c r="E14" s="45">
        <f t="shared" si="1"/>
        <v>0.39827992257080091</v>
      </c>
      <c r="F14" s="17">
        <f t="shared" si="2"/>
        <v>-4.2861339857314107E-6</v>
      </c>
      <c r="K14" s="16" t="s">
        <v>3</v>
      </c>
      <c r="L14" s="17">
        <f>B12 *SIN(B12) - 1</f>
        <v>-0.25408508895684068</v>
      </c>
      <c r="M14" s="17">
        <f>SIN(B12) + B12 * COS(B12)</f>
        <v>-6.4729326849029265</v>
      </c>
      <c r="N14" s="63">
        <f xml:space="preserve"> 2 * COS(B13) - B13 * SIN(B13)</f>
        <v>0.97688773548785768</v>
      </c>
    </row>
    <row r="15" spans="1:19" x14ac:dyDescent="0.3">
      <c r="B15" s="21" t="s">
        <v>18</v>
      </c>
      <c r="C15" s="22">
        <f>C14</f>
        <v>-6.4391172358574824</v>
      </c>
    </row>
    <row r="16" spans="1:19" x14ac:dyDescent="0.3">
      <c r="K16" s="50" t="s">
        <v>21</v>
      </c>
      <c r="L16" s="51"/>
      <c r="M16" s="51"/>
      <c r="N16" s="52"/>
    </row>
    <row r="17" spans="11:14" x14ac:dyDescent="0.3">
      <c r="K17" s="53"/>
      <c r="L17" s="54"/>
      <c r="M17" s="54"/>
      <c r="N17" s="55"/>
    </row>
  </sheetData>
  <mergeCells count="2">
    <mergeCell ref="K6:N7"/>
    <mergeCell ref="K16:N17"/>
  </mergeCells>
  <conditionalFormatting sqref="D2:D6">
    <cfRule type="cellIs" dxfId="5" priority="2" operator="greaterThan">
      <formula>$I$1</formula>
    </cfRule>
  </conditionalFormatting>
  <conditionalFormatting sqref="D12:D27">
    <cfRule type="cellIs" dxfId="4" priority="1" operator="greaterThan">
      <formula>$I$11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338E-F9B3-4F85-B107-8A948EB42900}">
  <dimension ref="A1:W17"/>
  <sheetViews>
    <sheetView zoomScaleNormal="100" workbookViewId="0">
      <selection activeCell="L13" sqref="L13:M14"/>
    </sheetView>
  </sheetViews>
  <sheetFormatPr defaultRowHeight="14.4" x14ac:dyDescent="0.3"/>
  <cols>
    <col min="1" max="1" width="3.33203125" customWidth="1"/>
    <col min="2" max="2" width="11.109375" customWidth="1"/>
    <col min="3" max="3" width="13.21875" customWidth="1"/>
    <col min="4" max="4" width="13" customWidth="1"/>
    <col min="5" max="5" width="13.88671875" customWidth="1"/>
    <col min="6" max="6" width="0.109375" customWidth="1"/>
    <col min="8" max="8" width="7.5546875" customWidth="1"/>
    <col min="9" max="9" width="4.109375" hidden="1" customWidth="1"/>
    <col min="10" max="10" width="3.77734375" customWidth="1"/>
    <col min="11" max="11" width="8.44140625" customWidth="1"/>
    <col min="12" max="12" width="14.77734375" customWidth="1"/>
    <col min="13" max="13" width="17.109375" customWidth="1"/>
    <col min="14" max="14" width="19.77734375" customWidth="1"/>
  </cols>
  <sheetData>
    <row r="1" spans="1:23" x14ac:dyDescent="0.3">
      <c r="A1" s="24" t="s">
        <v>22</v>
      </c>
      <c r="B1" s="24" t="s">
        <v>0</v>
      </c>
      <c r="C1" s="24" t="s">
        <v>23</v>
      </c>
      <c r="D1" s="24" t="s">
        <v>24</v>
      </c>
      <c r="E1" s="24" t="s">
        <v>29</v>
      </c>
      <c r="G1" s="25" t="s">
        <v>13</v>
      </c>
      <c r="H1" s="26">
        <v>1E-4</v>
      </c>
      <c r="L1" s="27" t="s">
        <v>14</v>
      </c>
      <c r="M1" s="27" t="s">
        <v>25</v>
      </c>
      <c r="N1" s="27" t="s">
        <v>26</v>
      </c>
    </row>
    <row r="2" spans="1:23" x14ac:dyDescent="0.3">
      <c r="A2" s="23">
        <v>0</v>
      </c>
      <c r="B2" s="1">
        <v>-1.5</v>
      </c>
      <c r="C2" s="1">
        <f>2^B2-2*COS(B2)</f>
        <v>0.21207898725786797</v>
      </c>
      <c r="D2" s="1">
        <f>LN(2)*2^B2+2*SIN(B2)</f>
        <v>-1.7499254373409721</v>
      </c>
      <c r="E2" s="1">
        <f>ABS(C2)</f>
        <v>0.21207898725786797</v>
      </c>
      <c r="L2" s="16" t="s">
        <v>17</v>
      </c>
      <c r="M2" s="16" t="s">
        <v>19</v>
      </c>
      <c r="N2" s="16" t="s">
        <v>20</v>
      </c>
    </row>
    <row r="3" spans="1:23" x14ac:dyDescent="0.3">
      <c r="A3" s="23">
        <v>1</v>
      </c>
      <c r="B3" s="1">
        <f>B2-C2/D2</f>
        <v>-1.3788068435760761</v>
      </c>
      <c r="C3" s="1">
        <f>2^B3-2*COS(B3)</f>
        <v>2.9122866280718585E-3</v>
      </c>
      <c r="D3" s="1">
        <f>LN(2)*2^B3+2*SIN(B3)</f>
        <v>-1.6967125993354841</v>
      </c>
      <c r="E3" s="1">
        <f>ABS(C3)</f>
        <v>2.9122866280718585E-3</v>
      </c>
      <c r="J3" s="28" t="s">
        <v>27</v>
      </c>
      <c r="K3" s="29">
        <v>-1.5</v>
      </c>
      <c r="L3" s="1">
        <v>0.21207898725786797</v>
      </c>
      <c r="M3" s="1">
        <v>-1.7499254373409721</v>
      </c>
      <c r="N3" s="1">
        <v>0.31134019542694324</v>
      </c>
    </row>
    <row r="4" spans="1:23" x14ac:dyDescent="0.3">
      <c r="A4" s="23">
        <v>2</v>
      </c>
      <c r="B4" s="1">
        <f>B3-C3/D3</f>
        <v>-1.3770904146244596</v>
      </c>
      <c r="C4" s="1">
        <f>2^B4-2*COS(B4)</f>
        <v>8.3607096684756854E-7</v>
      </c>
      <c r="D4" s="1">
        <f>LN(2)*2^B4+2*SIN(B4)</f>
        <v>-1.6957373744153665</v>
      </c>
      <c r="E4" s="1">
        <f>ABS(C4)</f>
        <v>8.3607096684756854E-7</v>
      </c>
      <c r="J4" s="28" t="s">
        <v>28</v>
      </c>
      <c r="K4" s="29">
        <v>-1</v>
      </c>
      <c r="L4" s="1">
        <v>-0.58060461173627953</v>
      </c>
      <c r="M4" s="1">
        <v>-1.3363683793358203</v>
      </c>
      <c r="N4" s="1">
        <v>1.3208311186953803</v>
      </c>
    </row>
    <row r="6" spans="1:23" x14ac:dyDescent="0.3">
      <c r="B6" s="21" t="s">
        <v>30</v>
      </c>
      <c r="C6" s="18">
        <f>B4</f>
        <v>-1.3770904146244596</v>
      </c>
      <c r="K6" s="50" t="s">
        <v>21</v>
      </c>
      <c r="L6" s="51"/>
      <c r="M6" s="51"/>
      <c r="N6" s="52"/>
    </row>
    <row r="7" spans="1:23" x14ac:dyDescent="0.3">
      <c r="K7" s="53"/>
      <c r="L7" s="54"/>
      <c r="M7" s="54"/>
      <c r="N7" s="55"/>
    </row>
    <row r="9" spans="1:23" x14ac:dyDescent="0.3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</row>
    <row r="11" spans="1:23" x14ac:dyDescent="0.3">
      <c r="A11" s="24" t="s">
        <v>22</v>
      </c>
      <c r="B11" s="24" t="s">
        <v>0</v>
      </c>
      <c r="C11" s="24" t="s">
        <v>23</v>
      </c>
      <c r="D11" s="24" t="s">
        <v>24</v>
      </c>
      <c r="E11" s="24" t="s">
        <v>29</v>
      </c>
      <c r="G11" s="25" t="s">
        <v>13</v>
      </c>
      <c r="H11" s="26">
        <v>1E-4</v>
      </c>
      <c r="K11" s="15"/>
      <c r="L11" s="16" t="s">
        <v>14</v>
      </c>
      <c r="M11" s="16" t="s">
        <v>15</v>
      </c>
      <c r="N11" s="16" t="s">
        <v>16</v>
      </c>
    </row>
    <row r="12" spans="1:23" x14ac:dyDescent="0.3">
      <c r="A12" s="1">
        <v>0</v>
      </c>
      <c r="B12" s="1">
        <v>-6.5</v>
      </c>
      <c r="C12" s="1">
        <f>B12 * SIN(B12) - 1</f>
        <v>0.39827992257080091</v>
      </c>
      <c r="D12" s="1">
        <f>SIN(B12) + B12 * COS(B12)</f>
        <v>-6.5629395553199679</v>
      </c>
      <c r="E12" s="1">
        <f>ABS(C12)</f>
        <v>0.39827992257080091</v>
      </c>
      <c r="K12" s="15"/>
      <c r="L12" s="43" t="s">
        <v>42</v>
      </c>
      <c r="M12" s="16" t="s">
        <v>40</v>
      </c>
      <c r="N12" s="16" t="s">
        <v>41</v>
      </c>
    </row>
    <row r="13" spans="1:23" x14ac:dyDescent="0.3">
      <c r="A13" s="1">
        <v>1</v>
      </c>
      <c r="B13" s="1">
        <f>B12-C12/D12</f>
        <v>-6.4393137908381384</v>
      </c>
      <c r="C13" s="1">
        <f t="shared" ref="C13:C14" si="0">B13 * SIN(B13) - 1</f>
        <v>1.2808121413627749E-3</v>
      </c>
      <c r="D13" s="1">
        <f t="shared" ref="D13:D14" si="1">SIN(B13) + B13 * COS(B13)</f>
        <v>-6.5164853527310465</v>
      </c>
      <c r="E13" s="1">
        <f>ABS(C13)</f>
        <v>1.2808121413627749E-3</v>
      </c>
      <c r="J13" s="46" t="s">
        <v>27</v>
      </c>
      <c r="K13" s="16">
        <v>-6.5</v>
      </c>
      <c r="L13" s="64">
        <f>K13 *SIN(K13) - 1</f>
        <v>0.39827992257080091</v>
      </c>
      <c r="M13" s="17">
        <f>SIN(K13) + K13 * COS(K13)</f>
        <v>-6.5629395553199679</v>
      </c>
      <c r="N13" s="64">
        <f xml:space="preserve"> 2 * COS(K13) - K13 * SIN(K13)</f>
        <v>0.55489532888524606</v>
      </c>
    </row>
    <row r="14" spans="1:23" x14ac:dyDescent="0.3">
      <c r="A14" s="1">
        <v>2</v>
      </c>
      <c r="B14" s="1">
        <f>B13-C13/D13</f>
        <v>-6.4391172413069055</v>
      </c>
      <c r="C14" s="1">
        <f t="shared" si="0"/>
        <v>1.8829867443059811E-8</v>
      </c>
      <c r="D14" s="1">
        <f t="shared" si="1"/>
        <v>-6.5162937044552391</v>
      </c>
      <c r="E14" s="1">
        <f>ABS(C14)</f>
        <v>1.8829867443059811E-8</v>
      </c>
      <c r="J14" s="46" t="s">
        <v>28</v>
      </c>
      <c r="K14" s="16">
        <v>-6.4</v>
      </c>
      <c r="L14" s="17">
        <f>K14 *SIN(K14) - 1</f>
        <v>-0.25408508895684068</v>
      </c>
      <c r="M14" s="17">
        <f>SIN(K14) + K14 * COS(K14)</f>
        <v>-6.4729326849029265</v>
      </c>
      <c r="N14" s="63">
        <f xml:space="preserve"> 2 * COS(K14) - K14 * SIN(K14)</f>
        <v>1.2404549264732259</v>
      </c>
    </row>
    <row r="16" spans="1:23" x14ac:dyDescent="0.3">
      <c r="C16" s="21" t="s">
        <v>30</v>
      </c>
      <c r="D16" s="18">
        <f>B14</f>
        <v>-6.4391172413069055</v>
      </c>
      <c r="K16" s="50" t="s">
        <v>21</v>
      </c>
      <c r="L16" s="51"/>
      <c r="M16" s="51"/>
      <c r="N16" s="52"/>
    </row>
    <row r="17" spans="11:14" x14ac:dyDescent="0.3">
      <c r="K17" s="53"/>
      <c r="L17" s="54"/>
      <c r="M17" s="54"/>
      <c r="N17" s="55"/>
    </row>
  </sheetData>
  <mergeCells count="2">
    <mergeCell ref="K6:N7"/>
    <mergeCell ref="K16:N17"/>
  </mergeCells>
  <conditionalFormatting sqref="E2:E4">
    <cfRule type="cellIs" dxfId="3" priority="2" operator="greaterThan">
      <formula>$H$1</formula>
    </cfRule>
  </conditionalFormatting>
  <conditionalFormatting sqref="E12:E26">
    <cfRule type="cellIs" dxfId="2" priority="1" operator="greaterThan">
      <formula>$H$11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42ED-580F-4C85-88BB-4876DAB76A2C}">
  <dimension ref="A1:R24"/>
  <sheetViews>
    <sheetView topLeftCell="A4" workbookViewId="0">
      <selection activeCell="C25" sqref="C25"/>
    </sheetView>
  </sheetViews>
  <sheetFormatPr defaultRowHeight="14.4" x14ac:dyDescent="0.3"/>
  <cols>
    <col min="1" max="1" width="11.44140625" customWidth="1"/>
    <col min="2" max="2" width="11.33203125" customWidth="1"/>
    <col min="3" max="3" width="18.88671875" customWidth="1"/>
    <col min="4" max="4" width="15.44140625" customWidth="1"/>
    <col min="5" max="5" width="14.5546875" customWidth="1"/>
    <col min="9" max="9" width="6.33203125" customWidth="1"/>
    <col min="10" max="10" width="4.109375" customWidth="1"/>
    <col min="11" max="11" width="7.109375" customWidth="1"/>
    <col min="12" max="12" width="19.5546875" customWidth="1"/>
    <col min="13" max="13" width="20.88671875" customWidth="1"/>
  </cols>
  <sheetData>
    <row r="1" spans="1:18" ht="18" x14ac:dyDescent="0.35">
      <c r="A1" s="56" t="s">
        <v>37</v>
      </c>
      <c r="B1" s="57"/>
      <c r="C1" s="58"/>
      <c r="G1" s="25" t="s">
        <v>31</v>
      </c>
      <c r="H1" s="26">
        <v>1E-4</v>
      </c>
      <c r="L1" s="31" t="s">
        <v>23</v>
      </c>
      <c r="M1" s="31" t="s">
        <v>24</v>
      </c>
    </row>
    <row r="2" spans="1:18" ht="18" x14ac:dyDescent="0.35">
      <c r="A2" s="56" t="s">
        <v>38</v>
      </c>
      <c r="B2" s="57"/>
      <c r="C2" s="58"/>
      <c r="G2" s="25" t="s">
        <v>32</v>
      </c>
      <c r="H2" s="26">
        <f>-1/MAX(ABS(M3),ABS(M4))</f>
        <v>-0.57145291945667653</v>
      </c>
      <c r="L2" s="16" t="s">
        <v>17</v>
      </c>
      <c r="M2" s="16" t="s">
        <v>19</v>
      </c>
    </row>
    <row r="3" spans="1:18" x14ac:dyDescent="0.3">
      <c r="J3" s="28" t="s">
        <v>27</v>
      </c>
      <c r="K3" s="29">
        <v>-1.5</v>
      </c>
      <c r="L3" s="17">
        <v>0.21207898725786797</v>
      </c>
      <c r="M3" s="17">
        <v>-1.7499254373409721</v>
      </c>
    </row>
    <row r="4" spans="1:18" x14ac:dyDescent="0.3">
      <c r="J4" s="28" t="s">
        <v>28</v>
      </c>
      <c r="K4" s="29">
        <v>-1</v>
      </c>
      <c r="L4" s="17">
        <v>-0.58060461173627953</v>
      </c>
      <c r="M4" s="17">
        <v>-1.3363683793358203</v>
      </c>
    </row>
    <row r="5" spans="1:18" ht="15.6" x14ac:dyDescent="0.35">
      <c r="A5" s="30" t="s">
        <v>22</v>
      </c>
      <c r="B5" s="30" t="s">
        <v>34</v>
      </c>
      <c r="C5" s="30" t="s">
        <v>35</v>
      </c>
      <c r="D5" s="30" t="s">
        <v>36</v>
      </c>
      <c r="E5" s="30" t="s">
        <v>33</v>
      </c>
    </row>
    <row r="6" spans="1:18" x14ac:dyDescent="0.3">
      <c r="A6" s="33">
        <v>1</v>
      </c>
      <c r="B6" s="1">
        <f>(K3+K4)/2</f>
        <v>-1.25</v>
      </c>
      <c r="C6" s="1">
        <f>B6-$H$2*(2^B6-2*COS(B6))</f>
        <v>-1.3701174133928105</v>
      </c>
      <c r="D6" s="1">
        <f>ABS(B6-C6)</f>
        <v>0.12011741339281046</v>
      </c>
      <c r="E6" s="1">
        <f>ABS(1-$H$2*(LN(2)*2^B6+2*SIN(B6)))</f>
        <v>8.1939884556292197E-2</v>
      </c>
    </row>
    <row r="7" spans="1:18" x14ac:dyDescent="0.3">
      <c r="A7" s="1">
        <v>2</v>
      </c>
      <c r="B7" s="1">
        <f>C6</f>
        <v>-1.3701174133928105</v>
      </c>
      <c r="C7" s="1">
        <f>B7-$H$2*(2^B7-2*COS(B7))</f>
        <v>-1.3768660254874825</v>
      </c>
      <c r="D7" s="1">
        <f>ABS(B7-C7)</f>
        <v>6.7486120946720352E-3</v>
      </c>
      <c r="E7" s="1">
        <f>ABS(1-$H$2*(LN(2)*2^B7+2*SIN(B7)))</f>
        <v>3.3266129174482795E-2</v>
      </c>
    </row>
    <row r="8" spans="1:18" x14ac:dyDescent="0.3">
      <c r="A8" s="1">
        <v>3</v>
      </c>
      <c r="B8" s="1">
        <f t="shared" ref="B8:B9" si="0">C7</f>
        <v>-1.3768660254874825</v>
      </c>
      <c r="C8" s="1">
        <f t="shared" ref="C8:C9" si="1">B8-$H$2*(2^B8-2*COS(B8))</f>
        <v>-1.3770829802296465</v>
      </c>
      <c r="D8" s="1">
        <f t="shared" ref="D8:D9" si="2">ABS(B8-C8)</f>
        <v>2.1695474216398836E-4</v>
      </c>
      <c r="E8" s="1">
        <f t="shared" ref="E8:E9" si="3">ABS(1-$H$2*(LN(2)*2^B8+2*SIN(B8)))</f>
        <v>3.1039042258703908E-2</v>
      </c>
    </row>
    <row r="9" spans="1:18" x14ac:dyDescent="0.3">
      <c r="A9" s="1">
        <v>4</v>
      </c>
      <c r="B9" s="1">
        <f t="shared" si="0"/>
        <v>-1.3770829802296465</v>
      </c>
      <c r="C9" s="34">
        <f t="shared" si="1"/>
        <v>-1.3770897066273384</v>
      </c>
      <c r="D9" s="1">
        <f t="shared" si="2"/>
        <v>6.7263976919473834E-6</v>
      </c>
      <c r="E9" s="1">
        <f t="shared" si="3"/>
        <v>3.0968348236210641E-2</v>
      </c>
    </row>
    <row r="10" spans="1:18" x14ac:dyDescent="0.3">
      <c r="B10" s="32" t="s">
        <v>30</v>
      </c>
      <c r="C10" s="35">
        <f>C9</f>
        <v>-1.3770897066273384</v>
      </c>
    </row>
    <row r="12" spans="1:18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</row>
    <row r="15" spans="1:18" ht="18" x14ac:dyDescent="0.35">
      <c r="A15" s="56" t="s">
        <v>44</v>
      </c>
      <c r="B15" s="57"/>
      <c r="C15" s="58"/>
      <c r="G15" s="25" t="s">
        <v>31</v>
      </c>
      <c r="H15" s="26">
        <v>1E-4</v>
      </c>
      <c r="K15" s="15"/>
      <c r="L15" s="16" t="s">
        <v>14</v>
      </c>
      <c r="M15" s="16" t="s">
        <v>15</v>
      </c>
    </row>
    <row r="16" spans="1:18" ht="18" x14ac:dyDescent="0.35">
      <c r="A16" s="56" t="s">
        <v>45</v>
      </c>
      <c r="B16" s="57"/>
      <c r="C16" s="58"/>
      <c r="G16" s="25" t="s">
        <v>32</v>
      </c>
      <c r="H16" s="26">
        <f>-1/MAX(ABS(M17),ABS(M18))</f>
        <v>-0.1523707466099383</v>
      </c>
      <c r="K16" s="15"/>
      <c r="L16" s="43" t="s">
        <v>43</v>
      </c>
      <c r="M16" s="16" t="s">
        <v>40</v>
      </c>
    </row>
    <row r="17" spans="1:13" x14ac:dyDescent="0.3">
      <c r="J17" s="46" t="s">
        <v>27</v>
      </c>
      <c r="K17" s="16">
        <v>-6.5</v>
      </c>
      <c r="L17" s="44">
        <v>0.39827992257080091</v>
      </c>
      <c r="M17" s="17">
        <v>-6.5629395553199679</v>
      </c>
    </row>
    <row r="18" spans="1:13" x14ac:dyDescent="0.3">
      <c r="J18" s="46" t="s">
        <v>28</v>
      </c>
      <c r="K18" s="16">
        <v>-6.4</v>
      </c>
      <c r="L18" s="17">
        <v>-0.25408508895684068</v>
      </c>
      <c r="M18" s="17">
        <v>-6.4729326849029265</v>
      </c>
    </row>
    <row r="19" spans="1:13" ht="15.6" x14ac:dyDescent="0.35">
      <c r="A19" s="30" t="s">
        <v>22</v>
      </c>
      <c r="B19" s="30" t="s">
        <v>34</v>
      </c>
      <c r="C19" s="30" t="s">
        <v>35</v>
      </c>
      <c r="D19" s="30" t="s">
        <v>36</v>
      </c>
      <c r="E19" s="30" t="s">
        <v>33</v>
      </c>
    </row>
    <row r="20" spans="1:13" x14ac:dyDescent="0.3">
      <c r="A20" s="1">
        <v>1</v>
      </c>
      <c r="B20" s="1">
        <f>(K17+K18)/2</f>
        <v>-6.45</v>
      </c>
      <c r="C20" s="1">
        <f>B20-$H$16*(B20 * SIN(B20) - 1)</f>
        <v>-6.4391860069362608</v>
      </c>
      <c r="D20" s="1">
        <f>ABS(B20-C20)</f>
        <v>1.0813993063739424E-2</v>
      </c>
      <c r="E20" s="1">
        <f>ABS(1-$H$16*(SIN(B20) + B20 * COS(B20)))</f>
        <v>5.5511814006840021E-3</v>
      </c>
    </row>
    <row r="21" spans="1:13" x14ac:dyDescent="0.3">
      <c r="A21" s="38">
        <v>2</v>
      </c>
      <c r="B21" s="38">
        <f>C20</f>
        <v>-6.4391860069362608</v>
      </c>
      <c r="C21" s="38">
        <f t="shared" ref="C21:C22" si="4">B21-$H$16*(B21 * SIN(B21) - 1)</f>
        <v>-6.4391177268354989</v>
      </c>
      <c r="D21" s="38">
        <f>ABS(B21-C21)</f>
        <v>6.8280100761874962E-5</v>
      </c>
      <c r="E21" s="38">
        <f t="shared" ref="E21:E22" si="5">ABS(1-$H$16*(SIN(B21) + B21 * COS(B21)))</f>
        <v>7.0972419630858097E-3</v>
      </c>
    </row>
    <row r="22" spans="1:13" x14ac:dyDescent="0.3">
      <c r="A22" s="49"/>
      <c r="B22" s="49"/>
      <c r="C22" s="65"/>
      <c r="D22" s="49"/>
      <c r="E22" s="49"/>
    </row>
    <row r="23" spans="1:13" x14ac:dyDescent="0.3">
      <c r="A23" s="61"/>
      <c r="B23" s="61"/>
      <c r="C23" s="62"/>
      <c r="D23" s="61"/>
      <c r="E23" s="61"/>
    </row>
    <row r="24" spans="1:13" x14ac:dyDescent="0.3">
      <c r="B24" s="47" t="s">
        <v>30</v>
      </c>
      <c r="C24" s="48">
        <f>C21</f>
        <v>-6.4391177268354989</v>
      </c>
    </row>
  </sheetData>
  <mergeCells count="4">
    <mergeCell ref="A1:C1"/>
    <mergeCell ref="A2:C2"/>
    <mergeCell ref="A15:C15"/>
    <mergeCell ref="A16:C16"/>
  </mergeCells>
  <conditionalFormatting sqref="D6:D9">
    <cfRule type="cellIs" dxfId="1" priority="2" operator="greaterThan">
      <formula>$H$1</formula>
    </cfRule>
  </conditionalFormatting>
  <conditionalFormatting sqref="D20:D23">
    <cfRule type="cellIs" dxfId="0" priority="1" operator="greaterThan">
      <formula>$H$1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Отделение корней</vt:lpstr>
      <vt:lpstr>Метод половинного деления</vt:lpstr>
      <vt:lpstr>Метод Хорд</vt:lpstr>
      <vt:lpstr>Метод касательных</vt:lpstr>
      <vt:lpstr>Метод простой итерации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SmartX</dc:creator>
  <cp:lastModifiedBy>Илья Сысоев</cp:lastModifiedBy>
  <dcterms:created xsi:type="dcterms:W3CDTF">2015-06-05T18:19:34Z</dcterms:created>
  <dcterms:modified xsi:type="dcterms:W3CDTF">2025-05-27T04:33:30Z</dcterms:modified>
</cp:coreProperties>
</file>