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projects\MDK\Численные методы\"/>
    </mc:Choice>
  </mc:AlternateContent>
  <xr:revisionPtr revIDLastSave="0" documentId="13_ncr:1_{83EC6211-193E-4DFE-9266-92DC4F4D0BC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Отделение корней" sheetId="1" r:id="rId1"/>
    <sheet name="Метод половинного деления" sheetId="2" r:id="rId2"/>
    <sheet name="Метод Хорд" sheetId="3" r:id="rId3"/>
    <sheet name="Метод касательных" sheetId="4" r:id="rId4"/>
    <sheet name="Метод простой итерации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2" l="1"/>
  <c r="G16" i="2"/>
  <c r="C10" i="5"/>
  <c r="B8" i="5"/>
  <c r="C8" i="5" s="1"/>
  <c r="E8" i="5"/>
  <c r="E7" i="5"/>
  <c r="D7" i="5"/>
  <c r="C7" i="5"/>
  <c r="B7" i="5"/>
  <c r="E6" i="5"/>
  <c r="D6" i="5"/>
  <c r="C6" i="5"/>
  <c r="B6" i="5"/>
  <c r="H2" i="5"/>
  <c r="C6" i="4"/>
  <c r="B4" i="4"/>
  <c r="D4" i="4" s="1"/>
  <c r="C4" i="4"/>
  <c r="E4" i="4" s="1"/>
  <c r="C3" i="4"/>
  <c r="E3" i="4" s="1"/>
  <c r="D3" i="4"/>
  <c r="B3" i="4"/>
  <c r="E2" i="4"/>
  <c r="D2" i="4"/>
  <c r="C2" i="4"/>
  <c r="C7" i="3"/>
  <c r="B6" i="3"/>
  <c r="E6" i="3"/>
  <c r="C6" i="3" s="1"/>
  <c r="F6" i="3"/>
  <c r="B5" i="3"/>
  <c r="C5" i="3" s="1"/>
  <c r="E5" i="3"/>
  <c r="F5" i="3"/>
  <c r="B4" i="3"/>
  <c r="E4" i="3"/>
  <c r="C4" i="3" s="1"/>
  <c r="F4" i="3"/>
  <c r="E3" i="3"/>
  <c r="C3" i="3" s="1"/>
  <c r="D3" i="3" s="1"/>
  <c r="F3" i="3"/>
  <c r="B3" i="3"/>
  <c r="D2" i="3"/>
  <c r="F2" i="3"/>
  <c r="E2" i="3"/>
  <c r="C2" i="3" s="1"/>
  <c r="N4" i="3"/>
  <c r="N3" i="3"/>
  <c r="M4" i="3"/>
  <c r="M3" i="3"/>
  <c r="L4" i="3"/>
  <c r="L3" i="3"/>
  <c r="A4" i="2"/>
  <c r="B4" i="2"/>
  <c r="C4" i="2"/>
  <c r="D4" i="2"/>
  <c r="E4" i="2"/>
  <c r="F4" i="2"/>
  <c r="G4" i="2"/>
  <c r="H4" i="2"/>
  <c r="A5" i="2" s="1"/>
  <c r="B3" i="2"/>
  <c r="F3" i="2" s="1"/>
  <c r="A3" i="2"/>
  <c r="E3" i="2" s="1"/>
  <c r="E2" i="2"/>
  <c r="H2" i="2" s="1"/>
  <c r="D2" i="2"/>
  <c r="F2" i="2"/>
  <c r="G2" i="2"/>
  <c r="C2" i="2"/>
  <c r="K1" i="2"/>
  <c r="N13" i="1"/>
  <c r="N14" i="1"/>
  <c r="N15" i="1"/>
  <c r="N16" i="1"/>
  <c r="N17" i="1"/>
  <c r="N18" i="1"/>
  <c r="N19" i="1"/>
  <c r="N20" i="1"/>
  <c r="N21" i="1"/>
  <c r="N22" i="1"/>
  <c r="N3" i="1"/>
  <c r="N4" i="1"/>
  <c r="N5" i="1"/>
  <c r="N6" i="1"/>
  <c r="N7" i="1"/>
  <c r="N8" i="1"/>
  <c r="N9" i="1"/>
  <c r="N10" i="1"/>
  <c r="N11" i="1"/>
  <c r="N12" i="1"/>
  <c r="N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  <c r="B9" i="5" l="1"/>
  <c r="D8" i="5"/>
  <c r="D6" i="3"/>
  <c r="D5" i="3"/>
  <c r="D4" i="3"/>
  <c r="E5" i="2"/>
  <c r="B5" i="2"/>
  <c r="C5" i="2" s="1"/>
  <c r="G5" i="2" s="1"/>
  <c r="D3" i="2"/>
  <c r="C3" i="2"/>
  <c r="G3" i="2" s="1"/>
  <c r="H3" i="2"/>
  <c r="E9" i="5" l="1"/>
  <c r="C9" i="5"/>
  <c r="D9" i="5" s="1"/>
  <c r="H5" i="2"/>
  <c r="A6" i="2" s="1"/>
  <c r="F5" i="2"/>
  <c r="D5" i="2"/>
  <c r="E6" i="2" l="1"/>
  <c r="B6" i="2"/>
  <c r="F6" i="2" l="1"/>
  <c r="D6" i="2"/>
  <c r="C6" i="2"/>
  <c r="G6" i="2" s="1"/>
  <c r="H6" i="2" s="1"/>
  <c r="A7" i="2" s="1"/>
  <c r="E7" i="2" l="1"/>
  <c r="B7" i="2"/>
  <c r="F7" i="2" l="1"/>
  <c r="D7" i="2"/>
  <c r="C7" i="2"/>
  <c r="G7" i="2" s="1"/>
  <c r="H7" i="2" s="1"/>
  <c r="A8" i="2" s="1"/>
  <c r="E8" i="2" l="1"/>
  <c r="B8" i="2"/>
  <c r="F8" i="2" l="1"/>
  <c r="D8" i="2"/>
  <c r="C8" i="2"/>
  <c r="G8" i="2" s="1"/>
  <c r="H8" i="2" s="1"/>
  <c r="A9" i="2" s="1"/>
  <c r="E9" i="2" l="1"/>
  <c r="B9" i="2"/>
  <c r="F9" i="2" l="1"/>
  <c r="D9" i="2"/>
  <c r="C9" i="2"/>
  <c r="G9" i="2" s="1"/>
  <c r="H9" i="2" s="1"/>
  <c r="A10" i="2" s="1"/>
  <c r="E10" i="2" l="1"/>
  <c r="B10" i="2"/>
  <c r="C10" i="2" s="1"/>
  <c r="G10" i="2" s="1"/>
  <c r="H10" i="2" l="1"/>
  <c r="A11" i="2" s="1"/>
  <c r="F10" i="2"/>
  <c r="D10" i="2"/>
  <c r="E11" i="2" l="1"/>
  <c r="B11" i="2"/>
  <c r="C11" i="2" s="1"/>
  <c r="G11" i="2" s="1"/>
  <c r="H11" i="2" l="1"/>
  <c r="A12" i="2" s="1"/>
  <c r="F11" i="2"/>
  <c r="D11" i="2"/>
  <c r="E12" i="2" l="1"/>
  <c r="B12" i="2"/>
  <c r="C12" i="2"/>
  <c r="G12" i="2" s="1"/>
  <c r="F12" i="2" l="1"/>
  <c r="D12" i="2"/>
  <c r="H12" i="2"/>
  <c r="A13" i="2" s="1"/>
  <c r="E13" i="2" l="1"/>
  <c r="B13" i="2"/>
  <c r="C13" i="2"/>
  <c r="G13" i="2" s="1"/>
  <c r="F13" i="2" l="1"/>
  <c r="D13" i="2"/>
  <c r="H13" i="2"/>
  <c r="A14" i="2" s="1"/>
  <c r="E14" i="2" l="1"/>
  <c r="B14" i="2"/>
  <c r="C14" i="2"/>
  <c r="G14" i="2" s="1"/>
  <c r="F14" i="2" l="1"/>
  <c r="D14" i="2"/>
  <c r="H14" i="2"/>
  <c r="A15" i="2" s="1"/>
  <c r="E15" i="2" l="1"/>
  <c r="B15" i="2"/>
  <c r="C15" i="2"/>
  <c r="G15" i="2" s="1"/>
  <c r="F15" i="2" l="1"/>
  <c r="D15" i="2"/>
  <c r="H15" i="2"/>
</calcChain>
</file>

<file path=xl/sharedStrings.xml><?xml version="1.0" encoding="utf-8"?>
<sst xmlns="http://schemas.openxmlformats.org/spreadsheetml/2006/main" count="63" uniqueCount="39">
  <si>
    <t>x</t>
  </si>
  <si>
    <t>F(x) = 2^x-2*cos(x)</t>
  </si>
  <si>
    <t>a</t>
  </si>
  <si>
    <t>b</t>
  </si>
  <si>
    <t>c</t>
  </si>
  <si>
    <t>|b-a|</t>
  </si>
  <si>
    <t>F(a)</t>
  </si>
  <si>
    <t>F(b)</t>
  </si>
  <si>
    <t>F(c)</t>
  </si>
  <si>
    <t>F(a)*F(c)</t>
  </si>
  <si>
    <r>
      <t xml:space="preserve"> </t>
    </r>
    <r>
      <rPr>
        <b/>
        <sz val="16"/>
        <color theme="1"/>
        <rFont val="Calibri"/>
        <family val="2"/>
        <charset val="204"/>
        <scheme val="minor"/>
      </rPr>
      <t>ԑ</t>
    </r>
    <r>
      <rPr>
        <b/>
        <sz val="14"/>
        <color theme="1"/>
        <rFont val="Calibri"/>
        <family val="2"/>
        <charset val="204"/>
        <scheme val="minor"/>
      </rPr>
      <t xml:space="preserve"> =</t>
    </r>
  </si>
  <si>
    <t>Ответ x=</t>
  </si>
  <si>
    <t>|b-x|</t>
  </si>
  <si>
    <t>E=</t>
  </si>
  <si>
    <t>Функция</t>
  </si>
  <si>
    <t>1 производ.</t>
  </si>
  <si>
    <t>2 производ.</t>
  </si>
  <si>
    <t>2^x-2*cos(x)</t>
  </si>
  <si>
    <t>Ответ: x =</t>
  </si>
  <si>
    <t>ln(2)*2^x+2*sin(x)</t>
  </si>
  <si>
    <t>(ln(2)^2)*2^x+2*cos(x)</t>
  </si>
  <si>
    <t>a - точка неподвижная, т.к. значения функции и второй производной в точке а имеют одинаковые знаки</t>
  </si>
  <si>
    <t>k</t>
  </si>
  <si>
    <t>F(x)</t>
  </si>
  <si>
    <t>F`(x)</t>
  </si>
  <si>
    <t>1 произв.</t>
  </si>
  <si>
    <t>2 произв.</t>
  </si>
  <si>
    <t>a=</t>
  </si>
  <si>
    <t>b=</t>
  </si>
  <si>
    <t>|F(x)|</t>
  </si>
  <si>
    <t>Ответ: x=</t>
  </si>
  <si>
    <t>Е=</t>
  </si>
  <si>
    <t>m=</t>
  </si>
  <si>
    <t>|Ф`(x)|</t>
  </si>
  <si>
    <r>
      <t>X</t>
    </r>
    <r>
      <rPr>
        <b/>
        <vertAlign val="subscript"/>
        <sz val="11"/>
        <color theme="1"/>
        <rFont val="Calibri"/>
        <family val="2"/>
        <charset val="204"/>
        <scheme val="minor"/>
      </rPr>
      <t>n</t>
    </r>
  </si>
  <si>
    <r>
      <t>X</t>
    </r>
    <r>
      <rPr>
        <b/>
        <vertAlign val="subscript"/>
        <sz val="11"/>
        <color theme="1"/>
        <rFont val="Calibri"/>
        <family val="2"/>
        <charset val="204"/>
        <scheme val="minor"/>
      </rPr>
      <t>n+1</t>
    </r>
  </si>
  <si>
    <r>
      <t>|X</t>
    </r>
    <r>
      <rPr>
        <b/>
        <vertAlign val="subscript"/>
        <sz val="11"/>
        <color theme="1"/>
        <rFont val="Calibri"/>
        <family val="2"/>
        <charset val="204"/>
        <scheme val="minor"/>
      </rPr>
      <t>n</t>
    </r>
    <r>
      <rPr>
        <b/>
        <sz val="11"/>
        <color theme="1"/>
        <rFont val="Calibri"/>
        <family val="2"/>
        <charset val="204"/>
        <scheme val="minor"/>
      </rPr>
      <t>-X</t>
    </r>
    <r>
      <rPr>
        <b/>
        <vertAlign val="subscript"/>
        <sz val="11"/>
        <color theme="1"/>
        <rFont val="Calibri"/>
        <family val="2"/>
        <charset val="204"/>
        <scheme val="minor"/>
      </rPr>
      <t>n+1</t>
    </r>
    <r>
      <rPr>
        <b/>
        <sz val="11"/>
        <color theme="1"/>
        <rFont val="Calibri"/>
        <family val="2"/>
        <charset val="204"/>
        <scheme val="minor"/>
      </rPr>
      <t>|</t>
    </r>
  </si>
  <si>
    <t>Ф(х)= x-m*(2^x-2*cos(x))</t>
  </si>
  <si>
    <t>Ф`(x)= 1 - m*(ln(2)*2^x+2*sin(x))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</si>
</sst>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vertAlign val="subscript"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66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3" xfId="0" applyBorder="1"/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3" borderId="4" xfId="0" applyFont="1" applyFill="1" applyBorder="1" applyAlignment="1">
      <alignment horizontal="right"/>
    </xf>
    <xf numFmtId="0" fontId="0" fillId="3" borderId="9" xfId="0" applyFill="1" applyBorder="1" applyAlignment="1">
      <alignment horizontal="left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4" borderId="4" xfId="0" applyFill="1" applyBorder="1"/>
    <xf numFmtId="0" fontId="0" fillId="5" borderId="3" xfId="0" applyFill="1" applyBorder="1"/>
    <xf numFmtId="0" fontId="0" fillId="0" borderId="5" xfId="0" applyBorder="1"/>
    <xf numFmtId="0" fontId="1" fillId="6" borderId="1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right"/>
    </xf>
    <xf numFmtId="0" fontId="1" fillId="7" borderId="9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8" borderId="9" xfId="0" applyFill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8" borderId="4" xfId="0" applyFill="1" applyBorder="1" applyAlignment="1">
      <alignment horizontal="right"/>
    </xf>
    <xf numFmtId="0" fontId="0" fillId="8" borderId="9" xfId="0" applyFill="1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right"/>
    </xf>
    <xf numFmtId="0" fontId="1" fillId="9" borderId="9" xfId="0" applyFont="1" applyFill="1" applyBorder="1" applyAlignment="1">
      <alignment horizontal="left"/>
    </xf>
    <xf numFmtId="0" fontId="1" fillId="8" borderId="1" xfId="0" applyFont="1" applyFill="1" applyBorder="1"/>
    <xf numFmtId="0" fontId="1" fillId="8" borderId="1" xfId="0" applyFont="1" applyFill="1" applyBorder="1" applyAlignment="1">
      <alignment horizontal="right"/>
    </xf>
    <xf numFmtId="0" fontId="0" fillId="8" borderId="1" xfId="0" applyFill="1" applyBorder="1" applyAlignment="1">
      <alignment horizontal="left"/>
    </xf>
    <xf numFmtId="0" fontId="0" fillId="2" borderId="10" xfId="0" applyFill="1" applyBorder="1" applyAlignment="1">
      <alignment horizontal="center" vertical="top" wrapText="1"/>
    </xf>
    <xf numFmtId="0" fontId="0" fillId="2" borderId="11" xfId="0" applyFill="1" applyBorder="1" applyAlignment="1">
      <alignment horizontal="center" vertical="top" wrapText="1"/>
    </xf>
    <xf numFmtId="0" fontId="0" fillId="2" borderId="12" xfId="0" applyFill="1" applyBorder="1" applyAlignment="1">
      <alignment horizontal="center" vertical="top" wrapText="1"/>
    </xf>
    <xf numFmtId="0" fontId="0" fillId="2" borderId="13" xfId="0" applyFill="1" applyBorder="1" applyAlignment="1">
      <alignment horizontal="center" vertical="top" wrapText="1"/>
    </xf>
    <xf numFmtId="0" fontId="0" fillId="2" borderId="14" xfId="0" applyFill="1" applyBorder="1" applyAlignment="1">
      <alignment horizontal="center" vertical="top" wrapText="1"/>
    </xf>
    <xf numFmtId="0" fontId="0" fillId="2" borderId="15" xfId="0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right"/>
    </xf>
    <xf numFmtId="1" fontId="0" fillId="0" borderId="1" xfId="0" applyNumberFormat="1" applyBorder="1"/>
    <xf numFmtId="0" fontId="5" fillId="9" borderId="4" xfId="0" applyFont="1" applyFill="1" applyBorder="1" applyAlignment="1">
      <alignment horizontal="center"/>
    </xf>
    <xf numFmtId="0" fontId="5" fillId="9" borderId="16" xfId="0" applyFont="1" applyFill="1" applyBorder="1" applyAlignment="1">
      <alignment horizontal="center"/>
    </xf>
    <xf numFmtId="0" fontId="5" fillId="9" borderId="9" xfId="0" applyFont="1" applyFill="1" applyBorder="1" applyAlignment="1">
      <alignment horizontal="center"/>
    </xf>
    <xf numFmtId="0" fontId="0" fillId="10" borderId="1" xfId="0" applyFill="1" applyBorder="1"/>
    <xf numFmtId="0" fontId="0" fillId="4" borderId="9" xfId="0" applyFill="1" applyBorder="1" applyAlignment="1">
      <alignment horizontal="left"/>
    </xf>
    <xf numFmtId="0" fontId="0" fillId="0" borderId="1" xfId="0" applyFill="1" applyBorder="1"/>
    <xf numFmtId="0" fontId="0" fillId="10" borderId="3" xfId="0" applyFill="1" applyBorder="1"/>
  </cellXfs>
  <cellStyles count="1">
    <cellStyle name="Обычный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</dxfs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'Отделение корней'!$B$1</c:f>
              <c:strCache>
                <c:ptCount val="1"/>
                <c:pt idx="0">
                  <c:v>F(x) = 2^x-2*cos(x)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'Отделение корней'!$A$2:$A$22</c:f>
              <c:numCache>
                <c:formatCode>General</c:formatCode>
                <c:ptCount val="21"/>
                <c:pt idx="0">
                  <c:v>-10</c:v>
                </c:pt>
                <c:pt idx="1">
                  <c:v>-9.25</c:v>
                </c:pt>
                <c:pt idx="2">
                  <c:v>-8.5</c:v>
                </c:pt>
                <c:pt idx="3">
                  <c:v>-7.75</c:v>
                </c:pt>
                <c:pt idx="4">
                  <c:v>-7</c:v>
                </c:pt>
                <c:pt idx="5">
                  <c:v>-6.25</c:v>
                </c:pt>
                <c:pt idx="6">
                  <c:v>-5.5</c:v>
                </c:pt>
                <c:pt idx="7">
                  <c:v>-4.75</c:v>
                </c:pt>
                <c:pt idx="8">
                  <c:v>-4</c:v>
                </c:pt>
                <c:pt idx="9">
                  <c:v>-3.25</c:v>
                </c:pt>
                <c:pt idx="10">
                  <c:v>-2.5</c:v>
                </c:pt>
                <c:pt idx="11">
                  <c:v>-1.75</c:v>
                </c:pt>
                <c:pt idx="12">
                  <c:v>-1</c:v>
                </c:pt>
                <c:pt idx="13">
                  <c:v>-0.25</c:v>
                </c:pt>
                <c:pt idx="14">
                  <c:v>0.5</c:v>
                </c:pt>
                <c:pt idx="15">
                  <c:v>1.25</c:v>
                </c:pt>
                <c:pt idx="16">
                  <c:v>2</c:v>
                </c:pt>
                <c:pt idx="17">
                  <c:v>2.75</c:v>
                </c:pt>
                <c:pt idx="18">
                  <c:v>3.5</c:v>
                </c:pt>
                <c:pt idx="19">
                  <c:v>4.25</c:v>
                </c:pt>
                <c:pt idx="20">
                  <c:v>5</c:v>
                </c:pt>
              </c:numCache>
            </c:numRef>
          </c:xVal>
          <c:yVal>
            <c:numRef>
              <c:f>'Отделение корней'!$B$2:$B$22</c:f>
              <c:numCache>
                <c:formatCode>General</c:formatCode>
                <c:ptCount val="21"/>
                <c:pt idx="0">
                  <c:v>1.6791196206529049</c:v>
                </c:pt>
                <c:pt idx="1">
                  <c:v>1.9711727227456897</c:v>
                </c:pt>
                <c:pt idx="2">
                  <c:v>1.2067859412336572</c:v>
                </c:pt>
                <c:pt idx="3">
                  <c:v>-0.20294337414552654</c:v>
                </c:pt>
                <c:pt idx="4">
                  <c:v>-1.4999920086866092</c:v>
                </c:pt>
                <c:pt idx="5">
                  <c:v>-1.9857598299606596</c:v>
                </c:pt>
                <c:pt idx="6">
                  <c:v>-1.3952424616704404</c:v>
                </c:pt>
                <c:pt idx="7">
                  <c:v>-3.8041583432118074E-2</c:v>
                </c:pt>
                <c:pt idx="8">
                  <c:v>1.3697872417272239</c:v>
                </c:pt>
                <c:pt idx="9">
                  <c:v>2.0933714040678066</c:v>
                </c:pt>
                <c:pt idx="10">
                  <c:v>1.7790639263905041</c:v>
                </c:pt>
                <c:pt idx="11">
                  <c:v>0.65379389004966448</c:v>
                </c:pt>
                <c:pt idx="12">
                  <c:v>-0.58060461173627953</c:v>
                </c:pt>
                <c:pt idx="13">
                  <c:v>-1.0969284281675749</c:v>
                </c:pt>
                <c:pt idx="14">
                  <c:v>-0.34095156140765037</c:v>
                </c:pt>
                <c:pt idx="15">
                  <c:v>1.7477695052149047</c:v>
                </c:pt>
                <c:pt idx="16">
                  <c:v>4.8322936730942851</c:v>
                </c:pt>
                <c:pt idx="17">
                  <c:v>8.5757760792946449</c:v>
                </c:pt>
                <c:pt idx="18">
                  <c:v>13.186621873566352</c:v>
                </c:pt>
                <c:pt idx="19">
                  <c:v>19.919488819871123</c:v>
                </c:pt>
                <c:pt idx="20">
                  <c:v>31.432675629073547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88-4979-A608-36E866D19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363648"/>
        <c:axId val="295373728"/>
      </c:scatterChart>
      <c:valAx>
        <c:axId val="29536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5373728"/>
        <c:crosses val="autoZero"/>
        <c:crossBetween val="midCat"/>
      </c:valAx>
      <c:valAx>
        <c:axId val="29537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536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'Отделение корней'!$N$1</c:f>
              <c:strCache>
                <c:ptCount val="1"/>
                <c:pt idx="0">
                  <c:v>F(x) = 2^x-2*cos(x)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'Отделение корней'!$M$2:$M$22</c:f>
              <c:numCache>
                <c:formatCode>General</c:formatCode>
                <c:ptCount val="21"/>
                <c:pt idx="0">
                  <c:v>-1.5</c:v>
                </c:pt>
                <c:pt idx="1">
                  <c:v>-1.4750000000000001</c:v>
                </c:pt>
                <c:pt idx="2">
                  <c:v>-1.45</c:v>
                </c:pt>
                <c:pt idx="3">
                  <c:v>-1.425</c:v>
                </c:pt>
                <c:pt idx="4">
                  <c:v>-1.4</c:v>
                </c:pt>
                <c:pt idx="5">
                  <c:v>-1.375</c:v>
                </c:pt>
                <c:pt idx="6">
                  <c:v>-1.35</c:v>
                </c:pt>
                <c:pt idx="7">
                  <c:v>-1.325</c:v>
                </c:pt>
                <c:pt idx="8">
                  <c:v>-1.3</c:v>
                </c:pt>
                <c:pt idx="9">
                  <c:v>-1.2749999999999999</c:v>
                </c:pt>
                <c:pt idx="10">
                  <c:v>-1.25</c:v>
                </c:pt>
                <c:pt idx="11">
                  <c:v>-1.2250000000000001</c:v>
                </c:pt>
                <c:pt idx="12">
                  <c:v>-1.2</c:v>
                </c:pt>
                <c:pt idx="13">
                  <c:v>-1.175</c:v>
                </c:pt>
                <c:pt idx="14">
                  <c:v>-1.1499999999999999</c:v>
                </c:pt>
                <c:pt idx="15">
                  <c:v>-1.125</c:v>
                </c:pt>
                <c:pt idx="16">
                  <c:v>-1.1000000000000001</c:v>
                </c:pt>
                <c:pt idx="17">
                  <c:v>-1.075</c:v>
                </c:pt>
                <c:pt idx="18">
                  <c:v>-1.05</c:v>
                </c:pt>
                <c:pt idx="19">
                  <c:v>-1.0249999999999999</c:v>
                </c:pt>
                <c:pt idx="20">
                  <c:v>-1</c:v>
                </c:pt>
              </c:numCache>
            </c:numRef>
          </c:xVal>
          <c:yVal>
            <c:numRef>
              <c:f>'Отделение корней'!$N$2:$N$22</c:f>
              <c:numCache>
                <c:formatCode>General</c:formatCode>
                <c:ptCount val="21"/>
                <c:pt idx="0">
                  <c:v>0.21207898725786797</c:v>
                </c:pt>
                <c:pt idx="1">
                  <c:v>0.16843364590958187</c:v>
                </c:pt>
                <c:pt idx="2">
                  <c:v>0.12501588525167312</c:v>
                </c:pt>
                <c:pt idx="3">
                  <c:v>8.1858658020972863E-2</c:v>
                </c:pt>
                <c:pt idx="4">
                  <c:v>3.8994855827117481E-2</c:v>
                </c:pt>
                <c:pt idx="5">
                  <c:v>-3.5427096259891822E-3</c:v>
                </c:pt>
                <c:pt idx="6">
                  <c:v>-4.5721325237707666E-2</c:v>
                </c:pt>
                <c:pt idx="7">
                  <c:v>-8.7508395114951509E-2</c:v>
                </c:pt>
                <c:pt idx="8">
                  <c:v>-0.12887145907105696</c:v>
                </c:pt>
                <c:pt idx="9">
                  <c:v>-0.16977821100711216</c:v>
                </c:pt>
                <c:pt idx="10">
                  <c:v>-0.21019651716368004</c:v>
                </c:pt>
                <c:pt idx="11">
                  <c:v>-0.25009443423093336</c:v>
                </c:pt>
                <c:pt idx="12">
                  <c:v>-0.28944022730528518</c:v>
                </c:pt>
                <c:pt idx="13">
                  <c:v>-0.32820238768069165</c:v>
                </c:pt>
                <c:pt idx="14">
                  <c:v>-0.36634965046289958</c:v>
                </c:pt>
                <c:pt idx="15">
                  <c:v>-0.40385101199499679</c:v>
                </c:pt>
                <c:pt idx="16">
                  <c:v>-0.44067574708275092</c:v>
                </c:pt>
                <c:pt idx="17">
                  <c:v>-0.47679342600831798</c:v>
                </c:pt>
                <c:pt idx="18">
                  <c:v>-0.51217393132103117</c:v>
                </c:pt>
                <c:pt idx="19">
                  <c:v>-0.54678747439411401</c:v>
                </c:pt>
                <c:pt idx="20">
                  <c:v>-0.58060461173627953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65-4C64-B23B-6CC09AC96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371808"/>
        <c:axId val="295372288"/>
      </c:scatterChart>
      <c:valAx>
        <c:axId val="295371808"/>
        <c:scaling>
          <c:orientation val="minMax"/>
          <c:max val="-1"/>
          <c:min val="-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5372288"/>
        <c:crosses val="autoZero"/>
        <c:crossBetween val="midCat"/>
      </c:valAx>
      <c:valAx>
        <c:axId val="29537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537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0</xdr:row>
      <xdr:rowOff>0</xdr:rowOff>
    </xdr:from>
    <xdr:to>
      <xdr:col>9</xdr:col>
      <xdr:colOff>320040</xdr:colOff>
      <xdr:row>14</xdr:row>
      <xdr:rowOff>167640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6C20C96-2712-725F-C60E-5636CC228C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22860</xdr:colOff>
      <xdr:row>0</xdr:row>
      <xdr:rowOff>0</xdr:rowOff>
    </xdr:from>
    <xdr:to>
      <xdr:col>21</xdr:col>
      <xdr:colOff>327660</xdr:colOff>
      <xdr:row>14</xdr:row>
      <xdr:rowOff>167640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8143727-30D9-2785-D1C4-E95529CAF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abSelected="1" workbookViewId="0">
      <selection activeCell="A3" sqref="A3"/>
    </sheetView>
  </sheetViews>
  <sheetFormatPr defaultRowHeight="14.4" x14ac:dyDescent="0.3"/>
  <cols>
    <col min="2" max="2" width="16.5546875" customWidth="1"/>
    <col min="14" max="14" width="17.33203125" customWidth="1"/>
  </cols>
  <sheetData>
    <row r="1" spans="1:14" ht="15" thickBot="1" x14ac:dyDescent="0.35">
      <c r="A1" s="3" t="s">
        <v>0</v>
      </c>
      <c r="B1" s="3" t="s">
        <v>1</v>
      </c>
      <c r="M1" s="4" t="s">
        <v>0</v>
      </c>
      <c r="N1" s="4" t="s">
        <v>1</v>
      </c>
    </row>
    <row r="2" spans="1:14" ht="15" thickTop="1" x14ac:dyDescent="0.3">
      <c r="A2" s="2">
        <v>-10</v>
      </c>
      <c r="B2" s="2">
        <f>POWER(2, A2) - 2 * COS(A2)</f>
        <v>1.6791196206529049</v>
      </c>
      <c r="M2" s="1">
        <v>-1.5</v>
      </c>
      <c r="N2" s="1">
        <f>POWER(2, M2) - 2 * COS(M2)</f>
        <v>0.21207898725786797</v>
      </c>
    </row>
    <row r="3" spans="1:14" x14ac:dyDescent="0.3">
      <c r="A3" s="1">
        <v>-9.25</v>
      </c>
      <c r="B3" s="2">
        <f t="shared" ref="B3:B22" si="0">POWER(2, A3) - 2 * COS(A3)</f>
        <v>1.9711727227456897</v>
      </c>
      <c r="M3" s="1">
        <v>-1.4750000000000001</v>
      </c>
      <c r="N3" s="1">
        <f t="shared" ref="N3:N22" si="1">POWER(2, M3) - 2 * COS(M3)</f>
        <v>0.16843364590958187</v>
      </c>
    </row>
    <row r="4" spans="1:14" x14ac:dyDescent="0.3">
      <c r="A4" s="2">
        <v>-8.5</v>
      </c>
      <c r="B4" s="2">
        <f t="shared" si="0"/>
        <v>1.2067859412336572</v>
      </c>
      <c r="M4" s="1">
        <v>-1.45</v>
      </c>
      <c r="N4" s="1">
        <f t="shared" si="1"/>
        <v>0.12501588525167312</v>
      </c>
    </row>
    <row r="5" spans="1:14" x14ac:dyDescent="0.3">
      <c r="A5" s="1">
        <v>-7.75</v>
      </c>
      <c r="B5" s="2">
        <f t="shared" si="0"/>
        <v>-0.20294337414552654</v>
      </c>
      <c r="M5" s="1">
        <v>-1.425</v>
      </c>
      <c r="N5" s="1">
        <f t="shared" si="1"/>
        <v>8.1858658020972863E-2</v>
      </c>
    </row>
    <row r="6" spans="1:14" x14ac:dyDescent="0.3">
      <c r="A6" s="2">
        <v>-7</v>
      </c>
      <c r="B6" s="2">
        <f t="shared" si="0"/>
        <v>-1.4999920086866092</v>
      </c>
      <c r="M6" s="1">
        <v>-1.4</v>
      </c>
      <c r="N6" s="1">
        <f t="shared" si="1"/>
        <v>3.8994855827117481E-2</v>
      </c>
    </row>
    <row r="7" spans="1:14" x14ac:dyDescent="0.3">
      <c r="A7" s="1">
        <v>-6.25</v>
      </c>
      <c r="B7" s="2">
        <f t="shared" si="0"/>
        <v>-1.9857598299606596</v>
      </c>
      <c r="M7" s="1">
        <v>-1.375</v>
      </c>
      <c r="N7" s="1">
        <f t="shared" si="1"/>
        <v>-3.5427096259891822E-3</v>
      </c>
    </row>
    <row r="8" spans="1:14" x14ac:dyDescent="0.3">
      <c r="A8" s="2">
        <v>-5.5</v>
      </c>
      <c r="B8" s="2">
        <f t="shared" si="0"/>
        <v>-1.3952424616704404</v>
      </c>
      <c r="M8" s="1">
        <v>-1.35</v>
      </c>
      <c r="N8" s="1">
        <f t="shared" si="1"/>
        <v>-4.5721325237707666E-2</v>
      </c>
    </row>
    <row r="9" spans="1:14" x14ac:dyDescent="0.3">
      <c r="A9" s="1">
        <v>-4.75</v>
      </c>
      <c r="B9" s="2">
        <f t="shared" si="0"/>
        <v>-3.8041583432118074E-2</v>
      </c>
      <c r="M9" s="1">
        <v>-1.325</v>
      </c>
      <c r="N9" s="1">
        <f t="shared" si="1"/>
        <v>-8.7508395114951509E-2</v>
      </c>
    </row>
    <row r="10" spans="1:14" x14ac:dyDescent="0.3">
      <c r="A10" s="2">
        <v>-4</v>
      </c>
      <c r="B10" s="2">
        <f t="shared" si="0"/>
        <v>1.3697872417272239</v>
      </c>
      <c r="M10" s="1">
        <v>-1.3</v>
      </c>
      <c r="N10" s="1">
        <f t="shared" si="1"/>
        <v>-0.12887145907105696</v>
      </c>
    </row>
    <row r="11" spans="1:14" x14ac:dyDescent="0.3">
      <c r="A11" s="1">
        <v>-3.25</v>
      </c>
      <c r="B11" s="2">
        <f t="shared" si="0"/>
        <v>2.0933714040678066</v>
      </c>
      <c r="M11" s="1">
        <v>-1.2749999999999999</v>
      </c>
      <c r="N11" s="1">
        <f t="shared" si="1"/>
        <v>-0.16977821100711216</v>
      </c>
    </row>
    <row r="12" spans="1:14" x14ac:dyDescent="0.3">
      <c r="A12" s="2">
        <v>-2.5</v>
      </c>
      <c r="B12" s="2">
        <f t="shared" si="0"/>
        <v>1.7790639263905041</v>
      </c>
      <c r="M12" s="1">
        <v>-1.25</v>
      </c>
      <c r="N12" s="1">
        <f t="shared" si="1"/>
        <v>-0.21019651716368004</v>
      </c>
    </row>
    <row r="13" spans="1:14" x14ac:dyDescent="0.3">
      <c r="A13" s="1">
        <v>-1.75</v>
      </c>
      <c r="B13" s="2">
        <f t="shared" si="0"/>
        <v>0.65379389004966448</v>
      </c>
      <c r="M13" s="1">
        <v>-1.2250000000000001</v>
      </c>
      <c r="N13" s="1">
        <f>POWER(2, M13) - 2 * COS(M13)</f>
        <v>-0.25009443423093336</v>
      </c>
    </row>
    <row r="14" spans="1:14" x14ac:dyDescent="0.3">
      <c r="A14" s="2">
        <v>-1</v>
      </c>
      <c r="B14" s="2">
        <f t="shared" si="0"/>
        <v>-0.58060461173627953</v>
      </c>
      <c r="M14" s="1">
        <v>-1.2</v>
      </c>
      <c r="N14" s="1">
        <f t="shared" si="1"/>
        <v>-0.28944022730528518</v>
      </c>
    </row>
    <row r="15" spans="1:14" x14ac:dyDescent="0.3">
      <c r="A15" s="1">
        <v>-0.25</v>
      </c>
      <c r="B15" s="2">
        <f t="shared" si="0"/>
        <v>-1.0969284281675749</v>
      </c>
      <c r="M15" s="1">
        <v>-1.175</v>
      </c>
      <c r="N15" s="1">
        <f t="shared" si="1"/>
        <v>-0.32820238768069165</v>
      </c>
    </row>
    <row r="16" spans="1:14" x14ac:dyDescent="0.3">
      <c r="A16" s="2">
        <v>0.5</v>
      </c>
      <c r="B16" s="2">
        <f t="shared" si="0"/>
        <v>-0.34095156140765037</v>
      </c>
      <c r="M16" s="1">
        <v>-1.1499999999999999</v>
      </c>
      <c r="N16" s="1">
        <f t="shared" si="1"/>
        <v>-0.36634965046289958</v>
      </c>
    </row>
    <row r="17" spans="1:14" x14ac:dyDescent="0.3">
      <c r="A17" s="1">
        <v>1.25</v>
      </c>
      <c r="B17" s="2">
        <f t="shared" si="0"/>
        <v>1.7477695052149047</v>
      </c>
      <c r="M17" s="1">
        <v>-1.125</v>
      </c>
      <c r="N17" s="1">
        <f t="shared" si="1"/>
        <v>-0.40385101199499679</v>
      </c>
    </row>
    <row r="18" spans="1:14" x14ac:dyDescent="0.3">
      <c r="A18" s="2">
        <v>2</v>
      </c>
      <c r="B18" s="2">
        <f t="shared" si="0"/>
        <v>4.8322936730942851</v>
      </c>
      <c r="M18" s="1">
        <v>-1.1000000000000001</v>
      </c>
      <c r="N18" s="1">
        <f t="shared" si="1"/>
        <v>-0.44067574708275092</v>
      </c>
    </row>
    <row r="19" spans="1:14" x14ac:dyDescent="0.3">
      <c r="A19" s="1">
        <v>2.75</v>
      </c>
      <c r="B19" s="2">
        <f t="shared" si="0"/>
        <v>8.5757760792946449</v>
      </c>
      <c r="M19" s="1">
        <v>-1.075</v>
      </c>
      <c r="N19" s="1">
        <f t="shared" si="1"/>
        <v>-0.47679342600831798</v>
      </c>
    </row>
    <row r="20" spans="1:14" x14ac:dyDescent="0.3">
      <c r="A20" s="2">
        <v>3.5</v>
      </c>
      <c r="B20" s="2">
        <f t="shared" si="0"/>
        <v>13.186621873566352</v>
      </c>
      <c r="M20" s="1">
        <v>-1.05</v>
      </c>
      <c r="N20" s="1">
        <f t="shared" si="1"/>
        <v>-0.51217393132103117</v>
      </c>
    </row>
    <row r="21" spans="1:14" x14ac:dyDescent="0.3">
      <c r="A21" s="1">
        <v>4.25</v>
      </c>
      <c r="B21" s="2">
        <f t="shared" si="0"/>
        <v>19.919488819871123</v>
      </c>
      <c r="M21" s="1">
        <v>-1.0249999999999999</v>
      </c>
      <c r="N21" s="1">
        <f t="shared" si="1"/>
        <v>-0.54678747439411401</v>
      </c>
    </row>
    <row r="22" spans="1:14" x14ac:dyDescent="0.3">
      <c r="A22" s="1">
        <v>5</v>
      </c>
      <c r="B22" s="1">
        <f t="shared" si="0"/>
        <v>31.432675629073547</v>
      </c>
      <c r="M22" s="1">
        <v>-1</v>
      </c>
      <c r="N22" s="1">
        <f t="shared" si="1"/>
        <v>-0.58060461173627953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41604-2FA0-4E6B-867E-1DD046487AA0}">
  <dimension ref="A1:K16"/>
  <sheetViews>
    <sheetView zoomScaleNormal="100" workbookViewId="0">
      <selection activeCell="E22" sqref="E22"/>
    </sheetView>
  </sheetViews>
  <sheetFormatPr defaultRowHeight="14.4" x14ac:dyDescent="0.3"/>
  <cols>
    <col min="2" max="2" width="16.109375" customWidth="1"/>
    <col min="3" max="3" width="17.88671875" customWidth="1"/>
  </cols>
  <sheetData>
    <row r="1" spans="1:11" ht="21.6" thickBot="1" x14ac:dyDescent="0.45">
      <c r="A1" s="7" t="s">
        <v>2</v>
      </c>
      <c r="B1" s="8" t="s">
        <v>3</v>
      </c>
      <c r="C1" s="8" t="s">
        <v>4</v>
      </c>
      <c r="D1" s="8" t="s">
        <v>5</v>
      </c>
      <c r="E1" s="8" t="s">
        <v>6</v>
      </c>
      <c r="F1" s="8" t="s">
        <v>7</v>
      </c>
      <c r="G1" s="8" t="s">
        <v>8</v>
      </c>
      <c r="H1" s="8" t="s">
        <v>9</v>
      </c>
      <c r="J1" s="5" t="s">
        <v>10</v>
      </c>
      <c r="K1" s="6">
        <f>0.0001</f>
        <v>1E-4</v>
      </c>
    </row>
    <row r="2" spans="1:11" x14ac:dyDescent="0.3">
      <c r="A2" s="2">
        <v>-1.5</v>
      </c>
      <c r="B2" s="2">
        <v>-1</v>
      </c>
      <c r="C2" s="2">
        <f>(A2+B2)/2</f>
        <v>-1.25</v>
      </c>
      <c r="D2" s="10">
        <f>ABS(B2-A2)</f>
        <v>0.5</v>
      </c>
      <c r="E2" s="2">
        <f>POWER(2,A2)-2*COS(A2)</f>
        <v>0.21207898725786797</v>
      </c>
      <c r="F2" s="2">
        <f t="shared" ref="F2:G2" si="0">POWER(2,B2)-2*COS(B2)</f>
        <v>-0.58060461173627953</v>
      </c>
      <c r="G2" s="2">
        <f t="shared" si="0"/>
        <v>-0.21019651716368004</v>
      </c>
      <c r="H2" s="2">
        <f>E2*G2</f>
        <v>-4.4578264485204327E-2</v>
      </c>
    </row>
    <row r="3" spans="1:11" x14ac:dyDescent="0.3">
      <c r="A3" s="1">
        <f>IF(H2&lt;0, A2, C2)</f>
        <v>-1.5</v>
      </c>
      <c r="B3" s="1">
        <f>IF(A3=A2, C2, B2)</f>
        <v>-1.25</v>
      </c>
      <c r="C3" s="2">
        <f>(A3+B3)/2</f>
        <v>-1.375</v>
      </c>
      <c r="D3" s="10">
        <f>ABS(B3-A3)</f>
        <v>0.25</v>
      </c>
      <c r="E3" s="2">
        <f>POWER(2,A3)-2*COS(A3)</f>
        <v>0.21207898725786797</v>
      </c>
      <c r="F3" s="2">
        <f t="shared" ref="F3" si="1">POWER(2,B3)-2*COS(B3)</f>
        <v>-0.21019651716368004</v>
      </c>
      <c r="G3" s="2">
        <f t="shared" ref="G3" si="2">POWER(2,C3)-2*COS(C3)</f>
        <v>-3.5427096259891822E-3</v>
      </c>
      <c r="H3" s="2">
        <f>E3*G3</f>
        <v>-7.5133426962848597E-4</v>
      </c>
    </row>
    <row r="4" spans="1:11" x14ac:dyDescent="0.3">
      <c r="A4" s="1">
        <f t="shared" ref="A4:A15" si="3">IF(H3&lt;0, A3, C3)</f>
        <v>-1.5</v>
      </c>
      <c r="B4" s="1">
        <f t="shared" ref="B4:B15" si="4">IF(A4=A3, C3, B3)</f>
        <v>-1.375</v>
      </c>
      <c r="C4" s="2">
        <f t="shared" ref="C4:C15" si="5">(A4+B4)/2</f>
        <v>-1.4375</v>
      </c>
      <c r="D4" s="10">
        <f t="shared" ref="D4:D15" si="6">ABS(B4-A4)</f>
        <v>0.125</v>
      </c>
      <c r="E4" s="2">
        <f t="shared" ref="E4:E15" si="7">POWER(2,A4)-2*COS(A4)</f>
        <v>0.21207898725786797</v>
      </c>
      <c r="F4" s="2">
        <f t="shared" ref="F4:F15" si="8">POWER(2,B4)-2*COS(B4)</f>
        <v>-3.5427096259891822E-3</v>
      </c>
      <c r="G4" s="2">
        <f t="shared" ref="G4:G16" si="9">POWER(2,C4)-2*COS(C4)</f>
        <v>0.1034026475792244</v>
      </c>
      <c r="H4" s="2">
        <f t="shared" ref="H4:H15" si="10">E4*G4</f>
        <v>2.1929528778384146E-2</v>
      </c>
    </row>
    <row r="5" spans="1:11" x14ac:dyDescent="0.3">
      <c r="A5" s="1">
        <f t="shared" si="3"/>
        <v>-1.4375</v>
      </c>
      <c r="B5" s="1">
        <f t="shared" si="4"/>
        <v>-1.375</v>
      </c>
      <c r="C5" s="2">
        <f t="shared" si="5"/>
        <v>-1.40625</v>
      </c>
      <c r="D5" s="10">
        <f t="shared" si="6"/>
        <v>6.25E-2</v>
      </c>
      <c r="E5" s="2">
        <f t="shared" si="7"/>
        <v>0.1034026475792244</v>
      </c>
      <c r="F5" s="2">
        <f t="shared" si="8"/>
        <v>-3.5427096259891822E-3</v>
      </c>
      <c r="G5" s="2">
        <f t="shared" si="9"/>
        <v>4.9681501846688958E-2</v>
      </c>
      <c r="H5" s="2">
        <f t="shared" si="10"/>
        <v>5.1371988266597649E-3</v>
      </c>
    </row>
    <row r="6" spans="1:11" x14ac:dyDescent="0.3">
      <c r="A6" s="1">
        <f t="shared" si="3"/>
        <v>-1.40625</v>
      </c>
      <c r="B6" s="1">
        <f t="shared" si="4"/>
        <v>-1.375</v>
      </c>
      <c r="C6" s="2">
        <f t="shared" si="5"/>
        <v>-1.390625</v>
      </c>
      <c r="D6" s="10">
        <f t="shared" si="6"/>
        <v>3.125E-2</v>
      </c>
      <c r="E6" s="2">
        <f t="shared" si="7"/>
        <v>4.9681501846688958E-2</v>
      </c>
      <c r="F6" s="2">
        <f t="shared" si="8"/>
        <v>-3.5427096259891822E-3</v>
      </c>
      <c r="G6" s="2">
        <f t="shared" si="9"/>
        <v>2.3003278518038073E-2</v>
      </c>
      <c r="H6" s="2">
        <f t="shared" si="10"/>
        <v>1.142837424173809E-3</v>
      </c>
    </row>
    <row r="7" spans="1:11" x14ac:dyDescent="0.3">
      <c r="A7" s="1">
        <f t="shared" si="3"/>
        <v>-1.390625</v>
      </c>
      <c r="B7" s="1">
        <f t="shared" si="4"/>
        <v>-1.375</v>
      </c>
      <c r="C7" s="2">
        <f t="shared" si="5"/>
        <v>-1.3828125</v>
      </c>
      <c r="D7" s="10">
        <f t="shared" si="6"/>
        <v>1.5625E-2</v>
      </c>
      <c r="E7" s="2">
        <f t="shared" si="7"/>
        <v>2.3003278518038073E-2</v>
      </c>
      <c r="F7" s="2">
        <f t="shared" si="8"/>
        <v>-3.5427096259891822E-3</v>
      </c>
      <c r="G7" s="2">
        <f t="shared" si="9"/>
        <v>9.7132557793344065E-3</v>
      </c>
      <c r="H7" s="2">
        <f t="shared" si="10"/>
        <v>2.2343672800897231E-4</v>
      </c>
    </row>
    <row r="8" spans="1:11" x14ac:dyDescent="0.3">
      <c r="A8" s="1">
        <f t="shared" si="3"/>
        <v>-1.3828125</v>
      </c>
      <c r="B8" s="1">
        <f t="shared" si="4"/>
        <v>-1.375</v>
      </c>
      <c r="C8" s="2">
        <f t="shared" si="5"/>
        <v>-1.37890625</v>
      </c>
      <c r="D8" s="10">
        <f t="shared" si="6"/>
        <v>7.8125E-3</v>
      </c>
      <c r="E8" s="2">
        <f t="shared" si="7"/>
        <v>9.7132557793344065E-3</v>
      </c>
      <c r="F8" s="2">
        <f t="shared" si="8"/>
        <v>-3.5427096259891822E-3</v>
      </c>
      <c r="G8" s="2">
        <f t="shared" si="9"/>
        <v>3.0809535580181846E-3</v>
      </c>
      <c r="H8" s="2">
        <f t="shared" si="10"/>
        <v>2.9926089953281034E-5</v>
      </c>
    </row>
    <row r="9" spans="1:11" x14ac:dyDescent="0.3">
      <c r="A9" s="1">
        <f t="shared" si="3"/>
        <v>-1.37890625</v>
      </c>
      <c r="B9" s="1">
        <f t="shared" si="4"/>
        <v>-1.375</v>
      </c>
      <c r="C9" s="2">
        <f t="shared" si="5"/>
        <v>-1.376953125</v>
      </c>
      <c r="D9" s="10">
        <f t="shared" si="6"/>
        <v>3.90625E-3</v>
      </c>
      <c r="E9" s="2">
        <f t="shared" si="7"/>
        <v>3.0809535580181846E-3</v>
      </c>
      <c r="F9" s="2">
        <f t="shared" si="8"/>
        <v>-3.5427096259891822E-3</v>
      </c>
      <c r="G9" s="2">
        <f t="shared" si="9"/>
        <v>-2.3196570396766258E-4</v>
      </c>
      <c r="H9" s="2">
        <f t="shared" si="10"/>
        <v>-7.1467556097736292E-7</v>
      </c>
    </row>
    <row r="10" spans="1:11" x14ac:dyDescent="0.3">
      <c r="A10" s="1">
        <f t="shared" si="3"/>
        <v>-1.37890625</v>
      </c>
      <c r="B10" s="1">
        <f t="shared" si="4"/>
        <v>-1.376953125</v>
      </c>
      <c r="C10" s="2">
        <f t="shared" si="5"/>
        <v>-1.3779296875</v>
      </c>
      <c r="D10" s="10">
        <f t="shared" si="6"/>
        <v>1.953125E-3</v>
      </c>
      <c r="E10" s="2">
        <f t="shared" si="7"/>
        <v>3.0809535580181846E-3</v>
      </c>
      <c r="F10" s="2">
        <f t="shared" si="8"/>
        <v>-2.3196570396766258E-4</v>
      </c>
      <c r="G10" s="2">
        <f t="shared" si="9"/>
        <v>1.4242229831525344E-3</v>
      </c>
      <c r="H10" s="2">
        <f t="shared" si="10"/>
        <v>4.3879648673550736E-6</v>
      </c>
    </row>
    <row r="11" spans="1:11" x14ac:dyDescent="0.3">
      <c r="A11" s="1">
        <f t="shared" si="3"/>
        <v>-1.3779296875</v>
      </c>
      <c r="B11" s="1">
        <f t="shared" si="4"/>
        <v>-1.376953125</v>
      </c>
      <c r="C11" s="2">
        <f t="shared" si="5"/>
        <v>-1.37744140625</v>
      </c>
      <c r="D11" s="10">
        <f t="shared" si="6"/>
        <v>9.765625E-4</v>
      </c>
      <c r="E11" s="2">
        <f t="shared" si="7"/>
        <v>1.4242229831525344E-3</v>
      </c>
      <c r="F11" s="2">
        <f t="shared" si="8"/>
        <v>-2.3196570396766258E-4</v>
      </c>
      <c r="G11" s="2">
        <f t="shared" si="9"/>
        <v>5.9606078191087875E-4</v>
      </c>
      <c r="H11" s="2">
        <f t="shared" si="10"/>
        <v>8.4892346495334397E-7</v>
      </c>
    </row>
    <row r="12" spans="1:11" x14ac:dyDescent="0.3">
      <c r="A12" s="1">
        <f t="shared" si="3"/>
        <v>-1.37744140625</v>
      </c>
      <c r="B12" s="1">
        <f t="shared" si="4"/>
        <v>-1.376953125</v>
      </c>
      <c r="C12" s="2">
        <f t="shared" si="5"/>
        <v>-1.377197265625</v>
      </c>
      <c r="D12" s="10">
        <f t="shared" si="6"/>
        <v>4.8828125E-4</v>
      </c>
      <c r="E12" s="2">
        <f t="shared" si="7"/>
        <v>5.9606078191087875E-4</v>
      </c>
      <c r="F12" s="2">
        <f t="shared" si="8"/>
        <v>-2.3196570396766258E-4</v>
      </c>
      <c r="G12" s="2">
        <f t="shared" si="9"/>
        <v>1.8203055933802004E-4</v>
      </c>
      <c r="H12" s="2">
        <f t="shared" si="10"/>
        <v>1.0850127753069483E-7</v>
      </c>
    </row>
    <row r="13" spans="1:11" x14ac:dyDescent="0.3">
      <c r="A13" s="1">
        <f t="shared" si="3"/>
        <v>-1.377197265625</v>
      </c>
      <c r="B13" s="1">
        <f t="shared" si="4"/>
        <v>-1.376953125</v>
      </c>
      <c r="C13" s="2">
        <f t="shared" si="5"/>
        <v>-1.3770751953125</v>
      </c>
      <c r="D13" s="10">
        <f t="shared" si="6"/>
        <v>2.44140625E-4</v>
      </c>
      <c r="E13" s="2">
        <f t="shared" si="7"/>
        <v>1.8203055933802004E-4</v>
      </c>
      <c r="F13" s="2">
        <f t="shared" si="8"/>
        <v>-2.3196570396766258E-4</v>
      </c>
      <c r="G13" s="2">
        <f t="shared" si="9"/>
        <v>-2.4971819124863792E-5</v>
      </c>
      <c r="H13" s="2">
        <f t="shared" si="10"/>
        <v>-4.5456342029868225E-9</v>
      </c>
    </row>
    <row r="14" spans="1:11" x14ac:dyDescent="0.3">
      <c r="A14" s="1">
        <f t="shared" si="3"/>
        <v>-1.377197265625</v>
      </c>
      <c r="B14" s="1">
        <f t="shared" si="4"/>
        <v>-1.3770751953125</v>
      </c>
      <c r="C14" s="2">
        <f t="shared" si="5"/>
        <v>-1.37713623046875</v>
      </c>
      <c r="D14" s="10">
        <f t="shared" si="6"/>
        <v>1.220703125E-4</v>
      </c>
      <c r="E14" s="2">
        <f t="shared" si="7"/>
        <v>1.8203055933802004E-4</v>
      </c>
      <c r="F14" s="2">
        <f t="shared" si="8"/>
        <v>-2.4971819124863792E-5</v>
      </c>
      <c r="G14" s="2">
        <f t="shared" si="9"/>
        <v>7.8528308641800937E-5</v>
      </c>
      <c r="H14" s="2">
        <f t="shared" si="10"/>
        <v>1.4294551945935698E-8</v>
      </c>
    </row>
    <row r="15" spans="1:11" x14ac:dyDescent="0.3">
      <c r="A15" s="1">
        <f t="shared" si="3"/>
        <v>-1.37713623046875</v>
      </c>
      <c r="B15" s="45">
        <f t="shared" si="4"/>
        <v>-1.3770751953125</v>
      </c>
      <c r="C15" s="46">
        <f t="shared" si="5"/>
        <v>-1.377105712890625</v>
      </c>
      <c r="D15" s="10">
        <f t="shared" si="6"/>
        <v>6.103515625E-5</v>
      </c>
      <c r="E15" s="2">
        <f t="shared" si="7"/>
        <v>7.8528308641800937E-5</v>
      </c>
      <c r="F15" s="2">
        <f t="shared" si="8"/>
        <v>-2.4971819124863792E-5</v>
      </c>
      <c r="G15" s="2">
        <f t="shared" si="9"/>
        <v>2.6777979362568871E-5</v>
      </c>
      <c r="H15" s="2">
        <f t="shared" si="10"/>
        <v>2.1028294281875844E-9</v>
      </c>
    </row>
    <row r="16" spans="1:11" x14ac:dyDescent="0.3">
      <c r="B16" s="9" t="s">
        <v>11</v>
      </c>
      <c r="C16" s="44">
        <f>C15</f>
        <v>-1.377105712890625</v>
      </c>
      <c r="G16" s="11">
        <f t="shared" si="9"/>
        <v>2.6777979362568871E-5</v>
      </c>
    </row>
  </sheetData>
  <conditionalFormatting sqref="D2:D15">
    <cfRule type="cellIs" dxfId="4" priority="1" operator="greaterThan">
      <formula>$K$1</formula>
    </cfRule>
    <cfRule type="cellIs" dxfId="3" priority="2" operator="lessThan">
      <formula>$K$1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7A6E5-8CC4-408D-8D58-7692FF7F9C15}">
  <dimension ref="A1:N7"/>
  <sheetViews>
    <sheetView zoomScaleNormal="100" workbookViewId="0">
      <selection activeCell="K6" sqref="K6:N7"/>
    </sheetView>
  </sheetViews>
  <sheetFormatPr defaultRowHeight="14.4" x14ac:dyDescent="0.3"/>
  <cols>
    <col min="3" max="3" width="18.109375" customWidth="1"/>
    <col min="4" max="4" width="13.5546875" customWidth="1"/>
    <col min="5" max="5" width="10.109375" customWidth="1"/>
    <col min="6" max="6" width="10.21875" customWidth="1"/>
    <col min="11" max="11" width="7" customWidth="1"/>
    <col min="12" max="12" width="13.33203125" customWidth="1"/>
    <col min="13" max="13" width="16.77734375" customWidth="1"/>
    <col min="14" max="14" width="19.44140625" customWidth="1"/>
  </cols>
  <sheetData>
    <row r="1" spans="1:14" x14ac:dyDescent="0.3">
      <c r="A1" s="12" t="s">
        <v>2</v>
      </c>
      <c r="B1" s="12" t="s">
        <v>3</v>
      </c>
      <c r="C1" s="12" t="s">
        <v>0</v>
      </c>
      <c r="D1" s="12" t="s">
        <v>12</v>
      </c>
      <c r="E1" s="12" t="s">
        <v>6</v>
      </c>
      <c r="F1" s="12" t="s">
        <v>7</v>
      </c>
      <c r="H1" s="13" t="s">
        <v>13</v>
      </c>
      <c r="I1" s="14">
        <v>1E-4</v>
      </c>
      <c r="K1" s="15"/>
      <c r="L1" s="16" t="s">
        <v>14</v>
      </c>
      <c r="M1" s="16" t="s">
        <v>15</v>
      </c>
      <c r="N1" s="16" t="s">
        <v>16</v>
      </c>
    </row>
    <row r="2" spans="1:14" x14ac:dyDescent="0.3">
      <c r="A2" s="19">
        <v>-1.5</v>
      </c>
      <c r="B2" s="19">
        <v>-1</v>
      </c>
      <c r="C2" s="19">
        <f>B2-(A2-B2)/(E2-F2)*F2</f>
        <v>-1.3662272137792559</v>
      </c>
      <c r="D2" s="19">
        <f>ABS(B2-C2)</f>
        <v>0.36622721377925593</v>
      </c>
      <c r="E2" s="19">
        <f t="shared" ref="E2:F6" si="0">2^A2-2*COS(A2)</f>
        <v>0.21207898725786797</v>
      </c>
      <c r="F2" s="19">
        <f t="shared" si="0"/>
        <v>-0.58060461173627953</v>
      </c>
      <c r="K2" s="15"/>
      <c r="L2" s="16" t="s">
        <v>17</v>
      </c>
      <c r="M2" s="16" t="s">
        <v>19</v>
      </c>
      <c r="N2" s="16" t="s">
        <v>20</v>
      </c>
    </row>
    <row r="3" spans="1:14" x14ac:dyDescent="0.3">
      <c r="A3" s="19">
        <v>-1.5</v>
      </c>
      <c r="B3" s="19">
        <f>C2</f>
        <v>-1.3662272137792559</v>
      </c>
      <c r="C3" s="19">
        <f>B3-(A3-B3)/(E3-F3)*F3</f>
        <v>-1.3768994372125005</v>
      </c>
      <c r="D3" s="19">
        <f>ABS(B3-C3)</f>
        <v>1.0672223433244588E-2</v>
      </c>
      <c r="E3" s="19">
        <f t="shared" si="0"/>
        <v>0.21207898725786797</v>
      </c>
      <c r="F3" s="19">
        <f t="shared" si="0"/>
        <v>-1.8386222501836025E-2</v>
      </c>
      <c r="K3" s="16" t="s">
        <v>2</v>
      </c>
      <c r="L3" s="17">
        <f>2^A2-2*COS(A2)</f>
        <v>0.21207898725786797</v>
      </c>
      <c r="M3" s="17">
        <f>LN(2)*2^A2+2*SIN(A2)</f>
        <v>-1.7499254373409721</v>
      </c>
      <c r="N3" s="17">
        <f>(LN(2)^2)*2^A2+2*COS(A2)</f>
        <v>0.31134019542694324</v>
      </c>
    </row>
    <row r="4" spans="1:14" x14ac:dyDescent="0.3">
      <c r="A4" s="19">
        <v>-1.5</v>
      </c>
      <c r="B4" s="19">
        <f>C3</f>
        <v>-1.3768994372125005</v>
      </c>
      <c r="C4" s="19">
        <f>B4-(A4-B4)/(E4-F4)*F4</f>
        <v>-1.3770866370289105</v>
      </c>
      <c r="D4" s="19">
        <f>ABS(B4-C4)</f>
        <v>1.8719981641002192E-4</v>
      </c>
      <c r="E4" s="19">
        <f t="shared" si="0"/>
        <v>0.21207898725786797</v>
      </c>
      <c r="F4" s="19">
        <f t="shared" si="0"/>
        <v>-3.2300106773952564E-4</v>
      </c>
      <c r="K4" s="16" t="s">
        <v>3</v>
      </c>
      <c r="L4" s="17">
        <f>2^B2-2*COS(B2)</f>
        <v>-0.58060461173627953</v>
      </c>
      <c r="M4" s="17">
        <f>LN(2)*2^B2+2*SIN(B2)</f>
        <v>-1.3363683793358203</v>
      </c>
      <c r="N4" s="17">
        <f>(LN(2)^2)*2^B2+2*COS(B2)</f>
        <v>1.3208311186953803</v>
      </c>
    </row>
    <row r="5" spans="1:14" x14ac:dyDescent="0.3">
      <c r="A5" s="19">
        <v>-1.5</v>
      </c>
      <c r="B5" s="19">
        <f>C4</f>
        <v>-1.3770866370289105</v>
      </c>
      <c r="C5" s="19">
        <f>B5-(A5-B5)/(E5-F5)*F5</f>
        <v>-1.3770898649624297</v>
      </c>
      <c r="D5" s="19">
        <f>ABS(B5-C5)</f>
        <v>3.2279335191454095E-6</v>
      </c>
      <c r="E5" s="19">
        <f t="shared" si="0"/>
        <v>0.21207898725786797</v>
      </c>
      <c r="F5" s="19">
        <f t="shared" si="0"/>
        <v>-5.5697349242711525E-6</v>
      </c>
    </row>
    <row r="6" spans="1:14" x14ac:dyDescent="0.3">
      <c r="A6" s="19">
        <v>-1.5</v>
      </c>
      <c r="B6" s="19">
        <f>C5</f>
        <v>-1.3770898649624297</v>
      </c>
      <c r="C6" s="19">
        <f>B6-(A6-B6)/(E6-F6)*F6</f>
        <v>-1.3770899206056986</v>
      </c>
      <c r="D6" s="19">
        <f>ABS(B6-C6)</f>
        <v>5.5643268881411245E-8</v>
      </c>
      <c r="E6" s="19">
        <f t="shared" si="0"/>
        <v>0.21207898725786797</v>
      </c>
      <c r="F6" s="19">
        <f t="shared" si="0"/>
        <v>-9.6011394390416172E-8</v>
      </c>
      <c r="K6" s="30" t="s">
        <v>21</v>
      </c>
      <c r="L6" s="31"/>
      <c r="M6" s="31"/>
      <c r="N6" s="32"/>
    </row>
    <row r="7" spans="1:14" x14ac:dyDescent="0.3">
      <c r="A7" s="20"/>
      <c r="B7" s="21" t="s">
        <v>18</v>
      </c>
      <c r="C7" s="22">
        <f>C5</f>
        <v>-1.3770898649624297</v>
      </c>
      <c r="D7" s="20"/>
      <c r="E7" s="20"/>
      <c r="F7" s="20"/>
      <c r="K7" s="33"/>
      <c r="L7" s="34"/>
      <c r="M7" s="34"/>
      <c r="N7" s="35"/>
    </row>
  </sheetData>
  <mergeCells count="1">
    <mergeCell ref="K6:N7"/>
  </mergeCells>
  <conditionalFormatting sqref="D2:D6">
    <cfRule type="cellIs" dxfId="2" priority="1" operator="greaterThan">
      <formula>$I$1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F338E-F9B3-4F85-B107-8A948EB42900}">
  <dimension ref="A1:N7"/>
  <sheetViews>
    <sheetView zoomScaleNormal="100" workbookViewId="0">
      <selection activeCell="K2" sqref="K2:N4"/>
    </sheetView>
  </sheetViews>
  <sheetFormatPr defaultRowHeight="14.4" x14ac:dyDescent="0.3"/>
  <cols>
    <col min="1" max="1" width="3.33203125" customWidth="1"/>
    <col min="2" max="2" width="11.109375" customWidth="1"/>
    <col min="3" max="3" width="13.21875" customWidth="1"/>
    <col min="4" max="4" width="13" customWidth="1"/>
    <col min="5" max="5" width="13.88671875" customWidth="1"/>
    <col min="6" max="6" width="0.109375" customWidth="1"/>
    <col min="8" max="8" width="7.5546875" customWidth="1"/>
    <col min="9" max="9" width="4.109375" hidden="1" customWidth="1"/>
    <col min="10" max="10" width="3.77734375" customWidth="1"/>
    <col min="11" max="11" width="4.44140625" customWidth="1"/>
    <col min="12" max="12" width="14.77734375" customWidth="1"/>
    <col min="13" max="13" width="17.109375" customWidth="1"/>
    <col min="14" max="14" width="19.77734375" customWidth="1"/>
  </cols>
  <sheetData>
    <row r="1" spans="1:14" x14ac:dyDescent="0.3">
      <c r="A1" s="24" t="s">
        <v>22</v>
      </c>
      <c r="B1" s="24" t="s">
        <v>0</v>
      </c>
      <c r="C1" s="24" t="s">
        <v>23</v>
      </c>
      <c r="D1" s="24" t="s">
        <v>24</v>
      </c>
      <c r="E1" s="24" t="s">
        <v>29</v>
      </c>
      <c r="G1" s="25" t="s">
        <v>13</v>
      </c>
      <c r="H1" s="26">
        <v>1E-4</v>
      </c>
      <c r="L1" s="27" t="s">
        <v>14</v>
      </c>
      <c r="M1" s="27" t="s">
        <v>25</v>
      </c>
      <c r="N1" s="27" t="s">
        <v>26</v>
      </c>
    </row>
    <row r="2" spans="1:14" x14ac:dyDescent="0.3">
      <c r="A2" s="23">
        <v>0</v>
      </c>
      <c r="B2" s="1">
        <v>-1.5</v>
      </c>
      <c r="C2" s="1">
        <f>2^B2-2*COS(B2)</f>
        <v>0.21207898725786797</v>
      </c>
      <c r="D2" s="1">
        <f>LN(2)*2^B2+2*SIN(B2)</f>
        <v>-1.7499254373409721</v>
      </c>
      <c r="E2" s="1">
        <f>ABS(C2)</f>
        <v>0.21207898725786797</v>
      </c>
      <c r="L2" s="16" t="s">
        <v>17</v>
      </c>
      <c r="M2" s="16" t="s">
        <v>19</v>
      </c>
      <c r="N2" s="16" t="s">
        <v>20</v>
      </c>
    </row>
    <row r="3" spans="1:14" x14ac:dyDescent="0.3">
      <c r="A3" s="23">
        <v>1</v>
      </c>
      <c r="B3" s="1">
        <f>B2-C2/D2</f>
        <v>-1.3788068435760761</v>
      </c>
      <c r="C3" s="1">
        <f>2^B3-2*COS(B3)</f>
        <v>2.9122866280718585E-3</v>
      </c>
      <c r="D3" s="1">
        <f>LN(2)*2^B3+2*SIN(B3)</f>
        <v>-1.6967125993354841</v>
      </c>
      <c r="E3" s="1">
        <f>ABS(C3)</f>
        <v>2.9122866280718585E-3</v>
      </c>
      <c r="J3" s="28" t="s">
        <v>27</v>
      </c>
      <c r="K3" s="29">
        <v>-1.5</v>
      </c>
      <c r="L3" s="1">
        <v>0.21207898725786797</v>
      </c>
      <c r="M3" s="1">
        <v>-1.7499254373409721</v>
      </c>
      <c r="N3" s="1">
        <v>0.31134019542694324</v>
      </c>
    </row>
    <row r="4" spans="1:14" x14ac:dyDescent="0.3">
      <c r="A4" s="23">
        <v>2</v>
      </c>
      <c r="B4" s="1">
        <f>B3-C3/D3</f>
        <v>-1.3770904146244596</v>
      </c>
      <c r="C4" s="1">
        <f>2^B4-2*COS(B4)</f>
        <v>8.3607096684756854E-7</v>
      </c>
      <c r="D4" s="1">
        <f>LN(2)*2^B4+2*SIN(B4)</f>
        <v>-1.6957373744153665</v>
      </c>
      <c r="E4" s="1">
        <f>ABS(C4)</f>
        <v>8.3607096684756854E-7</v>
      </c>
      <c r="J4" s="28" t="s">
        <v>28</v>
      </c>
      <c r="K4" s="29">
        <v>-1</v>
      </c>
      <c r="L4" s="1">
        <v>-0.58060461173627953</v>
      </c>
      <c r="M4" s="1">
        <v>-1.3363683793358203</v>
      </c>
      <c r="N4" s="1">
        <v>1.3208311186953803</v>
      </c>
    </row>
    <row r="6" spans="1:14" x14ac:dyDescent="0.3">
      <c r="B6" s="21" t="s">
        <v>30</v>
      </c>
      <c r="C6" s="18">
        <f>B4</f>
        <v>-1.3770904146244596</v>
      </c>
      <c r="K6" s="30" t="s">
        <v>21</v>
      </c>
      <c r="L6" s="31"/>
      <c r="M6" s="31"/>
      <c r="N6" s="32"/>
    </row>
    <row r="7" spans="1:14" x14ac:dyDescent="0.3">
      <c r="K7" s="33"/>
      <c r="L7" s="34"/>
      <c r="M7" s="34"/>
      <c r="N7" s="35"/>
    </row>
  </sheetData>
  <mergeCells count="1">
    <mergeCell ref="K6:N7"/>
  </mergeCells>
  <conditionalFormatting sqref="E2:E4">
    <cfRule type="cellIs" dxfId="1" priority="1" operator="greaterThan">
      <formula>$H$1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242ED-580F-4C85-88BB-4876DAB76A2C}">
  <dimension ref="A1:M10"/>
  <sheetViews>
    <sheetView workbookViewId="0">
      <selection activeCell="E6" sqref="E6"/>
    </sheetView>
  </sheetViews>
  <sheetFormatPr defaultRowHeight="14.4" x14ac:dyDescent="0.3"/>
  <cols>
    <col min="1" max="1" width="11.44140625" customWidth="1"/>
    <col min="2" max="2" width="11.33203125" customWidth="1"/>
    <col min="3" max="3" width="18.88671875" customWidth="1"/>
    <col min="4" max="4" width="15.44140625" customWidth="1"/>
    <col min="5" max="5" width="14.5546875" customWidth="1"/>
    <col min="9" max="9" width="6.33203125" customWidth="1"/>
    <col min="10" max="10" width="4.109375" customWidth="1"/>
    <col min="11" max="11" width="7.109375" customWidth="1"/>
    <col min="12" max="12" width="19.5546875" customWidth="1"/>
    <col min="13" max="13" width="20.88671875" customWidth="1"/>
  </cols>
  <sheetData>
    <row r="1" spans="1:13" ht="18" x14ac:dyDescent="0.35">
      <c r="A1" s="40" t="s">
        <v>37</v>
      </c>
      <c r="B1" s="41"/>
      <c r="C1" s="42"/>
      <c r="G1" s="25" t="s">
        <v>31</v>
      </c>
      <c r="H1" s="26">
        <v>1E-4</v>
      </c>
      <c r="L1" s="37" t="s">
        <v>23</v>
      </c>
      <c r="M1" s="37" t="s">
        <v>24</v>
      </c>
    </row>
    <row r="2" spans="1:13" ht="18" x14ac:dyDescent="0.35">
      <c r="A2" s="40" t="s">
        <v>38</v>
      </c>
      <c r="B2" s="41"/>
      <c r="C2" s="42"/>
      <c r="G2" s="25" t="s">
        <v>32</v>
      </c>
      <c r="H2" s="26">
        <f>-1/MAX(ABS(M3),ABS(M4))</f>
        <v>-0.57145291945667653</v>
      </c>
      <c r="L2" s="16" t="s">
        <v>17</v>
      </c>
      <c r="M2" s="16" t="s">
        <v>19</v>
      </c>
    </row>
    <row r="3" spans="1:13" x14ac:dyDescent="0.3">
      <c r="J3" s="28" t="s">
        <v>27</v>
      </c>
      <c r="K3" s="29">
        <v>-1.5</v>
      </c>
      <c r="L3" s="17">
        <v>0.21207898725786797</v>
      </c>
      <c r="M3" s="17">
        <v>-1.7499254373409721</v>
      </c>
    </row>
    <row r="4" spans="1:13" x14ac:dyDescent="0.3">
      <c r="J4" s="28" t="s">
        <v>28</v>
      </c>
      <c r="K4" s="29">
        <v>-1</v>
      </c>
      <c r="L4" s="17">
        <v>-0.58060461173627953</v>
      </c>
      <c r="M4" s="17">
        <v>-1.3363683793358203</v>
      </c>
    </row>
    <row r="5" spans="1:13" ht="15.6" x14ac:dyDescent="0.35">
      <c r="A5" s="36" t="s">
        <v>22</v>
      </c>
      <c r="B5" s="36" t="s">
        <v>34</v>
      </c>
      <c r="C5" s="36" t="s">
        <v>35</v>
      </c>
      <c r="D5" s="36" t="s">
        <v>36</v>
      </c>
      <c r="E5" s="36" t="s">
        <v>33</v>
      </c>
    </row>
    <row r="6" spans="1:13" x14ac:dyDescent="0.3">
      <c r="A6" s="39">
        <v>1</v>
      </c>
      <c r="B6" s="1">
        <f>(K3+K4)/2</f>
        <v>-1.25</v>
      </c>
      <c r="C6" s="1">
        <f>B6-$H$2*(2^B6-2*COS(B6))</f>
        <v>-1.3701174133928105</v>
      </c>
      <c r="D6" s="1">
        <f>ABS(B6-C6)</f>
        <v>0.12011741339281046</v>
      </c>
      <c r="E6" s="1">
        <f>ABS(1-$H$2*(LN(2)*2^B6+2*SIN(B6)))</f>
        <v>8.1939884556292197E-2</v>
      </c>
    </row>
    <row r="7" spans="1:13" x14ac:dyDescent="0.3">
      <c r="A7" s="1">
        <v>2</v>
      </c>
      <c r="B7" s="1">
        <f>C6</f>
        <v>-1.3701174133928105</v>
      </c>
      <c r="C7" s="1">
        <f>B7-$H$2*(2^B7-2*COS(B7))</f>
        <v>-1.3768660254874825</v>
      </c>
      <c r="D7" s="1">
        <f>ABS(B7-C7)</f>
        <v>6.7486120946720352E-3</v>
      </c>
      <c r="E7" s="1">
        <f>ABS(1-$H$2*(LN(2)*2^B7+2*SIN(B7)))</f>
        <v>3.3266129174482795E-2</v>
      </c>
    </row>
    <row r="8" spans="1:13" x14ac:dyDescent="0.3">
      <c r="A8" s="1">
        <v>3</v>
      </c>
      <c r="B8" s="1">
        <f t="shared" ref="B8:B9" si="0">C7</f>
        <v>-1.3768660254874825</v>
      </c>
      <c r="C8" s="1">
        <f t="shared" ref="C8:C9" si="1">B8-$H$2*(2^B8-2*COS(B8))</f>
        <v>-1.3770829802296465</v>
      </c>
      <c r="D8" s="1">
        <f t="shared" ref="D8:D9" si="2">ABS(B8-C8)</f>
        <v>2.1695474216398836E-4</v>
      </c>
      <c r="E8" s="1">
        <f t="shared" ref="E8:E9" si="3">ABS(1-$H$2*(LN(2)*2^B8+2*SIN(B8)))</f>
        <v>3.1039042258703908E-2</v>
      </c>
    </row>
    <row r="9" spans="1:13" x14ac:dyDescent="0.3">
      <c r="A9" s="1">
        <v>4</v>
      </c>
      <c r="B9" s="1">
        <f t="shared" si="0"/>
        <v>-1.3770829802296465</v>
      </c>
      <c r="C9" s="43">
        <f t="shared" si="1"/>
        <v>-1.3770897066273384</v>
      </c>
      <c r="D9" s="1">
        <f t="shared" si="2"/>
        <v>6.7263976919473834E-6</v>
      </c>
      <c r="E9" s="1">
        <f t="shared" si="3"/>
        <v>3.0968348236210641E-2</v>
      </c>
    </row>
    <row r="10" spans="1:13" x14ac:dyDescent="0.3">
      <c r="B10" s="38" t="s">
        <v>30</v>
      </c>
      <c r="C10" s="44">
        <f>C9</f>
        <v>-1.3770897066273384</v>
      </c>
    </row>
  </sheetData>
  <mergeCells count="2">
    <mergeCell ref="A1:C1"/>
    <mergeCell ref="A2:C2"/>
  </mergeCells>
  <conditionalFormatting sqref="D6:D9">
    <cfRule type="cellIs" dxfId="0" priority="1" operator="greaterThan">
      <formula>$H$1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Отделение корней</vt:lpstr>
      <vt:lpstr>Метод половинного деления</vt:lpstr>
      <vt:lpstr>Метод Хорд</vt:lpstr>
      <vt:lpstr>Метод касательных</vt:lpstr>
      <vt:lpstr>Метод простой итерации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SmartX</dc:creator>
  <cp:lastModifiedBy>Илья Сысоев</cp:lastModifiedBy>
  <dcterms:created xsi:type="dcterms:W3CDTF">2015-06-05T18:19:34Z</dcterms:created>
  <dcterms:modified xsi:type="dcterms:W3CDTF">2025-03-11T05:41:05Z</dcterms:modified>
</cp:coreProperties>
</file>