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MDK\Численные методы\"/>
    </mc:Choice>
  </mc:AlternateContent>
  <xr:revisionPtr revIDLastSave="0" documentId="13_ncr:1_{DB46869E-F2A7-4ACB-9F2F-E0D25BC93F3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Метод Гаусса" sheetId="1" r:id="rId1"/>
    <sheet name="Метод Зейделя" sheetId="2" r:id="rId2"/>
    <sheet name="Метод простой итерации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D13" i="1"/>
  <c r="C10" i="1"/>
  <c r="C12" i="1"/>
  <c r="C11" i="1"/>
  <c r="F11" i="1"/>
  <c r="F10" i="1"/>
  <c r="E10" i="1"/>
  <c r="D11" i="1"/>
  <c r="E12" i="1"/>
  <c r="D10" i="1"/>
  <c r="C7" i="1"/>
  <c r="B7" i="1"/>
  <c r="B8" i="1"/>
  <c r="C8" i="1"/>
  <c r="I9" i="2"/>
  <c r="I8" i="2"/>
  <c r="I7" i="2"/>
  <c r="I6" i="2"/>
  <c r="L108" i="2"/>
  <c r="M108" i="2" s="1"/>
  <c r="F8" i="1"/>
  <c r="J8" i="3"/>
  <c r="J7" i="3"/>
  <c r="J6" i="3"/>
  <c r="J5" i="3"/>
  <c r="M20" i="3"/>
  <c r="N20" i="3"/>
  <c r="O20" i="3"/>
  <c r="Q20" i="3" s="1"/>
  <c r="P20" i="3"/>
  <c r="O21" i="3" s="1"/>
  <c r="N108" i="2" l="1"/>
  <c r="O108" i="2" s="1"/>
  <c r="M21" i="3"/>
  <c r="N21" i="3"/>
  <c r="P21" i="3"/>
  <c r="P108" i="2" l="1"/>
  <c r="L109" i="2"/>
  <c r="M22" i="3"/>
  <c r="O22" i="3"/>
  <c r="N22" i="3"/>
  <c r="M23" i="3" s="1"/>
  <c r="Q21" i="3"/>
  <c r="P22" i="3"/>
  <c r="M109" i="2" l="1"/>
  <c r="N23" i="3"/>
  <c r="Q22" i="3"/>
  <c r="P23" i="3"/>
  <c r="O23" i="3"/>
  <c r="Q23" i="3" s="1"/>
  <c r="N109" i="2" l="1"/>
  <c r="O109" i="2"/>
  <c r="L110" i="2" s="1"/>
  <c r="M110" i="2" l="1"/>
  <c r="P109" i="2"/>
  <c r="N110" i="2" l="1"/>
  <c r="O110" i="2" l="1"/>
  <c r="L111" i="2" s="1"/>
  <c r="P110" i="2"/>
  <c r="M111" i="2" l="1"/>
  <c r="O111" i="2" l="1"/>
  <c r="L112" i="2" s="1"/>
  <c r="N111" i="2"/>
  <c r="O112" i="2" l="1"/>
  <c r="P112" i="2" s="1"/>
  <c r="M112" i="2"/>
  <c r="N112" i="2"/>
  <c r="P111" i="2"/>
  <c r="L113" i="2" l="1"/>
  <c r="N113" i="2" l="1"/>
  <c r="O113" i="2" s="1"/>
  <c r="M113" i="2"/>
  <c r="L114" i="2" l="1"/>
  <c r="P113" i="2"/>
  <c r="M114" i="2" l="1"/>
  <c r="N114" i="2" l="1"/>
  <c r="P114" i="2" l="1"/>
  <c r="L115" i="2"/>
  <c r="O114" i="2"/>
  <c r="M115" i="2" l="1"/>
  <c r="O115" i="2" l="1"/>
  <c r="L116" i="2" s="1"/>
  <c r="N115" i="2"/>
  <c r="M116" i="2" l="1"/>
  <c r="N116" i="2"/>
  <c r="P115" i="2"/>
  <c r="O116" i="2" l="1"/>
  <c r="P116" i="2" s="1"/>
  <c r="L117" i="2" l="1"/>
  <c r="M117" i="2" l="1"/>
  <c r="N117" i="2" l="1"/>
  <c r="L118" i="2" s="1"/>
  <c r="O117" i="2"/>
  <c r="P117" i="2" s="1"/>
  <c r="M118" i="2" l="1"/>
  <c r="N118" i="2" l="1"/>
  <c r="L119" i="2" l="1"/>
  <c r="P118" i="2"/>
  <c r="O118" i="2"/>
  <c r="M119" i="2" l="1"/>
  <c r="O119" i="2" l="1"/>
  <c r="L120" i="2" s="1"/>
  <c r="N119" i="2"/>
  <c r="M120" i="2" l="1"/>
  <c r="N120" i="2"/>
  <c r="P119" i="2"/>
  <c r="O120" i="2" l="1"/>
  <c r="L121" i="2" s="1"/>
  <c r="P120" i="2"/>
  <c r="M121" i="2" l="1"/>
  <c r="N121" i="2" l="1"/>
  <c r="O121" i="2" s="1"/>
  <c r="P121" i="2" l="1"/>
  <c r="L122" i="2"/>
  <c r="N122" i="2" l="1"/>
  <c r="M122" i="2"/>
  <c r="O122" i="2" s="1"/>
  <c r="P122" i="2" l="1"/>
  <c r="M3" i="3" l="1"/>
  <c r="F7" i="1"/>
  <c r="F6" i="1"/>
  <c r="E6" i="1"/>
  <c r="D6" i="1"/>
  <c r="C6" i="1"/>
  <c r="B6" i="1"/>
  <c r="E13" i="1"/>
  <c r="G11" i="1"/>
  <c r="E11" i="1"/>
  <c r="D17" i="1"/>
  <c r="C9" i="1"/>
  <c r="B9" i="1"/>
  <c r="D9" i="1"/>
  <c r="D22" i="3"/>
  <c r="C21" i="3"/>
  <c r="B20" i="3"/>
  <c r="B21" i="3"/>
  <c r="A19" i="3"/>
  <c r="A20" i="3"/>
  <c r="C20" i="3" l="1"/>
  <c r="D20" i="3"/>
  <c r="B19" i="3" l="1"/>
  <c r="C19" i="3"/>
  <c r="D19" i="3"/>
  <c r="E19" i="3"/>
  <c r="D21" i="3"/>
  <c r="A21" i="3"/>
  <c r="B8" i="3"/>
  <c r="F26" i="3" l="1"/>
  <c r="E26" i="3"/>
  <c r="D26" i="3"/>
  <c r="C26" i="3"/>
  <c r="B26" i="3"/>
  <c r="E22" i="3"/>
  <c r="E29" i="3"/>
  <c r="C22" i="3"/>
  <c r="B22" i="3"/>
  <c r="A22" i="3"/>
  <c r="E21" i="3"/>
  <c r="F28" i="3" s="1"/>
  <c r="E28" i="3"/>
  <c r="C28" i="3"/>
  <c r="E20" i="3"/>
  <c r="F27" i="3" s="1"/>
  <c r="E27" i="3"/>
  <c r="D27" i="3"/>
  <c r="C27" i="3"/>
  <c r="B27" i="3"/>
  <c r="A9" i="2" a="1"/>
  <c r="D10" i="2" s="1"/>
  <c r="E7" i="1"/>
  <c r="D8" i="1"/>
  <c r="G5" i="1"/>
  <c r="G4" i="1"/>
  <c r="G3" i="1"/>
  <c r="G2" i="1"/>
  <c r="C29" i="3" l="1"/>
  <c r="D29" i="3"/>
  <c r="F29" i="3"/>
  <c r="D7" i="1"/>
  <c r="B29" i="3"/>
  <c r="B34" i="3"/>
  <c r="C34" i="3" s="1"/>
  <c r="B11" i="2"/>
  <c r="D11" i="2"/>
  <c r="H6" i="1"/>
  <c r="C12" i="2"/>
  <c r="D12" i="2"/>
  <c r="E9" i="1"/>
  <c r="A11" i="2"/>
  <c r="B12" i="2"/>
  <c r="A12" i="2"/>
  <c r="C11" i="2"/>
  <c r="A10" i="2"/>
  <c r="C9" i="2"/>
  <c r="C10" i="2"/>
  <c r="E8" i="1"/>
  <c r="B9" i="2"/>
  <c r="A9" i="2"/>
  <c r="G6" i="1"/>
  <c r="D9" i="2"/>
  <c r="N3" i="3"/>
  <c r="F9" i="1"/>
  <c r="B10" i="2"/>
  <c r="B28" i="3"/>
  <c r="D28" i="3"/>
  <c r="B33" i="3"/>
  <c r="C33" i="3" s="1"/>
  <c r="P3" i="3" l="1"/>
  <c r="H9" i="1"/>
  <c r="B35" i="3"/>
  <c r="C35" i="3" s="1"/>
  <c r="B36" i="3"/>
  <c r="C36" i="3" s="1"/>
  <c r="G8" i="1"/>
  <c r="E16" i="2" a="1"/>
  <c r="A16" i="2" a="1"/>
  <c r="G9" i="1"/>
  <c r="O4" i="3"/>
  <c r="H7" i="1"/>
  <c r="G7" i="1"/>
  <c r="G10" i="1" s="1"/>
  <c r="O3" i="3"/>
  <c r="P4" i="3" s="1"/>
  <c r="H8" i="1"/>
  <c r="F12" i="1" l="1"/>
  <c r="H10" i="1"/>
  <c r="M4" i="3"/>
  <c r="N5" i="3" s="1"/>
  <c r="Q3" i="3"/>
  <c r="G12" i="1"/>
  <c r="D12" i="1"/>
  <c r="N4" i="3"/>
  <c r="M5" i="3" s="1"/>
  <c r="C18" i="2"/>
  <c r="D26" i="2" s="1"/>
  <c r="A18" i="2"/>
  <c r="D17" i="2"/>
  <c r="C17" i="2"/>
  <c r="B17" i="2"/>
  <c r="C25" i="2" s="1"/>
  <c r="A17" i="2"/>
  <c r="C16" i="2"/>
  <c r="D19" i="2"/>
  <c r="E27" i="2" s="1"/>
  <c r="A16" i="2"/>
  <c r="B24" i="2" s="1"/>
  <c r="C19" i="2"/>
  <c r="B19" i="2"/>
  <c r="D18" i="2"/>
  <c r="B18" i="2"/>
  <c r="D16" i="2"/>
  <c r="B16" i="2"/>
  <c r="A19" i="2"/>
  <c r="E19" i="2"/>
  <c r="E18" i="2"/>
  <c r="E17" i="2"/>
  <c r="E16" i="2"/>
  <c r="F26" i="2" l="1"/>
  <c r="B25" i="2"/>
  <c r="B26" i="2"/>
  <c r="E14" i="1"/>
  <c r="H11" i="1"/>
  <c r="F13" i="1"/>
  <c r="D14" i="1"/>
  <c r="D27" i="2"/>
  <c r="H12" i="1"/>
  <c r="G13" i="1"/>
  <c r="F25" i="2"/>
  <c r="F27" i="2"/>
  <c r="F24" i="2"/>
  <c r="B27" i="2"/>
  <c r="C24" i="2"/>
  <c r="C26" i="2"/>
  <c r="E25" i="2"/>
  <c r="E24" i="2"/>
  <c r="O5" i="3"/>
  <c r="P6" i="3" s="1"/>
  <c r="Q4" i="3"/>
  <c r="D24" i="2"/>
  <c r="D25" i="2"/>
  <c r="P5" i="3"/>
  <c r="E26" i="2"/>
  <c r="C27" i="2"/>
  <c r="E15" i="1" l="1"/>
  <c r="E16" i="1" s="1"/>
  <c r="G17" i="1"/>
  <c r="G14" i="1"/>
  <c r="F14" i="1"/>
  <c r="F15" i="1" s="1"/>
  <c r="F16" i="1" s="1"/>
  <c r="Q5" i="3"/>
  <c r="H15" i="1"/>
  <c r="H14" i="1"/>
  <c r="G18" i="1"/>
  <c r="L3" i="2"/>
  <c r="G15" i="1"/>
  <c r="G16" i="1" s="1"/>
  <c r="H13" i="1"/>
  <c r="M6" i="3"/>
  <c r="N6" i="3"/>
  <c r="O6" i="3"/>
  <c r="G19" i="1" l="1"/>
  <c r="M3" i="2"/>
  <c r="N3" i="2" s="1"/>
  <c r="P7" i="3"/>
  <c r="Q6" i="3"/>
  <c r="O7" i="3"/>
  <c r="N7" i="3"/>
  <c r="K5" i="1"/>
  <c r="K4" i="1"/>
  <c r="M7" i="3"/>
  <c r="O3" i="2" l="1"/>
  <c r="L4" i="2" s="1"/>
  <c r="K3" i="1"/>
  <c r="M8" i="3"/>
  <c r="Q7" i="3"/>
  <c r="O8" i="3"/>
  <c r="P8" i="3"/>
  <c r="N8" i="3"/>
  <c r="P3" i="2" l="1"/>
  <c r="M4" i="2"/>
  <c r="N4" i="2" s="1"/>
  <c r="O4" i="2" s="1"/>
  <c r="P4" i="2" s="1"/>
  <c r="K2" i="1"/>
  <c r="N9" i="3"/>
  <c r="M9" i="3"/>
  <c r="O9" i="3"/>
  <c r="Q8" i="3"/>
  <c r="P9" i="3"/>
  <c r="L5" i="2" l="1"/>
  <c r="M5" i="2" s="1"/>
  <c r="N5" i="2" s="1"/>
  <c r="O5" i="2" s="1"/>
  <c r="O10" i="3"/>
  <c r="Q9" i="3"/>
  <c r="M10" i="3"/>
  <c r="P10" i="3"/>
  <c r="N10" i="3"/>
  <c r="M11" i="3" l="1"/>
  <c r="Q10" i="3"/>
  <c r="O11" i="3"/>
  <c r="P11" i="3"/>
  <c r="N11" i="3"/>
  <c r="P5" i="2"/>
  <c r="L6" i="2"/>
  <c r="Q11" i="3" l="1"/>
  <c r="P12" i="3"/>
  <c r="M12" i="3"/>
  <c r="O12" i="3"/>
  <c r="N12" i="3"/>
  <c r="M6" i="2"/>
  <c r="N13" i="3" l="1"/>
  <c r="M13" i="3"/>
  <c r="O13" i="3"/>
  <c r="P13" i="3"/>
  <c r="Q12" i="3"/>
  <c r="N6" i="2"/>
  <c r="O6" i="2" l="1"/>
  <c r="P6" i="2" s="1"/>
  <c r="O14" i="3"/>
  <c r="M14" i="3"/>
  <c r="P14" i="3"/>
  <c r="N14" i="3"/>
  <c r="Q13" i="3"/>
  <c r="L7" i="2" l="1"/>
  <c r="N15" i="3"/>
  <c r="M15" i="3"/>
  <c r="Q14" i="3"/>
  <c r="O15" i="3"/>
  <c r="P15" i="3"/>
  <c r="M7" i="2" l="1"/>
  <c r="N7" i="2" s="1"/>
  <c r="O7" i="2" s="1"/>
  <c r="M16" i="3"/>
  <c r="O16" i="3"/>
  <c r="Q15" i="3"/>
  <c r="P16" i="3"/>
  <c r="N16" i="3"/>
  <c r="P7" i="2" l="1"/>
  <c r="L8" i="2"/>
  <c r="M8" i="2" s="1"/>
  <c r="N8" i="2" s="1"/>
  <c r="O8" i="2" s="1"/>
  <c r="P8" i="2" s="1"/>
  <c r="N17" i="3"/>
  <c r="M17" i="3"/>
  <c r="P17" i="3"/>
  <c r="O17" i="3"/>
  <c r="Q16" i="3"/>
  <c r="L9" i="2" l="1"/>
  <c r="M9" i="2" s="1"/>
  <c r="P18" i="3"/>
  <c r="M18" i="3"/>
  <c r="N18" i="3"/>
  <c r="M19" i="3" s="1"/>
  <c r="Q17" i="3"/>
  <c r="O18" i="3"/>
  <c r="P19" i="3" l="1"/>
  <c r="O19" i="3"/>
  <c r="N19" i="3"/>
  <c r="Q18" i="3"/>
  <c r="N9" i="2"/>
  <c r="Q19" i="3" l="1"/>
  <c r="O9" i="2"/>
  <c r="L10" i="2" s="1"/>
  <c r="P9" i="2"/>
  <c r="M10" i="2" l="1"/>
  <c r="N10" i="2" s="1"/>
  <c r="O10" i="2" l="1"/>
  <c r="P10" i="2" s="1"/>
  <c r="L11" i="2" l="1"/>
  <c r="M11" i="2" s="1"/>
  <c r="N11" i="2" l="1"/>
  <c r="O11" i="2" l="1"/>
  <c r="P11" i="2" s="1"/>
  <c r="L12" i="2" l="1"/>
  <c r="M12" i="2" s="1"/>
  <c r="N12" i="2" l="1"/>
  <c r="O12" i="2" l="1"/>
  <c r="P12" i="2" s="1"/>
  <c r="L13" i="2" l="1"/>
  <c r="M13" i="2" s="1"/>
  <c r="N13" i="2" l="1"/>
  <c r="O13" i="2" l="1"/>
  <c r="P13" i="2" s="1"/>
  <c r="L14" i="2" l="1"/>
  <c r="M14" i="2" s="1"/>
  <c r="N14" i="2" s="1"/>
  <c r="O14" i="2" l="1"/>
  <c r="L15" i="2" s="1"/>
  <c r="P14" i="2" l="1"/>
  <c r="M15" i="2"/>
  <c r="N15" i="2" s="1"/>
  <c r="O15" i="2" s="1"/>
  <c r="P15" i="2" l="1"/>
  <c r="L16" i="2"/>
  <c r="M16" i="2" l="1"/>
  <c r="N16" i="2" s="1"/>
  <c r="O16" i="2" l="1"/>
  <c r="L17" i="2" s="1"/>
  <c r="P16" i="2" l="1"/>
  <c r="M17" i="2"/>
  <c r="N17" i="2" s="1"/>
  <c r="O17" i="2" s="1"/>
  <c r="P17" i="2" l="1"/>
  <c r="L18" i="2"/>
  <c r="M18" i="2" l="1"/>
  <c r="N18" i="2" l="1"/>
  <c r="O18" i="2" l="1"/>
  <c r="P18" i="2" s="1"/>
  <c r="L19" i="2" l="1"/>
  <c r="M19" i="2" l="1"/>
  <c r="N19" i="2" s="1"/>
  <c r="O19" i="2" s="1"/>
  <c r="L20" i="2" l="1"/>
  <c r="P19" i="2"/>
  <c r="M20" i="2" l="1"/>
  <c r="N20" i="2" s="1"/>
  <c r="O20" i="2" l="1"/>
  <c r="L21" i="2" s="1"/>
  <c r="M21" i="2" s="1"/>
  <c r="N21" i="2" l="1"/>
  <c r="O21" i="2" s="1"/>
  <c r="L22" i="2" s="1"/>
  <c r="P20" i="2"/>
  <c r="P21" i="2" l="1"/>
  <c r="M22" i="2"/>
  <c r="N22" i="2" l="1"/>
  <c r="O22" i="2" l="1"/>
  <c r="L23" i="2" s="1"/>
  <c r="P22" i="2" l="1"/>
  <c r="M23" i="2"/>
  <c r="N23" i="2" l="1"/>
  <c r="O23" i="2" l="1"/>
  <c r="L24" i="2" s="1"/>
  <c r="M24" i="2" l="1"/>
  <c r="P23" i="2"/>
  <c r="N24" i="2" l="1"/>
  <c r="O24" i="2" l="1"/>
  <c r="L25" i="2" s="1"/>
  <c r="P24" i="2" l="1"/>
  <c r="M25" i="2"/>
  <c r="N25" i="2" l="1"/>
  <c r="O25" i="2" l="1"/>
  <c r="L26" i="2" s="1"/>
  <c r="P25" i="2" l="1"/>
  <c r="M26" i="2"/>
  <c r="N26" i="2" l="1"/>
  <c r="O26" i="2" l="1"/>
  <c r="L27" i="2" s="1"/>
  <c r="M27" i="2" l="1"/>
  <c r="N27" i="2"/>
  <c r="O27" i="2" s="1"/>
  <c r="P26" i="2"/>
  <c r="L28" i="2" l="1"/>
  <c r="P27" i="2"/>
  <c r="M28" i="2" l="1"/>
  <c r="N28" i="2" l="1"/>
  <c r="O28" i="2" s="1"/>
  <c r="P28" i="2" s="1"/>
  <c r="L29" i="2" l="1"/>
  <c r="M29" i="2" l="1"/>
  <c r="N29" i="2" l="1"/>
  <c r="P29" i="2" s="1"/>
  <c r="O29" i="2"/>
  <c r="L30" i="2" s="1"/>
  <c r="M30" i="2" l="1"/>
  <c r="P30" i="2" l="1"/>
  <c r="N30" i="2"/>
  <c r="O30" i="2" s="1"/>
  <c r="L31" i="2" s="1"/>
  <c r="M31" i="2" l="1"/>
  <c r="N31" i="2"/>
  <c r="O31" i="2" l="1"/>
  <c r="L32" i="2" s="1"/>
  <c r="M32" i="2" l="1"/>
  <c r="N32" i="2"/>
  <c r="O32" i="2" s="1"/>
  <c r="P31" i="2"/>
  <c r="L33" i="2" l="1"/>
  <c r="P32" i="2"/>
  <c r="M33" i="2" l="1"/>
  <c r="N33" i="2"/>
  <c r="O33" i="2" s="1"/>
  <c r="L34" i="2" l="1"/>
  <c r="P33" i="2"/>
  <c r="M34" i="2" l="1"/>
  <c r="N34" i="2" l="1"/>
  <c r="P34" i="2" s="1"/>
  <c r="O34" i="2"/>
  <c r="L35" i="2" s="1"/>
  <c r="M35" i="2" l="1"/>
  <c r="N35" i="2" l="1"/>
  <c r="L36" i="2" s="1"/>
  <c r="O35" i="2"/>
  <c r="P35" i="2" s="1"/>
  <c r="M36" i="2" l="1"/>
  <c r="N36" i="2"/>
  <c r="O36" i="2" s="1"/>
  <c r="L37" i="2" l="1"/>
  <c r="P36" i="2"/>
  <c r="M37" i="2" l="1"/>
  <c r="N37" i="2"/>
  <c r="O37" i="2" l="1"/>
  <c r="P37" i="2" s="1"/>
  <c r="L38" i="2"/>
  <c r="M38" i="2" l="1"/>
  <c r="N38" i="2"/>
  <c r="O38" i="2" l="1"/>
  <c r="L39" i="2" s="1"/>
  <c r="M39" i="2" l="1"/>
  <c r="N39" i="2"/>
  <c r="O39" i="2" s="1"/>
  <c r="P39" i="2" s="1"/>
  <c r="P38" i="2"/>
  <c r="L40" i="2" l="1"/>
  <c r="N40" i="2" l="1"/>
  <c r="O40" i="2" s="1"/>
  <c r="M40" i="2"/>
  <c r="L41" i="2" l="1"/>
  <c r="P40" i="2"/>
  <c r="M41" i="2" l="1"/>
  <c r="N41" i="2" s="1"/>
  <c r="O41" i="2" l="1"/>
  <c r="P41" i="2" s="1"/>
  <c r="L42" i="2" l="1"/>
  <c r="M42" i="2" l="1"/>
  <c r="N42" i="2" l="1"/>
  <c r="O42" i="2" s="1"/>
  <c r="P42" i="2" l="1"/>
  <c r="L43" i="2"/>
  <c r="M43" i="2" l="1"/>
  <c r="N43" i="2"/>
  <c r="O43" i="2" s="1"/>
  <c r="P43" i="2" s="1"/>
  <c r="L44" i="2" l="1"/>
  <c r="M44" i="2" l="1"/>
  <c r="N44" i="2"/>
  <c r="O44" i="2" s="1"/>
  <c r="L45" i="2" l="1"/>
  <c r="P44" i="2"/>
  <c r="M45" i="2" l="1"/>
  <c r="N45" i="2" l="1"/>
  <c r="O45" i="2" s="1"/>
  <c r="P45" i="2" s="1"/>
  <c r="L46" i="2" l="1"/>
  <c r="M46" i="2" l="1"/>
  <c r="N46" i="2" l="1"/>
  <c r="O46" i="2" s="1"/>
  <c r="P46" i="2" s="1"/>
  <c r="L47" i="2" l="1"/>
  <c r="M47" i="2" l="1"/>
  <c r="N47" i="2"/>
  <c r="O47" i="2" s="1"/>
  <c r="P47" i="2" s="1"/>
  <c r="L48" i="2" l="1"/>
  <c r="M48" i="2" l="1"/>
  <c r="O48" i="2"/>
  <c r="P48" i="2" s="1"/>
  <c r="N48" i="2"/>
  <c r="L49" i="2" l="1"/>
  <c r="P49" i="2" l="1"/>
  <c r="M49" i="2"/>
  <c r="N49" i="2"/>
  <c r="O49" i="2" s="1"/>
  <c r="L50" i="2" l="1"/>
  <c r="M50" i="2" l="1"/>
  <c r="N50" i="2" l="1"/>
  <c r="O50" i="2" s="1"/>
  <c r="P50" i="2"/>
  <c r="L51" i="2" l="1"/>
  <c r="M51" i="2" l="1"/>
  <c r="N51" i="2" s="1"/>
  <c r="P51" i="2" l="1"/>
  <c r="O51" i="2"/>
  <c r="L52" i="2" s="1"/>
  <c r="N52" i="2" l="1"/>
  <c r="M52" i="2"/>
  <c r="P52" i="2" l="1"/>
  <c r="O52" i="2"/>
  <c r="L53" i="2" s="1"/>
  <c r="M53" i="2" l="1"/>
  <c r="N53" i="2" s="1"/>
  <c r="O53" i="2" l="1"/>
  <c r="L54" i="2" s="1"/>
  <c r="M54" i="2" l="1"/>
  <c r="P53" i="2"/>
  <c r="L55" i="2" l="1"/>
  <c r="N54" i="2"/>
  <c r="O54" i="2"/>
  <c r="P54" i="2" s="1"/>
  <c r="M55" i="2" l="1"/>
  <c r="N55" i="2"/>
  <c r="O55" i="2"/>
  <c r="P55" i="2" s="1"/>
  <c r="L56" i="2" l="1"/>
  <c r="M56" i="2" l="1"/>
  <c r="N56" i="2"/>
  <c r="O56" i="2" s="1"/>
  <c r="L57" i="2" l="1"/>
  <c r="P56" i="2"/>
  <c r="M57" i="2" l="1"/>
  <c r="N57" i="2" l="1"/>
  <c r="L58" i="2" s="1"/>
  <c r="O57" i="2"/>
  <c r="P57" i="2" s="1"/>
  <c r="M58" i="2" l="1"/>
  <c r="N58" i="2" l="1"/>
  <c r="O58" i="2"/>
  <c r="L59" i="2" s="1"/>
  <c r="P58" i="2"/>
  <c r="M59" i="2" l="1"/>
  <c r="N59" i="2"/>
  <c r="O59" i="2"/>
  <c r="L60" i="2" l="1"/>
  <c r="P59" i="2"/>
  <c r="M60" i="2" l="1"/>
  <c r="N60" i="2"/>
  <c r="O60" i="2" l="1"/>
  <c r="L61" i="2" s="1"/>
  <c r="M61" i="2" l="1"/>
  <c r="N61" i="2"/>
  <c r="P60" i="2"/>
  <c r="O61" i="2" l="1"/>
  <c r="P61" i="2" s="1"/>
  <c r="L62" i="2" l="1"/>
  <c r="M62" i="2" l="1"/>
  <c r="P62" i="2" s="1"/>
  <c r="N62" i="2"/>
  <c r="O62" i="2"/>
  <c r="L63" i="2" s="1"/>
  <c r="M63" i="2" l="1"/>
  <c r="N63" i="2" l="1"/>
  <c r="L64" i="2" s="1"/>
  <c r="O63" i="2"/>
  <c r="P63" i="2"/>
  <c r="M64" i="2" l="1"/>
  <c r="N64" i="2"/>
  <c r="O64" i="2" s="1"/>
  <c r="L65" i="2" l="1"/>
  <c r="P64" i="2"/>
  <c r="M65" i="2" l="1"/>
  <c r="P65" i="2" s="1"/>
  <c r="N65" i="2"/>
  <c r="O65" i="2"/>
  <c r="L66" i="2" s="1"/>
  <c r="M66" i="2" l="1"/>
  <c r="N66" i="2"/>
  <c r="O66" i="2" l="1"/>
  <c r="L67" i="2" s="1"/>
  <c r="M67" i="2" l="1"/>
  <c r="N67" i="2"/>
  <c r="O67" i="2" s="1"/>
  <c r="P67" i="2" s="1"/>
  <c r="P66" i="2"/>
  <c r="L68" i="2" l="1"/>
  <c r="M68" i="2" l="1"/>
  <c r="N68" i="2" l="1"/>
  <c r="O68" i="2" s="1"/>
  <c r="P68" i="2"/>
  <c r="L69" i="2" l="1"/>
  <c r="M69" i="2" l="1"/>
  <c r="N69" i="2"/>
  <c r="O69" i="2" s="1"/>
  <c r="L70" i="2" l="1"/>
  <c r="P69" i="2"/>
  <c r="M70" i="2" l="1"/>
  <c r="N70" i="2"/>
  <c r="O70" i="2" l="1"/>
  <c r="P70" i="2" s="1"/>
  <c r="L71" i="2" l="1"/>
  <c r="M71" i="2" l="1"/>
  <c r="N71" i="2"/>
  <c r="O71" i="2" s="1"/>
  <c r="L72" i="2" l="1"/>
  <c r="P71" i="2"/>
  <c r="M72" i="2" l="1"/>
  <c r="N72" i="2" s="1"/>
  <c r="O72" i="2" l="1"/>
  <c r="L73" i="2" s="1"/>
  <c r="M73" i="2" l="1"/>
  <c r="N73" i="2"/>
  <c r="O73" i="2"/>
  <c r="P73" i="2" s="1"/>
  <c r="P72" i="2"/>
  <c r="L74" i="2" l="1"/>
  <c r="M74" i="2" l="1"/>
  <c r="N74" i="2"/>
  <c r="O74" i="2" s="1"/>
  <c r="P74" i="2" s="1"/>
  <c r="L75" i="2" l="1"/>
  <c r="M75" i="2" l="1"/>
  <c r="N75" i="2"/>
  <c r="O75" i="2" s="1"/>
  <c r="L76" i="2" l="1"/>
  <c r="P75" i="2"/>
  <c r="M76" i="2" l="1"/>
  <c r="N76" i="2" l="1"/>
  <c r="L77" i="2" s="1"/>
  <c r="O76" i="2"/>
  <c r="P76" i="2" s="1"/>
  <c r="M77" i="2" l="1"/>
  <c r="N77" i="2"/>
  <c r="O77" i="2"/>
  <c r="P77" i="2" s="1"/>
  <c r="L78" i="2" l="1"/>
  <c r="M78" i="2" l="1"/>
  <c r="N78" i="2" l="1"/>
  <c r="O78" i="2" s="1"/>
  <c r="P78" i="2" s="1"/>
  <c r="L79" i="2" l="1"/>
  <c r="M79" i="2" l="1"/>
  <c r="N79" i="2"/>
  <c r="O79" i="2" s="1"/>
  <c r="P79" i="2" s="1"/>
  <c r="L80" i="2" l="1"/>
  <c r="M80" i="2" l="1"/>
  <c r="N80" i="2" l="1"/>
  <c r="P80" i="2" s="1"/>
  <c r="O80" i="2"/>
  <c r="L81" i="2" s="1"/>
  <c r="M81" i="2" l="1"/>
  <c r="N81" i="2"/>
  <c r="O81" i="2" s="1"/>
  <c r="L82" i="2" s="1"/>
  <c r="M82" i="2" l="1"/>
  <c r="N82" i="2"/>
  <c r="O82" i="2" s="1"/>
  <c r="P81" i="2"/>
  <c r="L83" i="2" l="1"/>
  <c r="P82" i="2"/>
  <c r="M83" i="2" l="1"/>
  <c r="N83" i="2"/>
  <c r="O83" i="2" s="1"/>
  <c r="L84" i="2" s="1"/>
  <c r="M84" i="2" l="1"/>
  <c r="P83" i="2"/>
  <c r="N84" i="2" l="1"/>
  <c r="O84" i="2" s="1"/>
  <c r="P84" i="2" s="1"/>
  <c r="L85" i="2" l="1"/>
  <c r="M85" i="2" l="1"/>
  <c r="N85" i="2"/>
  <c r="O85" i="2" s="1"/>
  <c r="L86" i="2" l="1"/>
  <c r="P85" i="2"/>
  <c r="M86" i="2" l="1"/>
  <c r="N86" i="2"/>
  <c r="O86" i="2" s="1"/>
  <c r="L87" i="2" l="1"/>
  <c r="P86" i="2"/>
  <c r="M87" i="2" l="1"/>
  <c r="N87" i="2"/>
  <c r="O87" i="2" l="1"/>
  <c r="L88" i="2" s="1"/>
  <c r="P87" i="2"/>
  <c r="M88" i="2" l="1"/>
  <c r="N88" i="2" l="1"/>
  <c r="O88" i="2" s="1"/>
  <c r="P88" i="2" l="1"/>
  <c r="L89" i="2"/>
  <c r="M89" i="2" l="1"/>
  <c r="N89" i="2"/>
  <c r="O89" i="2"/>
  <c r="L90" i="2" l="1"/>
  <c r="P89" i="2"/>
  <c r="M90" i="2" l="1"/>
  <c r="N90" i="2" l="1"/>
  <c r="O90" i="2" l="1"/>
  <c r="P90" i="2" s="1"/>
  <c r="L91" i="2"/>
  <c r="M91" i="2" l="1"/>
  <c r="N91" i="2"/>
  <c r="O91" i="2" l="1"/>
  <c r="L92" i="2" s="1"/>
  <c r="P91" i="2"/>
  <c r="M92" i="2" l="1"/>
  <c r="N92" i="2" l="1"/>
  <c r="O92" i="2" l="1"/>
  <c r="P92" i="2" s="1"/>
  <c r="L93" i="2" l="1"/>
  <c r="M93" i="2" l="1"/>
  <c r="N93" i="2"/>
  <c r="O93" i="2" s="1"/>
  <c r="L94" i="2" l="1"/>
  <c r="P93" i="2"/>
  <c r="M94" i="2" l="1"/>
  <c r="N94" i="2"/>
  <c r="O94" i="2"/>
  <c r="P94" i="2" s="1"/>
  <c r="L95" i="2" l="1"/>
  <c r="M95" i="2" l="1"/>
  <c r="N95" i="2"/>
  <c r="O95" i="2" l="1"/>
  <c r="L96" i="2" s="1"/>
  <c r="P95" i="2"/>
  <c r="M96" i="2" l="1"/>
  <c r="L97" i="2" l="1"/>
  <c r="N96" i="2"/>
  <c r="O96" i="2" s="1"/>
  <c r="P96" i="2"/>
  <c r="M97" i="2" l="1"/>
  <c r="N97" i="2"/>
  <c r="O97" i="2"/>
  <c r="P97" i="2" s="1"/>
  <c r="L98" i="2" l="1"/>
  <c r="M98" i="2" l="1"/>
  <c r="N98" i="2"/>
  <c r="O98" i="2"/>
  <c r="P98" i="2" s="1"/>
  <c r="L99" i="2" l="1"/>
  <c r="M99" i="2" l="1"/>
  <c r="N99" i="2"/>
  <c r="O99" i="2" s="1"/>
  <c r="L100" i="2" l="1"/>
  <c r="P99" i="2"/>
  <c r="M100" i="2" l="1"/>
  <c r="N100" i="2" l="1"/>
  <c r="P100" i="2" l="1"/>
  <c r="O100" i="2"/>
  <c r="L101" i="2"/>
  <c r="M101" i="2" l="1"/>
  <c r="N101" i="2"/>
  <c r="O101" i="2" l="1"/>
  <c r="L102" i="2"/>
  <c r="N102" i="2" l="1"/>
  <c r="O102" i="2" s="1"/>
  <c r="P102" i="2" s="1"/>
  <c r="M102" i="2"/>
  <c r="P101" i="2"/>
  <c r="L103" i="2" l="1"/>
  <c r="M103" i="2" l="1"/>
  <c r="N103" i="2"/>
  <c r="O103" i="2" s="1"/>
  <c r="L104" i="2" l="1"/>
  <c r="P103" i="2"/>
  <c r="M104" i="2" l="1"/>
  <c r="N104" i="2" l="1"/>
  <c r="O104" i="2" s="1"/>
  <c r="P104" i="2" s="1"/>
  <c r="L105" i="2" l="1"/>
  <c r="M105" i="2" l="1"/>
  <c r="P105" i="2" s="1"/>
  <c r="N105" i="2"/>
  <c r="O105" i="2" s="1"/>
  <c r="L106" i="2" s="1"/>
  <c r="M106" i="2" l="1"/>
  <c r="N106" i="2"/>
  <c r="O106" i="2"/>
  <c r="L107" i="2" l="1"/>
  <c r="P106" i="2"/>
  <c r="M107" i="2" l="1"/>
  <c r="N107" i="2"/>
  <c r="O107" i="2" s="1"/>
  <c r="P10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PrihodkoDV</author>
  </authors>
  <commentList>
    <comment ref="A1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PrihodkoDV:</t>
        </r>
        <r>
          <rPr>
            <sz val="9"/>
            <color indexed="81"/>
            <rFont val="Tahoma"/>
            <charset val="1"/>
          </rPr>
          <t xml:space="preserve">
Приведем систему к новому, каноническому виду метода простых итераций.
Для этого нужно преобразовать исходную систему так, чтобы в каждой строке новой
матрицы А коэффициент, расположенный на главной диагонали, превышал по
абсолютной величине сумму абсолютных значений остальных коэффициенты в этой
сроке.
При выполнении эквивалентных линейных преобразований системы нужно
соблюдать следующие требование: каждое уравнение исходной системы должно
участвовать хотя бы в одном преобразовании.</t>
        </r>
      </text>
    </comment>
  </commentList>
</comments>
</file>

<file path=xl/sharedStrings.xml><?xml version="1.0" encoding="utf-8"?>
<sst xmlns="http://schemas.openxmlformats.org/spreadsheetml/2006/main" count="95" uniqueCount="70">
  <si>
    <t>Разделы</t>
  </si>
  <si>
    <r>
      <t>х</t>
    </r>
    <r>
      <rPr>
        <b/>
        <vertAlign val="subscript"/>
        <sz val="12"/>
        <color theme="1"/>
        <rFont val="Times New Roman"/>
      </rPr>
      <t>1</t>
    </r>
  </si>
  <si>
    <r>
      <t>х</t>
    </r>
    <r>
      <rPr>
        <b/>
        <vertAlign val="subscript"/>
        <sz val="12"/>
        <color theme="1"/>
        <rFont val="Times New Roman"/>
      </rPr>
      <t>2</t>
    </r>
  </si>
  <si>
    <r>
      <t>х</t>
    </r>
    <r>
      <rPr>
        <b/>
        <vertAlign val="subscript"/>
        <sz val="12"/>
        <color theme="1"/>
        <rFont val="Times New Roman"/>
      </rPr>
      <t>3</t>
    </r>
  </si>
  <si>
    <r>
      <t>x</t>
    </r>
    <r>
      <rPr>
        <b/>
        <vertAlign val="subscript"/>
        <sz val="12"/>
        <color theme="1"/>
        <rFont val="Times New Roman"/>
      </rPr>
      <t>4</t>
    </r>
  </si>
  <si>
    <t>своб. члены</t>
  </si>
  <si>
    <t>S</t>
  </si>
  <si>
    <t>Ответ:</t>
  </si>
  <si>
    <t>А</t>
  </si>
  <si>
    <t>x1=</t>
  </si>
  <si>
    <t>x2=</t>
  </si>
  <si>
    <t>x3=</t>
  </si>
  <si>
    <t>x4=</t>
  </si>
  <si>
    <t>А1</t>
  </si>
  <si>
    <t>А2</t>
  </si>
  <si>
    <t>A3</t>
  </si>
  <si>
    <t>B</t>
  </si>
  <si>
    <t>Мат. А</t>
  </si>
  <si>
    <t>Мат. B</t>
  </si>
  <si>
    <t xml:space="preserve">Ꜫ = </t>
  </si>
  <si>
    <t>i</t>
  </si>
  <si>
    <r>
      <t>x</t>
    </r>
    <r>
      <rPr>
        <b/>
        <vertAlign val="subscript"/>
        <sz val="11"/>
        <color theme="1"/>
        <rFont val="Times New Roman"/>
      </rPr>
      <t>1</t>
    </r>
  </si>
  <si>
    <r>
      <t>x</t>
    </r>
    <r>
      <rPr>
        <b/>
        <vertAlign val="subscript"/>
        <sz val="11"/>
        <color theme="1"/>
        <rFont val="Times New Roman"/>
      </rPr>
      <t>2</t>
    </r>
  </si>
  <si>
    <r>
      <t>x</t>
    </r>
    <r>
      <rPr>
        <b/>
        <vertAlign val="subscript"/>
        <sz val="11"/>
        <color theme="1"/>
        <rFont val="Times New Roman"/>
      </rPr>
      <t>3</t>
    </r>
  </si>
  <si>
    <r>
      <t>x</t>
    </r>
    <r>
      <rPr>
        <b/>
        <vertAlign val="subscript"/>
        <sz val="11"/>
        <color theme="1"/>
        <rFont val="Times New Roman"/>
      </rPr>
      <t>4</t>
    </r>
  </si>
  <si>
    <t>М</t>
  </si>
  <si>
    <t>-</t>
  </si>
  <si>
    <r>
      <t>x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</t>
    </r>
  </si>
  <si>
    <r>
      <t>x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=</t>
    </r>
  </si>
  <si>
    <r>
      <t>А</t>
    </r>
    <r>
      <rPr>
        <b/>
        <vertAlign val="superscript"/>
        <sz val="11"/>
        <color theme="1"/>
        <rFont val="Times New Roman"/>
      </rPr>
      <t>т</t>
    </r>
  </si>
  <si>
    <r>
      <t>x</t>
    </r>
    <r>
      <rPr>
        <vertAlign val="subscript"/>
        <sz val="11"/>
        <color theme="1"/>
        <rFont val="Times New Roman"/>
      </rPr>
      <t>3</t>
    </r>
    <r>
      <rPr>
        <sz val="11"/>
        <color theme="1"/>
        <rFont val="Times New Roman"/>
      </rPr>
      <t>=</t>
    </r>
  </si>
  <si>
    <r>
      <t>x</t>
    </r>
    <r>
      <rPr>
        <vertAlign val="subscript"/>
        <sz val="11"/>
        <color theme="1"/>
        <rFont val="Times New Roman"/>
      </rPr>
      <t>4</t>
    </r>
    <r>
      <rPr>
        <sz val="11"/>
        <color theme="1"/>
        <rFont val="Times New Roman"/>
      </rPr>
      <t>=</t>
    </r>
  </si>
  <si>
    <r>
      <t>А⸱А</t>
    </r>
    <r>
      <rPr>
        <b/>
        <vertAlign val="superscript"/>
        <sz val="11"/>
        <color theme="1"/>
        <rFont val="Times New Roman"/>
      </rPr>
      <t>т</t>
    </r>
  </si>
  <si>
    <r>
      <t>B⸱А</t>
    </r>
    <r>
      <rPr>
        <b/>
        <vertAlign val="superscript"/>
        <sz val="11"/>
        <color theme="1"/>
        <rFont val="Times New Roman"/>
      </rPr>
      <t>т</t>
    </r>
  </si>
  <si>
    <t>Приведенная CЛУ</t>
  </si>
  <si>
    <r>
      <t xml:space="preserve"> при х</t>
    </r>
    <r>
      <rPr>
        <b/>
        <vertAlign val="subscript"/>
        <sz val="11"/>
        <color theme="1"/>
        <rFont val="Times New Roman"/>
      </rPr>
      <t>1</t>
    </r>
  </si>
  <si>
    <r>
      <t>при х</t>
    </r>
    <r>
      <rPr>
        <b/>
        <vertAlign val="subscript"/>
        <sz val="11"/>
        <color theme="1"/>
        <rFont val="Times New Roman"/>
      </rPr>
      <t>2</t>
    </r>
  </si>
  <si>
    <r>
      <t>при х</t>
    </r>
    <r>
      <rPr>
        <b/>
        <vertAlign val="subscript"/>
        <sz val="11"/>
        <color theme="1"/>
        <rFont val="Times New Roman"/>
      </rPr>
      <t>3</t>
    </r>
  </si>
  <si>
    <r>
      <t>при х</t>
    </r>
    <r>
      <rPr>
        <b/>
        <vertAlign val="subscript"/>
        <sz val="11"/>
        <color theme="1"/>
        <rFont val="Times New Roman"/>
      </rPr>
      <t>4</t>
    </r>
  </si>
  <si>
    <t>Св. члены</t>
  </si>
  <si>
    <r>
      <t>х</t>
    </r>
    <r>
      <rPr>
        <b/>
        <vertAlign val="subscript"/>
        <sz val="11"/>
        <color theme="1"/>
        <rFont val="Times New Roman"/>
      </rPr>
      <t>1</t>
    </r>
    <r>
      <rPr>
        <b/>
        <sz val="11"/>
        <color theme="1"/>
        <rFont val="Times New Roman"/>
      </rPr>
      <t xml:space="preserve"> =</t>
    </r>
  </si>
  <si>
    <r>
      <t>х</t>
    </r>
    <r>
      <rPr>
        <b/>
        <vertAlign val="subscript"/>
        <sz val="11"/>
        <color theme="1"/>
        <rFont val="Times New Roman"/>
      </rPr>
      <t xml:space="preserve">2 </t>
    </r>
    <r>
      <rPr>
        <b/>
        <sz val="11"/>
        <color theme="1"/>
        <rFont val="Times New Roman"/>
      </rPr>
      <t>=</t>
    </r>
  </si>
  <si>
    <r>
      <t>х</t>
    </r>
    <r>
      <rPr>
        <b/>
        <vertAlign val="subscript"/>
        <sz val="11"/>
        <color theme="1"/>
        <rFont val="Times New Roman"/>
      </rPr>
      <t>3</t>
    </r>
    <r>
      <rPr>
        <b/>
        <sz val="11"/>
        <color theme="1"/>
        <rFont val="Times New Roman"/>
      </rPr>
      <t xml:space="preserve"> =</t>
    </r>
  </si>
  <si>
    <r>
      <t>х</t>
    </r>
    <r>
      <rPr>
        <b/>
        <vertAlign val="subscript"/>
        <sz val="11"/>
        <color theme="1"/>
        <rFont val="Times New Roman"/>
      </rPr>
      <t>4</t>
    </r>
    <r>
      <rPr>
        <b/>
        <sz val="11"/>
        <color theme="1"/>
        <rFont val="Times New Roman"/>
      </rPr>
      <t xml:space="preserve"> =</t>
    </r>
  </si>
  <si>
    <t>Исходная СЛУ</t>
  </si>
  <si>
    <t>мат. А</t>
  </si>
  <si>
    <t>мат. B</t>
  </si>
  <si>
    <t>A</t>
  </si>
  <si>
    <t>C</t>
  </si>
  <si>
    <t>D</t>
  </si>
  <si>
    <t>det(A) =</t>
  </si>
  <si>
    <t xml:space="preserve"> - матрица А невырожденная</t>
  </si>
  <si>
    <t>Преобразования исходной СЛУ</t>
  </si>
  <si>
    <t>Преобразованная СЛУ</t>
  </si>
  <si>
    <r>
      <t>мат. А</t>
    </r>
    <r>
      <rPr>
        <b/>
        <vertAlign val="subscript"/>
        <sz val="11"/>
        <color theme="1"/>
        <rFont val="Times New Roman"/>
      </rPr>
      <t>1</t>
    </r>
  </si>
  <si>
    <r>
      <t>мат. B</t>
    </r>
    <r>
      <rPr>
        <b/>
        <vertAlign val="subscript"/>
        <sz val="11"/>
        <color theme="1"/>
        <rFont val="Times New Roman"/>
      </rPr>
      <t>1</t>
    </r>
  </si>
  <si>
    <r>
      <t>A</t>
    </r>
    <r>
      <rPr>
        <b/>
        <vertAlign val="subscript"/>
        <sz val="11"/>
        <color theme="1"/>
        <rFont val="Times New Roman"/>
      </rPr>
      <t>1</t>
    </r>
  </si>
  <si>
    <r>
      <t>B</t>
    </r>
    <r>
      <rPr>
        <b/>
        <vertAlign val="subscript"/>
        <sz val="11"/>
        <color theme="1"/>
        <rFont val="Times New Roman"/>
      </rPr>
      <t>1</t>
    </r>
  </si>
  <si>
    <r>
      <t>C</t>
    </r>
    <r>
      <rPr>
        <b/>
        <vertAlign val="subscript"/>
        <sz val="11"/>
        <color theme="1"/>
        <rFont val="Times New Roman"/>
      </rPr>
      <t>1</t>
    </r>
  </si>
  <si>
    <r>
      <t>D</t>
    </r>
    <r>
      <rPr>
        <b/>
        <vertAlign val="subscript"/>
        <sz val="11"/>
        <color theme="1"/>
        <rFont val="Times New Roman"/>
      </rPr>
      <t>1</t>
    </r>
  </si>
  <si>
    <r>
      <t>х</t>
    </r>
    <r>
      <rPr>
        <b/>
        <vertAlign val="subscript"/>
        <sz val="11"/>
        <color theme="1"/>
        <rFont val="Times New Roman"/>
      </rPr>
      <t>2</t>
    </r>
    <r>
      <rPr>
        <b/>
        <sz val="11"/>
        <color theme="1"/>
        <rFont val="Times New Roman"/>
      </rPr>
      <t xml:space="preserve"> =</t>
    </r>
  </si>
  <si>
    <t xml:space="preserve">Условие на сходимость </t>
  </si>
  <si>
    <r>
      <t>∑ |a</t>
    </r>
    <r>
      <rPr>
        <vertAlign val="subscript"/>
        <sz val="11"/>
        <color theme="1"/>
        <rFont val="Times New Roman"/>
      </rPr>
      <t>1i</t>
    </r>
    <r>
      <rPr>
        <sz val="11"/>
        <color theme="1"/>
        <rFont val="Times New Roman"/>
      </rPr>
      <t>| =</t>
    </r>
  </si>
  <si>
    <r>
      <t>∑ |a</t>
    </r>
    <r>
      <rPr>
        <vertAlign val="subscript"/>
        <sz val="11"/>
        <color theme="1"/>
        <rFont val="Times New Roman"/>
      </rPr>
      <t>2i</t>
    </r>
    <r>
      <rPr>
        <sz val="11"/>
        <color theme="1"/>
        <rFont val="Times New Roman"/>
      </rPr>
      <t>| =</t>
    </r>
  </si>
  <si>
    <r>
      <t>∑ |a</t>
    </r>
    <r>
      <rPr>
        <vertAlign val="subscript"/>
        <sz val="11"/>
        <color theme="1"/>
        <rFont val="Times New Roman"/>
      </rPr>
      <t>3i</t>
    </r>
    <r>
      <rPr>
        <sz val="11"/>
        <color theme="1"/>
        <rFont val="Times New Roman"/>
      </rPr>
      <t>| =</t>
    </r>
  </si>
  <si>
    <r>
      <t>∑ |a</t>
    </r>
    <r>
      <rPr>
        <vertAlign val="subscript"/>
        <sz val="11"/>
        <color theme="1"/>
        <rFont val="Times New Roman"/>
      </rPr>
      <t>4i</t>
    </r>
    <r>
      <rPr>
        <sz val="11"/>
        <color theme="1"/>
        <rFont val="Times New Roman"/>
      </rPr>
      <t>| =</t>
    </r>
  </si>
  <si>
    <r>
      <t>A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=(A + D)^2</t>
    </r>
  </si>
  <si>
    <r>
      <t>B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=-5*(B5*B3+B4)</t>
    </r>
  </si>
  <si>
    <r>
      <t>C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=(C5-C6 * 4) * (-C4-C3)</t>
    </r>
  </si>
  <si>
    <r>
      <t>D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=-12*(3*D4+D3/5)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</si>
</sst>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sz val="11"/>
      <color theme="1"/>
      <name val="Calibri"/>
      <scheme val="minor"/>
    </font>
    <font>
      <b/>
      <vertAlign val="subscript"/>
      <sz val="12"/>
      <color theme="1"/>
      <name val="Times New Roman"/>
    </font>
    <font>
      <b/>
      <vertAlign val="subscript"/>
      <sz val="11"/>
      <color theme="1"/>
      <name val="Times New Roman"/>
    </font>
    <font>
      <vertAlign val="subscript"/>
      <sz val="11"/>
      <color theme="1"/>
      <name val="Times New Roman"/>
    </font>
    <font>
      <b/>
      <vertAlign val="superscript"/>
      <sz val="11"/>
      <color theme="1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1" fillId="2" borderId="12" xfId="0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left"/>
    </xf>
    <xf numFmtId="164" fontId="4" fillId="0" borderId="14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0" fontId="1" fillId="2" borderId="17" xfId="0" applyFont="1" applyFill="1" applyBorder="1" applyAlignment="1">
      <alignment horizontal="right"/>
    </xf>
    <xf numFmtId="164" fontId="1" fillId="2" borderId="18" xfId="0" applyNumberFormat="1" applyFont="1" applyFill="1" applyBorder="1" applyAlignment="1">
      <alignment horizontal="left"/>
    </xf>
    <xf numFmtId="164" fontId="4" fillId="3" borderId="20" xfId="0" applyNumberFormat="1" applyFont="1" applyFill="1" applyBorder="1" applyAlignment="1">
      <alignment horizontal="center"/>
    </xf>
    <xf numFmtId="164" fontId="4" fillId="3" borderId="21" xfId="0" applyNumberFormat="1" applyFont="1" applyFill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64" fontId="4" fillId="0" borderId="2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4" fillId="0" borderId="27" xfId="0" applyNumberFormat="1" applyFont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164" fontId="4" fillId="0" borderId="31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4" fontId="4" fillId="2" borderId="34" xfId="0" applyNumberFormat="1" applyFont="1" applyFill="1" applyBorder="1" applyAlignment="1">
      <alignment horizontal="center"/>
    </xf>
    <xf numFmtId="164" fontId="1" fillId="0" borderId="35" xfId="0" applyNumberFormat="1" applyFont="1" applyBorder="1"/>
    <xf numFmtId="164" fontId="4" fillId="2" borderId="36" xfId="0" applyNumberFormat="1" applyFont="1" applyFill="1" applyBorder="1" applyAlignment="1">
      <alignment horizontal="center"/>
    </xf>
    <xf numFmtId="164" fontId="1" fillId="0" borderId="28" xfId="0" applyNumberFormat="1" applyFont="1" applyBorder="1"/>
    <xf numFmtId="164" fontId="4" fillId="2" borderId="37" xfId="0" applyNumberFormat="1" applyFont="1" applyFill="1" applyBorder="1" applyAlignment="1">
      <alignment horizontal="center"/>
    </xf>
    <xf numFmtId="0" fontId="1" fillId="0" borderId="0" xfId="1" applyFont="1"/>
    <xf numFmtId="0" fontId="3" fillId="2" borderId="1" xfId="0" applyFont="1" applyFill="1" applyBorder="1" applyAlignment="1">
      <alignment horizontal="center"/>
    </xf>
    <xf numFmtId="0" fontId="3" fillId="0" borderId="0" xfId="1" applyFont="1" applyAlignment="1">
      <alignment vertical="center"/>
    </xf>
    <xf numFmtId="0" fontId="1" fillId="2" borderId="3" xfId="1" applyFont="1" applyFill="1" applyBorder="1" applyAlignment="1">
      <alignment horizontal="right"/>
    </xf>
    <xf numFmtId="0" fontId="1" fillId="2" borderId="2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3" fillId="4" borderId="32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0" fontId="1" fillId="0" borderId="45" xfId="1" applyFont="1" applyBorder="1"/>
    <xf numFmtId="0" fontId="1" fillId="0" borderId="10" xfId="1" applyFont="1" applyBorder="1"/>
    <xf numFmtId="0" fontId="1" fillId="0" borderId="4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1" fillId="0" borderId="40" xfId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43" xfId="1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46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8" xfId="1" applyFont="1" applyBorder="1" applyAlignment="1">
      <alignment horizontal="center"/>
    </xf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49" xfId="1" applyFont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1" xfId="1" applyFont="1" applyFill="1" applyBorder="1"/>
    <xf numFmtId="0" fontId="1" fillId="0" borderId="41" xfId="1" applyFont="1" applyBorder="1" applyAlignment="1">
      <alignment horizontal="center"/>
    </xf>
    <xf numFmtId="0" fontId="1" fillId="4" borderId="42" xfId="1" applyFont="1" applyFill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4" borderId="44" xfId="1" applyFont="1" applyFill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1" fillId="4" borderId="47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1" fillId="6" borderId="0" xfId="1" applyFont="1" applyFill="1"/>
    <xf numFmtId="0" fontId="3" fillId="4" borderId="2" xfId="1" applyFont="1" applyFill="1" applyBorder="1" applyAlignment="1">
      <alignment horizontal="center"/>
    </xf>
    <xf numFmtId="0" fontId="3" fillId="2" borderId="1" xfId="0" applyFont="1" applyFill="1" applyBorder="1"/>
    <xf numFmtId="0" fontId="3" fillId="4" borderId="51" xfId="1" applyFont="1" applyFill="1" applyBorder="1" applyAlignment="1">
      <alignment horizontal="center"/>
    </xf>
    <xf numFmtId="0" fontId="1" fillId="0" borderId="52" xfId="1" applyFont="1" applyBorder="1"/>
    <xf numFmtId="0" fontId="1" fillId="0" borderId="4" xfId="1" applyFont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4" borderId="36" xfId="1" applyFont="1" applyFill="1" applyBorder="1" applyAlignment="1">
      <alignment horizontal="center"/>
    </xf>
    <xf numFmtId="0" fontId="1" fillId="0" borderId="9" xfId="1" applyFont="1" applyBorder="1"/>
    <xf numFmtId="0" fontId="3" fillId="7" borderId="32" xfId="1" applyFont="1" applyFill="1" applyBorder="1" applyAlignment="1">
      <alignment horizontal="center"/>
    </xf>
    <xf numFmtId="0" fontId="3" fillId="7" borderId="35" xfId="1" applyFont="1" applyFill="1" applyBorder="1" applyAlignment="1">
      <alignment horizontal="right"/>
    </xf>
    <xf numFmtId="0" fontId="3" fillId="7" borderId="45" xfId="1" applyFont="1" applyFill="1" applyBorder="1" applyAlignment="1">
      <alignment horizontal="left"/>
    </xf>
    <xf numFmtId="0" fontId="1" fillId="7" borderId="45" xfId="1" applyFont="1" applyFill="1" applyBorder="1"/>
    <xf numFmtId="0" fontId="1" fillId="7" borderId="9" xfId="0" applyFont="1" applyFill="1" applyBorder="1"/>
    <xf numFmtId="0" fontId="1" fillId="0" borderId="7" xfId="0" applyFont="1" applyBorder="1" applyAlignment="1">
      <alignment horizontal="right"/>
    </xf>
    <xf numFmtId="0" fontId="1" fillId="0" borderId="53" xfId="0" applyFont="1" applyBorder="1" applyAlignment="1">
      <alignment horizontal="left"/>
    </xf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7" xfId="0" applyFont="1" applyBorder="1" applyAlignment="1">
      <alignment horizontal="right"/>
    </xf>
    <xf numFmtId="0" fontId="1" fillId="0" borderId="54" xfId="0" applyFont="1" applyBorder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1" applyNumberFormat="1" applyFont="1"/>
    <xf numFmtId="164" fontId="1" fillId="8" borderId="0" xfId="1" applyNumberFormat="1" applyFont="1" applyFill="1"/>
    <xf numFmtId="0" fontId="1" fillId="9" borderId="40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0" xfId="1" applyFont="1" applyFill="1" applyBorder="1" applyAlignment="1">
      <alignment horizontal="center"/>
    </xf>
    <xf numFmtId="0" fontId="1" fillId="9" borderId="28" xfId="1" applyFont="1" applyFill="1" applyBorder="1" applyAlignment="1">
      <alignment horizontal="center"/>
    </xf>
    <xf numFmtId="0" fontId="3" fillId="4" borderId="0" xfId="1" applyFont="1" applyFill="1" applyAlignment="1">
      <alignment horizontal="center"/>
    </xf>
    <xf numFmtId="164" fontId="1" fillId="5" borderId="0" xfId="1" applyNumberFormat="1" applyFont="1" applyFill="1"/>
    <xf numFmtId="0" fontId="1" fillId="0" borderId="14" xfId="1" applyFont="1" applyBorder="1"/>
    <xf numFmtId="0" fontId="1" fillId="0" borderId="55" xfId="1" applyFont="1" applyBorder="1"/>
    <xf numFmtId="0" fontId="1" fillId="0" borderId="22" xfId="1" applyFont="1" applyBorder="1"/>
    <xf numFmtId="0" fontId="2" fillId="2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8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center"/>
    </xf>
    <xf numFmtId="0" fontId="3" fillId="2" borderId="4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8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" fillId="7" borderId="7" xfId="1" applyFont="1" applyFill="1" applyBorder="1" applyAlignment="1">
      <alignment horizontal="center"/>
    </xf>
    <xf numFmtId="0" fontId="1" fillId="7" borderId="53" xfId="1" applyFont="1" applyFill="1" applyBorder="1" applyAlignment="1">
      <alignment horizontal="center"/>
    </xf>
    <xf numFmtId="0" fontId="1" fillId="7" borderId="8" xfId="1" applyFont="1" applyFill="1" applyBorder="1" applyAlignment="1">
      <alignment horizontal="center"/>
    </xf>
    <xf numFmtId="0" fontId="1" fillId="7" borderId="12" xfId="1" applyFont="1" applyFill="1" applyBorder="1" applyAlignment="1">
      <alignment horizontal="center"/>
    </xf>
    <xf numFmtId="0" fontId="1" fillId="7" borderId="0" xfId="1" applyFont="1" applyFill="1" applyAlignment="1">
      <alignment horizontal="center"/>
    </xf>
    <xf numFmtId="0" fontId="1" fillId="7" borderId="13" xfId="1" applyFont="1" applyFill="1" applyBorder="1" applyAlignment="1">
      <alignment horizontal="center"/>
    </xf>
    <xf numFmtId="0" fontId="1" fillId="7" borderId="17" xfId="1" applyFont="1" applyFill="1" applyBorder="1" applyAlignment="1">
      <alignment horizontal="center"/>
    </xf>
    <xf numFmtId="0" fontId="1" fillId="7" borderId="54" xfId="1" applyFont="1" applyFill="1" applyBorder="1" applyAlignment="1">
      <alignment horizontal="center"/>
    </xf>
    <xf numFmtId="0" fontId="1" fillId="7" borderId="18" xfId="1" applyFont="1" applyFill="1" applyBorder="1" applyAlignment="1">
      <alignment horizontal="center"/>
    </xf>
    <xf numFmtId="0" fontId="1" fillId="2" borderId="31" xfId="1" applyFont="1" applyFill="1" applyBorder="1" applyAlignment="1">
      <alignment horizontal="center"/>
    </xf>
    <xf numFmtId="0" fontId="1" fillId="2" borderId="38" xfId="1" applyFont="1" applyFill="1" applyBorder="1" applyAlignment="1">
      <alignment horizontal="center"/>
    </xf>
    <xf numFmtId="0" fontId="1" fillId="2" borderId="24" xfId="1" applyFont="1" applyFill="1" applyBorder="1" applyAlignment="1">
      <alignment horizontal="center"/>
    </xf>
    <xf numFmtId="0" fontId="1" fillId="2" borderId="25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164" fontId="12" fillId="0" borderId="5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10" xfId="0" applyNumberFormat="1" applyFont="1" applyBorder="1" applyAlignment="1">
      <alignment horizontal="center"/>
    </xf>
    <xf numFmtId="164" fontId="12" fillId="0" borderId="11" xfId="0" applyNumberFormat="1" applyFont="1" applyBorder="1" applyAlignment="1">
      <alignment horizontal="center"/>
    </xf>
    <xf numFmtId="164" fontId="12" fillId="0" borderId="15" xfId="0" applyNumberFormat="1" applyFont="1" applyBorder="1" applyAlignment="1">
      <alignment horizontal="center"/>
    </xf>
    <xf numFmtId="164" fontId="13" fillId="0" borderId="16" xfId="0" applyNumberFormat="1" applyFont="1" applyBorder="1"/>
    <xf numFmtId="164" fontId="12" fillId="3" borderId="21" xfId="0" applyNumberFormat="1" applyFont="1" applyFill="1" applyBorder="1" applyAlignment="1">
      <alignment horizontal="center"/>
    </xf>
    <xf numFmtId="164" fontId="12" fillId="3" borderId="22" xfId="0" applyNumberFormat="1" applyFont="1" applyFill="1" applyBorder="1" applyAlignment="1">
      <alignment horizontal="center"/>
    </xf>
    <xf numFmtId="164" fontId="12" fillId="0" borderId="24" xfId="0" applyNumberFormat="1" applyFont="1" applyBorder="1" applyAlignment="1">
      <alignment horizontal="center"/>
    </xf>
    <xf numFmtId="164" fontId="12" fillId="0" borderId="25" xfId="0" applyNumberFormat="1" applyFont="1" applyBorder="1" applyAlignment="1">
      <alignment horizontal="center"/>
    </xf>
    <xf numFmtId="164" fontId="12" fillId="0" borderId="16" xfId="0" applyNumberFormat="1" applyFont="1" applyBorder="1" applyAlignment="1">
      <alignment horizontal="center"/>
    </xf>
    <xf numFmtId="164" fontId="12" fillId="0" borderId="29" xfId="0" applyNumberFormat="1" applyFont="1" applyBorder="1" applyAlignment="1">
      <alignment horizontal="center"/>
    </xf>
    <xf numFmtId="164" fontId="12" fillId="0" borderId="30" xfId="0" applyNumberFormat="1" applyFont="1" applyBorder="1" applyAlignment="1">
      <alignment horizontal="center"/>
    </xf>
    <xf numFmtId="164" fontId="12" fillId="0" borderId="4" xfId="0" applyNumberFormat="1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164" fontId="12" fillId="0" borderId="27" xfId="0" applyNumberFormat="1" applyFont="1" applyBorder="1" applyAlignment="1">
      <alignment horizontal="center"/>
    </xf>
    <xf numFmtId="164" fontId="12" fillId="0" borderId="38" xfId="0" applyNumberFormat="1" applyFont="1" applyBorder="1" applyAlignment="1">
      <alignment horizontal="center"/>
    </xf>
    <xf numFmtId="0" fontId="1" fillId="10" borderId="45" xfId="1" applyFont="1" applyFill="1" applyBorder="1"/>
    <xf numFmtId="0" fontId="1" fillId="10" borderId="10" xfId="1" applyFont="1" applyFill="1" applyBorder="1"/>
    <xf numFmtId="0" fontId="3" fillId="0" borderId="0" xfId="1" applyFont="1" applyFill="1" applyAlignment="1">
      <alignment horizontal="center"/>
    </xf>
    <xf numFmtId="0" fontId="1" fillId="0" borderId="21" xfId="1" applyFont="1" applyFill="1" applyBorder="1"/>
    <xf numFmtId="0" fontId="1" fillId="0" borderId="22" xfId="1" applyFont="1" applyFill="1" applyBorder="1"/>
    <xf numFmtId="0" fontId="1" fillId="0" borderId="0" xfId="1" applyFont="1" applyFill="1"/>
    <xf numFmtId="164" fontId="1" fillId="0" borderId="0" xfId="1" applyNumberFormat="1" applyFont="1" applyFill="1"/>
    <xf numFmtId="0" fontId="1" fillId="10" borderId="55" xfId="1" applyFont="1" applyFill="1" applyBorder="1"/>
    <xf numFmtId="0" fontId="1" fillId="0" borderId="45" xfId="1" applyFont="1" applyFill="1" applyBorder="1"/>
  </cellXfs>
  <cellStyles count="2">
    <cellStyle name="Обычный" xfId="0" builtinId="0"/>
    <cellStyle name="Обычный 2" xfId="1" xr:uid="{00000000-0005-0000-0000-000001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142875</xdr:colOff>
      <xdr:row>9</xdr:row>
      <xdr:rowOff>114300</xdr:rowOff>
    </xdr:from>
    <xdr:ext cx="9144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 bwMode="auto">
        <a:xfrm>
          <a:off x="5019675" y="1914525"/>
          <a:ext cx="914400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pPr>
            <a:defRPr/>
          </a:pPr>
          <a:endParaRPr lang="ru-RU" sz="1100"/>
        </a:p>
      </xdr:txBody>
    </xdr:sp>
    <xdr:clientData/>
  </xdr:oneCellAnchor>
  <xdr:twoCellAnchor editAs="oneCell">
    <xdr:from>
      <xdr:col>8</xdr:col>
      <xdr:colOff>327660</xdr:colOff>
      <xdr:row>6</xdr:row>
      <xdr:rowOff>106680</xdr:rowOff>
    </xdr:from>
    <xdr:to>
      <xdr:col>14</xdr:col>
      <xdr:colOff>141499</xdr:colOff>
      <xdr:row>14</xdr:row>
      <xdr:rowOff>74512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808E389-3B91-4C3B-1C1A-69D0C61DE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0" y="1325880"/>
          <a:ext cx="3791479" cy="15527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220981</xdr:colOff>
      <xdr:row>13</xdr:row>
      <xdr:rowOff>160668</xdr:rowOff>
    </xdr:from>
    <xdr:to>
      <xdr:col>9</xdr:col>
      <xdr:colOff>76201</xdr:colOff>
      <xdr:row>19</xdr:row>
      <xdr:rowOff>82132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1EB2C7E-ACFC-55E0-7EDC-76EB9C4BC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2341" y="2644788"/>
          <a:ext cx="2468880" cy="10111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350521</xdr:colOff>
      <xdr:row>8</xdr:row>
      <xdr:rowOff>56362</xdr:rowOff>
    </xdr:from>
    <xdr:to>
      <xdr:col>10</xdr:col>
      <xdr:colOff>381001</xdr:colOff>
      <xdr:row>15</xdr:row>
      <xdr:rowOff>74512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FD9AD25-B478-AE6D-2033-D901F182A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7581" y="1610842"/>
          <a:ext cx="3337560" cy="1366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F19" sqref="F19"/>
    </sheetView>
  </sheetViews>
  <sheetFormatPr defaultColWidth="9.6640625" defaultRowHeight="13.8" x14ac:dyDescent="0.25"/>
  <cols>
    <col min="1" max="1" width="9.6640625" style="2"/>
    <col min="2" max="3" width="9.6640625" style="1"/>
    <col min="4" max="4" width="12.6640625" style="1" bestFit="1" customWidth="1"/>
    <col min="5" max="5" width="9.6640625" style="1"/>
    <col min="6" max="6" width="13.5546875" style="1" customWidth="1"/>
    <col min="7" max="16384" width="9.6640625" style="1"/>
  </cols>
  <sheetData>
    <row r="1" spans="1:11" ht="18" x14ac:dyDescent="0.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</v>
      </c>
      <c r="I1" s="6"/>
      <c r="J1" s="114" t="s">
        <v>7</v>
      </c>
      <c r="K1" s="115"/>
    </row>
    <row r="2" spans="1:11" ht="15.6" x14ac:dyDescent="0.3">
      <c r="A2" s="113" t="s">
        <v>8</v>
      </c>
      <c r="B2" s="8">
        <v>2.2999999999999998</v>
      </c>
      <c r="C2" s="9">
        <v>3.2</v>
      </c>
      <c r="D2" s="9">
        <v>-0.4</v>
      </c>
      <c r="E2" s="9">
        <v>0.9</v>
      </c>
      <c r="F2" s="9">
        <v>3.2</v>
      </c>
      <c r="G2" s="146">
        <f t="shared" ref="G2:G6" si="0">SUM(B2:F2)</f>
        <v>9.1999999999999993</v>
      </c>
      <c r="H2" s="147"/>
      <c r="I2" s="6"/>
      <c r="J2" s="10" t="s">
        <v>9</v>
      </c>
      <c r="K2" s="11">
        <f>F19</f>
        <v>0.4994096640657435</v>
      </c>
    </row>
    <row r="3" spans="1:11" ht="15.6" x14ac:dyDescent="0.3">
      <c r="A3" s="113"/>
      <c r="B3" s="12">
        <v>2</v>
      </c>
      <c r="C3" s="13">
        <v>-2</v>
      </c>
      <c r="D3" s="13">
        <v>3.4</v>
      </c>
      <c r="E3" s="13">
        <v>-1</v>
      </c>
      <c r="F3" s="13">
        <v>7.1</v>
      </c>
      <c r="G3" s="148">
        <f t="shared" si="0"/>
        <v>9.5</v>
      </c>
      <c r="H3" s="149"/>
      <c r="I3" s="6"/>
      <c r="J3" s="14" t="s">
        <v>10</v>
      </c>
      <c r="K3" s="15">
        <f>F18</f>
        <v>0.93478927995167449</v>
      </c>
    </row>
    <row r="4" spans="1:11" ht="15.6" x14ac:dyDescent="0.3">
      <c r="A4" s="113"/>
      <c r="B4" s="12">
        <v>1</v>
      </c>
      <c r="C4" s="13">
        <v>-2.5</v>
      </c>
      <c r="D4" s="13">
        <v>4.7</v>
      </c>
      <c r="E4" s="13">
        <v>-8.1</v>
      </c>
      <c r="F4" s="13">
        <v>9.1999999999999993</v>
      </c>
      <c r="G4" s="148">
        <f t="shared" si="0"/>
        <v>4.3</v>
      </c>
      <c r="H4" s="149"/>
      <c r="I4" s="6"/>
      <c r="J4" s="14" t="s">
        <v>11</v>
      </c>
      <c r="K4" s="15">
        <f>F17</f>
        <v>2.3435020245857547</v>
      </c>
    </row>
    <row r="5" spans="1:11" ht="15.6" x14ac:dyDescent="0.3">
      <c r="A5" s="113"/>
      <c r="B5" s="16">
        <v>0.4</v>
      </c>
      <c r="C5" s="17">
        <v>0</v>
      </c>
      <c r="D5" s="17">
        <v>2.6</v>
      </c>
      <c r="E5" s="17">
        <v>-2.5</v>
      </c>
      <c r="F5" s="17">
        <v>6.3</v>
      </c>
      <c r="G5" s="150">
        <f t="shared" si="0"/>
        <v>6.8</v>
      </c>
      <c r="H5" s="151"/>
      <c r="I5" s="6"/>
      <c r="J5" s="18" t="s">
        <v>12</v>
      </c>
      <c r="K5" s="19">
        <f>F16</f>
        <v>-2.8523481802956766E-3</v>
      </c>
    </row>
    <row r="6" spans="1:11" ht="15.6" x14ac:dyDescent="0.3">
      <c r="A6" s="116"/>
      <c r="B6" s="20">
        <f>B2/$B$2</f>
        <v>1</v>
      </c>
      <c r="C6" s="21">
        <f>C2/$B$2</f>
        <v>1.3913043478260871</v>
      </c>
      <c r="D6" s="21">
        <f>D2/$B$2</f>
        <v>-0.17391304347826089</v>
      </c>
      <c r="E6" s="21">
        <f>E2/$B$2</f>
        <v>0.39130434782608697</v>
      </c>
      <c r="F6" s="21">
        <f>F2/$B$2</f>
        <v>1.3913043478260871</v>
      </c>
      <c r="G6" s="152">
        <f t="shared" si="0"/>
        <v>4</v>
      </c>
      <c r="H6" s="153">
        <f t="shared" ref="H6:H9" si="1">SUM(B6:F6)</f>
        <v>4</v>
      </c>
      <c r="I6" s="6"/>
      <c r="J6" s="6"/>
      <c r="K6" s="6"/>
    </row>
    <row r="7" spans="1:11" ht="15.6" x14ac:dyDescent="0.3">
      <c r="A7" s="113" t="s">
        <v>13</v>
      </c>
      <c r="B7" s="22">
        <f>B3-B6*$B$3</f>
        <v>0</v>
      </c>
      <c r="C7" s="23">
        <f>C3-C6*$B$3</f>
        <v>-4.7826086956521738</v>
      </c>
      <c r="D7" s="23">
        <f t="shared" ref="B7:G7" si="2">D3-D6*$B$3</f>
        <v>3.7478260869565219</v>
      </c>
      <c r="E7" s="23">
        <f t="shared" si="2"/>
        <v>-1.7826086956521738</v>
      </c>
      <c r="F7" s="23">
        <f>F3-F6*$B$3</f>
        <v>4.3173913043478258</v>
      </c>
      <c r="G7" s="154">
        <f t="shared" si="2"/>
        <v>1.5</v>
      </c>
      <c r="H7" s="155">
        <f t="shared" si="1"/>
        <v>1.5</v>
      </c>
      <c r="I7" s="6"/>
      <c r="J7" s="6"/>
      <c r="K7" s="6"/>
    </row>
    <row r="8" spans="1:11" ht="15.6" x14ac:dyDescent="0.3">
      <c r="A8" s="113"/>
      <c r="B8" s="12">
        <f>B4-B6*$B$4</f>
        <v>0</v>
      </c>
      <c r="C8" s="13">
        <f>C4-C6*$B$4</f>
        <v>-3.8913043478260869</v>
      </c>
      <c r="D8" s="13">
        <f t="shared" ref="B8:G8" si="3">D4-D6*$B$4</f>
        <v>4.8739130434782609</v>
      </c>
      <c r="E8" s="13">
        <f t="shared" si="3"/>
        <v>-8.4913043478260875</v>
      </c>
      <c r="F8" s="13">
        <f t="shared" si="3"/>
        <v>7.8086956521739124</v>
      </c>
      <c r="G8" s="148">
        <f t="shared" si="3"/>
        <v>0.29999999999999982</v>
      </c>
      <c r="H8" s="149">
        <f t="shared" si="1"/>
        <v>0.29999999999999893</v>
      </c>
      <c r="I8" s="6"/>
      <c r="J8" s="6"/>
      <c r="K8" s="6"/>
    </row>
    <row r="9" spans="1:11" ht="15.6" x14ac:dyDescent="0.3">
      <c r="A9" s="113"/>
      <c r="B9" s="12">
        <f>B5-B6*$B$5</f>
        <v>0</v>
      </c>
      <c r="C9" s="17">
        <f>C5-C6*$B$5</f>
        <v>-0.5565217391304349</v>
      </c>
      <c r="D9" s="17">
        <f t="shared" ref="C9:G9" si="4">D5-D6*$B$5</f>
        <v>2.6695652173913045</v>
      </c>
      <c r="E9" s="17">
        <f t="shared" si="4"/>
        <v>-2.6565217391304348</v>
      </c>
      <c r="F9" s="17">
        <f t="shared" si="4"/>
        <v>5.7434782608695647</v>
      </c>
      <c r="G9" s="150">
        <f t="shared" si="4"/>
        <v>5.1999999999999993</v>
      </c>
      <c r="H9" s="156">
        <f t="shared" si="1"/>
        <v>5.1999999999999993</v>
      </c>
      <c r="I9" s="6"/>
      <c r="J9" s="6"/>
      <c r="K9" s="6"/>
    </row>
    <row r="10" spans="1:11" ht="15.6" x14ac:dyDescent="0.3">
      <c r="A10" s="113"/>
      <c r="B10" s="24"/>
      <c r="C10" s="20">
        <f>C7/$C$7</f>
        <v>1</v>
      </c>
      <c r="D10" s="21">
        <f>D7/$C$7</f>
        <v>-0.78363636363636369</v>
      </c>
      <c r="E10" s="21">
        <f>E7/$C$7</f>
        <v>0.37272727272727274</v>
      </c>
      <c r="F10" s="21">
        <f>F7/$C$7</f>
        <v>-0.90272727272727271</v>
      </c>
      <c r="G10" s="152">
        <f t="shared" ref="D10:G10" si="5">G7/$C$7</f>
        <v>-0.31363636363636366</v>
      </c>
      <c r="H10" s="153">
        <f t="shared" ref="H10:H15" si="6">SUM(B10:F10)</f>
        <v>-0.3136363636363636</v>
      </c>
    </row>
    <row r="11" spans="1:11" ht="15.6" x14ac:dyDescent="0.3">
      <c r="A11" s="113" t="s">
        <v>14</v>
      </c>
      <c r="B11" s="22"/>
      <c r="C11" s="23">
        <f>C8-C10*$C$8</f>
        <v>0</v>
      </c>
      <c r="D11" s="23">
        <f>D8-D10*$C$8</f>
        <v>1.8245454545454542</v>
      </c>
      <c r="E11" s="23">
        <f>E8-E10*$C$8</f>
        <v>-7.040909090909091</v>
      </c>
      <c r="F11" s="23">
        <f>F8-F10*$C$8</f>
        <v>4.29590909090909</v>
      </c>
      <c r="G11" s="154">
        <f>G8-G10*$C$8</f>
        <v>-0.92045454545454564</v>
      </c>
      <c r="H11" s="155">
        <f t="shared" si="6"/>
        <v>-0.92045454545454675</v>
      </c>
    </row>
    <row r="12" spans="1:11" ht="15.6" x14ac:dyDescent="0.3">
      <c r="A12" s="113"/>
      <c r="B12" s="25"/>
      <c r="C12" s="13">
        <f>C9-C10*$C$9</f>
        <v>0</v>
      </c>
      <c r="D12" s="17">
        <f t="shared" ref="D12:G12" si="7">D9-D10*$C$9</f>
        <v>2.2334545454545456</v>
      </c>
      <c r="E12" s="17">
        <f>E9-E10*$C$9</f>
        <v>-2.4490909090909092</v>
      </c>
      <c r="F12" s="17">
        <f t="shared" si="7"/>
        <v>5.2410909090909081</v>
      </c>
      <c r="G12" s="150">
        <f t="shared" si="7"/>
        <v>5.0254545454545445</v>
      </c>
      <c r="H12" s="156">
        <f t="shared" si="6"/>
        <v>5.0254545454545445</v>
      </c>
    </row>
    <row r="13" spans="1:11" ht="15.6" x14ac:dyDescent="0.3">
      <c r="A13" s="113"/>
      <c r="B13" s="26"/>
      <c r="C13" s="27"/>
      <c r="D13" s="20">
        <f>D11/$D$11</f>
        <v>1</v>
      </c>
      <c r="E13" s="21">
        <f>E11/$D$11</f>
        <v>-3.8589935226706533</v>
      </c>
      <c r="F13" s="21">
        <f t="shared" ref="E13:G13" si="8">F11/$D$11</f>
        <v>2.3545092177379172</v>
      </c>
      <c r="G13" s="152">
        <f t="shared" si="8"/>
        <v>-0.50448430493273566</v>
      </c>
      <c r="H13" s="153">
        <f t="shared" si="6"/>
        <v>-0.50448430493273611</v>
      </c>
    </row>
    <row r="14" spans="1:11" ht="15.6" x14ac:dyDescent="0.3">
      <c r="A14" s="117" t="s">
        <v>15</v>
      </c>
      <c r="B14" s="22"/>
      <c r="C14" s="23"/>
      <c r="D14" s="23">
        <f>D12-D13*$D$12</f>
        <v>0</v>
      </c>
      <c r="E14" s="28">
        <f t="shared" ref="E14:G14" si="9">E12-E13*$D$12</f>
        <v>6.1697957149975107</v>
      </c>
      <c r="F14" s="28">
        <f>F12-F13*$D$12</f>
        <v>-1.7598405580469212E-2</v>
      </c>
      <c r="G14" s="157">
        <f>G12-G13*$D$12</f>
        <v>6.1521973094170397</v>
      </c>
      <c r="H14" s="158">
        <f t="shared" si="6"/>
        <v>6.1521973094170415</v>
      </c>
    </row>
    <row r="15" spans="1:11" ht="15.6" x14ac:dyDescent="0.3">
      <c r="A15" s="117"/>
      <c r="B15" s="26"/>
      <c r="C15" s="29"/>
      <c r="D15" s="27"/>
      <c r="E15" s="20">
        <f>E14/$E$14</f>
        <v>1</v>
      </c>
      <c r="F15" s="21">
        <f>F14/$E$14</f>
        <v>-2.8523481802956766E-3</v>
      </c>
      <c r="G15" s="152">
        <f t="shared" ref="F15:G15" si="10">G14/$E$14</f>
        <v>0.997147651819704</v>
      </c>
      <c r="H15" s="153">
        <f t="shared" si="6"/>
        <v>0.99714765181970433</v>
      </c>
    </row>
    <row r="16" spans="1:11" ht="15.6" x14ac:dyDescent="0.3">
      <c r="A16" s="112" t="s">
        <v>16</v>
      </c>
      <c r="B16" s="8"/>
      <c r="C16" s="9"/>
      <c r="D16" s="9"/>
      <c r="E16" s="30">
        <f>E15</f>
        <v>1</v>
      </c>
      <c r="F16" s="31">
        <f>F15</f>
        <v>-2.8523481802956766E-3</v>
      </c>
      <c r="G16" s="159">
        <f>G15</f>
        <v>0.997147651819704</v>
      </c>
      <c r="H16" s="147"/>
    </row>
    <row r="17" spans="1:8" ht="15.6" x14ac:dyDescent="0.3">
      <c r="A17" s="113"/>
      <c r="B17" s="12"/>
      <c r="C17" s="13"/>
      <c r="D17" s="13">
        <f>D13</f>
        <v>1</v>
      </c>
      <c r="E17" s="32"/>
      <c r="F17" s="33">
        <f>F13-F16*E13</f>
        <v>2.3435020245857547</v>
      </c>
      <c r="G17" s="160">
        <f>G13</f>
        <v>-0.50448430493273566</v>
      </c>
      <c r="H17" s="149"/>
    </row>
    <row r="18" spans="1:8" ht="15.6" x14ac:dyDescent="0.3">
      <c r="A18" s="113"/>
      <c r="B18" s="12"/>
      <c r="C18" s="13">
        <v>1</v>
      </c>
      <c r="D18" s="13"/>
      <c r="E18" s="32"/>
      <c r="F18" s="33">
        <f>F10-F16*E10-F17*D10</f>
        <v>0.93478927995167449</v>
      </c>
      <c r="G18" s="160">
        <f>G10-D10*G17</f>
        <v>-0.70896860986547106</v>
      </c>
      <c r="H18" s="149"/>
    </row>
    <row r="19" spans="1:8" ht="15.6" x14ac:dyDescent="0.3">
      <c r="A19" s="113"/>
      <c r="B19" s="26">
        <v>1</v>
      </c>
      <c r="C19" s="29"/>
      <c r="D19" s="29"/>
      <c r="E19" s="34"/>
      <c r="F19" s="35">
        <f>F6-F16*E6-F17*D6-F18*C6</f>
        <v>0.4994096640657435</v>
      </c>
      <c r="G19" s="161">
        <f>G6-D6*G17-C6*G18</f>
        <v>4.8986547085201799</v>
      </c>
      <c r="H19" s="162"/>
    </row>
  </sheetData>
  <mergeCells count="6">
    <mergeCell ref="A16:A19"/>
    <mergeCell ref="J1:K1"/>
    <mergeCell ref="A2:A6"/>
    <mergeCell ref="A7:A10"/>
    <mergeCell ref="A11:A13"/>
    <mergeCell ref="A14:A15"/>
  </mergeCells>
  <pageMargins left="0.7" right="0.7" top="0.75" bottom="0.75" header="0.3" footer="0.3"/>
  <pageSetup paperSize="9" orientation="portrait" horizontalDpi="180" verticalDpi="18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3"/>
  <sheetViews>
    <sheetView workbookViewId="0">
      <selection activeCell="S121" sqref="S121"/>
    </sheetView>
  </sheetViews>
  <sheetFormatPr defaultColWidth="9.109375" defaultRowHeight="13.8" x14ac:dyDescent="0.25"/>
  <cols>
    <col min="1" max="4" width="9.21875" style="36" bestFit="1" customWidth="1"/>
    <col min="5" max="6" width="10.6640625" style="36" customWidth="1"/>
    <col min="7" max="8" width="9.109375" style="36"/>
    <col min="9" max="9" width="9.21875" style="36" bestFit="1" customWidth="1"/>
    <col min="10" max="10" width="9.109375" style="36"/>
    <col min="11" max="11" width="10.5546875" style="36" customWidth="1"/>
    <col min="12" max="15" width="9.21875" style="36" bestFit="1" customWidth="1"/>
    <col min="16" max="16" width="13.6640625" style="36" bestFit="1" customWidth="1"/>
    <col min="17" max="16384" width="9.109375" style="36"/>
  </cols>
  <sheetData>
    <row r="1" spans="1:16" ht="16.2" x14ac:dyDescent="0.35">
      <c r="A1" s="118" t="s">
        <v>17</v>
      </c>
      <c r="B1" s="119"/>
      <c r="C1" s="119"/>
      <c r="D1" s="120"/>
      <c r="E1" s="37" t="s">
        <v>18</v>
      </c>
      <c r="F1" s="38"/>
      <c r="H1" s="39" t="s">
        <v>19</v>
      </c>
      <c r="I1" s="40">
        <v>1E-4</v>
      </c>
      <c r="K1" s="41" t="s">
        <v>20</v>
      </c>
      <c r="L1" s="41" t="s">
        <v>21</v>
      </c>
      <c r="M1" s="41" t="s">
        <v>22</v>
      </c>
      <c r="N1" s="41" t="s">
        <v>23</v>
      </c>
      <c r="O1" s="41" t="s">
        <v>24</v>
      </c>
      <c r="P1" s="41" t="s">
        <v>25</v>
      </c>
    </row>
    <row r="2" spans="1:16" x14ac:dyDescent="0.25">
      <c r="A2" s="42">
        <v>2.2999999999999998</v>
      </c>
      <c r="B2" s="43">
        <v>3.2</v>
      </c>
      <c r="C2" s="43">
        <v>-0.4</v>
      </c>
      <c r="D2" s="44">
        <v>0.9</v>
      </c>
      <c r="E2" s="45">
        <v>3.2</v>
      </c>
      <c r="K2" s="46">
        <v>0</v>
      </c>
      <c r="L2" s="36">
        <v>1.1000000000000001</v>
      </c>
      <c r="M2" s="36">
        <v>4.2</v>
      </c>
      <c r="N2" s="36">
        <v>0.32</v>
      </c>
      <c r="O2" s="36">
        <v>7.1</v>
      </c>
      <c r="P2" s="47" t="s">
        <v>26</v>
      </c>
    </row>
    <row r="3" spans="1:16" x14ac:dyDescent="0.25">
      <c r="A3" s="48">
        <v>2</v>
      </c>
      <c r="B3" s="49">
        <v>-2</v>
      </c>
      <c r="C3" s="49">
        <v>3.4</v>
      </c>
      <c r="D3" s="50">
        <v>-1</v>
      </c>
      <c r="E3" s="51">
        <v>7.1</v>
      </c>
      <c r="K3" s="41">
        <v>1</v>
      </c>
      <c r="L3" s="52">
        <f>$F$24-$C$24*M2-$D$24*N2-$E$24*O2</f>
        <v>8.6184306220095692</v>
      </c>
      <c r="M3" s="52">
        <f>$F$25-$B$25*L3-$D$25*N2-$E$25*O2</f>
        <v>-10.075610070030658</v>
      </c>
      <c r="N3" s="52">
        <f>$F$26-$B$26*L3-$C$26*M3-$E$26*O2</f>
        <v>3.0977936525398277</v>
      </c>
      <c r="O3" s="52">
        <f>$F$27-$B$27*L3-$C$27*M3-$D$27*N3</f>
        <v>5.2429873327523655</v>
      </c>
      <c r="P3" s="53">
        <f t="shared" ref="P3:P30" si="0">MAX(ABS(L3-L2),ABS(M3-M2),ABS(N3-N2),ABS(O3-O2))</f>
        <v>14.275610070030659</v>
      </c>
    </row>
    <row r="4" spans="1:16" x14ac:dyDescent="0.25">
      <c r="A4" s="48">
        <v>1</v>
      </c>
      <c r="B4" s="49">
        <v>-2.5</v>
      </c>
      <c r="C4" s="49">
        <v>4.7</v>
      </c>
      <c r="D4" s="50">
        <v>-8.1</v>
      </c>
      <c r="E4" s="51">
        <v>9.1999999999999993</v>
      </c>
      <c r="K4" s="41">
        <v>2</v>
      </c>
      <c r="L4" s="52">
        <f t="shared" ref="L4:L30" si="1">$F$24-$C$24*M3-$D$24*N3-$E$24*O3</f>
        <v>5.0997931131547762</v>
      </c>
      <c r="M4" s="52">
        <f t="shared" ref="M4:M30" si="2">$F$25-$B$25*L4-$D$25*N3-$E$25*O3</f>
        <v>-4.962071528526856</v>
      </c>
      <c r="N4" s="52">
        <f t="shared" ref="N4:N30" si="3">$F$26-$B$26*L4-$C$26*M4-$E$26*O3</f>
        <v>4.3928051123089897</v>
      </c>
      <c r="O4" s="52">
        <f t="shared" ref="O4:O30" si="4">$F$27-$B$27*L4-$C$27*M4-$D$27*N4</f>
        <v>3.9169575186855026</v>
      </c>
      <c r="P4" s="53">
        <f t="shared" si="0"/>
        <v>5.1135385415038019</v>
      </c>
    </row>
    <row r="5" spans="1:16" x14ac:dyDescent="0.25">
      <c r="A5" s="54">
        <v>0.4</v>
      </c>
      <c r="B5" s="55">
        <v>0</v>
      </c>
      <c r="C5" s="55">
        <v>2.6</v>
      </c>
      <c r="D5" s="56">
        <v>-2.5</v>
      </c>
      <c r="E5" s="57">
        <v>6.3</v>
      </c>
      <c r="H5" s="114" t="s">
        <v>7</v>
      </c>
      <c r="I5" s="115"/>
      <c r="K5" s="41">
        <v>3</v>
      </c>
      <c r="L5" s="52">
        <f t="shared" si="1"/>
        <v>2.0931208137064803</v>
      </c>
      <c r="M5" s="52">
        <f t="shared" si="2"/>
        <v>-1.9562665186562711</v>
      </c>
      <c r="N5" s="52">
        <f t="shared" si="3"/>
        <v>5.1434983474943845</v>
      </c>
      <c r="O5" s="52">
        <f t="shared" si="4"/>
        <v>3.015571246043236</v>
      </c>
      <c r="P5" s="53">
        <f t="shared" si="0"/>
        <v>3.0066722994482959</v>
      </c>
    </row>
    <row r="6" spans="1:16" ht="16.2" x14ac:dyDescent="0.35">
      <c r="H6" s="10" t="s">
        <v>27</v>
      </c>
      <c r="I6" s="11">
        <f>L121</f>
        <v>0.49811977817461961</v>
      </c>
      <c r="K6" s="41">
        <v>4</v>
      </c>
      <c r="L6" s="52">
        <f t="shared" si="1"/>
        <v>0.23210973779235022</v>
      </c>
      <c r="M6" s="52">
        <f t="shared" si="2"/>
        <v>-4.6137020827443198E-2</v>
      </c>
      <c r="N6" s="52">
        <f t="shared" si="3"/>
        <v>5.5363703733082144</v>
      </c>
      <c r="O6" s="52">
        <f t="shared" si="4"/>
        <v>2.3936222941176126</v>
      </c>
      <c r="P6" s="53">
        <f t="shared" si="0"/>
        <v>1.9101294978288279</v>
      </c>
    </row>
    <row r="7" spans="1:16" ht="15.6" customHeight="1" x14ac:dyDescent="0.35">
      <c r="H7" s="14" t="s">
        <v>28</v>
      </c>
      <c r="I7" s="15">
        <f>M121</f>
        <v>0.93568877759692815</v>
      </c>
      <c r="K7" s="41">
        <v>5</v>
      </c>
      <c r="L7" s="52">
        <f t="shared" si="1"/>
        <v>-0.89938149129644174</v>
      </c>
      <c r="M7" s="52">
        <f t="shared" si="2"/>
        <v>1.1443613633011811</v>
      </c>
      <c r="N7" s="52">
        <f t="shared" si="3"/>
        <v>5.7014361409374237</v>
      </c>
      <c r="O7" s="52">
        <f t="shared" si="4"/>
        <v>1.9571222039546643</v>
      </c>
      <c r="P7" s="53">
        <f t="shared" si="0"/>
        <v>1.1904983841286243</v>
      </c>
    </row>
    <row r="8" spans="1:16" ht="18" x14ac:dyDescent="0.35">
      <c r="A8" s="121" t="s">
        <v>29</v>
      </c>
      <c r="B8" s="122"/>
      <c r="C8" s="122"/>
      <c r="D8" s="123"/>
      <c r="H8" s="14" t="s">
        <v>30</v>
      </c>
      <c r="I8" s="15">
        <f>N121</f>
        <v>2.3448337986397481</v>
      </c>
      <c r="K8" s="41">
        <v>6</v>
      </c>
      <c r="L8" s="52">
        <f t="shared" si="1"/>
        <v>-1.5580885386049059</v>
      </c>
      <c r="M8" s="52">
        <f t="shared" si="2"/>
        <v>1.8671036521526894</v>
      </c>
      <c r="N8" s="52">
        <f t="shared" si="3"/>
        <v>5.7233761488268602</v>
      </c>
      <c r="O8" s="52">
        <f t="shared" si="4"/>
        <v>1.6442366633718306</v>
      </c>
      <c r="P8" s="53">
        <f t="shared" si="0"/>
        <v>0.72274228885150826</v>
      </c>
    </row>
    <row r="9" spans="1:16" ht="16.2" x14ac:dyDescent="0.35">
      <c r="A9" s="58">
        <f t="array" ref="A9:D12">TRANSPOSE(A2:D5)</f>
        <v>2.2999999999999998</v>
      </c>
      <c r="B9" s="59">
        <v>2</v>
      </c>
      <c r="C9" s="59">
        <v>1</v>
      </c>
      <c r="D9" s="60">
        <v>0.4</v>
      </c>
      <c r="H9" s="18" t="s">
        <v>31</v>
      </c>
      <c r="I9" s="19">
        <f>O121</f>
        <v>-2.4435984231705454E-3</v>
      </c>
      <c r="K9" s="41">
        <v>7</v>
      </c>
      <c r="L9" s="52">
        <f t="shared" si="1"/>
        <v>-1.9123332937772062</v>
      </c>
      <c r="M9" s="52">
        <f t="shared" si="2"/>
        <v>2.2869442807882336</v>
      </c>
      <c r="N9" s="52">
        <f t="shared" si="3"/>
        <v>5.6573176214563068</v>
      </c>
      <c r="O9" s="52">
        <f t="shared" si="4"/>
        <v>1.4142647105465831</v>
      </c>
      <c r="P9" s="53">
        <f t="shared" si="0"/>
        <v>0.41984062863554428</v>
      </c>
    </row>
    <row r="10" spans="1:16" x14ac:dyDescent="0.25">
      <c r="A10" s="61">
        <v>3.2</v>
      </c>
      <c r="B10" s="62">
        <v>-2</v>
      </c>
      <c r="C10" s="62">
        <v>-2.5</v>
      </c>
      <c r="D10" s="63">
        <v>0</v>
      </c>
      <c r="K10" s="41">
        <v>8</v>
      </c>
      <c r="L10" s="52">
        <f t="shared" si="1"/>
        <v>-2.0721523929726819</v>
      </c>
      <c r="M10" s="52">
        <f t="shared" si="2"/>
        <v>2.511770976837453</v>
      </c>
      <c r="N10" s="52">
        <f t="shared" si="3"/>
        <v>5.5390249627248114</v>
      </c>
      <c r="O10" s="52">
        <f t="shared" si="4"/>
        <v>1.2403792003803664</v>
      </c>
      <c r="P10" s="53">
        <f t="shared" si="0"/>
        <v>0.22482669604921934</v>
      </c>
    </row>
    <row r="11" spans="1:16" x14ac:dyDescent="0.25">
      <c r="A11" s="61">
        <v>-0.4</v>
      </c>
      <c r="B11" s="62">
        <v>3.4</v>
      </c>
      <c r="C11" s="62">
        <v>4.7</v>
      </c>
      <c r="D11" s="63">
        <v>2.6</v>
      </c>
      <c r="K11" s="41">
        <v>9</v>
      </c>
      <c r="L11" s="52">
        <f t="shared" si="1"/>
        <v>-2.1093750169863941</v>
      </c>
      <c r="M11" s="52">
        <f t="shared" si="2"/>
        <v>2.6121131390865142</v>
      </c>
      <c r="N11" s="52">
        <f t="shared" si="3"/>
        <v>5.3915865910734677</v>
      </c>
      <c r="O11" s="52">
        <f t="shared" si="4"/>
        <v>1.1048638571731977</v>
      </c>
      <c r="P11" s="53">
        <f t="shared" si="0"/>
        <v>0.14743837165134366</v>
      </c>
    </row>
    <row r="12" spans="1:16" ht="17.25" customHeight="1" x14ac:dyDescent="0.25">
      <c r="A12" s="64">
        <v>0.9</v>
      </c>
      <c r="B12" s="65">
        <v>-1</v>
      </c>
      <c r="C12" s="65">
        <v>-8.1</v>
      </c>
      <c r="D12" s="66">
        <v>-2.5</v>
      </c>
      <c r="K12" s="41">
        <v>10</v>
      </c>
      <c r="L12" s="52">
        <f t="shared" si="1"/>
        <v>-2.07078783326451</v>
      </c>
      <c r="M12" s="52">
        <f t="shared" si="2"/>
        <v>2.6340073649015068</v>
      </c>
      <c r="N12" s="52">
        <f t="shared" si="3"/>
        <v>5.2298001204266971</v>
      </c>
      <c r="O12" s="52">
        <f t="shared" si="4"/>
        <v>0.99598779158231077</v>
      </c>
      <c r="P12" s="53">
        <f t="shared" si="0"/>
        <v>0.16178647064677065</v>
      </c>
    </row>
    <row r="13" spans="1:16" x14ac:dyDescent="0.25">
      <c r="E13" s="67"/>
      <c r="K13" s="41">
        <v>11</v>
      </c>
      <c r="L13" s="52">
        <f t="shared" si="1"/>
        <v>-1.9867707153287324</v>
      </c>
      <c r="M13" s="52">
        <f t="shared" si="2"/>
        <v>2.6074370913021294</v>
      </c>
      <c r="N13" s="52">
        <f t="shared" si="3"/>
        <v>5.063047650969045</v>
      </c>
      <c r="O13" s="52">
        <f t="shared" si="4"/>
        <v>0.90595438180389554</v>
      </c>
      <c r="P13" s="53">
        <f t="shared" si="0"/>
        <v>0.1667524694576521</v>
      </c>
    </row>
    <row r="14" spans="1:16" x14ac:dyDescent="0.25">
      <c r="K14" s="41">
        <v>12</v>
      </c>
      <c r="L14" s="52">
        <f t="shared" si="1"/>
        <v>-1.8769609124488955</v>
      </c>
      <c r="M14" s="52">
        <f t="shared" si="2"/>
        <v>2.5518686036452074</v>
      </c>
      <c r="N14" s="52">
        <f t="shared" si="3"/>
        <v>4.897180564099652</v>
      </c>
      <c r="O14" s="52">
        <f t="shared" si="4"/>
        <v>0.82955506466565199</v>
      </c>
      <c r="P14" s="53">
        <f t="shared" si="0"/>
        <v>0.165867086869393</v>
      </c>
    </row>
    <row r="15" spans="1:16" ht="16.8" x14ac:dyDescent="0.25">
      <c r="A15" s="124" t="s">
        <v>32</v>
      </c>
      <c r="B15" s="125"/>
      <c r="C15" s="125"/>
      <c r="D15" s="125"/>
      <c r="E15" s="68" t="s">
        <v>33</v>
      </c>
      <c r="K15" s="41">
        <v>13</v>
      </c>
      <c r="L15" s="52">
        <f t="shared" si="1"/>
        <v>-1.7539677435446897</v>
      </c>
      <c r="M15" s="52">
        <f t="shared" si="2"/>
        <v>2.4798820922643579</v>
      </c>
      <c r="N15" s="52">
        <f t="shared" si="3"/>
        <v>4.7357545808450201</v>
      </c>
      <c r="O15" s="52">
        <f t="shared" si="4"/>
        <v>0.76328564123018827</v>
      </c>
      <c r="P15" s="53">
        <f t="shared" si="0"/>
        <v>0.16142598325463187</v>
      </c>
    </row>
    <row r="16" spans="1:16" x14ac:dyDescent="0.25">
      <c r="A16" s="69">
        <f t="array" ref="A16:D19">MMULT(A9:D12,A2:D5)</f>
        <v>10.45</v>
      </c>
      <c r="B16" s="47">
        <v>0.85999999999999943</v>
      </c>
      <c r="C16" s="47">
        <v>11.620000000000001</v>
      </c>
      <c r="D16" s="47">
        <v>-9.0299999999999994</v>
      </c>
      <c r="E16" s="70">
        <f t="array" ref="E16:E19">MMULT(A9:D12,E2:E5)</f>
        <v>33.28</v>
      </c>
      <c r="K16" s="41">
        <v>14</v>
      </c>
      <c r="L16" s="52">
        <f t="shared" si="1"/>
        <v>-1.6258083721012335</v>
      </c>
      <c r="M16" s="52">
        <f t="shared" si="2"/>
        <v>2.3995529709150398</v>
      </c>
      <c r="N16" s="52">
        <f t="shared" si="3"/>
        <v>4.5808386427832524</v>
      </c>
      <c r="O16" s="52">
        <f t="shared" si="4"/>
        <v>0.70476606280094334</v>
      </c>
      <c r="P16" s="53">
        <f t="shared" si="0"/>
        <v>0.15491593806176773</v>
      </c>
    </row>
    <row r="17" spans="1:16" x14ac:dyDescent="0.25">
      <c r="A17" s="61">
        <v>0.85999999999999943</v>
      </c>
      <c r="B17" s="62">
        <v>20.490000000000002</v>
      </c>
      <c r="C17" s="62">
        <v>-19.829999999999998</v>
      </c>
      <c r="D17" s="62">
        <v>25.130000000000003</v>
      </c>
      <c r="E17" s="51">
        <v>-26.959999999999997</v>
      </c>
      <c r="K17" s="41">
        <v>15</v>
      </c>
      <c r="L17" s="52">
        <f t="shared" si="1"/>
        <v>-1.4975045968455323</v>
      </c>
      <c r="M17" s="52">
        <f t="shared" si="2"/>
        <v>2.3160133275496015</v>
      </c>
      <c r="N17" s="52">
        <f t="shared" si="3"/>
        <v>4.4335442818788087</v>
      </c>
      <c r="O17" s="52">
        <f t="shared" si="4"/>
        <v>0.65235935540065393</v>
      </c>
      <c r="P17" s="53">
        <f t="shared" si="0"/>
        <v>0.1472943609044437</v>
      </c>
    </row>
    <row r="18" spans="1:16" x14ac:dyDescent="0.25">
      <c r="A18" s="61">
        <v>11.620000000000001</v>
      </c>
      <c r="B18" s="62">
        <v>-19.829999999999998</v>
      </c>
      <c r="C18" s="62">
        <v>40.57</v>
      </c>
      <c r="D18" s="62">
        <v>-48.33</v>
      </c>
      <c r="E18" s="51">
        <v>82.47999999999999</v>
      </c>
      <c r="K18" s="41">
        <v>16</v>
      </c>
      <c r="L18" s="52">
        <f t="shared" si="1"/>
        <v>-1.372129285919284</v>
      </c>
      <c r="M18" s="52">
        <f t="shared" si="2"/>
        <v>2.2324755341302538</v>
      </c>
      <c r="N18" s="52">
        <f t="shared" si="3"/>
        <v>4.294371698069968</v>
      </c>
      <c r="O18" s="52">
        <f t="shared" si="4"/>
        <v>0.60492122360767109</v>
      </c>
      <c r="P18" s="53">
        <f t="shared" si="0"/>
        <v>0.13917258380884068</v>
      </c>
    </row>
    <row r="19" spans="1:16" x14ac:dyDescent="0.25">
      <c r="A19" s="64">
        <v>-9.0299999999999994</v>
      </c>
      <c r="B19" s="65">
        <v>25.130000000000003</v>
      </c>
      <c r="C19" s="65">
        <v>-48.33</v>
      </c>
      <c r="D19" s="65">
        <v>73.67</v>
      </c>
      <c r="E19" s="57">
        <v>-94.49</v>
      </c>
      <c r="K19" s="41">
        <v>17</v>
      </c>
      <c r="L19" s="52">
        <f t="shared" si="1"/>
        <v>-1.2514918126074432</v>
      </c>
      <c r="M19" s="52">
        <f t="shared" si="2"/>
        <v>2.1509030445246013</v>
      </c>
      <c r="N19" s="52">
        <f t="shared" si="3"/>
        <v>4.1634356660680325</v>
      </c>
      <c r="O19" s="52">
        <f t="shared" si="4"/>
        <v>0.56163541691759944</v>
      </c>
      <c r="P19" s="53">
        <f t="shared" si="0"/>
        <v>0.13093603200193549</v>
      </c>
    </row>
    <row r="20" spans="1:16" x14ac:dyDescent="0.25">
      <c r="K20" s="41">
        <v>18</v>
      </c>
      <c r="L20" s="52">
        <f t="shared" si="1"/>
        <v>-1.1365867218407446</v>
      </c>
      <c r="M20" s="52">
        <f t="shared" si="2"/>
        <v>2.0724497711943801</v>
      </c>
      <c r="N20" s="52">
        <f t="shared" si="3"/>
        <v>4.0406126785852008</v>
      </c>
      <c r="O20" s="52">
        <f t="shared" si="4"/>
        <v>0.52190538764335637</v>
      </c>
      <c r="P20" s="53">
        <f t="shared" si="0"/>
        <v>0.12282298748283171</v>
      </c>
    </row>
    <row r="21" spans="1:16" x14ac:dyDescent="0.25">
      <c r="K21" s="41">
        <v>19</v>
      </c>
      <c r="L21" s="52">
        <f t="shared" si="1"/>
        <v>-1.0278871270782481</v>
      </c>
      <c r="M21" s="52">
        <f t="shared" si="2"/>
        <v>1.9977476795585298</v>
      </c>
      <c r="N21" s="52">
        <f t="shared" si="3"/>
        <v>3.9256364872343674</v>
      </c>
      <c r="O21" s="52">
        <f t="shared" si="4"/>
        <v>0.48528290326068335</v>
      </c>
      <c r="P21" s="53">
        <f t="shared" si="0"/>
        <v>0.11497619135083337</v>
      </c>
    </row>
    <row r="22" spans="1:16" x14ac:dyDescent="0.25">
      <c r="A22" s="126" t="s">
        <v>34</v>
      </c>
      <c r="B22" s="126"/>
      <c r="C22" s="126"/>
      <c r="D22" s="126"/>
      <c r="E22" s="126"/>
      <c r="F22" s="126"/>
      <c r="K22" s="41">
        <v>20</v>
      </c>
      <c r="L22" s="52">
        <f t="shared" si="1"/>
        <v>-0.92553630331480541</v>
      </c>
      <c r="M22" s="52">
        <f t="shared" si="2"/>
        <v>1.9270948464503299</v>
      </c>
      <c r="N22" s="52">
        <f t="shared" si="3"/>
        <v>3.8181598561552104</v>
      </c>
      <c r="O22" s="52">
        <f t="shared" si="4"/>
        <v>0.45142092490500652</v>
      </c>
      <c r="P22" s="53">
        <f t="shared" si="0"/>
        <v>0.10747663107915706</v>
      </c>
    </row>
    <row r="23" spans="1:16" ht="16.2" x14ac:dyDescent="0.35">
      <c r="A23" s="72"/>
      <c r="B23" s="71" t="s">
        <v>35</v>
      </c>
      <c r="C23" s="71" t="s">
        <v>36</v>
      </c>
      <c r="D23" s="71" t="s">
        <v>37</v>
      </c>
      <c r="E23" s="71" t="s">
        <v>38</v>
      </c>
      <c r="F23" s="71" t="s">
        <v>39</v>
      </c>
      <c r="K23" s="41">
        <v>21</v>
      </c>
      <c r="L23" s="52">
        <f t="shared" si="1"/>
        <v>-0.82947254972044193</v>
      </c>
      <c r="M23" s="52">
        <f t="shared" si="2"/>
        <v>1.8605782575624494</v>
      </c>
      <c r="N23" s="52">
        <f t="shared" si="3"/>
        <v>3.7177942118775906</v>
      </c>
      <c r="O23" s="52">
        <f t="shared" si="4"/>
        <v>0.42004242600141151</v>
      </c>
      <c r="P23" s="53">
        <f t="shared" si="0"/>
        <v>0.10036564427761974</v>
      </c>
    </row>
    <row r="24" spans="1:16" ht="16.2" x14ac:dyDescent="0.35">
      <c r="A24" s="71" t="s">
        <v>40</v>
      </c>
      <c r="B24" s="58">
        <f>A16/$A$16</f>
        <v>1</v>
      </c>
      <c r="C24" s="59">
        <f>B16/$A$16</f>
        <v>8.2296650717703299E-2</v>
      </c>
      <c r="D24" s="59">
        <f>C16/$A$16</f>
        <v>1.1119617224880385</v>
      </c>
      <c r="E24" s="73">
        <f>D16/$A$16</f>
        <v>-0.86411483253588517</v>
      </c>
      <c r="F24" s="74">
        <f>E16/A16</f>
        <v>3.1846889952153115</v>
      </c>
      <c r="K24" s="41">
        <v>22</v>
      </c>
      <c r="L24" s="52">
        <f t="shared" si="1"/>
        <v>-0.73951032887354684</v>
      </c>
      <c r="M24" s="52">
        <f t="shared" si="2"/>
        <v>1.7981538281575593</v>
      </c>
      <c r="N24" s="52">
        <f t="shared" si="3"/>
        <v>3.6241348504442503</v>
      </c>
      <c r="O24" s="52">
        <f t="shared" si="4"/>
        <v>0.39091968712695824</v>
      </c>
      <c r="P24" s="53">
        <f t="shared" si="0"/>
        <v>9.3659361433340305E-2</v>
      </c>
    </row>
    <row r="25" spans="1:16" ht="16.2" x14ac:dyDescent="0.35">
      <c r="A25" s="71" t="s">
        <v>41</v>
      </c>
      <c r="B25" s="61">
        <f>A17/$B$17</f>
        <v>4.1971693509028761E-2</v>
      </c>
      <c r="C25" s="62">
        <f>B17/$B$17</f>
        <v>1</v>
      </c>
      <c r="D25" s="62">
        <f>C17/$B$17</f>
        <v>-0.96778916544655913</v>
      </c>
      <c r="E25" s="75">
        <f>D17/$B$17</f>
        <v>1.2264519277696437</v>
      </c>
      <c r="F25" s="76">
        <f>E17/B17</f>
        <v>-1.3157637872132746</v>
      </c>
      <c r="K25" s="41">
        <v>23</v>
      </c>
      <c r="L25" s="52">
        <f t="shared" si="1"/>
        <v>-0.65539277316949807</v>
      </c>
      <c r="M25" s="52">
        <f t="shared" si="2"/>
        <v>1.7396983958874954</v>
      </c>
      <c r="N25" s="52">
        <f t="shared" si="3"/>
        <v>3.5367767240208154</v>
      </c>
      <c r="O25" s="52">
        <f t="shared" si="4"/>
        <v>0.36386048108528146</v>
      </c>
      <c r="P25" s="53">
        <f t="shared" si="0"/>
        <v>8.7358126423434879E-2</v>
      </c>
    </row>
    <row r="26" spans="1:16" ht="16.8" thickBot="1" x14ac:dyDescent="0.4">
      <c r="A26" s="71" t="s">
        <v>42</v>
      </c>
      <c r="B26" s="61">
        <f>A18/$C$18</f>
        <v>0.28641853586393889</v>
      </c>
      <c r="C26" s="62">
        <f>B18/$C$18</f>
        <v>-0.48878481636677346</v>
      </c>
      <c r="D26" s="62">
        <f>C18/$C$18</f>
        <v>1</v>
      </c>
      <c r="E26" s="75">
        <f>D18/$C$18</f>
        <v>-1.1912743406457973</v>
      </c>
      <c r="F26" s="76">
        <f>E18/C18</f>
        <v>2.0330293320187329</v>
      </c>
      <c r="K26" s="41">
        <v>24</v>
      </c>
      <c r="L26" s="52">
        <f t="shared" si="1"/>
        <v>-0.57682545544354369</v>
      </c>
      <c r="M26" s="52">
        <f t="shared" si="2"/>
        <v>1.6850433596554946</v>
      </c>
      <c r="N26" s="52">
        <f t="shared" si="3"/>
        <v>3.4553240982271158</v>
      </c>
      <c r="O26" s="52">
        <f t="shared" si="4"/>
        <v>0.33869879430594185</v>
      </c>
      <c r="P26" s="53">
        <f t="shared" si="0"/>
        <v>8.1452625793699607E-2</v>
      </c>
    </row>
    <row r="27" spans="1:16" ht="16.8" thickBot="1" x14ac:dyDescent="0.4">
      <c r="A27" s="71" t="s">
        <v>43</v>
      </c>
      <c r="B27" s="64">
        <f>A19/$D$19</f>
        <v>-0.12257363920184605</v>
      </c>
      <c r="C27" s="65">
        <f>B19/$D$19</f>
        <v>0.34111578661599024</v>
      </c>
      <c r="D27" s="65">
        <f>C19/$D$19</f>
        <v>-0.6560336636351296</v>
      </c>
      <c r="E27" s="77">
        <f>D19/$D$19</f>
        <v>1</v>
      </c>
      <c r="F27" s="78">
        <f>E19/D19</f>
        <v>-1.2826116465318311</v>
      </c>
      <c r="K27" s="41">
        <v>25</v>
      </c>
      <c r="L27" s="52">
        <f t="shared" ref="L27:L41" si="5">$F$24-$C$24*M26-$D$24*N26-$E$24*O26</f>
        <v>-0.50349791369570895</v>
      </c>
      <c r="M27" s="52">
        <f t="shared" ref="M27:M41" si="6">$F$25-$B$25*L27-$D$25*N26-$E$25*O26</f>
        <v>1.6339963090636258</v>
      </c>
      <c r="N27" s="52">
        <f t="shared" ref="N27:N41" si="7">$F$26-$B$26*L27-$C$26*M27-$E$26*O26</f>
        <v>3.3793962360039931</v>
      </c>
      <c r="O27" s="52">
        <f t="shared" ref="O27:O41" si="8">$F$27-$B$27*L27-$C$27*M27-$D$27*N27</f>
        <v>0.31528853914255195</v>
      </c>
      <c r="P27" s="53">
        <f t="shared" ref="P27:P41" si="9">MAX(ABS(L27-L26),ABS(M27-M26),ABS(N27-N26),ABS(O27-O26))</f>
        <v>7.5927862223122755E-2</v>
      </c>
    </row>
    <row r="28" spans="1:16" ht="14.4" thickBot="1" x14ac:dyDescent="0.3">
      <c r="K28" s="41">
        <v>26</v>
      </c>
      <c r="L28" s="52">
        <f t="shared" si="5"/>
        <v>-0.43509718466065794</v>
      </c>
      <c r="M28" s="52">
        <f t="shared" si="6"/>
        <v>1.5863548047884342</v>
      </c>
      <c r="N28" s="52">
        <f t="shared" si="7"/>
        <v>3.3086305191390442</v>
      </c>
      <c r="O28" s="52">
        <f t="shared" si="8"/>
        <v>0.29349924213616019</v>
      </c>
      <c r="P28" s="53">
        <f t="shared" si="9"/>
        <v>7.0765716864948924E-2</v>
      </c>
    </row>
    <row r="29" spans="1:16" ht="14.4" thickBot="1" x14ac:dyDescent="0.3">
      <c r="K29" s="41">
        <v>27</v>
      </c>
      <c r="L29" s="52">
        <f t="shared" si="5"/>
        <v>-0.37131613473915975</v>
      </c>
      <c r="M29" s="52">
        <f t="shared" si="6"/>
        <v>1.5419150373607229</v>
      </c>
      <c r="N29" s="52">
        <f t="shared" si="7"/>
        <v>3.2426839302187029</v>
      </c>
      <c r="O29" s="52">
        <f t="shared" si="8"/>
        <v>0.27321304142663672</v>
      </c>
      <c r="P29" s="53">
        <f t="shared" si="9"/>
        <v>6.594658892034122E-2</v>
      </c>
    </row>
    <row r="30" spans="1:16" ht="14.4" thickBot="1" x14ac:dyDescent="0.3">
      <c r="K30" s="41">
        <v>28</v>
      </c>
      <c r="L30" s="52">
        <f t="shared" si="5"/>
        <v>-0.31185841504201151</v>
      </c>
      <c r="M30" s="52">
        <f t="shared" si="6"/>
        <v>1.5004771518849009</v>
      </c>
      <c r="N30" s="52">
        <f t="shared" si="7"/>
        <v>3.1812334975798642</v>
      </c>
      <c r="O30" s="52">
        <f t="shared" si="8"/>
        <v>0.2543225549523267</v>
      </c>
      <c r="P30" s="53">
        <f t="shared" si="9"/>
        <v>6.1450432638838759E-2</v>
      </c>
    </row>
    <row r="31" spans="1:16" ht="14.4" thickBot="1" x14ac:dyDescent="0.3">
      <c r="K31" s="41">
        <v>29</v>
      </c>
      <c r="L31" s="52">
        <f t="shared" si="5"/>
        <v>-0.25644123648607908</v>
      </c>
      <c r="M31" s="52">
        <f t="shared" si="6"/>
        <v>1.4618484096844682</v>
      </c>
      <c r="N31" s="52">
        <f t="shared" si="7"/>
        <v>3.1239760959540837</v>
      </c>
      <c r="O31" s="52">
        <f t="shared" si="8"/>
        <v>0.23672933102512372</v>
      </c>
      <c r="P31" s="53">
        <f t="shared" si="9"/>
        <v>5.7257401625780524E-2</v>
      </c>
    </row>
    <row r="32" spans="1:16" ht="14.4" thickBot="1" x14ac:dyDescent="0.3">
      <c r="K32" s="41">
        <v>30</v>
      </c>
      <c r="L32" s="52">
        <f t="shared" si="5"/>
        <v>-0.20479674719217478</v>
      </c>
      <c r="M32" s="52">
        <f t="shared" si="6"/>
        <v>1.425844953474543</v>
      </c>
      <c r="N32" s="52">
        <f t="shared" si="7"/>
        <v>3.0706278579792325</v>
      </c>
      <c r="O32" s="52">
        <f t="shared" si="8"/>
        <v>0.22034269130142126</v>
      </c>
      <c r="P32" s="53">
        <f t="shared" si="9"/>
        <v>5.3348237974851109E-2</v>
      </c>
    </row>
    <row r="33" spans="11:16" ht="14.4" thickBot="1" x14ac:dyDescent="0.3">
      <c r="K33" s="41">
        <v>31</v>
      </c>
      <c r="L33" s="52">
        <f t="shared" si="5"/>
        <v>-0.15667252318229261</v>
      </c>
      <c r="M33" s="52">
        <f t="shared" si="6"/>
        <v>1.3922926774651159</v>
      </c>
      <c r="N33" s="52">
        <f t="shared" si="7"/>
        <v>3.0209233616985256</v>
      </c>
      <c r="O33" s="52">
        <f t="shared" si="8"/>
        <v>0.20507884080161909</v>
      </c>
      <c r="P33" s="53">
        <f t="shared" si="9"/>
        <v>4.9704496280706945E-2</v>
      </c>
    </row>
    <row r="34" spans="11:16" ht="14.4" thickBot="1" x14ac:dyDescent="0.3">
      <c r="K34" s="41">
        <v>32</v>
      </c>
      <c r="L34" s="52">
        <f t="shared" si="5"/>
        <v>-0.11183150556155491</v>
      </c>
      <c r="M34" s="52">
        <f t="shared" si="6"/>
        <v>1.3610275299131285</v>
      </c>
      <c r="N34" s="52">
        <f t="shared" si="7"/>
        <v>2.9746147002401986</v>
      </c>
      <c r="O34" s="52">
        <f t="shared" si="8"/>
        <v>0.19086016208322309</v>
      </c>
      <c r="P34" s="53">
        <f t="shared" si="9"/>
        <v>4.6308661458327016E-2</v>
      </c>
    </row>
    <row r="35" spans="11:16" ht="14.4" thickBot="1" x14ac:dyDescent="0.3">
      <c r="K35" s="41">
        <v>33</v>
      </c>
      <c r="L35" s="52">
        <f t="shared" si="5"/>
        <v>-7.005160085214332E-2</v>
      </c>
      <c r="M35" s="52">
        <f t="shared" si="6"/>
        <v>1.3318954616566414</v>
      </c>
      <c r="N35" s="52">
        <f t="shared" si="7"/>
        <v>2.931470501356551</v>
      </c>
      <c r="O35" s="52">
        <f t="shared" si="8"/>
        <v>0.1776146385697821</v>
      </c>
      <c r="P35" s="53">
        <f t="shared" si="9"/>
        <v>4.3144198883647622E-2</v>
      </c>
    </row>
    <row r="36" spans="11:16" ht="14.4" thickBot="1" x14ac:dyDescent="0.3">
      <c r="K36" s="41">
        <v>34</v>
      </c>
      <c r="L36" s="52">
        <f t="shared" si="5"/>
        <v>-3.112508483279422E-2</v>
      </c>
      <c r="M36" s="52">
        <f t="shared" si="6"/>
        <v>1.3047521594728149</v>
      </c>
      <c r="N36" s="52">
        <f t="shared" si="7"/>
        <v>2.8912749393685124</v>
      </c>
      <c r="O36" s="52">
        <f t="shared" si="8"/>
        <v>0.16527537038262841</v>
      </c>
      <c r="P36" s="53">
        <f t="shared" si="9"/>
        <v>4.0195561988038531E-2</v>
      </c>
    </row>
    <row r="37" spans="11:16" ht="14.4" thickBot="1" x14ac:dyDescent="0.3">
      <c r="K37" s="41">
        <v>35</v>
      </c>
      <c r="L37" s="52">
        <f t="shared" si="5"/>
        <v>5.1420997077890329E-3</v>
      </c>
      <c r="M37" s="52">
        <f t="shared" si="6"/>
        <v>1.2794626541831839</v>
      </c>
      <c r="N37" s="52">
        <f t="shared" si="7"/>
        <v>2.8538267656997891</v>
      </c>
      <c r="O37" s="52">
        <f t="shared" si="8"/>
        <v>0.15378015809703705</v>
      </c>
      <c r="P37" s="53">
        <f t="shared" si="9"/>
        <v>3.7448173668723328E-2</v>
      </c>
    </row>
    <row r="38" spans="11:16" ht="14.4" thickBot="1" x14ac:dyDescent="0.3">
      <c r="K38" s="41">
        <v>36</v>
      </c>
      <c r="L38" s="52">
        <f t="shared" si="5"/>
        <v>3.8931093549010559E-2</v>
      </c>
      <c r="M38" s="52">
        <f t="shared" si="6"/>
        <v>1.2559008614151355</v>
      </c>
      <c r="N38" s="52">
        <f t="shared" si="7"/>
        <v>2.8189383735679674</v>
      </c>
      <c r="O38" s="52">
        <f t="shared" si="8"/>
        <v>0.14307113780270209</v>
      </c>
      <c r="P38" s="53">
        <f t="shared" si="9"/>
        <v>3.4888392131821711E-2</v>
      </c>
    </row>
    <row r="39" spans="11:16" ht="14.4" thickBot="1" x14ac:dyDescent="0.3">
      <c r="K39" s="41">
        <v>37</v>
      </c>
      <c r="L39" s="52">
        <f t="shared" si="5"/>
        <v>7.0410883510201264E-2</v>
      </c>
      <c r="M39" s="52">
        <f t="shared" si="6"/>
        <v>1.2339490919986389</v>
      </c>
      <c r="N39" s="52">
        <f t="shared" si="7"/>
        <v>2.7864349055447142</v>
      </c>
      <c r="O39" s="52">
        <f t="shared" si="8"/>
        <v>0.1330944561035341</v>
      </c>
      <c r="P39" s="53">
        <f t="shared" si="9"/>
        <v>3.2503468023253212E-2</v>
      </c>
    </row>
    <row r="40" spans="11:16" ht="14.4" thickBot="1" x14ac:dyDescent="0.3">
      <c r="K40" s="41">
        <v>38</v>
      </c>
      <c r="L40" s="52">
        <f t="shared" si="5"/>
        <v>9.9739054264737143E-2</v>
      </c>
      <c r="M40" s="52">
        <f t="shared" si="6"/>
        <v>1.2134975553148948</v>
      </c>
      <c r="N40" s="52">
        <f t="shared" si="7"/>
        <v>2.7561534083022408</v>
      </c>
      <c r="O40" s="52">
        <f t="shared" si="8"/>
        <v>0.12379997717109492</v>
      </c>
      <c r="P40" s="53">
        <f t="shared" si="9"/>
        <v>3.0281497242473421E-2</v>
      </c>
    </row>
    <row r="41" spans="11:16" ht="14.4" thickBot="1" x14ac:dyDescent="0.3">
      <c r="K41" s="41">
        <v>39</v>
      </c>
      <c r="L41" s="52">
        <f t="shared" si="5"/>
        <v>0.1270625159628844</v>
      </c>
      <c r="M41" s="52">
        <f t="shared" si="6"/>
        <v>1.1944438700144329</v>
      </c>
      <c r="N41" s="52">
        <f t="shared" si="7"/>
        <v>2.7279420360753388</v>
      </c>
      <c r="O41" s="52">
        <f t="shared" si="8"/>
        <v>0.11514101627804063</v>
      </c>
      <c r="P41" s="53">
        <f t="shared" si="9"/>
        <v>2.8211372226901954E-2</v>
      </c>
    </row>
    <row r="42" spans="11:16" ht="14.4" thickBot="1" x14ac:dyDescent="0.3">
      <c r="K42" s="41">
        <v>40</v>
      </c>
      <c r="L42" s="52">
        <f t="shared" ref="L42:L70" si="10">$F$24-$C$24*M41-$D$24*N41-$E$24*O41</f>
        <v>0.15251819996008201</v>
      </c>
      <c r="M42" s="52">
        <f t="shared" ref="M42:M70" si="11">$F$25-$B$25*L42-$D$25*N41-$E$25*O41</f>
        <v>1.1766925907438328</v>
      </c>
      <c r="N42" s="52">
        <f t="shared" ref="N42:N70" si="12">$F$26-$B$26*L42-$C$26*M42-$E$26*O41</f>
        <v>2.7016593026283395</v>
      </c>
      <c r="O42" s="52">
        <f t="shared" ref="O42:O70" si="13">$F$27-$B$27*L42-$C$27*M42-$D$27*N42</f>
        <v>0.10707409578220006</v>
      </c>
      <c r="P42" s="53">
        <f t="shared" ref="P42:P70" si="14">MAX(ABS(L42-L41),ABS(M42-M41),ABS(N42-N41),ABS(O42-O41))</f>
        <v>2.6282733446999273E-2</v>
      </c>
    </row>
    <row r="43" spans="11:16" ht="14.4" thickBot="1" x14ac:dyDescent="0.3">
      <c r="K43" s="41">
        <v>41</v>
      </c>
      <c r="L43" s="52">
        <f t="shared" si="10"/>
        <v>0.17623371869208249</v>
      </c>
      <c r="M43" s="52">
        <f t="shared" si="11"/>
        <v>1.1601547557851679</v>
      </c>
      <c r="N43" s="52">
        <f t="shared" si="12"/>
        <v>2.6771733804577669</v>
      </c>
      <c r="O43" s="52">
        <f t="shared" si="13"/>
        <v>9.9558720570545711E-2</v>
      </c>
      <c r="P43" s="53">
        <f t="shared" si="14"/>
        <v>2.448592217057266E-2</v>
      </c>
    </row>
    <row r="44" spans="11:16" ht="14.4" thickBot="1" x14ac:dyDescent="0.3">
      <c r="K44" s="41">
        <v>42</v>
      </c>
      <c r="L44" s="52">
        <f t="shared" si="10"/>
        <v>0.19832798812033786</v>
      </c>
      <c r="M44" s="52">
        <f t="shared" si="11"/>
        <v>1.1447474581140169</v>
      </c>
      <c r="N44" s="52">
        <f t="shared" si="12"/>
        <v>2.6543614453442714</v>
      </c>
      <c r="O44" s="52">
        <f t="shared" si="13"/>
        <v>9.2557170677481038E-2</v>
      </c>
      <c r="P44" s="53">
        <f t="shared" si="14"/>
        <v>2.2811935113495441E-2</v>
      </c>
    </row>
    <row r="45" spans="11:16" ht="14.4" thickBot="1" x14ac:dyDescent="0.3">
      <c r="K45" s="41">
        <v>43</v>
      </c>
      <c r="L45" s="52">
        <f t="shared" si="10"/>
        <v>0.21891181266403506</v>
      </c>
      <c r="M45" s="52">
        <f t="shared" si="11"/>
        <v>1.1303934408570391</v>
      </c>
      <c r="N45" s="52">
        <f t="shared" si="12"/>
        <v>2.6331090640345494</v>
      </c>
      <c r="O45" s="52">
        <f t="shared" si="13"/>
        <v>8.6034309276620258E-2</v>
      </c>
      <c r="P45" s="53">
        <f t="shared" si="14"/>
        <v>2.1252381309722068E-2</v>
      </c>
    </row>
    <row r="46" spans="11:16" ht="14.4" thickBot="1" x14ac:dyDescent="0.3">
      <c r="K46" s="41">
        <v>44</v>
      </c>
      <c r="L46" s="52">
        <f t="shared" si="10"/>
        <v>0.23808843344969979</v>
      </c>
      <c r="M46" s="52">
        <f t="shared" si="11"/>
        <v>1.1170207171750561</v>
      </c>
      <c r="N46" s="52">
        <f t="shared" si="12"/>
        <v>2.6133096226826447</v>
      </c>
      <c r="O46" s="52">
        <f t="shared" si="13"/>
        <v>7.9957404583871794E-2</v>
      </c>
      <c r="P46" s="53">
        <f t="shared" si="14"/>
        <v>1.9799441351904701E-2</v>
      </c>
    </row>
    <row r="47" spans="11:16" ht="14.4" thickBot="1" x14ac:dyDescent="0.3">
      <c r="K47" s="41">
        <v>45</v>
      </c>
      <c r="L47" s="52">
        <f t="shared" si="10"/>
        <v>0.2559540412487542</v>
      </c>
      <c r="M47" s="52">
        <f t="shared" si="11"/>
        <v>1.1045622140131874</v>
      </c>
      <c r="N47" s="52">
        <f t="shared" si="12"/>
        <v>2.5948637936433201</v>
      </c>
      <c r="O47" s="52">
        <f t="shared" si="13"/>
        <v>7.4295964451017937E-2</v>
      </c>
      <c r="P47" s="53">
        <f t="shared" si="14"/>
        <v>1.8445829039324568E-2</v>
      </c>
    </row>
    <row r="48" spans="11:16" ht="14.4" thickBot="1" x14ac:dyDescent="0.3">
      <c r="K48" s="41">
        <v>46</v>
      </c>
      <c r="L48" s="52">
        <f t="shared" si="10"/>
        <v>0.27259825577090635</v>
      </c>
      <c r="M48" s="52">
        <f t="shared" si="11"/>
        <v>1.0929554388155183</v>
      </c>
      <c r="N48" s="52">
        <f t="shared" si="12"/>
        <v>2.5776790382443058</v>
      </c>
      <c r="O48" s="52">
        <f t="shared" si="13"/>
        <v>6.9021582605193421E-2</v>
      </c>
      <c r="P48" s="53">
        <f t="shared" si="14"/>
        <v>1.7184755399014318E-2</v>
      </c>
    </row>
    <row r="49" spans="11:16" ht="14.4" thickBot="1" x14ac:dyDescent="0.3">
      <c r="K49" s="41">
        <v>47</v>
      </c>
      <c r="L49" s="52">
        <f t="shared" si="10"/>
        <v>0.28810457312389626</v>
      </c>
      <c r="M49" s="52">
        <f t="shared" si="11"/>
        <v>1.0821421681127144</v>
      </c>
      <c r="N49" s="52">
        <f t="shared" si="12"/>
        <v>2.5616691432409278</v>
      </c>
      <c r="O49" s="52">
        <f t="shared" si="13"/>
        <v>6.410779562196689E-2</v>
      </c>
      <c r="P49" s="53">
        <f t="shared" si="14"/>
        <v>1.6009895003378016E-2</v>
      </c>
    </row>
    <row r="50" spans="11:16" ht="14.4" thickBot="1" x14ac:dyDescent="0.3">
      <c r="K50" s="41">
        <v>48</v>
      </c>
      <c r="L50" s="52">
        <f t="shared" si="10"/>
        <v>0.30255078329472229</v>
      </c>
      <c r="M50" s="52">
        <f t="shared" si="11"/>
        <v>1.072068156801079</v>
      </c>
      <c r="N50" s="52">
        <f t="shared" si="12"/>
        <v>2.5467537887574654</v>
      </c>
      <c r="O50" s="52">
        <f t="shared" si="13"/>
        <v>5.9529949822024308E-2</v>
      </c>
      <c r="P50" s="53">
        <f t="shared" si="14"/>
        <v>1.4915354483462373E-2</v>
      </c>
    </row>
    <row r="51" spans="11:16" ht="14.4" thickBot="1" x14ac:dyDescent="0.3">
      <c r="K51" s="41">
        <v>49</v>
      </c>
      <c r="L51" s="52">
        <f t="shared" si="10"/>
        <v>0.31600935949111986</v>
      </c>
      <c r="M51" s="52">
        <f t="shared" si="11"/>
        <v>1.0626828669043777</v>
      </c>
      <c r="N51" s="52">
        <f t="shared" si="12"/>
        <v>2.5328581456328672</v>
      </c>
      <c r="O51" s="52">
        <f t="shared" si="13"/>
        <v>5.5265077363027881E-2</v>
      </c>
      <c r="P51" s="53">
        <f t="shared" si="14"/>
        <v>1.3895643124598234E-2</v>
      </c>
    </row>
    <row r="52" spans="11:16" ht="14.4" thickBot="1" x14ac:dyDescent="0.3">
      <c r="K52" s="41">
        <v>50</v>
      </c>
      <c r="L52" s="52">
        <f t="shared" si="10"/>
        <v>0.32854782112884828</v>
      </c>
      <c r="M52" s="52">
        <f t="shared" si="11"/>
        <v>1.053939214621574</v>
      </c>
      <c r="N52" s="52">
        <f t="shared" si="12"/>
        <v>2.5199125002066483</v>
      </c>
      <c r="O52" s="52">
        <f t="shared" si="13"/>
        <v>5.1291780865218684E-2</v>
      </c>
      <c r="P52" s="53">
        <f t="shared" si="14"/>
        <v>1.2945645426218899E-2</v>
      </c>
    </row>
    <row r="53" spans="11:16" ht="14.4" thickBot="1" x14ac:dyDescent="0.3">
      <c r="K53" s="41">
        <v>51</v>
      </c>
      <c r="L53" s="52">
        <f t="shared" si="10"/>
        <v>0.3402290721758009</v>
      </c>
      <c r="M53" s="52">
        <f t="shared" si="11"/>
        <v>1.0457933344989601</v>
      </c>
      <c r="N53" s="52">
        <f t="shared" si="12"/>
        <v>2.5078519046992258</v>
      </c>
      <c r="O53" s="52">
        <f t="shared" si="13"/>
        <v>4.7590125965823127E-2</v>
      </c>
      <c r="P53" s="53">
        <f t="shared" si="14"/>
        <v>1.2060595507422445E-2</v>
      </c>
    </row>
    <row r="54" spans="11:16" ht="14.4" thickBot="1" x14ac:dyDescent="0.3">
      <c r="K54" s="41">
        <v>52</v>
      </c>
      <c r="L54" s="52">
        <f t="shared" si="10"/>
        <v>0.3511117164782081</v>
      </c>
      <c r="M54" s="52">
        <f t="shared" si="11"/>
        <v>1.0382043596141166</v>
      </c>
      <c r="N54" s="52">
        <f t="shared" si="12"/>
        <v>2.4966158514567263</v>
      </c>
      <c r="O54" s="52">
        <f t="shared" si="13"/>
        <v>4.4141541246084604E-2</v>
      </c>
      <c r="P54" s="53">
        <f t="shared" si="14"/>
        <v>1.1236053242499544E-2</v>
      </c>
    </row>
    <row r="55" spans="11:16" ht="14.4" thickBot="1" x14ac:dyDescent="0.3">
      <c r="K55" s="41">
        <v>53</v>
      </c>
      <c r="L55" s="52">
        <f t="shared" si="10"/>
        <v>0.36125035160352592</v>
      </c>
      <c r="M55" s="52">
        <f t="shared" si="11"/>
        <v>1.0311342167151651</v>
      </c>
      <c r="N55" s="52">
        <f t="shared" si="12"/>
        <v>2.4861479694417556</v>
      </c>
      <c r="O55" s="52">
        <f t="shared" si="13"/>
        <v>4.0928725017616019E-2</v>
      </c>
      <c r="P55" s="53">
        <f t="shared" si="14"/>
        <v>1.046788201497062E-2</v>
      </c>
    </row>
    <row r="56" spans="11:16" ht="14.4" thickBot="1" x14ac:dyDescent="0.3">
      <c r="K56" s="41">
        <v>54</v>
      </c>
      <c r="L56" s="52">
        <f t="shared" si="10"/>
        <v>0.37069584264314126</v>
      </c>
      <c r="M56" s="52">
        <f t="shared" si="11"/>
        <v>1.0245474353179218</v>
      </c>
      <c r="N56" s="52">
        <f t="shared" si="12"/>
        <v>2.4763957414577882</v>
      </c>
      <c r="O56" s="52">
        <f t="shared" si="13"/>
        <v>3.7935558493051413E-2</v>
      </c>
      <c r="P56" s="53">
        <f t="shared" si="14"/>
        <v>9.7522279839674653E-3</v>
      </c>
    </row>
    <row r="57" spans="11:16" ht="14.4" thickBot="1" x14ac:dyDescent="0.3">
      <c r="K57" s="41">
        <v>55</v>
      </c>
      <c r="L57" s="52">
        <f t="shared" si="10"/>
        <v>0.37949557732816663</v>
      </c>
      <c r="M57" s="52">
        <f t="shared" si="11"/>
        <v>1.0184109698231005</v>
      </c>
      <c r="N57" s="52">
        <f t="shared" si="12"/>
        <v>2.4673102406952911</v>
      </c>
      <c r="O57" s="52">
        <f t="shared" si="13"/>
        <v>3.5147024900532786E-2</v>
      </c>
      <c r="P57" s="53">
        <f t="shared" si="14"/>
        <v>9.0855007624970341E-3</v>
      </c>
    </row>
    <row r="58" spans="11:16" ht="14.4" thickBot="1" x14ac:dyDescent="0.3">
      <c r="K58" s="41">
        <v>56</v>
      </c>
      <c r="L58" s="52">
        <f t="shared" si="10"/>
        <v>0.38769370372484774</v>
      </c>
      <c r="M58" s="52">
        <f t="shared" si="11"/>
        <v>1.0126940337742245</v>
      </c>
      <c r="N58" s="52">
        <f t="shared" si="12"/>
        <v>2.4588458852822996</v>
      </c>
      <c r="O58" s="52">
        <f t="shared" si="13"/>
        <v>3.2549134133061486E-2</v>
      </c>
      <c r="P58" s="53">
        <f t="shared" si="14"/>
        <v>8.4643554129915088E-3</v>
      </c>
    </row>
    <row r="59" spans="11:16" ht="14.4" thickBot="1" x14ac:dyDescent="0.3">
      <c r="K59" s="41">
        <v>57</v>
      </c>
      <c r="L59" s="52">
        <f t="shared" si="10"/>
        <v>0.39533135169333883</v>
      </c>
      <c r="M59" s="52">
        <f t="shared" si="11"/>
        <v>1.0073679454332793</v>
      </c>
      <c r="N59" s="52">
        <f t="shared" si="12"/>
        <v>2.4509602096109488</v>
      </c>
      <c r="O59" s="52">
        <f t="shared" si="13"/>
        <v>3.0128852552595564E-2</v>
      </c>
      <c r="P59" s="53">
        <f t="shared" si="14"/>
        <v>7.8856756713507892E-3</v>
      </c>
    </row>
    <row r="60" spans="11:16" ht="14.4" thickBot="1" x14ac:dyDescent="0.3">
      <c r="K60" s="41">
        <v>58</v>
      </c>
      <c r="L60" s="52">
        <f t="shared" si="10"/>
        <v>0.40244683921512853</v>
      </c>
      <c r="M60" s="52">
        <f t="shared" si="11"/>
        <v>1.0024059839049964</v>
      </c>
      <c r="N60" s="52">
        <f t="shared" si="12"/>
        <v>2.443613651294632</v>
      </c>
      <c r="O60" s="52">
        <f t="shared" si="13"/>
        <v>2.7874037595352563E-2</v>
      </c>
      <c r="P60" s="53">
        <f t="shared" si="14"/>
        <v>7.3465583163168091E-3</v>
      </c>
    </row>
    <row r="61" spans="11:16" ht="14.4" thickBot="1" x14ac:dyDescent="0.3">
      <c r="K61" s="41">
        <v>59</v>
      </c>
      <c r="L61" s="52">
        <f t="shared" si="10"/>
        <v>0.40907586462048939</v>
      </c>
      <c r="M61" s="52">
        <f t="shared" si="11"/>
        <v>0.99778325509164079</v>
      </c>
      <c r="N61" s="52">
        <f t="shared" si="12"/>
        <v>2.4367693526882062</v>
      </c>
      <c r="O61" s="52">
        <f t="shared" si="13"/>
        <v>2.5773376849342888E-2</v>
      </c>
      <c r="P61" s="53">
        <f t="shared" si="14"/>
        <v>6.8442986064258804E-3</v>
      </c>
    </row>
    <row r="62" spans="11:16" ht="14.4" thickBot="1" x14ac:dyDescent="0.3">
      <c r="K62" s="41">
        <v>60</v>
      </c>
      <c r="L62" s="52">
        <f t="shared" si="10"/>
        <v>0.41525168567787535</v>
      </c>
      <c r="M62" s="52">
        <f t="shared" si="11"/>
        <v>0.99347656680820717</v>
      </c>
      <c r="N62" s="52">
        <f t="shared" si="12"/>
        <v>2.4303929759763023</v>
      </c>
      <c r="O62" s="52">
        <f t="shared" si="13"/>
        <v>2.3816331297891402E-2</v>
      </c>
      <c r="P62" s="53">
        <f t="shared" si="14"/>
        <v>6.3763767119038306E-3</v>
      </c>
    </row>
    <row r="63" spans="11:16" ht="14.4" thickBot="1" x14ac:dyDescent="0.3">
      <c r="K63" s="41">
        <v>61</v>
      </c>
      <c r="L63" s="52">
        <f t="shared" si="10"/>
        <v>0.42100528644213064</v>
      </c>
      <c r="M63" s="52">
        <f t="shared" si="11"/>
        <v>0.98946431243308075</v>
      </c>
      <c r="N63" s="52">
        <f t="shared" si="12"/>
        <v>2.4244525309025766</v>
      </c>
      <c r="O63" s="52">
        <f t="shared" si="13"/>
        <v>2.1993082444015766E-2</v>
      </c>
      <c r="P63" s="53">
        <f t="shared" si="14"/>
        <v>5.9404450737257086E-3</v>
      </c>
    </row>
    <row r="64" spans="11:16" ht="14.4" thickBot="1" x14ac:dyDescent="0.3">
      <c r="K64" s="41">
        <v>62</v>
      </c>
      <c r="L64" s="52">
        <f t="shared" si="10"/>
        <v>0.42636553269751892</v>
      </c>
      <c r="M64" s="52">
        <f t="shared" si="11"/>
        <v>0.98572636251147439</v>
      </c>
      <c r="N64" s="52">
        <f t="shared" si="12"/>
        <v>2.4189182142759833</v>
      </c>
      <c r="O64" s="52">
        <f t="shared" si="13"/>
        <v>2.0294483050135925E-2</v>
      </c>
      <c r="P64" s="53">
        <f t="shared" si="14"/>
        <v>5.5343166265933164E-3</v>
      </c>
    </row>
    <row r="65" spans="11:16" ht="14.4" thickBot="1" x14ac:dyDescent="0.3">
      <c r="K65" s="41">
        <v>63</v>
      </c>
      <c r="L65" s="52">
        <f t="shared" si="10"/>
        <v>0.43135931677473049</v>
      </c>
      <c r="M65" s="52">
        <f t="shared" si="11"/>
        <v>0.98224396376849987</v>
      </c>
      <c r="N65" s="52">
        <f t="shared" si="12"/>
        <v>2.4137622604491011</v>
      </c>
      <c r="O65" s="52">
        <f t="shared" si="13"/>
        <v>1.8712011245805238E-2</v>
      </c>
      <c r="P65" s="53">
        <f t="shared" si="14"/>
        <v>5.1559538268821647E-3</v>
      </c>
    </row>
    <row r="66" spans="11:16" ht="14.4" thickBot="1" x14ac:dyDescent="0.3">
      <c r="K66" s="41">
        <v>64</v>
      </c>
      <c r="L66" s="52">
        <f t="shared" si="10"/>
        <v>0.4360116924679574</v>
      </c>
      <c r="M66" s="52">
        <f t="shared" si="11"/>
        <v>0.97899964502567804</v>
      </c>
      <c r="N66" s="52">
        <f t="shared" si="12"/>
        <v>2.4089588020185184</v>
      </c>
      <c r="O66" s="52">
        <f t="shared" si="13"/>
        <v>1.7237727773114608E-2</v>
      </c>
      <c r="P66" s="53">
        <f t="shared" si="14"/>
        <v>4.8034584305827188E-3</v>
      </c>
    </row>
    <row r="67" spans="11:16" ht="14.4" thickBot="1" x14ac:dyDescent="0.3">
      <c r="K67" s="41">
        <v>65</v>
      </c>
      <c r="L67" s="52">
        <f t="shared" si="10"/>
        <v>0.4403460007286083</v>
      </c>
      <c r="M67" s="52">
        <f t="shared" si="11"/>
        <v>0.97597712954915783</v>
      </c>
      <c r="N67" s="52">
        <f t="shared" si="12"/>
        <v>2.4044837400485086</v>
      </c>
      <c r="O67" s="52">
        <f t="shared" si="13"/>
        <v>1.5864236155197498E-2</v>
      </c>
      <c r="P67" s="53">
        <f t="shared" si="14"/>
        <v>4.4750619700097971E-3</v>
      </c>
    </row>
    <row r="68" spans="11:16" ht="14.4" thickBot="1" x14ac:dyDescent="0.3">
      <c r="K68" s="41">
        <v>66</v>
      </c>
      <c r="L68" s="52">
        <f t="shared" si="10"/>
        <v>0.4443839867660751</v>
      </c>
      <c r="M68" s="52">
        <f t="shared" si="11"/>
        <v>0.97316125339009207</v>
      </c>
      <c r="N68" s="52">
        <f t="shared" si="12"/>
        <v>2.400314623166981</v>
      </c>
      <c r="O68" s="52">
        <f t="shared" si="13"/>
        <v>1.458464558795769E-2</v>
      </c>
      <c r="P68" s="53">
        <f t="shared" si="14"/>
        <v>4.1691168815276569E-3</v>
      </c>
    </row>
    <row r="69" spans="11:16" ht="14.4" thickBot="1" x14ac:dyDescent="0.3">
      <c r="K69" s="41">
        <v>67</v>
      </c>
      <c r="L69" s="52">
        <f t="shared" si="10"/>
        <v>0.44814590914291474</v>
      </c>
      <c r="M69" s="52">
        <f t="shared" si="11"/>
        <v>0.97053788930761109</v>
      </c>
      <c r="N69" s="52">
        <f t="shared" si="12"/>
        <v>2.3964305349271688</v>
      </c>
      <c r="O69" s="52">
        <f t="shared" si="13"/>
        <v>1.3392536368811214E-2</v>
      </c>
      <c r="P69" s="53">
        <f t="shared" si="14"/>
        <v>3.8840882398121224E-3</v>
      </c>
    </row>
    <row r="70" spans="11:16" ht="14.4" thickBot="1" x14ac:dyDescent="0.3">
      <c r="K70" s="41">
        <v>68</v>
      </c>
      <c r="L70" s="52">
        <f t="shared" si="10"/>
        <v>0.4516506414116862</v>
      </c>
      <c r="M70" s="52">
        <f t="shared" si="11"/>
        <v>0.96809387589280016</v>
      </c>
      <c r="N70" s="52">
        <f t="shared" si="12"/>
        <v>2.3928119888699797</v>
      </c>
      <c r="O70" s="52">
        <f t="shared" si="13"/>
        <v>1.2281927688985617E-2</v>
      </c>
      <c r="P70" s="53">
        <f t="shared" si="14"/>
        <v>3.6185460571891426E-3</v>
      </c>
    </row>
    <row r="71" spans="11:16" ht="14.4" thickBot="1" x14ac:dyDescent="0.3">
      <c r="K71" s="41">
        <v>69</v>
      </c>
      <c r="L71" s="52">
        <f t="shared" ref="L71:L110" si="15">$F$24-$C$24*M70-$D$24*N70-$E$24*O70</f>
        <v>0.45491576680330759</v>
      </c>
      <c r="M71" s="52">
        <f t="shared" ref="M71:M110" si="16">$F$25-$B$25*L71-$D$25*N70-$E$25*O70</f>
        <v>0.96581695153814773</v>
      </c>
      <c r="N71" s="52">
        <f t="shared" ref="N71:N110" si="17">$F$26-$B$26*L71-$C$26*M71-$E$26*O70</f>
        <v>2.3894408307605546</v>
      </c>
      <c r="O71" s="52">
        <f t="shared" ref="O71:O110" si="18">$F$27-$B$27*L71-$C$27*M71-$D$27*N71</f>
        <v>1.1247247627770074E-2</v>
      </c>
      <c r="P71" s="53">
        <f t="shared" ref="P71:P110" si="19">MAX(ABS(L71-L70),ABS(M71-M70),ABS(N71-N70),ABS(O71-O70))</f>
        <v>3.3711581094251208E-3</v>
      </c>
    </row>
    <row r="72" spans="11:16" ht="14.4" thickBot="1" x14ac:dyDescent="0.3">
      <c r="K72" s="41">
        <v>70</v>
      </c>
      <c r="L72" s="52">
        <f t="shared" si="15"/>
        <v>0.45795766644194386</v>
      </c>
      <c r="M72" s="52">
        <f t="shared" si="16"/>
        <v>0.96369569292122326</v>
      </c>
      <c r="N72" s="52">
        <f t="shared" si="17"/>
        <v>2.3863001475085679</v>
      </c>
      <c r="O72" s="52">
        <f t="shared" si="18"/>
        <v>1.0283305198174331E-2</v>
      </c>
      <c r="P72" s="53">
        <f t="shared" si="19"/>
        <v>3.1406832519866867E-3</v>
      </c>
    </row>
    <row r="73" spans="11:16" ht="14.4" thickBot="1" x14ac:dyDescent="0.3">
      <c r="K73" s="41">
        <v>71</v>
      </c>
      <c r="L73" s="52">
        <f t="shared" si="15"/>
        <v>0.46079160152896675</v>
      </c>
      <c r="M73" s="52">
        <f t="shared" si="16"/>
        <v>0.96171945769399036</v>
      </c>
      <c r="N73" s="52">
        <f t="shared" si="17"/>
        <v>2.3833741823153312</v>
      </c>
      <c r="O73" s="52">
        <f t="shared" si="18"/>
        <v>9.385264303740426E-3</v>
      </c>
      <c r="P73" s="53">
        <f t="shared" si="19"/>
        <v>2.9259651932367348E-3</v>
      </c>
    </row>
    <row r="74" spans="11:16" ht="14.4" thickBot="1" x14ac:dyDescent="0.3">
      <c r="K74" s="41">
        <v>72</v>
      </c>
      <c r="L74" s="52">
        <f t="shared" si="15"/>
        <v>0.46343178990830602</v>
      </c>
      <c r="M74" s="52">
        <f t="shared" si="16"/>
        <v>0.95987833109023302</v>
      </c>
      <c r="N74" s="52">
        <f t="shared" si="17"/>
        <v>2.3806482556220008</v>
      </c>
      <c r="O74" s="52">
        <f t="shared" si="18"/>
        <v>8.5486194758483958E-3</v>
      </c>
      <c r="P74" s="53">
        <f t="shared" si="19"/>
        <v>2.7259266933303827E-3</v>
      </c>
    </row>
    <row r="75" spans="11:16" ht="14.4" thickBot="1" x14ac:dyDescent="0.3">
      <c r="K75" s="41">
        <v>73</v>
      </c>
      <c r="L75" s="52">
        <f t="shared" si="15"/>
        <v>0.46589147739728803</v>
      </c>
      <c r="M75" s="52">
        <f t="shared" si="16"/>
        <v>0.95816307618323748</v>
      </c>
      <c r="N75" s="52">
        <f t="shared" si="17"/>
        <v>2.378108691462284</v>
      </c>
      <c r="O75" s="52">
        <f t="shared" si="18"/>
        <v>7.7691732697833249E-3</v>
      </c>
      <c r="P75" s="53">
        <f t="shared" si="19"/>
        <v>2.5395641597167895E-3</v>
      </c>
    </row>
    <row r="76" spans="11:16" ht="14.4" thickBot="1" x14ac:dyDescent="0.3">
      <c r="K76" s="41">
        <v>74</v>
      </c>
      <c r="L76" s="52">
        <f t="shared" si="15"/>
        <v>0.46818300424084408</v>
      </c>
      <c r="M76" s="52">
        <f t="shared" si="16"/>
        <v>0.95656508754418268</v>
      </c>
      <c r="N76" s="52">
        <f t="shared" si="17"/>
        <v>2.3757427488501643</v>
      </c>
      <c r="O76" s="52">
        <f t="shared" si="18"/>
        <v>7.0430152061617957E-3</v>
      </c>
      <c r="P76" s="53">
        <f t="shared" si="19"/>
        <v>2.3659426121196425E-3</v>
      </c>
    </row>
    <row r="77" spans="11:16" ht="14.4" thickBot="1" x14ac:dyDescent="0.3">
      <c r="K77" s="41">
        <v>75</v>
      </c>
      <c r="L77" s="52">
        <f t="shared" si="15"/>
        <v>0.47031786702246259</v>
      </c>
      <c r="M77" s="52">
        <f t="shared" si="16"/>
        <v>0.95507634806874553</v>
      </c>
      <c r="N77" s="52">
        <f t="shared" si="17"/>
        <v>2.3735385578584172</v>
      </c>
      <c r="O77" s="52">
        <f t="shared" si="18"/>
        <v>6.3665021520640241E-3</v>
      </c>
      <c r="P77" s="53">
        <f t="shared" si="19"/>
        <v>2.2041909917471791E-3</v>
      </c>
    </row>
    <row r="78" spans="11:16" ht="14.4" thickBot="1" x14ac:dyDescent="0.3">
      <c r="K78" s="41">
        <v>76</v>
      </c>
      <c r="L78" s="52">
        <f t="shared" si="15"/>
        <v>0.47230677634250801</v>
      </c>
      <c r="M78" s="52">
        <f t="shared" si="16"/>
        <v>0.95368938875531872</v>
      </c>
      <c r="N78" s="52">
        <f t="shared" si="17"/>
        <v>2.3714850600672239</v>
      </c>
      <c r="O78" s="52">
        <f t="shared" si="18"/>
        <v>5.7362400434453065E-3</v>
      </c>
      <c r="P78" s="53">
        <f t="shared" si="19"/>
        <v>2.0534977911932373E-3</v>
      </c>
    </row>
    <row r="79" spans="11:16" ht="14.4" thickBot="1" x14ac:dyDescent="0.3">
      <c r="K79" s="41">
        <v>77</v>
      </c>
      <c r="L79" s="52">
        <f t="shared" si="15"/>
        <v>0.47415971055326284</v>
      </c>
      <c r="M79" s="52">
        <f t="shared" si="16"/>
        <v>0.95239725123306285</v>
      </c>
      <c r="N79" s="52">
        <f t="shared" si="17"/>
        <v>2.3695719530841122</v>
      </c>
      <c r="O79" s="52">
        <f t="shared" si="18"/>
        <v>5.1490668571225751E-3</v>
      </c>
      <c r="P79" s="53">
        <f t="shared" si="19"/>
        <v>1.9131069831117564E-3</v>
      </c>
    </row>
    <row r="80" spans="11:16" ht="14.4" thickBot="1" x14ac:dyDescent="0.3">
      <c r="K80" s="41">
        <v>78</v>
      </c>
      <c r="L80" s="52">
        <f t="shared" si="15"/>
        <v>0.47588596582028747</v>
      </c>
      <c r="M80" s="52">
        <f t="shared" si="16"/>
        <v>0.9511934528517817</v>
      </c>
      <c r="N80" s="52">
        <f t="shared" si="17"/>
        <v>2.3677896388568849</v>
      </c>
      <c r="O80" s="52">
        <f t="shared" si="18"/>
        <v>4.6020367469141732E-3</v>
      </c>
      <c r="P80" s="53">
        <f t="shared" si="19"/>
        <v>1.7823142272272996E-3</v>
      </c>
    </row>
    <row r="81" spans="11:16" ht="14.4" thickBot="1" x14ac:dyDescent="0.3">
      <c r="K81" s="41">
        <v>79</v>
      </c>
      <c r="L81" s="52">
        <f t="shared" si="15"/>
        <v>0.47749420276125359</v>
      </c>
      <c r="M81" s="52">
        <f t="shared" si="16"/>
        <v>0.95007195415848678</v>
      </c>
      <c r="N81" s="52">
        <f t="shared" si="17"/>
        <v>2.3661291755202214</v>
      </c>
      <c r="O81" s="52">
        <f t="shared" si="18"/>
        <v>4.0924052643360742E-3</v>
      </c>
      <c r="P81" s="53">
        <f t="shared" si="19"/>
        <v>1.6604633366634758E-3</v>
      </c>
    </row>
    <row r="82" spans="11:16" ht="14.4" thickBot="1" x14ac:dyDescent="0.3">
      <c r="K82" s="41">
        <v>80</v>
      </c>
      <c r="L82" s="52">
        <f t="shared" si="15"/>
        <v>0.47899248989623755</v>
      </c>
      <c r="M82" s="52">
        <f t="shared" si="16"/>
        <v>0.94902712859748439</v>
      </c>
      <c r="N82" s="52">
        <f t="shared" si="17"/>
        <v>2.3645822325343651</v>
      </c>
      <c r="O82" s="52">
        <f t="shared" si="18"/>
        <v>3.6176155897120754E-3</v>
      </c>
      <c r="P82" s="53">
        <f t="shared" si="19"/>
        <v>1.5469429858563366E-3</v>
      </c>
    </row>
    <row r="83" spans="11:16" ht="14.4" thickBot="1" x14ac:dyDescent="0.3">
      <c r="K83" s="41">
        <v>81</v>
      </c>
      <c r="L83" s="52">
        <f t="shared" si="15"/>
        <v>0.48038834412745851</v>
      </c>
      <c r="M83" s="52">
        <f t="shared" si="16"/>
        <v>0.94805373428196094</v>
      </c>
      <c r="N83" s="52">
        <f t="shared" si="17"/>
        <v>2.3631410488908307</v>
      </c>
      <c r="O83" s="52">
        <f t="shared" si="18"/>
        <v>3.1752857046167815E-3</v>
      </c>
      <c r="P83" s="53">
        <f t="shared" si="19"/>
        <v>1.441183643534405E-3</v>
      </c>
    </row>
    <row r="84" spans="11:16" ht="14.4" thickBot="1" x14ac:dyDescent="0.3">
      <c r="K84" s="41">
        <v>82</v>
      </c>
      <c r="L84" s="52">
        <f t="shared" si="15"/>
        <v>0.48168876845155534</v>
      </c>
      <c r="M84" s="52">
        <f t="shared" si="16"/>
        <v>0.94714688769545208</v>
      </c>
      <c r="N84" s="52">
        <f t="shared" si="17"/>
        <v>2.3617983941754468</v>
      </c>
      <c r="O84" s="52">
        <f t="shared" si="18"/>
        <v>2.7631964412946353E-3</v>
      </c>
      <c r="P84" s="53">
        <f t="shared" si="19"/>
        <v>1.3426547153838619E-3</v>
      </c>
    </row>
    <row r="85" spans="11:16" ht="14.4" thickBot="1" x14ac:dyDescent="0.3">
      <c r="K85" s="41">
        <v>83</v>
      </c>
      <c r="L85" s="52">
        <f t="shared" si="15"/>
        <v>0.48290028709359917</v>
      </c>
      <c r="M85" s="52">
        <f t="shared" si="16"/>
        <v>0.94630203919125788</v>
      </c>
      <c r="N85" s="52">
        <f t="shared" si="17"/>
        <v>2.3605475322933884</v>
      </c>
      <c r="O85" s="52">
        <f t="shared" si="18"/>
        <v>2.3792803491020642E-3</v>
      </c>
      <c r="P85" s="53">
        <f t="shared" si="19"/>
        <v>1.2508618820583628E-3</v>
      </c>
    </row>
    <row r="86" spans="11:16" ht="14.4" thickBot="1" x14ac:dyDescent="0.3">
      <c r="K86" s="41">
        <v>84</v>
      </c>
      <c r="L86" s="52">
        <f t="shared" si="15"/>
        <v>0.48402897823911339</v>
      </c>
      <c r="M86" s="52">
        <f t="shared" si="16"/>
        <v>0.94551495016687737</v>
      </c>
      <c r="N86" s="52">
        <f t="shared" si="17"/>
        <v>2.3593821876742118</v>
      </c>
      <c r="O86" s="52">
        <f t="shared" si="18"/>
        <v>2.0216113221152021E-3</v>
      </c>
      <c r="P86" s="53">
        <f t="shared" si="19"/>
        <v>1.1653446191766115E-3</v>
      </c>
    </row>
    <row r="87" spans="11:16" ht="14.4" thickBot="1" x14ac:dyDescent="0.3">
      <c r="K87" s="41">
        <v>85</v>
      </c>
      <c r="L87" s="52">
        <f t="shared" si="15"/>
        <v>0.48508050452831075</v>
      </c>
      <c r="M87" s="52">
        <f t="shared" si="16"/>
        <v>0.94478167179895156</v>
      </c>
      <c r="N87" s="52">
        <f t="shared" si="17"/>
        <v>2.358296513787332</v>
      </c>
      <c r="O87" s="52">
        <f t="shared" si="18"/>
        <v>1.6883949358590389E-3</v>
      </c>
      <c r="P87" s="53">
        <f t="shared" si="19"/>
        <v>1.0856738868798566E-3</v>
      </c>
    </row>
    <row r="88" spans="11:16" ht="14.4" thickBot="1" x14ac:dyDescent="0.3">
      <c r="K88" s="41">
        <v>86</v>
      </c>
      <c r="L88" s="52">
        <f t="shared" si="15"/>
        <v>0.48606014146554172</v>
      </c>
      <c r="M88" s="52">
        <f t="shared" si="16"/>
        <v>0.94409852523202953</v>
      </c>
      <c r="N88" s="52">
        <f t="shared" si="17"/>
        <v>2.3572850638099978</v>
      </c>
      <c r="O88" s="52">
        <f t="shared" si="18"/>
        <v>1.3779594446876597E-3</v>
      </c>
      <c r="P88" s="53">
        <f t="shared" si="19"/>
        <v>1.0114499773341556E-3</v>
      </c>
    </row>
    <row r="89" spans="11:16" ht="14.4" thickBot="1" x14ac:dyDescent="0.3">
      <c r="K89" s="41">
        <v>87</v>
      </c>
      <c r="L89" s="52">
        <f t="shared" si="15"/>
        <v>0.486972803886489</v>
      </c>
      <c r="M89" s="52">
        <f t="shared" si="16"/>
        <v>0.94346208312176061</v>
      </c>
      <c r="N89" s="52">
        <f t="shared" si="17"/>
        <v>2.356342763300598</v>
      </c>
      <c r="O89" s="52">
        <f t="shared" si="18"/>
        <v>1.0887473946388226E-3</v>
      </c>
      <c r="P89" s="53">
        <f t="shared" si="19"/>
        <v>9.4230050939980714E-4</v>
      </c>
    </row>
    <row r="90" spans="11:16" ht="14.4" thickBot="1" x14ac:dyDescent="0.3">
      <c r="K90" s="41">
        <v>88</v>
      </c>
      <c r="L90" s="52">
        <f t="shared" si="15"/>
        <v>0.48782307061587804</v>
      </c>
      <c r="M90" s="52">
        <f t="shared" si="16"/>
        <v>0.94286915243991842</v>
      </c>
      <c r="N90" s="52">
        <f t="shared" si="17"/>
        <v>2.3554648847402015</v>
      </c>
      <c r="O90" s="52">
        <f t="shared" si="18"/>
        <v>8.193078096940809E-4</v>
      </c>
      <c r="P90" s="53">
        <f t="shared" si="19"/>
        <v>8.7787856039645007E-4</v>
      </c>
    </row>
    <row r="91" spans="11:16" ht="14.4" thickBot="1" x14ac:dyDescent="0.3">
      <c r="K91" s="41">
        <v>89</v>
      </c>
      <c r="L91" s="52">
        <f t="shared" si="15"/>
        <v>0.48861520743943238</v>
      </c>
      <c r="M91" s="52">
        <f t="shared" si="16"/>
        <v>0.9423167584549863</v>
      </c>
      <c r="N91" s="52">
        <f t="shared" si="17"/>
        <v>2.3546470238146089</v>
      </c>
      <c r="O91" s="52">
        <f t="shared" si="18"/>
        <v>5.6828891223448252E-4</v>
      </c>
      <c r="P91" s="53">
        <f t="shared" si="19"/>
        <v>8.1786092559266166E-4</v>
      </c>
    </row>
    <row r="92" spans="11:16" ht="14.4" thickBot="1" x14ac:dyDescent="0.3">
      <c r="K92" s="41">
        <v>90</v>
      </c>
      <c r="L92" s="52">
        <f t="shared" si="15"/>
        <v>0.4893531885053049</v>
      </c>
      <c r="M92" s="52">
        <f t="shared" si="16"/>
        <v>0.9418021298079392</v>
      </c>
      <c r="N92" s="52">
        <f t="shared" si="17"/>
        <v>2.3538850773179214</v>
      </c>
      <c r="O92" s="52">
        <f t="shared" si="18"/>
        <v>3.3443134117727702E-4</v>
      </c>
      <c r="P92" s="53">
        <f t="shared" si="19"/>
        <v>7.6194649668748227E-4</v>
      </c>
    </row>
    <row r="93" spans="11:16" ht="14.4" thickBot="1" x14ac:dyDescent="0.3">
      <c r="K93" s="41">
        <v>91</v>
      </c>
      <c r="L93" s="52">
        <f t="shared" si="15"/>
        <v>0.49004071626236906</v>
      </c>
      <c r="M93" s="52">
        <f t="shared" si="16"/>
        <v>0.94132268460834345</v>
      </c>
      <c r="N93" s="52">
        <f t="shared" si="17"/>
        <v>2.3531752225667693</v>
      </c>
      <c r="O93" s="52">
        <f t="shared" si="18"/>
        <v>1.1656183376507201E-4</v>
      </c>
      <c r="P93" s="53">
        <f t="shared" si="19"/>
        <v>7.0985475115215024E-4</v>
      </c>
    </row>
    <row r="94" spans="11:16" ht="14.4" thickBot="1" x14ac:dyDescent="0.3">
      <c r="K94" s="41">
        <v>92</v>
      </c>
      <c r="L94" s="52">
        <f t="shared" si="15"/>
        <v>0.49068124003539365</v>
      </c>
      <c r="M94" s="52">
        <f t="shared" si="16"/>
        <v>0.94087601748101879</v>
      </c>
      <c r="N94" s="52">
        <f t="shared" si="17"/>
        <v>2.3525138982219174</v>
      </c>
      <c r="O94" s="52">
        <f t="shared" si="18"/>
        <v>-8.6412660691204124E-5</v>
      </c>
      <c r="P94" s="53">
        <f t="shared" si="19"/>
        <v>6.6132434485188796E-4</v>
      </c>
    </row>
    <row r="95" spans="11:16" ht="14.4" thickBot="1" x14ac:dyDescent="0.3">
      <c r="K95" s="41">
        <v>93</v>
      </c>
      <c r="L95" s="52">
        <f t="shared" si="15"/>
        <v>0.49127797333029705</v>
      </c>
      <c r="M95" s="52">
        <f t="shared" si="16"/>
        <v>0.94045988749827847</v>
      </c>
      <c r="N95" s="52">
        <f t="shared" si="17"/>
        <v>2.35189778642104</v>
      </c>
      <c r="O95" s="52">
        <f t="shared" si="18"/>
        <v>-2.7551046464369122E-4</v>
      </c>
      <c r="P95" s="53">
        <f t="shared" si="19"/>
        <v>6.161118008773947E-4</v>
      </c>
    </row>
    <row r="96" spans="11:16" ht="14.4" thickBot="1" x14ac:dyDescent="0.3">
      <c r="K96" s="41">
        <v>94</v>
      </c>
      <c r="L96" s="52">
        <f t="shared" si="15"/>
        <v>0.49183390995629311</v>
      </c>
      <c r="M96" s="52">
        <f t="shared" si="16"/>
        <v>0.94007220693720395</v>
      </c>
      <c r="N96" s="52">
        <f t="shared" si="17"/>
        <v>2.351323796133014</v>
      </c>
      <c r="O96" s="52">
        <f t="shared" si="18"/>
        <v>-4.5168028122777315E-4</v>
      </c>
      <c r="P96" s="53">
        <f t="shared" si="19"/>
        <v>5.7399028802596064E-4</v>
      </c>
    </row>
    <row r="97" spans="11:16" ht="14.4" thickBot="1" x14ac:dyDescent="0.3">
      <c r="K97" s="41">
        <v>95</v>
      </c>
      <c r="L97" s="52">
        <f t="shared" si="15"/>
        <v>0.49235183904582736</v>
      </c>
      <c r="M97" s="52">
        <f t="shared" si="16"/>
        <v>0.9397110308055393</v>
      </c>
      <c r="N97" s="52">
        <f t="shared" si="17"/>
        <v>2.350789047650224</v>
      </c>
      <c r="O97" s="52">
        <f t="shared" si="18"/>
        <v>-6.1580595390342552E-4</v>
      </c>
      <c r="P97" s="53">
        <f t="shared" si="19"/>
        <v>5.3474848279000398E-4</v>
      </c>
    </row>
    <row r="98" spans="11:16" ht="14.4" thickBot="1" x14ac:dyDescent="0.3">
      <c r="K98" s="41">
        <v>96</v>
      </c>
      <c r="L98" s="52">
        <f t="shared" si="15"/>
        <v>0.49283435904764461</v>
      </c>
      <c r="M98" s="52">
        <f t="shared" si="16"/>
        <v>0.93937454708367751</v>
      </c>
      <c r="N98" s="52">
        <f t="shared" si="17"/>
        <v>2.350290858141078</v>
      </c>
      <c r="O98" s="52">
        <f t="shared" si="18"/>
        <v>-7.6871090069619008E-4</v>
      </c>
      <c r="P98" s="53">
        <f t="shared" si="19"/>
        <v>4.9818950914604088E-4</v>
      </c>
    </row>
    <row r="99" spans="11:16" ht="14.4" thickBot="1" x14ac:dyDescent="0.3">
      <c r="K99" s="41">
        <v>97</v>
      </c>
      <c r="L99" s="52">
        <f t="shared" si="15"/>
        <v>0.49328389076319828</v>
      </c>
      <c r="M99" s="52">
        <f t="shared" si="16"/>
        <v>0.93906106763375885</v>
      </c>
      <c r="N99" s="52">
        <f t="shared" si="17"/>
        <v>2.3498267281902496</v>
      </c>
      <c r="O99" s="52">
        <f t="shared" si="18"/>
        <v>-9.1116224528198231E-4</v>
      </c>
      <c r="P99" s="53">
        <f t="shared" si="19"/>
        <v>4.641299508283403E-4</v>
      </c>
    </row>
    <row r="100" spans="11:16" ht="14.4" thickBot="1" x14ac:dyDescent="0.3">
      <c r="K100" s="41">
        <v>98</v>
      </c>
      <c r="L100" s="52">
        <f t="shared" si="15"/>
        <v>0.49370268949180596</v>
      </c>
      <c r="M100" s="52">
        <f t="shared" si="16"/>
        <v>0.93876901973028926</v>
      </c>
      <c r="N100" s="52">
        <f t="shared" si="17"/>
        <v>2.3493943292591166</v>
      </c>
      <c r="O100" s="52">
        <f t="shared" si="18"/>
        <v>-1.0438746656449283E-3</v>
      </c>
      <c r="P100" s="53">
        <f t="shared" si="19"/>
        <v>4.3239893113300454E-4</v>
      </c>
    </row>
    <row r="101" spans="11:16" ht="14.4" thickBot="1" x14ac:dyDescent="0.3">
      <c r="K101" s="41">
        <v>99</v>
      </c>
      <c r="L101" s="171">
        <f t="shared" si="15"/>
        <v>0.49409285634547745</v>
      </c>
      <c r="M101" s="171">
        <f t="shared" si="16"/>
        <v>0.93849693816978186</v>
      </c>
      <c r="N101" s="171">
        <f t="shared" si="17"/>
        <v>2.3489914920034929</v>
      </c>
      <c r="O101" s="171">
        <f t="shared" si="18"/>
        <v>-1.1675139796136769E-3</v>
      </c>
      <c r="P101" s="164">
        <f t="shared" si="19"/>
        <v>4.0283725562373363E-4</v>
      </c>
    </row>
    <row r="102" spans="11:16" ht="14.4" thickBot="1" x14ac:dyDescent="0.3">
      <c r="K102" s="41">
        <v>100</v>
      </c>
      <c r="L102" s="52">
        <f t="shared" si="15"/>
        <v>0.49445634879019029</v>
      </c>
      <c r="M102" s="52">
        <f t="shared" si="16"/>
        <v>0.93824345791983377</v>
      </c>
      <c r="N102" s="52">
        <f t="shared" si="17"/>
        <v>2.3486161953900311</v>
      </c>
      <c r="O102" s="52">
        <f t="shared" si="18"/>
        <v>-1.2827004852697943E-3</v>
      </c>
      <c r="P102" s="53">
        <f t="shared" si="19"/>
        <v>3.7529661346180632E-4</v>
      </c>
    </row>
    <row r="103" spans="11:16" ht="14.4" thickBot="1" x14ac:dyDescent="0.3">
      <c r="K103" s="41">
        <v>101</v>
      </c>
      <c r="L103" s="52">
        <f t="shared" si="15"/>
        <v>0.49479499046648789</v>
      </c>
      <c r="M103" s="52">
        <f t="shared" si="16"/>
        <v>0.93800730727076453</v>
      </c>
      <c r="N103" s="52">
        <f t="shared" si="17"/>
        <v>2.3482665565567062</v>
      </c>
      <c r="O103" s="52">
        <f t="shared" si="18"/>
        <v>-1.3900120729783971E-3</v>
      </c>
      <c r="P103" s="53">
        <f t="shared" si="19"/>
        <v>3.4963883332483903E-4</v>
      </c>
    </row>
    <row r="104" spans="11:16" ht="14.4" thickBot="1" x14ac:dyDescent="0.3">
      <c r="K104" s="41">
        <v>102</v>
      </c>
      <c r="L104" s="52">
        <f t="shared" si="15"/>
        <v>0.49511048033868144</v>
      </c>
      <c r="M104" s="52">
        <f t="shared" si="16"/>
        <v>0.93778730145544975</v>
      </c>
      <c r="N104" s="52">
        <f t="shared" si="17"/>
        <v>2.3479408213665032</v>
      </c>
      <c r="O104" s="52">
        <f t="shared" si="18"/>
        <v>-1.489987124664971E-3</v>
      </c>
      <c r="P104" s="53">
        <f t="shared" si="19"/>
        <v>3.2573519020306918E-4</v>
      </c>
    </row>
    <row r="105" spans="11:16" ht="14.4" thickBot="1" x14ac:dyDescent="0.3">
      <c r="K105" s="41">
        <v>103</v>
      </c>
      <c r="L105" s="52">
        <f t="shared" si="15"/>
        <v>0.49540440121854784</v>
      </c>
      <c r="M105" s="52">
        <f t="shared" si="16"/>
        <v>0.93758233670535074</v>
      </c>
      <c r="N105" s="52">
        <f t="shared" si="17"/>
        <v>2.3476373556069143</v>
      </c>
      <c r="O105" s="52">
        <f t="shared" si="18"/>
        <v>-1.5831272148747466E-3</v>
      </c>
      <c r="P105" s="53">
        <f t="shared" si="19"/>
        <v>3.0346575958883903E-4</v>
      </c>
    </row>
    <row r="106" spans="11:16" ht="14.4" thickBot="1" x14ac:dyDescent="0.3">
      <c r="K106" s="41">
        <v>104</v>
      </c>
      <c r="L106" s="52">
        <f t="shared" si="15"/>
        <v>0.49567822770629033</v>
      </c>
      <c r="M106" s="52">
        <f t="shared" si="16"/>
        <v>0.93739138471290873</v>
      </c>
      <c r="N106" s="52">
        <f t="shared" si="17"/>
        <v>2.3473546367911013</v>
      </c>
      <c r="O106" s="52">
        <f t="shared" si="18"/>
        <v>-1.669899627170901E-3</v>
      </c>
      <c r="P106" s="53">
        <f t="shared" si="19"/>
        <v>2.8271881581298786E-4</v>
      </c>
    </row>
    <row r="107" spans="11:16" ht="14.4" thickBot="1" x14ac:dyDescent="0.3">
      <c r="K107" s="41">
        <v>105</v>
      </c>
      <c r="L107" s="52">
        <f t="shared" si="15"/>
        <v>0.49593333358860747</v>
      </c>
      <c r="M107" s="52">
        <f t="shared" si="16"/>
        <v>0.93721348747253008</v>
      </c>
      <c r="N107" s="52">
        <f t="shared" si="17"/>
        <v>2.3470912465195828</v>
      </c>
      <c r="O107" s="52">
        <f t="shared" si="18"/>
        <v>-1.7507396984950407E-3</v>
      </c>
      <c r="P107" s="53">
        <f t="shared" si="19"/>
        <v>2.6339027151855987E-4</v>
      </c>
    </row>
    <row r="108" spans="11:16" ht="14.4" thickBot="1" x14ac:dyDescent="0.3">
      <c r="K108" s="41">
        <v>106</v>
      </c>
      <c r="L108" s="52">
        <f t="shared" ref="L108:L122" si="20">$F$24-$C$24*M107-$D$24*N107-$E$24*O107</f>
        <v>0.49617099873097248</v>
      </c>
      <c r="M108" s="52">
        <f t="shared" ref="M108:M122" si="21">$F$25-$B$25*L108-$D$25*N107-$E$25*O107</f>
        <v>0.93704775247427341</v>
      </c>
      <c r="N108" s="52">
        <f t="shared" ref="N108:N122" si="22">$F$26-$B$26*L108-$C$26*M108-$E$26*O107</f>
        <v>2.3468458633641278</v>
      </c>
      <c r="O108" s="52">
        <f t="shared" ref="O108:O122" si="23">$F$27-$B$27*L108-$C$27*M108-$D$27*N108</f>
        <v>-1.8260530032514488E-3</v>
      </c>
      <c r="P108" s="53">
        <f t="shared" ref="P108:P122" si="24">MAX(ABS(L108-L107),ABS(M108-M107),ABS(N108-N107),ABS(O108-O107))</f>
        <v>2.4538315545497014E-4</v>
      </c>
    </row>
    <row r="109" spans="11:16" ht="14.4" thickBot="1" x14ac:dyDescent="0.3">
      <c r="K109" s="41">
        <v>107</v>
      </c>
      <c r="L109" s="52">
        <f t="shared" si="20"/>
        <v>0.49639241549871799</v>
      </c>
      <c r="M109" s="52">
        <f t="shared" si="21"/>
        <v>0.93689334822613302</v>
      </c>
      <c r="N109" s="52">
        <f t="shared" si="22"/>
        <v>2.3466172562381553</v>
      </c>
      <c r="O109" s="52">
        <f t="shared" si="23"/>
        <v>-1.8962173880718858E-3</v>
      </c>
      <c r="P109" s="53">
        <f t="shared" si="24"/>
        <v>2.2860712597250199E-4</v>
      </c>
    </row>
    <row r="110" spans="11:16" ht="14.4" thickBot="1" x14ac:dyDescent="0.3">
      <c r="K110" s="41">
        <v>108</v>
      </c>
      <c r="L110" s="52">
        <f t="shared" si="20"/>
        <v>0.4965986947391261</v>
      </c>
      <c r="M110" s="52">
        <f t="shared" si="21"/>
        <v>0.93674950008244096</v>
      </c>
      <c r="N110" s="52">
        <f t="shared" si="22"/>
        <v>2.3464042782203758</v>
      </c>
      <c r="O110" s="52">
        <f t="shared" si="23"/>
        <v>-1.9615848674723324E-3</v>
      </c>
      <c r="P110" s="53">
        <f t="shared" si="24"/>
        <v>2.129780177795304E-4</v>
      </c>
    </row>
    <row r="111" spans="11:16" ht="14.4" thickBot="1" x14ac:dyDescent="0.3">
      <c r="K111" s="41">
        <v>109</v>
      </c>
      <c r="L111" s="52">
        <f t="shared" si="20"/>
        <v>0.49679087135455124</v>
      </c>
      <c r="M111" s="52">
        <f t="shared" si="21"/>
        <v>0.93661548635747738</v>
      </c>
      <c r="N111" s="52">
        <f t="shared" si="22"/>
        <v>2.3462058608006888</v>
      </c>
      <c r="O111" s="52">
        <f t="shared" si="23"/>
        <v>-2.0224833899080696E-3</v>
      </c>
      <c r="P111" s="53">
        <f t="shared" si="24"/>
        <v>1.9841741968695814E-4</v>
      </c>
    </row>
    <row r="112" spans="11:16" ht="14.4" thickBot="1" x14ac:dyDescent="0.3">
      <c r="K112" s="41">
        <v>110</v>
      </c>
      <c r="L112" s="52">
        <f t="shared" si="20"/>
        <v>0.49696990949451647</v>
      </c>
      <c r="M112" s="52">
        <f t="shared" si="21"/>
        <v>0.93649063470477101</v>
      </c>
      <c r="N112" s="52">
        <f t="shared" si="22"/>
        <v>2.3460210085194739</v>
      </c>
      <c r="O112" s="52">
        <f t="shared" si="23"/>
        <v>-2.0792184830902283E-3</v>
      </c>
      <c r="P112" s="53">
        <f t="shared" si="24"/>
        <v>1.8485228121489783E-4</v>
      </c>
    </row>
    <row r="113" spans="11:16" ht="14.4" thickBot="1" x14ac:dyDescent="0.3">
      <c r="K113" s="41">
        <v>111</v>
      </c>
      <c r="L113" s="52">
        <f t="shared" si="20"/>
        <v>0.4971367073928521</v>
      </c>
      <c r="M113" s="52">
        <f t="shared" si="21"/>
        <v>0.93637431874394184</v>
      </c>
      <c r="N113" s="52">
        <f t="shared" si="22"/>
        <v>2.3458487939733712</v>
      </c>
      <c r="O113" s="52">
        <f t="shared" si="23"/>
        <v>-2.1320747868167622E-3</v>
      </c>
      <c r="P113" s="53">
        <f t="shared" si="24"/>
        <v>1.7221454610272247E-4</v>
      </c>
    </row>
    <row r="114" spans="11:16" ht="14.4" thickBot="1" x14ac:dyDescent="0.3">
      <c r="K114" s="41">
        <v>112</v>
      </c>
      <c r="L114" s="52">
        <f t="shared" si="20"/>
        <v>0.49729210187413242</v>
      </c>
      <c r="M114" s="52">
        <f t="shared" si="21"/>
        <v>0.93626595491815046</v>
      </c>
      <c r="N114" s="52">
        <f t="shared" si="22"/>
        <v>2.3456883531625001</v>
      </c>
      <c r="O114" s="52">
        <f t="shared" si="23"/>
        <v>-2.1813174810110247E-3</v>
      </c>
      <c r="P114" s="53">
        <f t="shared" si="24"/>
        <v>1.6044081087107642E-4</v>
      </c>
    </row>
    <row r="115" spans="11:16" ht="14.4" thickBot="1" x14ac:dyDescent="0.3">
      <c r="K115" s="41">
        <v>113</v>
      </c>
      <c r="L115" s="52">
        <f t="shared" si="20"/>
        <v>0.49743687255202035</v>
      </c>
      <c r="M115" s="52">
        <f t="shared" si="21"/>
        <v>0.93616499956639554</v>
      </c>
      <c r="N115" s="52">
        <f t="shared" si="22"/>
        <v>2.3455388811557771</v>
      </c>
      <c r="O115" s="52">
        <f t="shared" si="23"/>
        <v>-2.2271936161268879E-3</v>
      </c>
      <c r="P115" s="53">
        <f t="shared" si="24"/>
        <v>1.4947200672299488E-4</v>
      </c>
    </row>
    <row r="116" spans="11:16" ht="14.4" thickBot="1" x14ac:dyDescent="0.3">
      <c r="K116" s="41">
        <v>114</v>
      </c>
      <c r="L116" s="52">
        <f t="shared" si="20"/>
        <v>0.49757174574058799</v>
      </c>
      <c r="M116" s="52">
        <f t="shared" si="21"/>
        <v>0.93607094619596964</v>
      </c>
      <c r="N116" s="52">
        <f t="shared" si="22"/>
        <v>2.3453996280525766</v>
      </c>
      <c r="O116" s="52">
        <f t="shared" si="23"/>
        <v>-2.2699333526019494E-3</v>
      </c>
      <c r="P116" s="53">
        <f t="shared" si="24"/>
        <v>1.3925310320050954E-4</v>
      </c>
    </row>
    <row r="117" spans="11:16" ht="14.4" thickBot="1" x14ac:dyDescent="0.3">
      <c r="K117" s="41">
        <v>115</v>
      </c>
      <c r="L117" s="52">
        <f t="shared" si="20"/>
        <v>0.49769739809823221</v>
      </c>
      <c r="M117" s="52">
        <f t="shared" si="21"/>
        <v>0.93598332294138609</v>
      </c>
      <c r="N117" s="52">
        <f t="shared" si="22"/>
        <v>2.3452698952204822</v>
      </c>
      <c r="O117" s="52">
        <f t="shared" si="23"/>
        <v>-2.3097511155707462E-3</v>
      </c>
      <c r="P117" s="53">
        <f t="shared" si="24"/>
        <v>1.2973283209438691E-4</v>
      </c>
    </row>
    <row r="118" spans="11:16" ht="14.4" thickBot="1" x14ac:dyDescent="0.3">
      <c r="K118" s="41">
        <v>116</v>
      </c>
      <c r="L118" s="52">
        <f t="shared" si="20"/>
        <v>0.49781446002246893</v>
      </c>
      <c r="M118" s="52">
        <f t="shared" si="21"/>
        <v>0.93590169019702918</v>
      </c>
      <c r="N118" s="52">
        <f t="shared" si="22"/>
        <v>2.3451490317902506</v>
      </c>
      <c r="O118" s="52">
        <f t="shared" si="23"/>
        <v>-2.3468466706346724E-3</v>
      </c>
      <c r="P118" s="53">
        <f t="shared" si="24"/>
        <v>1.2086343023165469E-4</v>
      </c>
    </row>
    <row r="119" spans="11:16" ht="14.4" thickBot="1" x14ac:dyDescent="0.3">
      <c r="K119" s="41">
        <v>117</v>
      </c>
      <c r="L119" s="52">
        <f t="shared" si="20"/>
        <v>0.49792351881263236</v>
      </c>
      <c r="M119" s="52">
        <f t="shared" si="21"/>
        <v>0.935825638411657</v>
      </c>
      <c r="N119" s="52">
        <f t="shared" si="22"/>
        <v>2.3450364313904015</v>
      </c>
      <c r="O119" s="52">
        <f t="shared" si="23"/>
        <v>-2.3814061260860608E-3</v>
      </c>
      <c r="P119" s="53">
        <f t="shared" si="24"/>
        <v>1.1260039984906101E-4</v>
      </c>
    </row>
    <row r="120" spans="11:16" ht="14.4" thickBot="1" x14ac:dyDescent="0.3">
      <c r="K120" s="41">
        <v>118</v>
      </c>
      <c r="L120" s="52">
        <f t="shared" si="20"/>
        <v>0.49802512161635903</v>
      </c>
      <c r="M120" s="52">
        <f t="shared" si="21"/>
        <v>0.93575478603368156</v>
      </c>
      <c r="N120" s="52">
        <f t="shared" si="22"/>
        <v>2.3449315291050548</v>
      </c>
      <c r="O120" s="52">
        <f t="shared" si="23"/>
        <v>-2.4136028666135179E-3</v>
      </c>
      <c r="P120" s="53">
        <f t="shared" si="24"/>
        <v>1.0490228534676405E-4</v>
      </c>
    </row>
    <row r="121" spans="11:16" ht="14.4" thickBot="1" x14ac:dyDescent="0.3">
      <c r="K121" s="41">
        <v>119</v>
      </c>
      <c r="L121" s="163">
        <f t="shared" si="20"/>
        <v>0.49811977817461961</v>
      </c>
      <c r="M121" s="163">
        <f t="shared" si="21"/>
        <v>0.93568877759692815</v>
      </c>
      <c r="N121" s="163">
        <f t="shared" si="22"/>
        <v>2.3448337986397481</v>
      </c>
      <c r="O121" s="163">
        <f t="shared" si="23"/>
        <v>-2.4435984231705454E-3</v>
      </c>
      <c r="P121" s="53">
        <f t="shared" si="24"/>
        <v>9.7730465306700154E-5</v>
      </c>
    </row>
    <row r="122" spans="11:16" ht="14.4" thickBot="1" x14ac:dyDescent="0.3">
      <c r="K122" s="41">
        <v>120</v>
      </c>
      <c r="L122" s="52">
        <f t="shared" si="20"/>
        <v>0.49820796337909462</v>
      </c>
      <c r="M122" s="52">
        <f t="shared" si="21"/>
        <v>0.93562728193725975</v>
      </c>
      <c r="N122" s="52">
        <f t="shared" si="22"/>
        <v>2.3447427496810187</v>
      </c>
      <c r="O122" s="52">
        <f t="shared" si="23"/>
        <v>-2.4715432833783968E-3</v>
      </c>
      <c r="P122" s="53">
        <f t="shared" si="24"/>
        <v>9.1048958729356144E-5</v>
      </c>
    </row>
    <row r="123" spans="11:16" x14ac:dyDescent="0.25">
      <c r="K123" s="107"/>
    </row>
    <row r="124" spans="11:16" x14ac:dyDescent="0.25">
      <c r="K124" s="107"/>
    </row>
    <row r="125" spans="11:16" x14ac:dyDescent="0.25">
      <c r="K125" s="107"/>
    </row>
    <row r="126" spans="11:16" x14ac:dyDescent="0.25">
      <c r="K126" s="107"/>
    </row>
    <row r="127" spans="11:16" x14ac:dyDescent="0.25">
      <c r="K127" s="107"/>
    </row>
    <row r="128" spans="11:16" x14ac:dyDescent="0.25">
      <c r="K128" s="107"/>
    </row>
    <row r="129" spans="11:11" x14ac:dyDescent="0.25">
      <c r="K129" s="107"/>
    </row>
    <row r="130" spans="11:11" x14ac:dyDescent="0.25">
      <c r="K130" s="107"/>
    </row>
    <row r="131" spans="11:11" x14ac:dyDescent="0.25">
      <c r="K131" s="107"/>
    </row>
    <row r="132" spans="11:11" x14ac:dyDescent="0.25">
      <c r="K132" s="107"/>
    </row>
    <row r="133" spans="11:11" x14ac:dyDescent="0.25">
      <c r="K133" s="107"/>
    </row>
    <row r="134" spans="11:11" x14ac:dyDescent="0.25">
      <c r="K134" s="107"/>
    </row>
    <row r="135" spans="11:11" x14ac:dyDescent="0.25">
      <c r="K135" s="107"/>
    </row>
    <row r="136" spans="11:11" x14ac:dyDescent="0.25">
      <c r="K136" s="107"/>
    </row>
    <row r="137" spans="11:11" x14ac:dyDescent="0.25">
      <c r="K137" s="107"/>
    </row>
    <row r="138" spans="11:11" x14ac:dyDescent="0.25">
      <c r="K138" s="107"/>
    </row>
    <row r="139" spans="11:11" x14ac:dyDescent="0.25">
      <c r="K139" s="107"/>
    </row>
    <row r="140" spans="11:11" x14ac:dyDescent="0.25">
      <c r="K140" s="107"/>
    </row>
    <row r="141" spans="11:11" x14ac:dyDescent="0.25">
      <c r="K141" s="107"/>
    </row>
    <row r="142" spans="11:11" x14ac:dyDescent="0.25">
      <c r="K142" s="107"/>
    </row>
    <row r="143" spans="11:11" x14ac:dyDescent="0.25">
      <c r="K143" s="107"/>
    </row>
    <row r="144" spans="11:11" x14ac:dyDescent="0.25">
      <c r="K144" s="107"/>
    </row>
    <row r="145" spans="11:11" x14ac:dyDescent="0.25">
      <c r="K145" s="107"/>
    </row>
    <row r="146" spans="11:11" x14ac:dyDescent="0.25">
      <c r="K146" s="107"/>
    </row>
    <row r="147" spans="11:11" x14ac:dyDescent="0.25">
      <c r="K147" s="107"/>
    </row>
    <row r="148" spans="11:11" x14ac:dyDescent="0.25">
      <c r="K148" s="107"/>
    </row>
    <row r="149" spans="11:11" x14ac:dyDescent="0.25">
      <c r="K149" s="107"/>
    </row>
    <row r="150" spans="11:11" x14ac:dyDescent="0.25">
      <c r="K150" s="107"/>
    </row>
    <row r="151" spans="11:11" x14ac:dyDescent="0.25">
      <c r="K151" s="107"/>
    </row>
    <row r="152" spans="11:11" x14ac:dyDescent="0.25">
      <c r="K152" s="107"/>
    </row>
    <row r="153" spans="11:11" x14ac:dyDescent="0.25">
      <c r="K153" s="107"/>
    </row>
    <row r="154" spans="11:11" x14ac:dyDescent="0.25">
      <c r="K154" s="107"/>
    </row>
    <row r="155" spans="11:11" x14ac:dyDescent="0.25">
      <c r="K155" s="107"/>
    </row>
    <row r="156" spans="11:11" x14ac:dyDescent="0.25">
      <c r="K156" s="107"/>
    </row>
    <row r="157" spans="11:11" x14ac:dyDescent="0.25">
      <c r="K157" s="107"/>
    </row>
    <row r="158" spans="11:11" x14ac:dyDescent="0.25">
      <c r="K158" s="107"/>
    </row>
    <row r="159" spans="11:11" x14ac:dyDescent="0.25">
      <c r="K159" s="107"/>
    </row>
    <row r="160" spans="11:11" x14ac:dyDescent="0.25">
      <c r="K160" s="107"/>
    </row>
    <row r="161" spans="11:11" x14ac:dyDescent="0.25">
      <c r="K161" s="107"/>
    </row>
    <row r="162" spans="11:11" x14ac:dyDescent="0.25">
      <c r="K162" s="107"/>
    </row>
    <row r="163" spans="11:11" x14ac:dyDescent="0.25">
      <c r="K163" s="107"/>
    </row>
    <row r="164" spans="11:11" x14ac:dyDescent="0.25">
      <c r="K164" s="107"/>
    </row>
    <row r="165" spans="11:11" x14ac:dyDescent="0.25">
      <c r="K165" s="107"/>
    </row>
    <row r="166" spans="11:11" x14ac:dyDescent="0.25">
      <c r="K166" s="107"/>
    </row>
    <row r="167" spans="11:11" x14ac:dyDescent="0.25">
      <c r="K167" s="107"/>
    </row>
    <row r="168" spans="11:11" x14ac:dyDescent="0.25">
      <c r="K168" s="107"/>
    </row>
    <row r="169" spans="11:11" x14ac:dyDescent="0.25">
      <c r="K169" s="107"/>
    </row>
    <row r="170" spans="11:11" x14ac:dyDescent="0.25">
      <c r="K170" s="107"/>
    </row>
    <row r="171" spans="11:11" x14ac:dyDescent="0.25">
      <c r="K171" s="107"/>
    </row>
    <row r="172" spans="11:11" x14ac:dyDescent="0.25">
      <c r="K172" s="107"/>
    </row>
    <row r="173" spans="11:11" x14ac:dyDescent="0.25">
      <c r="K173" s="107"/>
    </row>
    <row r="174" spans="11:11" x14ac:dyDescent="0.25">
      <c r="K174" s="107"/>
    </row>
    <row r="175" spans="11:11" x14ac:dyDescent="0.25">
      <c r="K175" s="107"/>
    </row>
    <row r="176" spans="11:11" x14ac:dyDescent="0.25">
      <c r="K176" s="107"/>
    </row>
    <row r="177" spans="11:15" x14ac:dyDescent="0.25">
      <c r="K177" s="107"/>
    </row>
    <row r="178" spans="11:15" x14ac:dyDescent="0.25">
      <c r="K178" s="107"/>
    </row>
    <row r="179" spans="11:15" x14ac:dyDescent="0.25">
      <c r="K179" s="107"/>
    </row>
    <row r="180" spans="11:15" x14ac:dyDescent="0.25">
      <c r="K180" s="107"/>
    </row>
    <row r="181" spans="11:15" x14ac:dyDescent="0.25">
      <c r="K181" s="107"/>
    </row>
    <row r="182" spans="11:15" x14ac:dyDescent="0.25">
      <c r="K182" s="107"/>
    </row>
    <row r="183" spans="11:15" x14ac:dyDescent="0.25">
      <c r="K183" s="107"/>
    </row>
    <row r="184" spans="11:15" x14ac:dyDescent="0.25">
      <c r="K184" s="107"/>
    </row>
    <row r="185" spans="11:15" x14ac:dyDescent="0.25">
      <c r="K185" s="107"/>
    </row>
    <row r="186" spans="11:15" x14ac:dyDescent="0.25">
      <c r="K186" s="107"/>
    </row>
    <row r="187" spans="11:15" x14ac:dyDescent="0.25">
      <c r="K187" s="107"/>
    </row>
    <row r="188" spans="11:15" x14ac:dyDescent="0.25">
      <c r="K188" s="107"/>
    </row>
    <row r="189" spans="11:15" x14ac:dyDescent="0.25">
      <c r="K189" s="107"/>
      <c r="L189" s="108"/>
      <c r="M189" s="108"/>
      <c r="N189" s="108"/>
      <c r="O189" s="108"/>
    </row>
    <row r="190" spans="11:15" x14ac:dyDescent="0.25">
      <c r="K190" s="79"/>
    </row>
    <row r="191" spans="11:15" x14ac:dyDescent="0.25">
      <c r="K191" s="79"/>
    </row>
    <row r="192" spans="11:15" x14ac:dyDescent="0.25">
      <c r="K192" s="79"/>
    </row>
    <row r="193" spans="11:11" x14ac:dyDescent="0.25">
      <c r="K193" s="79"/>
    </row>
    <row r="194" spans="11:11" x14ac:dyDescent="0.25">
      <c r="K194" s="79"/>
    </row>
    <row r="195" spans="11:11" x14ac:dyDescent="0.25">
      <c r="K195" s="79"/>
    </row>
    <row r="196" spans="11:11" x14ac:dyDescent="0.25">
      <c r="K196" s="79"/>
    </row>
    <row r="197" spans="11:11" x14ac:dyDescent="0.25">
      <c r="K197" s="79"/>
    </row>
    <row r="198" spans="11:11" x14ac:dyDescent="0.25">
      <c r="K198" s="79"/>
    </row>
    <row r="199" spans="11:11" x14ac:dyDescent="0.25">
      <c r="K199" s="79"/>
    </row>
    <row r="200" spans="11:11" x14ac:dyDescent="0.25">
      <c r="K200" s="79"/>
    </row>
    <row r="201" spans="11:11" x14ac:dyDescent="0.25">
      <c r="K201" s="79"/>
    </row>
    <row r="202" spans="11:11" x14ac:dyDescent="0.25">
      <c r="K202" s="79"/>
    </row>
    <row r="203" spans="11:11" x14ac:dyDescent="0.25">
      <c r="K203" s="79"/>
    </row>
    <row r="204" spans="11:11" x14ac:dyDescent="0.25">
      <c r="K204" s="79"/>
    </row>
    <row r="205" spans="11:11" x14ac:dyDescent="0.25">
      <c r="K205" s="79"/>
    </row>
    <row r="206" spans="11:11" x14ac:dyDescent="0.25">
      <c r="K206" s="79"/>
    </row>
    <row r="207" spans="11:11" x14ac:dyDescent="0.25">
      <c r="K207" s="79"/>
    </row>
    <row r="208" spans="11:11" x14ac:dyDescent="0.25">
      <c r="K208" s="79"/>
    </row>
    <row r="209" spans="11:11" x14ac:dyDescent="0.25">
      <c r="K209" s="79"/>
    </row>
    <row r="210" spans="11:11" x14ac:dyDescent="0.25">
      <c r="K210" s="79"/>
    </row>
    <row r="211" spans="11:11" x14ac:dyDescent="0.25">
      <c r="K211" s="79"/>
    </row>
    <row r="212" spans="11:11" x14ac:dyDescent="0.25">
      <c r="K212" s="79"/>
    </row>
    <row r="213" spans="11:11" x14ac:dyDescent="0.25">
      <c r="K213" s="79"/>
    </row>
    <row r="214" spans="11:11" x14ac:dyDescent="0.25">
      <c r="K214" s="79"/>
    </row>
    <row r="215" spans="11:11" x14ac:dyDescent="0.25">
      <c r="K215" s="79"/>
    </row>
    <row r="216" spans="11:11" x14ac:dyDescent="0.25">
      <c r="K216" s="79"/>
    </row>
    <row r="217" spans="11:11" x14ac:dyDescent="0.25">
      <c r="K217" s="79"/>
    </row>
    <row r="218" spans="11:11" x14ac:dyDescent="0.25">
      <c r="K218" s="79"/>
    </row>
    <row r="219" spans="11:11" x14ac:dyDescent="0.25">
      <c r="K219" s="79"/>
    </row>
    <row r="220" spans="11:11" x14ac:dyDescent="0.25">
      <c r="K220" s="79"/>
    </row>
    <row r="221" spans="11:11" x14ac:dyDescent="0.25">
      <c r="K221" s="79"/>
    </row>
    <row r="222" spans="11:11" x14ac:dyDescent="0.25">
      <c r="K222" s="79"/>
    </row>
    <row r="223" spans="11:11" x14ac:dyDescent="0.25">
      <c r="K223" s="79"/>
    </row>
    <row r="224" spans="11:11" x14ac:dyDescent="0.25">
      <c r="K224" s="79"/>
    </row>
    <row r="225" spans="11:11" x14ac:dyDescent="0.25">
      <c r="K225" s="79"/>
    </row>
    <row r="226" spans="11:11" x14ac:dyDescent="0.25">
      <c r="K226" s="79"/>
    </row>
    <row r="227" spans="11:11" x14ac:dyDescent="0.25">
      <c r="K227" s="79"/>
    </row>
    <row r="228" spans="11:11" x14ac:dyDescent="0.25">
      <c r="K228" s="79"/>
    </row>
    <row r="229" spans="11:11" x14ac:dyDescent="0.25">
      <c r="K229" s="79"/>
    </row>
    <row r="230" spans="11:11" x14ac:dyDescent="0.25">
      <c r="K230" s="79"/>
    </row>
    <row r="231" spans="11:11" x14ac:dyDescent="0.25">
      <c r="K231" s="79"/>
    </row>
    <row r="232" spans="11:11" x14ac:dyDescent="0.25">
      <c r="K232" s="79"/>
    </row>
    <row r="233" spans="11:11" x14ac:dyDescent="0.25">
      <c r="K233" s="79"/>
    </row>
    <row r="234" spans="11:11" x14ac:dyDescent="0.25">
      <c r="K234" s="79"/>
    </row>
    <row r="235" spans="11:11" x14ac:dyDescent="0.25">
      <c r="K235" s="79"/>
    </row>
    <row r="236" spans="11:11" x14ac:dyDescent="0.25">
      <c r="K236" s="79"/>
    </row>
    <row r="237" spans="11:11" x14ac:dyDescent="0.25">
      <c r="K237" s="79"/>
    </row>
    <row r="238" spans="11:11" x14ac:dyDescent="0.25">
      <c r="K238" s="79"/>
    </row>
    <row r="239" spans="11:11" x14ac:dyDescent="0.25">
      <c r="K239" s="79"/>
    </row>
    <row r="240" spans="11:11" x14ac:dyDescent="0.25">
      <c r="K240" s="79"/>
    </row>
    <row r="241" spans="11:11" x14ac:dyDescent="0.25">
      <c r="K241" s="79"/>
    </row>
    <row r="242" spans="11:11" x14ac:dyDescent="0.25">
      <c r="K242" s="79"/>
    </row>
    <row r="243" spans="11:11" x14ac:dyDescent="0.25">
      <c r="K243" s="79"/>
    </row>
    <row r="244" spans="11:11" x14ac:dyDescent="0.25">
      <c r="K244" s="79"/>
    </row>
    <row r="245" spans="11:11" x14ac:dyDescent="0.25">
      <c r="K245" s="79"/>
    </row>
    <row r="246" spans="11:11" x14ac:dyDescent="0.25">
      <c r="K246" s="79"/>
    </row>
    <row r="247" spans="11:11" x14ac:dyDescent="0.25">
      <c r="K247" s="79"/>
    </row>
    <row r="248" spans="11:11" x14ac:dyDescent="0.25">
      <c r="K248" s="79"/>
    </row>
    <row r="249" spans="11:11" x14ac:dyDescent="0.25">
      <c r="K249" s="79"/>
    </row>
    <row r="250" spans="11:11" x14ac:dyDescent="0.25">
      <c r="K250" s="79"/>
    </row>
    <row r="251" spans="11:11" x14ac:dyDescent="0.25">
      <c r="K251" s="79"/>
    </row>
    <row r="252" spans="11:11" x14ac:dyDescent="0.25">
      <c r="K252" s="79"/>
    </row>
    <row r="253" spans="11:11" x14ac:dyDescent="0.25">
      <c r="K253" s="79"/>
    </row>
    <row r="254" spans="11:11" x14ac:dyDescent="0.25">
      <c r="K254" s="79"/>
    </row>
    <row r="255" spans="11:11" x14ac:dyDescent="0.25">
      <c r="K255" s="79"/>
    </row>
    <row r="256" spans="11:11" x14ac:dyDescent="0.25">
      <c r="K256" s="79"/>
    </row>
    <row r="257" spans="11:11" x14ac:dyDescent="0.25">
      <c r="K257" s="79"/>
    </row>
    <row r="258" spans="11:11" x14ac:dyDescent="0.25">
      <c r="K258" s="79"/>
    </row>
    <row r="259" spans="11:11" x14ac:dyDescent="0.25">
      <c r="K259" s="79"/>
    </row>
    <row r="260" spans="11:11" x14ac:dyDescent="0.25">
      <c r="K260" s="79"/>
    </row>
    <row r="261" spans="11:11" x14ac:dyDescent="0.25">
      <c r="K261" s="79"/>
    </row>
    <row r="262" spans="11:11" x14ac:dyDescent="0.25">
      <c r="K262" s="79"/>
    </row>
    <row r="263" spans="11:11" x14ac:dyDescent="0.25">
      <c r="K263" s="79"/>
    </row>
    <row r="264" spans="11:11" x14ac:dyDescent="0.25">
      <c r="K264" s="79"/>
    </row>
    <row r="265" spans="11:11" x14ac:dyDescent="0.25">
      <c r="K265" s="79"/>
    </row>
    <row r="266" spans="11:11" x14ac:dyDescent="0.25">
      <c r="K266" s="79"/>
    </row>
    <row r="267" spans="11:11" x14ac:dyDescent="0.25">
      <c r="K267" s="79"/>
    </row>
    <row r="268" spans="11:11" x14ac:dyDescent="0.25">
      <c r="K268" s="79"/>
    </row>
    <row r="269" spans="11:11" x14ac:dyDescent="0.25">
      <c r="K269" s="79"/>
    </row>
    <row r="270" spans="11:11" x14ac:dyDescent="0.25">
      <c r="K270" s="79"/>
    </row>
    <row r="271" spans="11:11" x14ac:dyDescent="0.25">
      <c r="K271" s="79"/>
    </row>
    <row r="272" spans="11:11" x14ac:dyDescent="0.25">
      <c r="K272" s="79"/>
    </row>
    <row r="273" spans="11:11" x14ac:dyDescent="0.25">
      <c r="K273" s="79"/>
    </row>
    <row r="274" spans="11:11" x14ac:dyDescent="0.25">
      <c r="K274" s="79"/>
    </row>
    <row r="275" spans="11:11" x14ac:dyDescent="0.25">
      <c r="K275" s="79"/>
    </row>
    <row r="276" spans="11:11" x14ac:dyDescent="0.25">
      <c r="K276" s="79"/>
    </row>
    <row r="277" spans="11:11" x14ac:dyDescent="0.25">
      <c r="K277" s="79"/>
    </row>
    <row r="278" spans="11:11" x14ac:dyDescent="0.25">
      <c r="K278" s="79"/>
    </row>
    <row r="279" spans="11:11" x14ac:dyDescent="0.25">
      <c r="K279" s="79"/>
    </row>
    <row r="280" spans="11:11" x14ac:dyDescent="0.25">
      <c r="K280" s="79"/>
    </row>
    <row r="281" spans="11:11" x14ac:dyDescent="0.25">
      <c r="K281" s="79"/>
    </row>
    <row r="282" spans="11:11" x14ac:dyDescent="0.25">
      <c r="K282" s="79"/>
    </row>
    <row r="283" spans="11:11" x14ac:dyDescent="0.25">
      <c r="K283" s="79"/>
    </row>
    <row r="284" spans="11:11" x14ac:dyDescent="0.25">
      <c r="K284" s="79"/>
    </row>
    <row r="285" spans="11:11" x14ac:dyDescent="0.25">
      <c r="K285" s="79"/>
    </row>
    <row r="286" spans="11:11" x14ac:dyDescent="0.25">
      <c r="K286" s="79"/>
    </row>
    <row r="287" spans="11:11" x14ac:dyDescent="0.25">
      <c r="K287" s="79"/>
    </row>
    <row r="288" spans="11:11" x14ac:dyDescent="0.25">
      <c r="K288" s="79"/>
    </row>
    <row r="289" spans="11:11" x14ac:dyDescent="0.25">
      <c r="K289" s="79"/>
    </row>
    <row r="290" spans="11:11" x14ac:dyDescent="0.25">
      <c r="K290" s="79"/>
    </row>
    <row r="291" spans="11:11" x14ac:dyDescent="0.25">
      <c r="K291" s="79"/>
    </row>
    <row r="292" spans="11:11" x14ac:dyDescent="0.25">
      <c r="K292" s="79"/>
    </row>
    <row r="293" spans="11:11" x14ac:dyDescent="0.25">
      <c r="K293" s="79"/>
    </row>
    <row r="294" spans="11:11" x14ac:dyDescent="0.25">
      <c r="K294" s="79"/>
    </row>
    <row r="295" spans="11:11" x14ac:dyDescent="0.25">
      <c r="K295" s="79"/>
    </row>
    <row r="296" spans="11:11" x14ac:dyDescent="0.25">
      <c r="K296" s="79"/>
    </row>
    <row r="297" spans="11:11" x14ac:dyDescent="0.25">
      <c r="K297" s="79"/>
    </row>
    <row r="298" spans="11:11" x14ac:dyDescent="0.25">
      <c r="K298" s="79"/>
    </row>
    <row r="299" spans="11:11" x14ac:dyDescent="0.25">
      <c r="K299" s="79"/>
    </row>
    <row r="300" spans="11:11" x14ac:dyDescent="0.25">
      <c r="K300" s="79"/>
    </row>
    <row r="301" spans="11:11" x14ac:dyDescent="0.25">
      <c r="K301" s="79"/>
    </row>
    <row r="302" spans="11:11" x14ac:dyDescent="0.25">
      <c r="K302" s="79"/>
    </row>
    <row r="303" spans="11:11" x14ac:dyDescent="0.25">
      <c r="K303" s="79"/>
    </row>
    <row r="304" spans="11:11" x14ac:dyDescent="0.25">
      <c r="K304" s="79"/>
    </row>
    <row r="305" spans="11:11" x14ac:dyDescent="0.25">
      <c r="K305" s="79"/>
    </row>
    <row r="306" spans="11:11" x14ac:dyDescent="0.25">
      <c r="K306" s="79"/>
    </row>
    <row r="307" spans="11:11" x14ac:dyDescent="0.25">
      <c r="K307" s="79"/>
    </row>
    <row r="308" spans="11:11" x14ac:dyDescent="0.25">
      <c r="K308" s="79"/>
    </row>
    <row r="309" spans="11:11" x14ac:dyDescent="0.25">
      <c r="K309" s="79"/>
    </row>
    <row r="310" spans="11:11" x14ac:dyDescent="0.25">
      <c r="K310" s="79"/>
    </row>
    <row r="311" spans="11:11" x14ac:dyDescent="0.25">
      <c r="K311" s="79"/>
    </row>
    <row r="312" spans="11:11" x14ac:dyDescent="0.25">
      <c r="K312" s="79"/>
    </row>
    <row r="313" spans="11:11" x14ac:dyDescent="0.25">
      <c r="K313" s="79"/>
    </row>
    <row r="314" spans="11:11" x14ac:dyDescent="0.25">
      <c r="K314" s="79"/>
    </row>
    <row r="315" spans="11:11" x14ac:dyDescent="0.25">
      <c r="K315" s="79"/>
    </row>
    <row r="316" spans="11:11" x14ac:dyDescent="0.25">
      <c r="K316" s="79"/>
    </row>
    <row r="317" spans="11:11" x14ac:dyDescent="0.25">
      <c r="K317" s="79"/>
    </row>
    <row r="318" spans="11:11" x14ac:dyDescent="0.25">
      <c r="K318" s="79"/>
    </row>
    <row r="319" spans="11:11" x14ac:dyDescent="0.25">
      <c r="K319" s="79"/>
    </row>
    <row r="320" spans="11:11" x14ac:dyDescent="0.25">
      <c r="K320" s="79"/>
    </row>
    <row r="321" spans="11:15" x14ac:dyDescent="0.25">
      <c r="K321" s="79"/>
    </row>
    <row r="322" spans="11:15" x14ac:dyDescent="0.25">
      <c r="K322" s="79"/>
    </row>
    <row r="323" spans="11:15" x14ac:dyDescent="0.25">
      <c r="K323" s="79"/>
      <c r="L323" s="80"/>
      <c r="M323" s="80"/>
      <c r="N323" s="80"/>
      <c r="O323" s="80"/>
    </row>
  </sheetData>
  <mergeCells count="5">
    <mergeCell ref="A1:D1"/>
    <mergeCell ref="H5:I5"/>
    <mergeCell ref="A8:D8"/>
    <mergeCell ref="A15:D15"/>
    <mergeCell ref="A22:F22"/>
  </mergeCells>
  <conditionalFormatting sqref="P3:P122">
    <cfRule type="cellIs" dxfId="4" priority="2" operator="greaterThan">
      <formula>$I$1</formula>
    </cfRule>
  </conditionalFormatting>
  <conditionalFormatting sqref="P3:P339">
    <cfRule type="cellIs" dxfId="3" priority="8" operator="greaterThan">
      <formula>$I$1</formula>
    </cfRule>
  </conditionalFormatting>
  <conditionalFormatting sqref="P118:P127">
    <cfRule type="cellIs" dxfId="0" priority="1" operator="greaterThan">
      <formula>$I$1</formula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8"/>
  <sheetViews>
    <sheetView workbookViewId="0">
      <selection activeCell="J9" sqref="J9"/>
    </sheetView>
  </sheetViews>
  <sheetFormatPr defaultColWidth="9.109375" defaultRowHeight="13.8" x14ac:dyDescent="0.25"/>
  <cols>
    <col min="1" max="1" width="9.21875" style="1" bestFit="1" customWidth="1"/>
    <col min="2" max="3" width="9.109375" style="1" customWidth="1"/>
    <col min="4" max="5" width="9.21875" style="1" bestFit="1" customWidth="1"/>
    <col min="6" max="6" width="11.6640625" style="1" customWidth="1"/>
    <col min="7" max="9" width="9.109375" style="36"/>
    <col min="10" max="10" width="9.21875" style="36" bestFit="1" customWidth="1"/>
    <col min="11" max="11" width="9.109375" style="36"/>
    <col min="12" max="16" width="9.21875" style="36" bestFit="1" customWidth="1"/>
    <col min="17" max="17" width="15" style="36" bestFit="1" customWidth="1"/>
    <col min="18" max="16384" width="9.109375" style="36"/>
  </cols>
  <sheetData>
    <row r="1" spans="1:17" ht="16.2" x14ac:dyDescent="0.35">
      <c r="A1" s="118" t="s">
        <v>44</v>
      </c>
      <c r="B1" s="119"/>
      <c r="C1" s="119"/>
      <c r="D1" s="119"/>
      <c r="E1" s="119"/>
      <c r="F1" s="127"/>
      <c r="I1" s="39" t="s">
        <v>19</v>
      </c>
      <c r="J1" s="40">
        <v>1E-4</v>
      </c>
      <c r="L1" s="41" t="s">
        <v>20</v>
      </c>
      <c r="M1" s="81" t="s">
        <v>21</v>
      </c>
      <c r="N1" s="41" t="s">
        <v>22</v>
      </c>
      <c r="O1" s="41" t="s">
        <v>23</v>
      </c>
      <c r="P1" s="41" t="s">
        <v>24</v>
      </c>
      <c r="Q1" s="41" t="s">
        <v>25</v>
      </c>
    </row>
    <row r="2" spans="1:17" x14ac:dyDescent="0.25">
      <c r="A2" s="118" t="s">
        <v>45</v>
      </c>
      <c r="B2" s="119"/>
      <c r="C2" s="119"/>
      <c r="D2" s="127"/>
      <c r="E2" s="7" t="s">
        <v>46</v>
      </c>
      <c r="F2" s="82"/>
      <c r="L2" s="83">
        <v>0</v>
      </c>
      <c r="M2" s="84">
        <v>0.3</v>
      </c>
      <c r="N2" s="84">
        <v>1.4</v>
      </c>
      <c r="O2" s="84">
        <v>-3.4</v>
      </c>
      <c r="P2" s="84">
        <v>94</v>
      </c>
      <c r="Q2" s="85" t="s">
        <v>26</v>
      </c>
    </row>
    <row r="3" spans="1:17" x14ac:dyDescent="0.25">
      <c r="A3" s="42">
        <v>2.2999999999999998</v>
      </c>
      <c r="B3" s="43">
        <v>3.2</v>
      </c>
      <c r="C3" s="43">
        <v>-0.4</v>
      </c>
      <c r="D3" s="44">
        <v>0.9</v>
      </c>
      <c r="E3" s="45">
        <v>3.2</v>
      </c>
      <c r="F3" s="86" t="s">
        <v>47</v>
      </c>
      <c r="L3" s="87">
        <v>1</v>
      </c>
      <c r="M3" s="52">
        <f>$F$26-($C$26*N2+$D$26*O2+$E$26*P2)</f>
        <v>22.345679012345684</v>
      </c>
      <c r="N3" s="52">
        <f t="shared" ref="N3:N19" si="0">$F$27-($B$27*M2+$D$27*O2+$E$27*P2)</f>
        <v>50.313599999999994</v>
      </c>
      <c r="O3" s="52">
        <f t="shared" ref="O3:O19" si="1">$F$28-($B$28*M2+$C$28*N2+$E$28*P2)</f>
        <v>19.278362573099411</v>
      </c>
      <c r="P3" s="52">
        <f t="shared" ref="P3:P19" si="2">$F$29-($B$29*M2+$C$29*N2+$D$29*O2)</f>
        <v>1.750886524822695</v>
      </c>
      <c r="Q3" s="88">
        <f>MAX(ABS(M3-M2),ABS(N3-N2), ABS(O3-O2),ABS(P3-P2))</f>
        <v>92.24911347517731</v>
      </c>
    </row>
    <row r="4" spans="1:17" x14ac:dyDescent="0.25">
      <c r="A4" s="48">
        <v>2</v>
      </c>
      <c r="B4" s="49">
        <v>-2</v>
      </c>
      <c r="C4" s="49">
        <v>3.4</v>
      </c>
      <c r="D4" s="50">
        <v>-1</v>
      </c>
      <c r="E4" s="51">
        <v>7.1</v>
      </c>
      <c r="F4" s="86" t="s">
        <v>16</v>
      </c>
      <c r="I4" s="114" t="s">
        <v>7</v>
      </c>
      <c r="J4" s="115"/>
      <c r="L4" s="87">
        <v>2</v>
      </c>
      <c r="M4" s="52">
        <f t="shared" ref="M4:M19" si="3">$F$26-($C$26*N3+$D$26*O3+$E$26*P3)</f>
        <v>-26.215980688765768</v>
      </c>
      <c r="N4" s="52">
        <f t="shared" si="0"/>
        <v>-6.4524287683353378</v>
      </c>
      <c r="O4" s="52">
        <f t="shared" si="1"/>
        <v>-9.5654708169162053</v>
      </c>
      <c r="P4" s="52">
        <f t="shared" si="2"/>
        <v>-6.1766846636774062</v>
      </c>
      <c r="Q4" s="88">
        <f t="shared" ref="Q4:Q19" si="4">MAX(ABS(M4-M3),ABS(N4-N3), ABS(O4-O3),ABS(P4-P3))</f>
        <v>56.766028768335332</v>
      </c>
    </row>
    <row r="5" spans="1:17" ht="16.2" x14ac:dyDescent="0.35">
      <c r="A5" s="48">
        <v>1</v>
      </c>
      <c r="B5" s="49">
        <v>-2.5</v>
      </c>
      <c r="C5" s="49">
        <v>4.7</v>
      </c>
      <c r="D5" s="50">
        <v>-8.1</v>
      </c>
      <c r="E5" s="51">
        <v>-3.89</v>
      </c>
      <c r="F5" s="86" t="s">
        <v>48</v>
      </c>
      <c r="I5" s="10" t="s">
        <v>27</v>
      </c>
      <c r="J5" s="11">
        <f>M22</f>
        <v>1.4948874308789299</v>
      </c>
      <c r="L5" s="87">
        <v>3</v>
      </c>
      <c r="M5" s="52">
        <f t="shared" si="3"/>
        <v>5.6665449100143892</v>
      </c>
      <c r="N5" s="52">
        <f t="shared" si="0"/>
        <v>0.39947951833176248</v>
      </c>
      <c r="O5" s="52">
        <f t="shared" si="1"/>
        <v>0.23814076250223382</v>
      </c>
      <c r="P5" s="52">
        <f t="shared" si="2"/>
        <v>9.3902911693615767</v>
      </c>
      <c r="Q5" s="88">
        <f t="shared" si="4"/>
        <v>31.882525598780155</v>
      </c>
    </row>
    <row r="6" spans="1:17" ht="16.2" x14ac:dyDescent="0.35">
      <c r="A6" s="54">
        <v>0.4</v>
      </c>
      <c r="B6" s="55">
        <v>0</v>
      </c>
      <c r="C6" s="55">
        <v>2.6</v>
      </c>
      <c r="D6" s="56">
        <v>-2.5</v>
      </c>
      <c r="E6" s="57">
        <v>6.3</v>
      </c>
      <c r="F6" s="89" t="s">
        <v>49</v>
      </c>
      <c r="I6" s="14" t="s">
        <v>28</v>
      </c>
      <c r="J6" s="15">
        <f>N22</f>
        <v>0.45735213574426209</v>
      </c>
      <c r="L6" s="87">
        <v>4</v>
      </c>
      <c r="M6" s="52">
        <f t="shared" si="3"/>
        <v>3.1169028442814781</v>
      </c>
      <c r="N6" s="52">
        <f t="shared" si="0"/>
        <v>4.6005265510294642</v>
      </c>
      <c r="O6" s="52">
        <f t="shared" si="1"/>
        <v>0.84652586012451003</v>
      </c>
      <c r="P6" s="52">
        <f t="shared" si="2"/>
        <v>-0.70176003470190296</v>
      </c>
      <c r="Q6" s="88">
        <f t="shared" si="4"/>
        <v>10.09205120406348</v>
      </c>
    </row>
    <row r="7" spans="1:17" ht="16.2" x14ac:dyDescent="0.35">
      <c r="I7" s="14" t="s">
        <v>30</v>
      </c>
      <c r="J7" s="15">
        <f>O22</f>
        <v>-0.83692540763291734</v>
      </c>
      <c r="L7" s="87">
        <v>5</v>
      </c>
      <c r="M7" s="52">
        <f t="shared" si="3"/>
        <v>-1.1257692607806935</v>
      </c>
      <c r="N7" s="52">
        <f t="shared" si="0"/>
        <v>-0.86981515592831249</v>
      </c>
      <c r="O7" s="52">
        <f t="shared" si="1"/>
        <v>-1.8662658699432704</v>
      </c>
      <c r="P7" s="52">
        <f t="shared" si="2"/>
        <v>9.5012627249587145E-2</v>
      </c>
      <c r="Q7" s="88">
        <f t="shared" si="4"/>
        <v>5.4703417069577771</v>
      </c>
    </row>
    <row r="8" spans="1:17" ht="16.2" x14ac:dyDescent="0.35">
      <c r="A8" s="90" t="s">
        <v>50</v>
      </c>
      <c r="B8" s="91">
        <f>MDETERM(A3:D6)</f>
        <v>-123.8278</v>
      </c>
      <c r="C8" s="92" t="s">
        <v>51</v>
      </c>
      <c r="D8" s="92"/>
      <c r="E8" s="92"/>
      <c r="F8" s="93"/>
      <c r="I8" s="18" t="s">
        <v>31</v>
      </c>
      <c r="J8" s="19">
        <f>P22</f>
        <v>0.63757233933428525</v>
      </c>
      <c r="L8" s="87">
        <v>6</v>
      </c>
      <c r="M8" s="52">
        <f t="shared" si="3"/>
        <v>2.269027930925259</v>
      </c>
      <c r="N8" s="52">
        <f t="shared" si="0"/>
        <v>0.57827056776940422</v>
      </c>
      <c r="O8" s="52">
        <f t="shared" si="1"/>
        <v>-0.60682807154780471</v>
      </c>
      <c r="P8" s="52">
        <f t="shared" si="2"/>
        <v>1.4686113461384318</v>
      </c>
      <c r="Q8" s="88">
        <f t="shared" si="4"/>
        <v>3.3947971917059525</v>
      </c>
    </row>
    <row r="9" spans="1:17" x14ac:dyDescent="0.25">
      <c r="A9" s="36"/>
      <c r="B9" s="36"/>
      <c r="C9" s="36"/>
      <c r="D9" s="36"/>
      <c r="E9" s="36"/>
      <c r="L9" s="87">
        <v>7</v>
      </c>
      <c r="M9" s="52">
        <f t="shared" si="3"/>
        <v>1.5547783394190082</v>
      </c>
      <c r="N9" s="52">
        <f t="shared" si="0"/>
        <v>0.79963040395769869</v>
      </c>
      <c r="O9" s="52">
        <f t="shared" si="1"/>
        <v>-0.71693530351449863</v>
      </c>
      <c r="P9" s="52">
        <f t="shared" si="2"/>
        <v>0.39105026194572001</v>
      </c>
      <c r="Q9" s="88">
        <f t="shared" si="4"/>
        <v>1.0775610841927117</v>
      </c>
    </row>
    <row r="10" spans="1:17" x14ac:dyDescent="0.25">
      <c r="A10" s="128" t="s">
        <v>52</v>
      </c>
      <c r="B10" s="129"/>
      <c r="C10" s="129"/>
      <c r="D10" s="129"/>
      <c r="E10" s="130"/>
      <c r="L10" s="87">
        <v>8</v>
      </c>
      <c r="M10" s="52">
        <f t="shared" si="3"/>
        <v>1.2543375575007427</v>
      </c>
      <c r="N10" s="52">
        <f t="shared" si="0"/>
        <v>0.28440627916588163</v>
      </c>
      <c r="O10" s="52">
        <f t="shared" si="1"/>
        <v>-0.94745126473472097</v>
      </c>
      <c r="P10" s="52">
        <f t="shared" si="2"/>
        <v>0.61643826502204102</v>
      </c>
      <c r="Q10" s="88">
        <f t="shared" si="4"/>
        <v>0.51522412479181701</v>
      </c>
    </row>
    <row r="11" spans="1:17" ht="16.2" x14ac:dyDescent="0.35">
      <c r="A11" s="131" t="s">
        <v>66</v>
      </c>
      <c r="B11" s="132"/>
      <c r="C11" s="132"/>
      <c r="D11" s="132"/>
      <c r="E11" s="133"/>
      <c r="L11" s="87">
        <v>9</v>
      </c>
      <c r="M11" s="52">
        <f t="shared" si="3"/>
        <v>1.599532772718907</v>
      </c>
      <c r="N11" s="52">
        <f t="shared" si="0"/>
        <v>0.48924047784156915</v>
      </c>
      <c r="O11" s="52">
        <f t="shared" si="1"/>
        <v>-0.80151924999514601</v>
      </c>
      <c r="P11" s="52">
        <f t="shared" si="2"/>
        <v>0.71425408536668344</v>
      </c>
      <c r="Q11" s="88">
        <f t="shared" si="4"/>
        <v>0.34519521521816432</v>
      </c>
    </row>
    <row r="12" spans="1:17" ht="16.2" x14ac:dyDescent="0.35">
      <c r="A12" s="134" t="s">
        <v>67</v>
      </c>
      <c r="B12" s="135"/>
      <c r="C12" s="135"/>
      <c r="D12" s="135"/>
      <c r="E12" s="136"/>
      <c r="L12" s="87">
        <v>10</v>
      </c>
      <c r="M12" s="52">
        <f t="shared" si="3"/>
        <v>1.4870479228371736</v>
      </c>
      <c r="N12" s="52">
        <f t="shared" si="0"/>
        <v>0.4834195734123396</v>
      </c>
      <c r="O12" s="52">
        <f t="shared" si="1"/>
        <v>-0.83086483448903647</v>
      </c>
      <c r="P12" s="52">
        <f t="shared" si="2"/>
        <v>0.60427423092026866</v>
      </c>
      <c r="Q12" s="88">
        <f t="shared" si="4"/>
        <v>0.11248484988173346</v>
      </c>
    </row>
    <row r="13" spans="1:17" ht="16.2" x14ac:dyDescent="0.35">
      <c r="A13" s="134" t="s">
        <v>68</v>
      </c>
      <c r="B13" s="135"/>
      <c r="C13" s="135"/>
      <c r="D13" s="135"/>
      <c r="E13" s="136"/>
      <c r="L13" s="87">
        <v>11</v>
      </c>
      <c r="M13" s="52">
        <f t="shared" si="3"/>
        <v>1.4743208189888648</v>
      </c>
      <c r="N13" s="52">
        <f t="shared" si="0"/>
        <v>0.43787063682957533</v>
      </c>
      <c r="O13" s="52">
        <f t="shared" si="1"/>
        <v>-0.84782229967027944</v>
      </c>
      <c r="P13" s="52">
        <f t="shared" si="2"/>
        <v>0.6398803907800994</v>
      </c>
      <c r="Q13" s="88">
        <f t="shared" si="4"/>
        <v>4.5548936582764266E-2</v>
      </c>
    </row>
    <row r="14" spans="1:17" ht="16.2" x14ac:dyDescent="0.35">
      <c r="A14" s="137" t="s">
        <v>69</v>
      </c>
      <c r="B14" s="138"/>
      <c r="C14" s="138"/>
      <c r="D14" s="138"/>
      <c r="E14" s="139"/>
      <c r="F14" s="36"/>
      <c r="L14" s="87">
        <v>12</v>
      </c>
      <c r="M14" s="52">
        <f t="shared" si="3"/>
        <v>1.5072471394606495</v>
      </c>
      <c r="N14" s="52">
        <f t="shared" si="0"/>
        <v>0.46277721658488796</v>
      </c>
      <c r="O14" s="52">
        <f t="shared" si="1"/>
        <v>-0.83225625793236624</v>
      </c>
      <c r="P14" s="52">
        <f t="shared" si="2"/>
        <v>0.64414401661595655</v>
      </c>
      <c r="Q14" s="88">
        <f t="shared" si="4"/>
        <v>3.2926320471784676E-2</v>
      </c>
    </row>
    <row r="15" spans="1:17" x14ac:dyDescent="0.25">
      <c r="A15" s="36"/>
      <c r="B15" s="36"/>
      <c r="C15" s="36"/>
      <c r="D15" s="36"/>
      <c r="E15" s="36"/>
      <c r="F15" s="36"/>
      <c r="L15" s="87">
        <v>13</v>
      </c>
      <c r="M15" s="52">
        <f t="shared" si="3"/>
        <v>1.4925524143985043</v>
      </c>
      <c r="N15" s="52">
        <f t="shared" si="0"/>
        <v>0.45897774509409922</v>
      </c>
      <c r="O15" s="52">
        <f t="shared" si="1"/>
        <v>-0.83699930110027732</v>
      </c>
      <c r="P15" s="52">
        <f t="shared" si="2"/>
        <v>0.63362104836440547</v>
      </c>
      <c r="Q15" s="88">
        <f t="shared" si="4"/>
        <v>1.4694725062145197E-2</v>
      </c>
    </row>
    <row r="16" spans="1:17" x14ac:dyDescent="0.25">
      <c r="A16" s="36"/>
      <c r="B16" s="36"/>
      <c r="C16" s="36"/>
      <c r="D16" s="36"/>
      <c r="E16" s="36"/>
      <c r="F16" s="36"/>
      <c r="L16" s="87">
        <v>14</v>
      </c>
      <c r="M16" s="52">
        <f t="shared" si="3"/>
        <v>1.4933420240744228</v>
      </c>
      <c r="N16" s="52">
        <f t="shared" si="0"/>
        <v>0.45536744533526868</v>
      </c>
      <c r="O16" s="52">
        <f t="shared" si="1"/>
        <v>-0.83790287753008308</v>
      </c>
      <c r="P16" s="52">
        <f t="shared" si="2"/>
        <v>0.63828445028187375</v>
      </c>
      <c r="Q16" s="88">
        <f t="shared" si="4"/>
        <v>4.6634019174682795E-3</v>
      </c>
    </row>
    <row r="17" spans="1:17" ht="14.4" thickBot="1" x14ac:dyDescent="0.3">
      <c r="A17" s="118" t="s">
        <v>53</v>
      </c>
      <c r="B17" s="119"/>
      <c r="C17" s="119"/>
      <c r="D17" s="119"/>
      <c r="E17" s="119"/>
      <c r="F17" s="127"/>
      <c r="L17" s="87">
        <v>15</v>
      </c>
      <c r="M17" s="52">
        <f t="shared" si="3"/>
        <v>1.4962229939566973</v>
      </c>
      <c r="N17" s="52">
        <f t="shared" si="0"/>
        <v>0.45812349376642963</v>
      </c>
      <c r="O17" s="52">
        <f t="shared" si="1"/>
        <v>-0.83636534842276444</v>
      </c>
      <c r="P17" s="52">
        <f t="shared" si="2"/>
        <v>0.63805373070082305</v>
      </c>
      <c r="Q17" s="88">
        <f t="shared" si="4"/>
        <v>2.8809698822744867E-3</v>
      </c>
    </row>
    <row r="18" spans="1:17" ht="16.8" thickBot="1" x14ac:dyDescent="0.4">
      <c r="A18" s="118" t="s">
        <v>54</v>
      </c>
      <c r="B18" s="119"/>
      <c r="C18" s="119"/>
      <c r="D18" s="127"/>
      <c r="E18" s="37" t="s">
        <v>55</v>
      </c>
      <c r="F18" s="82"/>
      <c r="L18" s="87">
        <v>16</v>
      </c>
      <c r="M18" s="110">
        <f t="shared" si="3"/>
        <v>1.4944985672975069</v>
      </c>
      <c r="N18" s="110">
        <f t="shared" si="0"/>
        <v>0.45741182770718719</v>
      </c>
      <c r="O18" s="110">
        <f t="shared" si="1"/>
        <v>-0.8370020657390258</v>
      </c>
      <c r="P18" s="110">
        <f t="shared" si="2"/>
        <v>0.63712988614800548</v>
      </c>
      <c r="Q18" s="109">
        <f t="shared" si="4"/>
        <v>1.7244266591904811E-3</v>
      </c>
    </row>
    <row r="19" spans="1:17" ht="16.8" thickBot="1" x14ac:dyDescent="0.4">
      <c r="A19" s="103">
        <f>POWER((A6+A3), 2)</f>
        <v>7.2899999999999983</v>
      </c>
      <c r="B19" s="43">
        <f>B6+B3</f>
        <v>3.2</v>
      </c>
      <c r="C19" s="43">
        <f>C6+C3</f>
        <v>2.2000000000000002</v>
      </c>
      <c r="D19" s="44">
        <f>D6+D3</f>
        <v>-1.6</v>
      </c>
      <c r="E19" s="45">
        <f t="shared" ref="E19" si="5">E6+E3</f>
        <v>9.5</v>
      </c>
      <c r="F19" s="86" t="s">
        <v>56</v>
      </c>
      <c r="L19" s="87">
        <v>17</v>
      </c>
      <c r="M19" s="166">
        <f>$F$26-($C$26*N18+$D$26*O18+$E$26*P18)</f>
        <v>1.4948003448284868</v>
      </c>
      <c r="N19" s="166">
        <f t="shared" si="0"/>
        <v>0.4571798199339609</v>
      </c>
      <c r="O19" s="166">
        <f t="shared" si="1"/>
        <v>-0.83699883430582112</v>
      </c>
      <c r="P19" s="166">
        <f t="shared" si="2"/>
        <v>0.63767834672734236</v>
      </c>
      <c r="Q19" s="111">
        <f t="shared" si="4"/>
        <v>5.4846057933688463E-4</v>
      </c>
    </row>
    <row r="20" spans="1:17" ht="16.8" thickBot="1" x14ac:dyDescent="0.4">
      <c r="A20" s="48">
        <f>3*A5-A3</f>
        <v>0.70000000000000018</v>
      </c>
      <c r="B20" s="104">
        <f>-5*(B5*B3+B4)</f>
        <v>50</v>
      </c>
      <c r="C20" s="49">
        <f>3*C5-C3+C4</f>
        <v>17.900000000000002</v>
      </c>
      <c r="D20" s="50">
        <f>3*D5-D3+D4</f>
        <v>-26.199999999999996</v>
      </c>
      <c r="E20" s="51">
        <f t="shared" ref="E20" si="6">3*E5-E3+E4</f>
        <v>-7.7700000000000014</v>
      </c>
      <c r="F20" s="86" t="s">
        <v>57</v>
      </c>
      <c r="L20" s="87">
        <v>18</v>
      </c>
      <c r="M20" s="52">
        <f t="shared" ref="M20:M23" si="7">$F$26-($C$26*N19+$D$26*O19+$E$26*P19)</f>
        <v>1.4950215866183652</v>
      </c>
      <c r="N20" s="52">
        <f t="shared" ref="N20:N23" si="8">$F$27-($B$27*M19+$D$27*O19+$E$27*P19)</f>
        <v>0.45746183153901249</v>
      </c>
      <c r="O20" s="52">
        <f t="shared" ref="O20:O23" si="9">$F$28-($B$28*M19+$C$28*N19+$E$28*P19)</f>
        <v>-0.83685941177053602</v>
      </c>
      <c r="P20" s="52">
        <f t="shared" ref="P20:P23" si="10">$F$29-($B$29*M19+$C$29*N19+$D$29*O19)</f>
        <v>0.6375841965111021</v>
      </c>
      <c r="Q20" s="88">
        <f t="shared" ref="Q20:Q23" si="11">MAX(ABS(M20-M19),ABS(N20-N19), ABS(O20-O19),ABS(P20-P19))</f>
        <v>2.8201160505159084E-4</v>
      </c>
    </row>
    <row r="21" spans="1:17" ht="16.8" thickBot="1" x14ac:dyDescent="0.4">
      <c r="A21" s="61">
        <f>(A5-A6)-(A4-A3)</f>
        <v>0.8999999999999998</v>
      </c>
      <c r="B21" s="62">
        <f>(B5-B6)-(B4-B3)</f>
        <v>2.7</v>
      </c>
      <c r="C21" s="105">
        <f>(C5-C6 * 4) * (-C4-C3)</f>
        <v>17.100000000000001</v>
      </c>
      <c r="D21" s="75">
        <f>(D5-D6)-(D4-D3)</f>
        <v>-3.6999999999999997</v>
      </c>
      <c r="E21" s="76">
        <f t="shared" ref="E21" si="12">(E5-E6)-(E4-E3)</f>
        <v>-14.09</v>
      </c>
      <c r="F21" s="86" t="s">
        <v>58</v>
      </c>
      <c r="L21" s="87">
        <v>19</v>
      </c>
      <c r="M21" s="52">
        <f t="shared" si="7"/>
        <v>1.4948350561574903</v>
      </c>
      <c r="N21" s="52">
        <f t="shared" si="8"/>
        <v>0.4573594861730122</v>
      </c>
      <c r="O21" s="52">
        <f t="shared" si="9"/>
        <v>-0.83693595590764813</v>
      </c>
      <c r="P21" s="52">
        <f t="shared" si="10"/>
        <v>0.63751288991513166</v>
      </c>
      <c r="Q21" s="88">
        <f t="shared" si="11"/>
        <v>1.8653046087480085E-4</v>
      </c>
    </row>
    <row r="22" spans="1:17" ht="16.8" thickBot="1" x14ac:dyDescent="0.4">
      <c r="A22" s="64">
        <f>3*A4+A3</f>
        <v>8.3000000000000007</v>
      </c>
      <c r="B22" s="65">
        <f t="shared" ref="B22:E22" si="13">3*B4+B3</f>
        <v>-2.8</v>
      </c>
      <c r="C22" s="65">
        <f t="shared" si="13"/>
        <v>9.7999999999999989</v>
      </c>
      <c r="D22" s="106">
        <f>-12*(3*D4+D3/5)</f>
        <v>33.839999999999996</v>
      </c>
      <c r="E22" s="78">
        <f t="shared" si="13"/>
        <v>24.499999999999996</v>
      </c>
      <c r="F22" s="86" t="s">
        <v>59</v>
      </c>
      <c r="L22" s="87">
        <v>20</v>
      </c>
      <c r="M22" s="170">
        <f t="shared" si="7"/>
        <v>1.4948874308789299</v>
      </c>
      <c r="N22" s="170">
        <f t="shared" si="8"/>
        <v>0.45735213574426209</v>
      </c>
      <c r="O22" s="170">
        <f t="shared" si="9"/>
        <v>-0.83692540763291734</v>
      </c>
      <c r="P22" s="170">
        <f t="shared" si="10"/>
        <v>0.63757233933428525</v>
      </c>
      <c r="Q22" s="109">
        <f t="shared" si="11"/>
        <v>5.9449419153589922E-5</v>
      </c>
    </row>
    <row r="23" spans="1:17" ht="14.4" thickBot="1" x14ac:dyDescent="0.3">
      <c r="A23" s="36"/>
      <c r="B23" s="36"/>
      <c r="C23" s="36"/>
      <c r="D23" s="36"/>
      <c r="E23" s="36"/>
      <c r="F23" s="36"/>
      <c r="L23" s="87">
        <v>21</v>
      </c>
      <c r="M23" s="166">
        <f>$F$26-($C$26*N22+$D$26*O22+$E$26*P22)</f>
        <v>1.4949005219952864</v>
      </c>
      <c r="N23" s="166">
        <f t="shared" si="8"/>
        <v>0.45737877771144481</v>
      </c>
      <c r="O23" s="166">
        <f t="shared" si="9"/>
        <v>-0.83691414027857824</v>
      </c>
      <c r="P23" s="166">
        <f t="shared" si="10"/>
        <v>0.63755583033662533</v>
      </c>
      <c r="Q23" s="167">
        <f t="shared" si="11"/>
        <v>2.6641967182716719E-5</v>
      </c>
    </row>
    <row r="24" spans="1:17" ht="14.4" thickBot="1" x14ac:dyDescent="0.3">
      <c r="A24" s="126" t="s">
        <v>34</v>
      </c>
      <c r="B24" s="126"/>
      <c r="C24" s="126"/>
      <c r="D24" s="126"/>
      <c r="E24" s="126"/>
      <c r="F24" s="126"/>
      <c r="L24" s="165"/>
      <c r="M24" s="168"/>
      <c r="N24" s="168"/>
      <c r="O24" s="168"/>
      <c r="P24" s="168"/>
      <c r="Q24" s="168"/>
    </row>
    <row r="25" spans="1:17" ht="16.2" x14ac:dyDescent="0.35">
      <c r="A25" s="72"/>
      <c r="B25" s="71" t="s">
        <v>35</v>
      </c>
      <c r="C25" s="71" t="s">
        <v>36</v>
      </c>
      <c r="D25" s="71" t="s">
        <v>37</v>
      </c>
      <c r="E25" s="71" t="s">
        <v>38</v>
      </c>
      <c r="F25" s="71" t="s">
        <v>39</v>
      </c>
      <c r="L25" s="165"/>
      <c r="M25" s="168"/>
      <c r="N25" s="168"/>
      <c r="O25" s="168"/>
      <c r="P25" s="168"/>
      <c r="Q25" s="168"/>
    </row>
    <row r="26" spans="1:17" ht="16.2" x14ac:dyDescent="0.35">
      <c r="A26" s="71" t="s">
        <v>40</v>
      </c>
      <c r="B26" s="58">
        <f>A19/$A$19</f>
        <v>1</v>
      </c>
      <c r="C26" s="59">
        <f>B19/$A$19</f>
        <v>0.43895747599451318</v>
      </c>
      <c r="D26" s="59">
        <f>C19/$A$19</f>
        <v>0.3017832647462278</v>
      </c>
      <c r="E26" s="73">
        <f>D19/$A$19</f>
        <v>-0.21947873799725659</v>
      </c>
      <c r="F26" s="74">
        <f>E19/$A$19</f>
        <v>1.3031550068587108</v>
      </c>
      <c r="L26" s="165"/>
      <c r="M26" s="168"/>
      <c r="N26" s="168"/>
      <c r="O26" s="168"/>
      <c r="P26" s="168"/>
      <c r="Q26" s="168"/>
    </row>
    <row r="27" spans="1:17" ht="16.2" x14ac:dyDescent="0.35">
      <c r="A27" s="71" t="s">
        <v>60</v>
      </c>
      <c r="B27" s="61">
        <f>A20/$B$20</f>
        <v>1.4000000000000004E-2</v>
      </c>
      <c r="C27" s="62">
        <f>B20/$B$20</f>
        <v>1</v>
      </c>
      <c r="D27" s="62">
        <f>C20/$B$20</f>
        <v>0.35800000000000004</v>
      </c>
      <c r="E27" s="75">
        <f>D20/$B$20</f>
        <v>-0.52399999999999991</v>
      </c>
      <c r="F27" s="76">
        <f>E20/$B$20</f>
        <v>-0.15540000000000004</v>
      </c>
      <c r="L27" s="165"/>
      <c r="M27" s="168"/>
      <c r="N27" s="168"/>
      <c r="O27" s="168"/>
      <c r="P27" s="168"/>
      <c r="Q27" s="168"/>
    </row>
    <row r="28" spans="1:17" ht="16.2" x14ac:dyDescent="0.35">
      <c r="A28" s="71" t="s">
        <v>42</v>
      </c>
      <c r="B28" s="61">
        <f>A21/$C$21</f>
        <v>5.2631578947368404E-2</v>
      </c>
      <c r="C28" s="62">
        <f>B21/$C$21</f>
        <v>0.15789473684210525</v>
      </c>
      <c r="D28" s="62">
        <f>C21/$C$21</f>
        <v>1</v>
      </c>
      <c r="E28" s="75">
        <f>D21/$C$21</f>
        <v>-0.21637426900584791</v>
      </c>
      <c r="F28" s="76">
        <f>E21/$C$21</f>
        <v>-0.82397660818713447</v>
      </c>
      <c r="L28" s="165"/>
      <c r="M28" s="168"/>
      <c r="N28" s="168"/>
      <c r="O28" s="168"/>
      <c r="P28" s="168"/>
      <c r="Q28" s="168"/>
    </row>
    <row r="29" spans="1:17" ht="16.2" x14ac:dyDescent="0.35">
      <c r="A29" s="71" t="s">
        <v>43</v>
      </c>
      <c r="B29" s="64">
        <f>A22/$D$22</f>
        <v>0.24527186761229319</v>
      </c>
      <c r="C29" s="65">
        <f>B22/$D$22</f>
        <v>-8.2742316784869985E-2</v>
      </c>
      <c r="D29" s="65">
        <f>C22/$D$22</f>
        <v>0.28959810874704489</v>
      </c>
      <c r="E29" s="77">
        <f>D22/$D$22</f>
        <v>1</v>
      </c>
      <c r="F29" s="78">
        <f>E22/$D$22</f>
        <v>0.72399527186761226</v>
      </c>
      <c r="L29" s="165"/>
      <c r="M29" s="168"/>
      <c r="N29" s="168"/>
      <c r="O29" s="168"/>
      <c r="P29" s="168"/>
      <c r="Q29" s="168"/>
    </row>
    <row r="30" spans="1:17" x14ac:dyDescent="0.25">
      <c r="A30" s="36"/>
      <c r="B30" s="36"/>
      <c r="C30" s="36"/>
      <c r="D30" s="36"/>
      <c r="E30" s="36"/>
      <c r="L30" s="165"/>
      <c r="M30" s="168"/>
      <c r="N30" s="168"/>
      <c r="O30" s="168"/>
      <c r="P30" s="168"/>
      <c r="Q30" s="168"/>
    </row>
    <row r="31" spans="1:17" x14ac:dyDescent="0.25">
      <c r="A31" s="36"/>
      <c r="B31" s="36"/>
      <c r="C31" s="36"/>
      <c r="D31" s="36"/>
      <c r="E31" s="36"/>
      <c r="L31" s="165"/>
      <c r="M31" s="168"/>
      <c r="N31" s="168"/>
      <c r="O31" s="168"/>
      <c r="P31" s="168"/>
      <c r="Q31" s="168"/>
    </row>
    <row r="32" spans="1:17" x14ac:dyDescent="0.25">
      <c r="A32" s="121" t="s">
        <v>61</v>
      </c>
      <c r="B32" s="122"/>
      <c r="C32" s="122"/>
      <c r="D32" s="123"/>
      <c r="E32" s="36"/>
      <c r="L32" s="165"/>
      <c r="M32" s="168"/>
      <c r="N32" s="168"/>
      <c r="O32" s="168"/>
      <c r="P32" s="168"/>
      <c r="Q32" s="168"/>
    </row>
    <row r="33" spans="1:17" ht="16.2" x14ac:dyDescent="0.35">
      <c r="A33" s="94" t="s">
        <v>62</v>
      </c>
      <c r="B33" s="95">
        <f>ABS(C26)+ABS(D26)+ABS(E26)</f>
        <v>0.96021947873799751</v>
      </c>
      <c r="C33" s="142" t="str">
        <f>IF(B33&gt;1,"невыпол.","выполнено")</f>
        <v>выполнено</v>
      </c>
      <c r="D33" s="143"/>
      <c r="L33" s="165"/>
      <c r="M33" s="168"/>
      <c r="N33" s="168"/>
      <c r="O33" s="168"/>
      <c r="P33" s="168"/>
      <c r="Q33" s="168"/>
    </row>
    <row r="34" spans="1:17" ht="16.2" x14ac:dyDescent="0.35">
      <c r="A34" s="96" t="s">
        <v>63</v>
      </c>
      <c r="B34" s="97">
        <f>ABS(B27)+ABS(D27)+ABS(E27)</f>
        <v>0.89599999999999991</v>
      </c>
      <c r="C34" s="144" t="str">
        <f t="shared" ref="C34:C36" si="14">IF(B34&gt;1,"невыпол.","выполнено")</f>
        <v>выполнено</v>
      </c>
      <c r="D34" s="145"/>
      <c r="E34" s="36"/>
      <c r="L34" s="165"/>
      <c r="M34" s="168"/>
      <c r="N34" s="168"/>
      <c r="O34" s="168"/>
      <c r="P34" s="168"/>
      <c r="Q34" s="168"/>
    </row>
    <row r="35" spans="1:17" ht="16.2" x14ac:dyDescent="0.35">
      <c r="A35" s="96" t="s">
        <v>64</v>
      </c>
      <c r="B35" s="97">
        <f>ABS(B28)+ABS(C28)+ABS(E28)</f>
        <v>0.42690058479532156</v>
      </c>
      <c r="C35" s="144" t="str">
        <f t="shared" si="14"/>
        <v>выполнено</v>
      </c>
      <c r="D35" s="145"/>
      <c r="E35" s="36"/>
      <c r="L35" s="165"/>
      <c r="M35" s="168"/>
      <c r="N35" s="168"/>
      <c r="O35" s="168"/>
      <c r="P35" s="168"/>
      <c r="Q35" s="168"/>
    </row>
    <row r="36" spans="1:17" ht="16.2" x14ac:dyDescent="0.35">
      <c r="A36" s="98" t="s">
        <v>65</v>
      </c>
      <c r="B36" s="99">
        <f>ABS(C29)+ABS(D29)+ABS(B29)</f>
        <v>0.61761229314420807</v>
      </c>
      <c r="C36" s="140" t="str">
        <f t="shared" si="14"/>
        <v>выполнено</v>
      </c>
      <c r="D36" s="141"/>
      <c r="E36" s="36"/>
      <c r="L36" s="165"/>
      <c r="M36" s="168"/>
      <c r="N36" s="168"/>
      <c r="O36" s="168"/>
      <c r="P36" s="168"/>
      <c r="Q36" s="168"/>
    </row>
    <row r="37" spans="1:17" x14ac:dyDescent="0.25">
      <c r="A37" s="36"/>
      <c r="B37" s="36"/>
      <c r="C37" s="36"/>
      <c r="D37" s="36"/>
      <c r="E37" s="36"/>
      <c r="L37" s="165"/>
      <c r="M37" s="168"/>
      <c r="N37" s="168"/>
      <c r="O37" s="168"/>
      <c r="P37" s="168"/>
      <c r="Q37" s="168"/>
    </row>
    <row r="38" spans="1:17" x14ac:dyDescent="0.25">
      <c r="A38" s="36"/>
      <c r="B38" s="36"/>
      <c r="C38" s="36"/>
      <c r="D38" s="36"/>
      <c r="E38" s="36"/>
      <c r="F38" s="36"/>
      <c r="L38" s="165"/>
      <c r="M38" s="168"/>
      <c r="N38" s="168"/>
      <c r="O38" s="168"/>
      <c r="P38" s="168"/>
      <c r="Q38" s="168"/>
    </row>
    <row r="39" spans="1:17" x14ac:dyDescent="0.25">
      <c r="A39" s="100"/>
      <c r="F39" s="36"/>
      <c r="L39" s="165"/>
      <c r="M39" s="168"/>
      <c r="N39" s="168"/>
      <c r="O39" s="168"/>
      <c r="P39" s="168"/>
      <c r="Q39" s="168"/>
    </row>
    <row r="40" spans="1:17" x14ac:dyDescent="0.25">
      <c r="A40" s="100"/>
      <c r="F40" s="36"/>
      <c r="L40" s="165"/>
      <c r="M40" s="168"/>
      <c r="N40" s="168"/>
      <c r="O40" s="168"/>
      <c r="P40" s="168"/>
      <c r="Q40" s="168"/>
    </row>
    <row r="41" spans="1:17" x14ac:dyDescent="0.25">
      <c r="A41" s="100"/>
      <c r="F41" s="36"/>
      <c r="L41" s="165"/>
      <c r="M41" s="168"/>
      <c r="N41" s="168"/>
      <c r="O41" s="168"/>
      <c r="P41" s="168"/>
      <c r="Q41" s="168"/>
    </row>
    <row r="42" spans="1:17" x14ac:dyDescent="0.25">
      <c r="A42" s="100"/>
      <c r="F42" s="36"/>
      <c r="L42" s="165"/>
      <c r="M42" s="169"/>
      <c r="N42" s="169"/>
      <c r="O42" s="169"/>
      <c r="P42" s="169"/>
      <c r="Q42" s="168"/>
    </row>
    <row r="43" spans="1:17" x14ac:dyDescent="0.25">
      <c r="F43" s="36"/>
      <c r="L43" s="168"/>
      <c r="M43" s="168"/>
      <c r="N43" s="168"/>
      <c r="O43" s="168"/>
      <c r="P43" s="168"/>
      <c r="Q43" s="168"/>
    </row>
    <row r="44" spans="1:17" x14ac:dyDescent="0.25">
      <c r="L44" s="168"/>
      <c r="M44" s="168"/>
      <c r="N44" s="168"/>
      <c r="O44" s="168"/>
      <c r="P44" s="168"/>
      <c r="Q44" s="168"/>
    </row>
    <row r="45" spans="1:17" x14ac:dyDescent="0.25">
      <c r="L45" s="168"/>
      <c r="M45" s="168"/>
      <c r="N45" s="168"/>
      <c r="O45" s="168"/>
      <c r="P45" s="168"/>
      <c r="Q45" s="168"/>
    </row>
    <row r="46" spans="1:17" x14ac:dyDescent="0.25">
      <c r="L46" s="168"/>
      <c r="M46" s="168"/>
      <c r="N46" s="168"/>
      <c r="O46" s="168"/>
      <c r="P46" s="168"/>
      <c r="Q46" s="168"/>
    </row>
    <row r="47" spans="1:17" x14ac:dyDescent="0.25">
      <c r="L47" s="168"/>
      <c r="M47" s="168"/>
      <c r="N47" s="168"/>
      <c r="O47" s="168"/>
      <c r="P47" s="168"/>
      <c r="Q47" s="168"/>
    </row>
    <row r="48" spans="1:17" x14ac:dyDescent="0.25">
      <c r="L48" s="168"/>
      <c r="M48" s="168"/>
      <c r="N48" s="168"/>
      <c r="O48" s="168"/>
      <c r="P48" s="168"/>
      <c r="Q48" s="168"/>
    </row>
    <row r="49" spans="12:17" x14ac:dyDescent="0.25">
      <c r="L49" s="168"/>
      <c r="M49" s="168"/>
      <c r="N49" s="168"/>
      <c r="O49" s="168"/>
      <c r="P49" s="168"/>
      <c r="Q49" s="168"/>
    </row>
    <row r="50" spans="12:17" x14ac:dyDescent="0.25">
      <c r="L50" s="168"/>
      <c r="M50" s="168"/>
      <c r="N50" s="168"/>
      <c r="O50" s="168"/>
      <c r="P50" s="168"/>
      <c r="Q50" s="168"/>
    </row>
    <row r="51" spans="12:17" x14ac:dyDescent="0.25">
      <c r="L51" s="168"/>
      <c r="M51" s="168"/>
      <c r="N51" s="168"/>
      <c r="O51" s="168"/>
      <c r="P51" s="168"/>
      <c r="Q51" s="168"/>
    </row>
    <row r="52" spans="12:17" x14ac:dyDescent="0.25">
      <c r="L52" s="168"/>
      <c r="M52" s="168"/>
      <c r="N52" s="168"/>
      <c r="O52" s="168"/>
      <c r="P52" s="168"/>
      <c r="Q52" s="168"/>
    </row>
    <row r="194" spans="13:16" x14ac:dyDescent="0.25">
      <c r="M194" s="101"/>
      <c r="N194" s="101"/>
      <c r="O194" s="101"/>
      <c r="P194" s="101"/>
    </row>
    <row r="438" spans="19:22" x14ac:dyDescent="0.25">
      <c r="S438" s="102"/>
      <c r="T438" s="102"/>
      <c r="U438" s="102"/>
      <c r="V438" s="102"/>
    </row>
  </sheetData>
  <mergeCells count="16">
    <mergeCell ref="C36:D36"/>
    <mergeCell ref="A24:F24"/>
    <mergeCell ref="A32:D32"/>
    <mergeCell ref="C33:D33"/>
    <mergeCell ref="C34:D34"/>
    <mergeCell ref="C35:D35"/>
    <mergeCell ref="A12:E12"/>
    <mergeCell ref="A13:E13"/>
    <mergeCell ref="A14:E14"/>
    <mergeCell ref="A17:F17"/>
    <mergeCell ref="A18:D18"/>
    <mergeCell ref="A1:F1"/>
    <mergeCell ref="A2:D2"/>
    <mergeCell ref="I4:J4"/>
    <mergeCell ref="A10:E10"/>
    <mergeCell ref="A11:E11"/>
  </mergeCells>
  <conditionalFormatting sqref="Q3:Q23">
    <cfRule type="cellIs" dxfId="6" priority="1" operator="greaterThan">
      <formula>$J$1</formula>
    </cfRule>
  </conditionalFormatting>
  <conditionalFormatting sqref="W195:W442 Q3:Q194">
    <cfRule type="cellIs" dxfId="5" priority="12" operator="greaterThan">
      <formula>$J$1</formula>
    </cfRule>
  </conditionalFormatting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 Гаусса</vt:lpstr>
      <vt:lpstr>Метод Зейделя</vt:lpstr>
      <vt:lpstr>Метод простой итерации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SmartX</dc:creator>
  <cp:lastModifiedBy>Илья Сысоев</cp:lastModifiedBy>
  <cp:revision>1</cp:revision>
  <dcterms:created xsi:type="dcterms:W3CDTF">2021-04-11T19:39:00Z</dcterms:created>
  <dcterms:modified xsi:type="dcterms:W3CDTF">2025-05-23T20:25:54Z</dcterms:modified>
</cp:coreProperties>
</file>